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УИДиРП\ОТДЕЛ ПУиИ\2. ИНВЕСТИЦИОННАЯ ДЕЯТЕЛЬНОСТЬ\План создания инфраструктуры\план инфраструктуры от Ю.Л\2020 год План Когалым\на сайт Администрации\"/>
    </mc:Choice>
  </mc:AlternateContent>
  <bookViews>
    <workbookView xWindow="0" yWindow="0" windowWidth="19200" windowHeight="97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10" i="1" l="1"/>
  <c r="J91" i="1" l="1"/>
  <c r="I91" i="1"/>
  <c r="I62" i="1"/>
  <c r="I39" i="1"/>
  <c r="J72" i="1" l="1"/>
  <c r="J47" i="1"/>
  <c r="J66" i="1"/>
  <c r="J85" i="1"/>
  <c r="I85" i="1"/>
  <c r="I72" i="1"/>
  <c r="I66" i="1"/>
  <c r="J53" i="1"/>
  <c r="I53" i="1"/>
  <c r="J30" i="1"/>
  <c r="J24" i="1" s="1"/>
  <c r="I24" i="1"/>
  <c r="J32" i="1"/>
  <c r="I32" i="1"/>
  <c r="I47" i="1"/>
  <c r="J41" i="1"/>
  <c r="I41" i="1"/>
  <c r="J16" i="1"/>
  <c r="I61" i="1" l="1"/>
  <c r="I16" i="1" l="1"/>
  <c r="J59" i="1"/>
  <c r="I59" i="1"/>
  <c r="J9" i="1" l="1"/>
  <c r="I9" i="1" l="1"/>
  <c r="J79" i="1" l="1"/>
  <c r="I79" i="1" l="1"/>
</calcChain>
</file>

<file path=xl/sharedStrings.xml><?xml version="1.0" encoding="utf-8"?>
<sst xmlns="http://schemas.openxmlformats.org/spreadsheetml/2006/main" count="246" uniqueCount="105">
  <si>
    <r>
      <t xml:space="preserve">План создания объектов инвестиционной инфраструктуры в муниципальном образовании </t>
    </r>
    <r>
      <rPr>
        <u/>
        <sz val="13"/>
        <color rgb="FF000000"/>
        <rFont val="Times New Roman"/>
        <family val="1"/>
        <charset val="204"/>
      </rPr>
      <t>город Когалым</t>
    </r>
  </si>
  <si>
    <t>№ п/п</t>
  </si>
  <si>
    <t>Наименование объекта</t>
  </si>
  <si>
    <t>Краткая характеристика объекта</t>
  </si>
  <si>
    <t>Источник финансирования</t>
  </si>
  <si>
    <t>Мощность ресурсов (электроэнергия, газ, водопотребление) потребляемая объектом</t>
  </si>
  <si>
    <t>Наличие объекта в программах комплексного развития социальной, транспортной, коммунальной инфраструктуры</t>
  </si>
  <si>
    <t>начало</t>
  </si>
  <si>
    <t>окончание</t>
  </si>
  <si>
    <t>всего</t>
  </si>
  <si>
    <t>в текущем году</t>
  </si>
  <si>
    <t>1.</t>
  </si>
  <si>
    <t>Федеральный бюджет</t>
  </si>
  <si>
    <t>Окружной бюджет</t>
  </si>
  <si>
    <t>Местный бюджет</t>
  </si>
  <si>
    <t>строительство</t>
  </si>
  <si>
    <t>Муниципальная программа "Развитие транспортной системы города Когалыма"</t>
  </si>
  <si>
    <t>Левобережная часть города Когалыма, район Пионерный</t>
  </si>
  <si>
    <t>320 мест</t>
  </si>
  <si>
    <t>проектирование</t>
  </si>
  <si>
    <t>Вид работ (строительство/ реконструкция)</t>
  </si>
  <si>
    <t>Этап (проектирование/строительство)</t>
  </si>
  <si>
    <t>Размер планируемых средств на реализацию проекта (строительство/реконструкция), тыс.руб.</t>
  </si>
  <si>
    <t>Наименование документа, которым предусмотрено создание объекта (строительство/реконструкция)</t>
  </si>
  <si>
    <t>Месторасположение</t>
  </si>
  <si>
    <t>Всего</t>
  </si>
  <si>
    <t>Привлеченные средства</t>
  </si>
  <si>
    <t>май 2017</t>
  </si>
  <si>
    <t>2.</t>
  </si>
  <si>
    <t>Магистральные и внутриквартальные инженерные сети застройки жилыми домами поселка Пионерный города Когалыма</t>
  </si>
  <si>
    <t xml:space="preserve">Строительство сетей наружного освещения автомобильных дорог города Когалыма </t>
  </si>
  <si>
    <t>холодное водоснабжение 66,81 м3/сут</t>
  </si>
  <si>
    <t>горячее водоснабжение 18,57 м3/сут</t>
  </si>
  <si>
    <t>водоотведение 45,94 м3/сут</t>
  </si>
  <si>
    <t>расход тепла 1325,95кВт</t>
  </si>
  <si>
    <t>установленная мощность 577,19 кВт</t>
  </si>
  <si>
    <t>расчетная мощность 291,43 кВт</t>
  </si>
  <si>
    <t>ноябрь 2020</t>
  </si>
  <si>
    <t>город Когалым, 
ул. Градостроителей</t>
  </si>
  <si>
    <t>Программа комплексного развития социальной инфраструктуры городского округа города Когалыма (Решение Думы города Когалыма от 29.11.2017 №127-ГД  «Об утверждении программы комплексного развития социальной инфраструктуры городского округа город Когалым»</t>
  </si>
  <si>
    <t>Объекты образования, культуры и спорта</t>
  </si>
  <si>
    <t>нет</t>
  </si>
  <si>
    <t xml:space="preserve">Школа на 1125 мест (Общеобразовательная организация с универсальной безбарьерной средой) </t>
  </si>
  <si>
    <t xml:space="preserve">ХМАО-Югра, г. Когалым, ул. Сибирская,
86:17:0011601:576
</t>
  </si>
  <si>
    <t>1125 мест</t>
  </si>
  <si>
    <t>Муниципальная программа «Развитие образования в городе Когалыме»</t>
  </si>
  <si>
    <t xml:space="preserve">   -*</t>
  </si>
  <si>
    <t>Программа комплексного развития социальной инфраструктуры городского округа города Когалыма (Решение Думы города Когалыма от 29.11.2017 №127-ГД  «Об утверждении программы комплексного развития социальной инфраструктуры городского округа город Когалым»**</t>
  </si>
  <si>
    <t>2020</t>
  </si>
  <si>
    <t>Объекты коммунальной инфраструктуры</t>
  </si>
  <si>
    <t xml:space="preserve">  -</t>
  </si>
  <si>
    <t>Объекты по производству, передаче и распределению электрической и тепловой энергии</t>
  </si>
  <si>
    <t>Автомобильные дороги, объекты транспортно-дорожной и сервисной инфраструктуры</t>
  </si>
  <si>
    <t>Решение Думы города Когалыма от 29.11.2017 N 126-ГД «Об утверждении программы комплексного развития транспортной инфраструктуры муниципального образования Ханты-Мансийского автономного округа - Югры городской округ город Когалым на период 2018 - 2035 годы»</t>
  </si>
  <si>
    <t>Внебюджетные средства</t>
  </si>
  <si>
    <t>Планируемые  сроки строительства/реконструкции</t>
  </si>
  <si>
    <t>Ханты-Мансийского автономного округа-Югры на 2020 год</t>
  </si>
  <si>
    <t>2022</t>
  </si>
  <si>
    <t xml:space="preserve">Постановление Правительства ХМАО - Югры от 06.12.2019 N 467-п "Об Адресной инвестиционной программе Ханты-Мансийского автономного округа - Югры на 2020 год и на плановый период 2021 и 2022 годов";
Постановление Администрации города Когалыма от 15.10.2013 N 2931 "Об утверждении муниципальной программы "Развитие жилищной сферы в городе Когалыме"
</t>
  </si>
  <si>
    <t>2006</t>
  </si>
  <si>
    <t>Общая протяженность сетей
61 940 м.
Выполнено по состоянию на 01.01.2020 -  9 933 м.
Запланировано на 2020 год  - 4 295 м.</t>
  </si>
  <si>
    <t>февраль 2020</t>
  </si>
  <si>
    <t>июнь 2020</t>
  </si>
  <si>
    <t>Реконструкция участка ВЛ 35КВ ПП-35КВ "Аэропорт" ПС №35"</t>
  </si>
  <si>
    <t>Блочная котельная</t>
  </si>
  <si>
    <t>Водовод от ТК-9 до водопроводной камеры ВК-6</t>
  </si>
  <si>
    <t>Левобережная часть города, район Пионерный</t>
  </si>
  <si>
    <t>Давление в сети 3,8 кгс/см2, до 5 кгс/см2 в режиме тушения пожара в городской черте . Трубопровд ПЭ.</t>
  </si>
  <si>
    <t>Газопровод по ул. Береговой от узла №169</t>
  </si>
  <si>
    <t>Ориентирвочная протяженность трассы 1,9 км. Давление в сети 0,3 Мпа.</t>
  </si>
  <si>
    <t>3.</t>
  </si>
  <si>
    <t>Музыкальная школа в городе Когалыме</t>
  </si>
  <si>
    <t xml:space="preserve">ХМАО-Югра, г. Когалым, 10 микрорайон. 
</t>
  </si>
  <si>
    <t>Количество учащихся 400 человек</t>
  </si>
  <si>
    <t>2019</t>
  </si>
  <si>
    <t>4.</t>
  </si>
  <si>
    <t>Реконструкция здания, располо-женного по адресу:     ул. Набережная , 59 под размещение спортивного комплекса</t>
  </si>
  <si>
    <t xml:space="preserve">ХМАО-Югра, г. Когалым,   ул. Набережная , 59 </t>
  </si>
  <si>
    <t>Общая площадь  здания  822,5 кв.м.</t>
  </si>
  <si>
    <t>реконструкция</t>
  </si>
  <si>
    <t>Главный канализационный коллектор Восточной промзоны КНС-7-КНС3-КГ(К-49)</t>
  </si>
  <si>
    <t>Левобережная часть города Когалыма</t>
  </si>
  <si>
    <t>Общая протяженность канализационного коллектора     6, 13 км. Реконструируемая протяженность 2,5 км.</t>
  </si>
  <si>
    <t>Ориентировочная протяженность ВЛ-34кВ-1,55 км. Вид ЛЭП-воздушная линия электропередач. Класс напряжения 35 кВ.</t>
  </si>
  <si>
    <t xml:space="preserve">Левобережная часть города, район Пионерный., ул. Комсомольская.  </t>
  </si>
  <si>
    <t>Мощность 14 МВт.</t>
  </si>
  <si>
    <t>Автомобильные дороги (проезды) для индивидуальной жилищной застройки за рекой Кирилл-Высъягун</t>
  </si>
  <si>
    <t xml:space="preserve"> город Когалым, улица Южная.      </t>
  </si>
  <si>
    <t>Категория дороги -улицы и дороги местного значения : Улицы в жилой застройке (IV- категория).  Строительная длина (ориентировочно) -1,1 км. Число полос движения-2 шт. вид покрытия -асфальтобетон.</t>
  </si>
  <si>
    <t xml:space="preserve">Муниципальная программа "Развитие жилищно-коммунального комплекса в городе Когалыме
</t>
  </si>
  <si>
    <t>проспект Нефтянников (от ул. Таллиннской до ул.Привокзальной)</t>
  </si>
  <si>
    <t>Ориентировочная протяженность проектируемых  сетей наружного освещения
1. Пер. Волжский - 0,85 км;
2. улица Ноябрьская  - 4,0 км;
3. проспект Нефтянников (от ул. Таллиннской до ул.Привокзальной) - 0,995 км.</t>
  </si>
  <si>
    <t>холодное водоснабжение 32,399 м3/сут</t>
  </si>
  <si>
    <t>горячее водоснабжение 1,076 м3/сут</t>
  </si>
  <si>
    <t>водоотведение 2,165 м3/сут</t>
  </si>
  <si>
    <t>расход тепла 245,21 кВт</t>
  </si>
  <si>
    <t>ГВС 36,8 кВТ</t>
  </si>
  <si>
    <t>установленная мощность 103,242 кВт</t>
  </si>
  <si>
    <t>расчетная мощность 70,664 кВт</t>
  </si>
  <si>
    <t>Левобережная часть города Когалыма, район Пионерный , улица Береговая</t>
  </si>
  <si>
    <t>Ориентировочная протяженность проектируемых  сетей наружного освещения проспект Нефтянников (от ул. Таллиннской до ул.Привокзальной) - 0,995 км</t>
  </si>
  <si>
    <t>Детский сад на 320 мест в 8 микрорайоне города Когалыма" (корректировка, привязка проекта: "Детский сад на 320 мест по адресу: г. Когалым, ул. Градостроителей")</t>
  </si>
  <si>
    <t>пер. Волжский;
ул. Ноябрьская;
проспект Нефтянников (от ул. Таллиннской до ул.Привокзальной)</t>
  </si>
  <si>
    <t>* данные будут уточнены после разработки проектно-сметной документации</t>
  </si>
  <si>
    <t>в соответствии с решением Думы города Когалыма от 27.11.2019 № 362-ГД «О бюджете города Когалыма на 2020 год и на плановый период 2021 и 2022 годов» (в редакции от 19.02.2020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</si>
</sst>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u/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"/>
  <sheetViews>
    <sheetView tabSelected="1" workbookViewId="0">
      <selection activeCell="D5" sqref="D5:D6"/>
    </sheetView>
  </sheetViews>
  <sheetFormatPr defaultRowHeight="15" x14ac:dyDescent="0.25"/>
  <cols>
    <col min="1" max="1" width="6.5703125" style="3" bestFit="1" customWidth="1"/>
    <col min="2" max="2" width="31" style="4" customWidth="1"/>
    <col min="3" max="3" width="22.42578125" style="3" customWidth="1"/>
    <col min="4" max="4" width="22.5703125" style="3" customWidth="1"/>
    <col min="5" max="5" width="16.85546875" style="3" customWidth="1"/>
    <col min="6" max="6" width="15.42578125" style="3" customWidth="1"/>
    <col min="7" max="7" width="14.140625" style="3" customWidth="1"/>
    <col min="8" max="8" width="14.5703125" style="3" customWidth="1"/>
    <col min="9" max="9" width="13.5703125" style="3" customWidth="1"/>
    <col min="10" max="10" width="15.42578125" style="3" customWidth="1"/>
    <col min="11" max="11" width="19" style="3" customWidth="1"/>
    <col min="12" max="12" width="24.42578125" style="5" customWidth="1"/>
    <col min="13" max="13" width="20.5703125" style="3" customWidth="1"/>
    <col min="14" max="14" width="23" style="3" customWidth="1"/>
    <col min="15" max="16384" width="9.140625" style="3"/>
  </cols>
  <sheetData>
    <row r="1" spans="1:14" ht="15.75" x14ac:dyDescent="0.25">
      <c r="A1" s="1"/>
    </row>
    <row r="2" spans="1:14" ht="16.5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15" customHeight="1" x14ac:dyDescent="0.25">
      <c r="A3" s="46" t="s">
        <v>56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ht="16.5" x14ac:dyDescent="0.25">
      <c r="A4" s="46" t="s">
        <v>104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ht="67.5" customHeight="1" x14ac:dyDescent="0.25">
      <c r="A5" s="45" t="s">
        <v>1</v>
      </c>
      <c r="B5" s="45" t="s">
        <v>2</v>
      </c>
      <c r="C5" s="45" t="s">
        <v>24</v>
      </c>
      <c r="D5" s="45" t="s">
        <v>3</v>
      </c>
      <c r="E5" s="45" t="s">
        <v>20</v>
      </c>
      <c r="F5" s="45" t="s">
        <v>21</v>
      </c>
      <c r="G5" s="45" t="s">
        <v>55</v>
      </c>
      <c r="H5" s="45"/>
      <c r="I5" s="45" t="s">
        <v>22</v>
      </c>
      <c r="J5" s="45"/>
      <c r="K5" s="45" t="s">
        <v>4</v>
      </c>
      <c r="L5" s="45" t="s">
        <v>23</v>
      </c>
      <c r="M5" s="45" t="s">
        <v>5</v>
      </c>
      <c r="N5" s="45" t="s">
        <v>6</v>
      </c>
    </row>
    <row r="6" spans="1:14" x14ac:dyDescent="0.25">
      <c r="A6" s="45"/>
      <c r="B6" s="45"/>
      <c r="C6" s="45"/>
      <c r="D6" s="45"/>
      <c r="E6" s="45"/>
      <c r="F6" s="45"/>
      <c r="G6" s="15" t="s">
        <v>7</v>
      </c>
      <c r="H6" s="15" t="s">
        <v>8</v>
      </c>
      <c r="I6" s="15" t="s">
        <v>9</v>
      </c>
      <c r="J6" s="15" t="s">
        <v>10</v>
      </c>
      <c r="K6" s="45"/>
      <c r="L6" s="45"/>
      <c r="M6" s="45"/>
      <c r="N6" s="45"/>
    </row>
    <row r="7" spans="1:14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2">
        <v>14</v>
      </c>
    </row>
    <row r="8" spans="1:14" ht="20.100000000000001" customHeight="1" x14ac:dyDescent="0.25">
      <c r="A8" s="52" t="s">
        <v>40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ht="33" customHeight="1" x14ac:dyDescent="0.25">
      <c r="A9" s="30" t="s">
        <v>11</v>
      </c>
      <c r="B9" s="49" t="s">
        <v>101</v>
      </c>
      <c r="C9" s="30" t="s">
        <v>38</v>
      </c>
      <c r="D9" s="30" t="s">
        <v>18</v>
      </c>
      <c r="E9" s="30" t="s">
        <v>15</v>
      </c>
      <c r="F9" s="30" t="s">
        <v>15</v>
      </c>
      <c r="G9" s="34" t="s">
        <v>27</v>
      </c>
      <c r="H9" s="34" t="s">
        <v>37</v>
      </c>
      <c r="I9" s="6">
        <f>SUM(I10:I15)</f>
        <v>492967</v>
      </c>
      <c r="J9" s="6">
        <f>SUM(J10:J15)</f>
        <v>417568.10000000003</v>
      </c>
      <c r="K9" s="7" t="s">
        <v>25</v>
      </c>
      <c r="L9" s="30" t="s">
        <v>45</v>
      </c>
      <c r="M9" s="10" t="s">
        <v>31</v>
      </c>
      <c r="N9" s="30" t="s">
        <v>39</v>
      </c>
    </row>
    <row r="10" spans="1:14" ht="33" customHeight="1" x14ac:dyDescent="0.25">
      <c r="A10" s="30"/>
      <c r="B10" s="49"/>
      <c r="C10" s="30"/>
      <c r="D10" s="30"/>
      <c r="E10" s="30"/>
      <c r="F10" s="30"/>
      <c r="G10" s="34"/>
      <c r="H10" s="34"/>
      <c r="I10" s="17">
        <f>76873.47+4496.48</f>
        <v>81369.95</v>
      </c>
      <c r="J10" s="17">
        <v>56535.4</v>
      </c>
      <c r="K10" s="13" t="s">
        <v>12</v>
      </c>
      <c r="L10" s="30"/>
      <c r="M10" s="10" t="s">
        <v>32</v>
      </c>
      <c r="N10" s="30"/>
    </row>
    <row r="11" spans="1:14" ht="33" customHeight="1" x14ac:dyDescent="0.25">
      <c r="A11" s="30"/>
      <c r="B11" s="49"/>
      <c r="C11" s="30"/>
      <c r="D11" s="30"/>
      <c r="E11" s="30"/>
      <c r="F11" s="30"/>
      <c r="G11" s="34"/>
      <c r="H11" s="34"/>
      <c r="I11" s="8">
        <v>339458.2</v>
      </c>
      <c r="J11" s="8">
        <v>307343.21000000002</v>
      </c>
      <c r="K11" s="13" t="s">
        <v>13</v>
      </c>
      <c r="L11" s="30"/>
      <c r="M11" s="10" t="s">
        <v>33</v>
      </c>
      <c r="N11" s="30"/>
    </row>
    <row r="12" spans="1:14" ht="33" customHeight="1" x14ac:dyDescent="0.25">
      <c r="A12" s="30"/>
      <c r="B12" s="49"/>
      <c r="C12" s="30"/>
      <c r="D12" s="30"/>
      <c r="E12" s="30"/>
      <c r="F12" s="30"/>
      <c r="G12" s="34"/>
      <c r="H12" s="34"/>
      <c r="I12" s="50">
        <v>60126.85</v>
      </c>
      <c r="J12" s="50">
        <v>53689.49</v>
      </c>
      <c r="K12" s="30" t="s">
        <v>14</v>
      </c>
      <c r="L12" s="30"/>
      <c r="M12" s="10" t="s">
        <v>34</v>
      </c>
      <c r="N12" s="30"/>
    </row>
    <row r="13" spans="1:14" ht="33" customHeight="1" x14ac:dyDescent="0.25">
      <c r="A13" s="30"/>
      <c r="B13" s="49"/>
      <c r="C13" s="30"/>
      <c r="D13" s="30"/>
      <c r="E13" s="30"/>
      <c r="F13" s="30"/>
      <c r="G13" s="34"/>
      <c r="H13" s="34"/>
      <c r="I13" s="51"/>
      <c r="J13" s="51"/>
      <c r="K13" s="48"/>
      <c r="L13" s="30"/>
      <c r="M13" s="10" t="s">
        <v>35</v>
      </c>
      <c r="N13" s="30"/>
    </row>
    <row r="14" spans="1:14" ht="33" customHeight="1" x14ac:dyDescent="0.25">
      <c r="A14" s="30"/>
      <c r="B14" s="49"/>
      <c r="C14" s="30"/>
      <c r="D14" s="30"/>
      <c r="E14" s="30"/>
      <c r="F14" s="30"/>
      <c r="G14" s="34"/>
      <c r="H14" s="34"/>
      <c r="I14" s="8">
        <v>12012</v>
      </c>
      <c r="J14" s="8">
        <v>0</v>
      </c>
      <c r="K14" s="13" t="s">
        <v>26</v>
      </c>
      <c r="L14" s="30"/>
      <c r="M14" s="47" t="s">
        <v>36</v>
      </c>
      <c r="N14" s="30"/>
    </row>
    <row r="15" spans="1:14" ht="33" customHeight="1" x14ac:dyDescent="0.25">
      <c r="A15" s="30"/>
      <c r="B15" s="49"/>
      <c r="C15" s="30"/>
      <c r="D15" s="30"/>
      <c r="E15" s="30"/>
      <c r="F15" s="30"/>
      <c r="G15" s="34"/>
      <c r="H15" s="34"/>
      <c r="I15" s="12">
        <v>0</v>
      </c>
      <c r="J15" s="12">
        <v>0</v>
      </c>
      <c r="K15" s="16" t="s">
        <v>54</v>
      </c>
      <c r="L15" s="30"/>
      <c r="M15" s="47"/>
      <c r="N15" s="30"/>
    </row>
    <row r="16" spans="1:14" ht="27.95" customHeight="1" x14ac:dyDescent="0.25">
      <c r="A16" s="41" t="s">
        <v>28</v>
      </c>
      <c r="B16" s="53" t="s">
        <v>42</v>
      </c>
      <c r="C16" s="30" t="s">
        <v>43</v>
      </c>
      <c r="D16" s="30" t="s">
        <v>44</v>
      </c>
      <c r="E16" s="30" t="s">
        <v>15</v>
      </c>
      <c r="F16" s="30" t="s">
        <v>19</v>
      </c>
      <c r="G16" s="34" t="s">
        <v>48</v>
      </c>
      <c r="H16" s="34" t="s">
        <v>57</v>
      </c>
      <c r="I16" s="6">
        <f>SUM(I17:I23)</f>
        <v>1797281.3</v>
      </c>
      <c r="J16" s="6">
        <f>SUM(J17:J23)</f>
        <v>69089.8</v>
      </c>
      <c r="K16" s="9" t="s">
        <v>25</v>
      </c>
      <c r="L16" s="30" t="s">
        <v>45</v>
      </c>
      <c r="M16" s="37" t="s">
        <v>46</v>
      </c>
      <c r="N16" s="30" t="s">
        <v>47</v>
      </c>
    </row>
    <row r="17" spans="1:14" ht="27.95" customHeight="1" x14ac:dyDescent="0.25">
      <c r="A17" s="42"/>
      <c r="B17" s="53"/>
      <c r="C17" s="30"/>
      <c r="D17" s="30"/>
      <c r="E17" s="30"/>
      <c r="F17" s="30"/>
      <c r="G17" s="34"/>
      <c r="H17" s="34"/>
      <c r="I17" s="8">
        <v>0</v>
      </c>
      <c r="J17" s="8">
        <v>0</v>
      </c>
      <c r="K17" s="13" t="s">
        <v>12</v>
      </c>
      <c r="L17" s="30"/>
      <c r="M17" s="37"/>
      <c r="N17" s="30"/>
    </row>
    <row r="18" spans="1:14" ht="27.95" customHeight="1" x14ac:dyDescent="0.25">
      <c r="A18" s="42"/>
      <c r="B18" s="53"/>
      <c r="C18" s="30"/>
      <c r="D18" s="30"/>
      <c r="E18" s="30"/>
      <c r="F18" s="30"/>
      <c r="G18" s="34"/>
      <c r="H18" s="34"/>
      <c r="I18" s="50">
        <v>1570121.2</v>
      </c>
      <c r="J18" s="50">
        <v>62180.800000000003</v>
      </c>
      <c r="K18" s="30" t="s">
        <v>13</v>
      </c>
      <c r="L18" s="30"/>
      <c r="M18" s="37"/>
      <c r="N18" s="30"/>
    </row>
    <row r="19" spans="1:14" ht="27.95" customHeight="1" x14ac:dyDescent="0.25">
      <c r="A19" s="42"/>
      <c r="B19" s="53"/>
      <c r="C19" s="30"/>
      <c r="D19" s="30"/>
      <c r="E19" s="30"/>
      <c r="F19" s="30"/>
      <c r="G19" s="34"/>
      <c r="H19" s="34"/>
      <c r="I19" s="50"/>
      <c r="J19" s="50"/>
      <c r="K19" s="51"/>
      <c r="L19" s="30"/>
      <c r="M19" s="37"/>
      <c r="N19" s="30"/>
    </row>
    <row r="20" spans="1:14" ht="27.95" customHeight="1" x14ac:dyDescent="0.25">
      <c r="A20" s="42"/>
      <c r="B20" s="53"/>
      <c r="C20" s="30"/>
      <c r="D20" s="30"/>
      <c r="E20" s="30"/>
      <c r="F20" s="30"/>
      <c r="G20" s="34"/>
      <c r="H20" s="34"/>
      <c r="I20" s="50">
        <v>227160.1</v>
      </c>
      <c r="J20" s="50">
        <v>6909</v>
      </c>
      <c r="K20" s="30" t="s">
        <v>14</v>
      </c>
      <c r="L20" s="30"/>
      <c r="M20" s="37"/>
      <c r="N20" s="30"/>
    </row>
    <row r="21" spans="1:14" ht="27.95" customHeight="1" x14ac:dyDescent="0.25">
      <c r="A21" s="42"/>
      <c r="B21" s="53"/>
      <c r="C21" s="30"/>
      <c r="D21" s="30"/>
      <c r="E21" s="30"/>
      <c r="F21" s="30"/>
      <c r="G21" s="34"/>
      <c r="H21" s="34"/>
      <c r="I21" s="50"/>
      <c r="J21" s="50"/>
      <c r="K21" s="30"/>
      <c r="L21" s="30"/>
      <c r="M21" s="37"/>
      <c r="N21" s="30"/>
    </row>
    <row r="22" spans="1:14" ht="27.95" customHeight="1" x14ac:dyDescent="0.25">
      <c r="A22" s="42"/>
      <c r="B22" s="53"/>
      <c r="C22" s="30"/>
      <c r="D22" s="30"/>
      <c r="E22" s="30"/>
      <c r="F22" s="30"/>
      <c r="G22" s="34"/>
      <c r="H22" s="34"/>
      <c r="I22" s="8">
        <v>0</v>
      </c>
      <c r="J22" s="8">
        <v>0</v>
      </c>
      <c r="K22" s="13" t="s">
        <v>26</v>
      </c>
      <c r="L22" s="30"/>
      <c r="M22" s="37"/>
      <c r="N22" s="30"/>
    </row>
    <row r="23" spans="1:14" ht="27.95" customHeight="1" x14ac:dyDescent="0.25">
      <c r="A23" s="43"/>
      <c r="B23" s="53"/>
      <c r="C23" s="30"/>
      <c r="D23" s="30"/>
      <c r="E23" s="30"/>
      <c r="F23" s="30"/>
      <c r="G23" s="34"/>
      <c r="H23" s="34"/>
      <c r="I23" s="8">
        <v>0</v>
      </c>
      <c r="J23" s="8">
        <v>0</v>
      </c>
      <c r="K23" s="13" t="s">
        <v>54</v>
      </c>
      <c r="L23" s="30"/>
      <c r="M23" s="37"/>
      <c r="N23" s="30"/>
    </row>
    <row r="24" spans="1:14" ht="27.95" customHeight="1" x14ac:dyDescent="0.25">
      <c r="A24" s="41" t="s">
        <v>70</v>
      </c>
      <c r="B24" s="53" t="s">
        <v>76</v>
      </c>
      <c r="C24" s="30" t="s">
        <v>77</v>
      </c>
      <c r="D24" s="30" t="s">
        <v>78</v>
      </c>
      <c r="E24" s="30" t="s">
        <v>79</v>
      </c>
      <c r="F24" s="30" t="s">
        <v>15</v>
      </c>
      <c r="G24" s="34" t="s">
        <v>74</v>
      </c>
      <c r="H24" s="34" t="s">
        <v>48</v>
      </c>
      <c r="I24" s="6">
        <f>SUM(I25:I31)</f>
        <v>74854.5</v>
      </c>
      <c r="J24" s="6">
        <f>SUM(J25:J31)</f>
        <v>67854.5</v>
      </c>
      <c r="K24" s="9" t="s">
        <v>25</v>
      </c>
      <c r="L24" s="30" t="s">
        <v>45</v>
      </c>
      <c r="M24" s="28" t="s">
        <v>92</v>
      </c>
      <c r="N24" s="30" t="s">
        <v>41</v>
      </c>
    </row>
    <row r="25" spans="1:14" ht="27.95" customHeight="1" x14ac:dyDescent="0.25">
      <c r="A25" s="42"/>
      <c r="B25" s="53"/>
      <c r="C25" s="30"/>
      <c r="D25" s="30"/>
      <c r="E25" s="30"/>
      <c r="F25" s="30"/>
      <c r="G25" s="34"/>
      <c r="H25" s="34"/>
      <c r="I25" s="21">
        <v>0</v>
      </c>
      <c r="J25" s="21">
        <v>0</v>
      </c>
      <c r="K25" s="22" t="s">
        <v>12</v>
      </c>
      <c r="L25" s="30"/>
      <c r="M25" s="28" t="s">
        <v>93</v>
      </c>
      <c r="N25" s="30"/>
    </row>
    <row r="26" spans="1:14" ht="27.95" customHeight="1" x14ac:dyDescent="0.25">
      <c r="A26" s="42"/>
      <c r="B26" s="53"/>
      <c r="C26" s="30"/>
      <c r="D26" s="30"/>
      <c r="E26" s="30"/>
      <c r="F26" s="30"/>
      <c r="G26" s="34"/>
      <c r="H26" s="34"/>
      <c r="I26" s="50">
        <v>0</v>
      </c>
      <c r="J26" s="50">
        <v>0</v>
      </c>
      <c r="K26" s="30" t="s">
        <v>13</v>
      </c>
      <c r="L26" s="30"/>
      <c r="M26" s="28" t="s">
        <v>94</v>
      </c>
      <c r="N26" s="30"/>
    </row>
    <row r="27" spans="1:14" ht="27.95" customHeight="1" x14ac:dyDescent="0.25">
      <c r="A27" s="42"/>
      <c r="B27" s="53"/>
      <c r="C27" s="30"/>
      <c r="D27" s="30"/>
      <c r="E27" s="30"/>
      <c r="F27" s="30"/>
      <c r="G27" s="34"/>
      <c r="H27" s="34"/>
      <c r="I27" s="50"/>
      <c r="J27" s="50"/>
      <c r="K27" s="51"/>
      <c r="L27" s="30"/>
      <c r="M27" s="28" t="s">
        <v>95</v>
      </c>
      <c r="N27" s="30"/>
    </row>
    <row r="28" spans="1:14" ht="27.95" customHeight="1" x14ac:dyDescent="0.25">
      <c r="A28" s="42"/>
      <c r="B28" s="53"/>
      <c r="C28" s="30"/>
      <c r="D28" s="30"/>
      <c r="E28" s="30"/>
      <c r="F28" s="30"/>
      <c r="G28" s="34"/>
      <c r="H28" s="34"/>
      <c r="I28" s="50">
        <v>51.5</v>
      </c>
      <c r="J28" s="50">
        <v>51.5</v>
      </c>
      <c r="K28" s="30" t="s">
        <v>14</v>
      </c>
      <c r="L28" s="30"/>
      <c r="M28" s="28" t="s">
        <v>96</v>
      </c>
      <c r="N28" s="30"/>
    </row>
    <row r="29" spans="1:14" ht="27.95" customHeight="1" x14ac:dyDescent="0.25">
      <c r="A29" s="42"/>
      <c r="B29" s="53"/>
      <c r="C29" s="30"/>
      <c r="D29" s="30"/>
      <c r="E29" s="30"/>
      <c r="F29" s="30"/>
      <c r="G29" s="34"/>
      <c r="H29" s="34"/>
      <c r="I29" s="50"/>
      <c r="J29" s="50"/>
      <c r="K29" s="30"/>
      <c r="L29" s="30"/>
      <c r="M29" s="28" t="s">
        <v>97</v>
      </c>
      <c r="N29" s="30"/>
    </row>
    <row r="30" spans="1:14" ht="27.95" customHeight="1" x14ac:dyDescent="0.25">
      <c r="A30" s="42"/>
      <c r="B30" s="53"/>
      <c r="C30" s="30"/>
      <c r="D30" s="30"/>
      <c r="E30" s="30"/>
      <c r="F30" s="30"/>
      <c r="G30" s="34"/>
      <c r="H30" s="34"/>
      <c r="I30" s="21">
        <v>74803</v>
      </c>
      <c r="J30" s="21">
        <f>74803-7000</f>
        <v>67803</v>
      </c>
      <c r="K30" s="22" t="s">
        <v>26</v>
      </c>
      <c r="L30" s="30"/>
      <c r="M30" s="47" t="s">
        <v>98</v>
      </c>
      <c r="N30" s="30"/>
    </row>
    <row r="31" spans="1:14" ht="27.95" customHeight="1" x14ac:dyDescent="0.25">
      <c r="A31" s="43"/>
      <c r="B31" s="53"/>
      <c r="C31" s="30"/>
      <c r="D31" s="30"/>
      <c r="E31" s="30"/>
      <c r="F31" s="30"/>
      <c r="G31" s="34"/>
      <c r="H31" s="34"/>
      <c r="I31" s="21">
        <v>0</v>
      </c>
      <c r="J31" s="21">
        <v>0</v>
      </c>
      <c r="K31" s="22" t="s">
        <v>54</v>
      </c>
      <c r="L31" s="30"/>
      <c r="M31" s="47"/>
      <c r="N31" s="30"/>
    </row>
    <row r="32" spans="1:14" ht="27.95" customHeight="1" x14ac:dyDescent="0.25">
      <c r="A32" s="30" t="s">
        <v>75</v>
      </c>
      <c r="B32" s="53" t="s">
        <v>71</v>
      </c>
      <c r="C32" s="30" t="s">
        <v>72</v>
      </c>
      <c r="D32" s="30" t="s">
        <v>73</v>
      </c>
      <c r="E32" s="30" t="s">
        <v>15</v>
      </c>
      <c r="F32" s="30" t="s">
        <v>19</v>
      </c>
      <c r="G32" s="34" t="s">
        <v>74</v>
      </c>
      <c r="H32" s="34" t="s">
        <v>57</v>
      </c>
      <c r="I32" s="6">
        <f>SUM(I33:I39)</f>
        <v>430000</v>
      </c>
      <c r="J32" s="6">
        <f>SUM(J33:J39)</f>
        <v>15125.6</v>
      </c>
      <c r="K32" s="9" t="s">
        <v>25</v>
      </c>
      <c r="L32" s="30" t="s">
        <v>45</v>
      </c>
      <c r="M32" s="37" t="s">
        <v>46</v>
      </c>
      <c r="N32" s="30" t="s">
        <v>41</v>
      </c>
    </row>
    <row r="33" spans="1:14" ht="27.95" customHeight="1" x14ac:dyDescent="0.25">
      <c r="A33" s="30"/>
      <c r="B33" s="53"/>
      <c r="C33" s="30"/>
      <c r="D33" s="30"/>
      <c r="E33" s="30"/>
      <c r="F33" s="30"/>
      <c r="G33" s="34"/>
      <c r="H33" s="34"/>
      <c r="I33" s="21">
        <v>0</v>
      </c>
      <c r="J33" s="21">
        <v>0</v>
      </c>
      <c r="K33" s="22" t="s">
        <v>12</v>
      </c>
      <c r="L33" s="30"/>
      <c r="M33" s="37"/>
      <c r="N33" s="30"/>
    </row>
    <row r="34" spans="1:14" ht="27.95" customHeight="1" x14ac:dyDescent="0.25">
      <c r="A34" s="30"/>
      <c r="B34" s="53"/>
      <c r="C34" s="30"/>
      <c r="D34" s="30"/>
      <c r="E34" s="30"/>
      <c r="F34" s="30"/>
      <c r="G34" s="34"/>
      <c r="H34" s="34"/>
      <c r="I34" s="50">
        <v>0</v>
      </c>
      <c r="J34" s="50">
        <v>0</v>
      </c>
      <c r="K34" s="30" t="s">
        <v>13</v>
      </c>
      <c r="L34" s="30"/>
      <c r="M34" s="37"/>
      <c r="N34" s="30"/>
    </row>
    <row r="35" spans="1:14" ht="27.95" customHeight="1" x14ac:dyDescent="0.25">
      <c r="A35" s="30"/>
      <c r="B35" s="53"/>
      <c r="C35" s="30"/>
      <c r="D35" s="30"/>
      <c r="E35" s="30"/>
      <c r="F35" s="30"/>
      <c r="G35" s="34"/>
      <c r="H35" s="34"/>
      <c r="I35" s="50"/>
      <c r="J35" s="50"/>
      <c r="K35" s="51"/>
      <c r="L35" s="30"/>
      <c r="M35" s="37"/>
      <c r="N35" s="30"/>
    </row>
    <row r="36" spans="1:14" ht="27.95" customHeight="1" x14ac:dyDescent="0.25">
      <c r="A36" s="30"/>
      <c r="B36" s="53"/>
      <c r="C36" s="30"/>
      <c r="D36" s="30"/>
      <c r="E36" s="30"/>
      <c r="F36" s="30"/>
      <c r="G36" s="34"/>
      <c r="H36" s="34"/>
      <c r="I36" s="50">
        <v>0</v>
      </c>
      <c r="J36" s="50">
        <v>0</v>
      </c>
      <c r="K36" s="30" t="s">
        <v>14</v>
      </c>
      <c r="L36" s="30"/>
      <c r="M36" s="37"/>
      <c r="N36" s="30"/>
    </row>
    <row r="37" spans="1:14" ht="27.95" customHeight="1" x14ac:dyDescent="0.25">
      <c r="A37" s="30"/>
      <c r="B37" s="53"/>
      <c r="C37" s="30"/>
      <c r="D37" s="30"/>
      <c r="E37" s="30"/>
      <c r="F37" s="30"/>
      <c r="G37" s="34"/>
      <c r="H37" s="34"/>
      <c r="I37" s="50"/>
      <c r="J37" s="50"/>
      <c r="K37" s="30"/>
      <c r="L37" s="30"/>
      <c r="M37" s="37"/>
      <c r="N37" s="30"/>
    </row>
    <row r="38" spans="1:14" ht="27.95" customHeight="1" x14ac:dyDescent="0.25">
      <c r="A38" s="30"/>
      <c r="B38" s="53"/>
      <c r="C38" s="30"/>
      <c r="D38" s="30"/>
      <c r="E38" s="30"/>
      <c r="F38" s="30"/>
      <c r="G38" s="34"/>
      <c r="H38" s="34"/>
      <c r="I38" s="21">
        <v>15125.6</v>
      </c>
      <c r="J38" s="21">
        <v>15125.6</v>
      </c>
      <c r="K38" s="22" t="s">
        <v>26</v>
      </c>
      <c r="L38" s="30"/>
      <c r="M38" s="37"/>
      <c r="N38" s="30"/>
    </row>
    <row r="39" spans="1:14" ht="27.95" customHeight="1" x14ac:dyDescent="0.25">
      <c r="A39" s="30"/>
      <c r="B39" s="53"/>
      <c r="C39" s="30"/>
      <c r="D39" s="30"/>
      <c r="E39" s="30"/>
      <c r="F39" s="30"/>
      <c r="G39" s="34"/>
      <c r="H39" s="34"/>
      <c r="I39" s="21">
        <f>430000-15125.6</f>
        <v>414874.4</v>
      </c>
      <c r="J39" s="21">
        <v>0</v>
      </c>
      <c r="K39" s="22" t="s">
        <v>54</v>
      </c>
      <c r="L39" s="30"/>
      <c r="M39" s="37"/>
      <c r="N39" s="30"/>
    </row>
    <row r="40" spans="1:14" ht="20.100000000000001" customHeight="1" x14ac:dyDescent="0.25">
      <c r="A40" s="35" t="s">
        <v>49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pans="1:14" ht="15" customHeight="1" x14ac:dyDescent="0.25">
      <c r="A41" s="30" t="s">
        <v>11</v>
      </c>
      <c r="B41" s="44" t="s">
        <v>65</v>
      </c>
      <c r="C41" s="41" t="s">
        <v>66</v>
      </c>
      <c r="D41" s="30" t="s">
        <v>67</v>
      </c>
      <c r="E41" s="31" t="s">
        <v>15</v>
      </c>
      <c r="F41" s="41" t="s">
        <v>19</v>
      </c>
      <c r="G41" s="41">
        <v>2019</v>
      </c>
      <c r="H41" s="41">
        <v>2020</v>
      </c>
      <c r="I41" s="6">
        <f>I42+I43+I44+I45+I46</f>
        <v>5078.3</v>
      </c>
      <c r="J41" s="6">
        <f>J42+J43+J44+J45+J46</f>
        <v>3588.96</v>
      </c>
      <c r="K41" s="9" t="s">
        <v>25</v>
      </c>
      <c r="L41" s="30" t="s">
        <v>89</v>
      </c>
      <c r="M41" s="30" t="s">
        <v>50</v>
      </c>
      <c r="N41" s="30" t="s">
        <v>41</v>
      </c>
    </row>
    <row r="42" spans="1:14" ht="30" x14ac:dyDescent="0.25">
      <c r="A42" s="30"/>
      <c r="B42" s="44"/>
      <c r="C42" s="42"/>
      <c r="D42" s="30"/>
      <c r="E42" s="32"/>
      <c r="F42" s="42"/>
      <c r="G42" s="42"/>
      <c r="H42" s="42"/>
      <c r="I42" s="27">
        <v>0</v>
      </c>
      <c r="J42" s="27">
        <v>0</v>
      </c>
      <c r="K42" s="22" t="s">
        <v>12</v>
      </c>
      <c r="L42" s="30"/>
      <c r="M42" s="30"/>
      <c r="N42" s="30"/>
    </row>
    <row r="43" spans="1:14" x14ac:dyDescent="0.25">
      <c r="A43" s="30"/>
      <c r="B43" s="44"/>
      <c r="C43" s="42"/>
      <c r="D43" s="30"/>
      <c r="E43" s="32"/>
      <c r="F43" s="42"/>
      <c r="G43" s="42"/>
      <c r="H43" s="42"/>
      <c r="I43" s="27">
        <v>0</v>
      </c>
      <c r="J43" s="27">
        <v>0</v>
      </c>
      <c r="K43" s="22" t="s">
        <v>13</v>
      </c>
      <c r="L43" s="30"/>
      <c r="M43" s="30"/>
      <c r="N43" s="30"/>
    </row>
    <row r="44" spans="1:14" x14ac:dyDescent="0.25">
      <c r="A44" s="30"/>
      <c r="B44" s="44"/>
      <c r="C44" s="42"/>
      <c r="D44" s="30"/>
      <c r="E44" s="32"/>
      <c r="F44" s="42"/>
      <c r="G44" s="42"/>
      <c r="H44" s="42"/>
      <c r="I44" s="27">
        <v>0</v>
      </c>
      <c r="J44" s="27">
        <v>0</v>
      </c>
      <c r="K44" s="22" t="s">
        <v>14</v>
      </c>
      <c r="L44" s="30"/>
      <c r="M44" s="30"/>
      <c r="N44" s="30"/>
    </row>
    <row r="45" spans="1:14" ht="30" x14ac:dyDescent="0.25">
      <c r="A45" s="30"/>
      <c r="B45" s="44"/>
      <c r="C45" s="42"/>
      <c r="D45" s="30"/>
      <c r="E45" s="32"/>
      <c r="F45" s="42"/>
      <c r="G45" s="42"/>
      <c r="H45" s="42"/>
      <c r="I45" s="27">
        <v>5078.3</v>
      </c>
      <c r="J45" s="27">
        <v>3588.96</v>
      </c>
      <c r="K45" s="22" t="s">
        <v>26</v>
      </c>
      <c r="L45" s="30"/>
      <c r="M45" s="30"/>
      <c r="N45" s="30"/>
    </row>
    <row r="46" spans="1:14" ht="30" x14ac:dyDescent="0.25">
      <c r="A46" s="30"/>
      <c r="B46" s="44"/>
      <c r="C46" s="43"/>
      <c r="D46" s="30"/>
      <c r="E46" s="33"/>
      <c r="F46" s="43"/>
      <c r="G46" s="43"/>
      <c r="H46" s="43"/>
      <c r="I46" s="27">
        <v>0</v>
      </c>
      <c r="J46" s="27">
        <v>0</v>
      </c>
      <c r="K46" s="14" t="s">
        <v>54</v>
      </c>
      <c r="L46" s="30"/>
      <c r="M46" s="30"/>
      <c r="N46" s="30"/>
    </row>
    <row r="47" spans="1:14" ht="15" customHeight="1" x14ac:dyDescent="0.25">
      <c r="A47" s="41" t="s">
        <v>28</v>
      </c>
      <c r="B47" s="44" t="s">
        <v>68</v>
      </c>
      <c r="C47" s="41" t="s">
        <v>66</v>
      </c>
      <c r="D47" s="41" t="s">
        <v>69</v>
      </c>
      <c r="E47" s="31" t="s">
        <v>15</v>
      </c>
      <c r="F47" s="41" t="s">
        <v>19</v>
      </c>
      <c r="G47" s="41">
        <v>2019</v>
      </c>
      <c r="H47" s="41">
        <v>2020</v>
      </c>
      <c r="I47" s="6">
        <f>I48+I49+I50+I51+I52</f>
        <v>5513.8</v>
      </c>
      <c r="J47" s="6">
        <f>J48+J49+J50+J51+J52</f>
        <v>4390.2299999999996</v>
      </c>
      <c r="K47" s="9" t="s">
        <v>25</v>
      </c>
      <c r="L47" s="30" t="s">
        <v>89</v>
      </c>
      <c r="M47" s="30" t="s">
        <v>50</v>
      </c>
      <c r="N47" s="41" t="s">
        <v>41</v>
      </c>
    </row>
    <row r="48" spans="1:14" ht="30" x14ac:dyDescent="0.25">
      <c r="A48" s="42"/>
      <c r="B48" s="44"/>
      <c r="C48" s="42"/>
      <c r="D48" s="42"/>
      <c r="E48" s="32"/>
      <c r="F48" s="42"/>
      <c r="G48" s="42"/>
      <c r="H48" s="42"/>
      <c r="I48" s="24">
        <v>0</v>
      </c>
      <c r="J48" s="24">
        <v>0</v>
      </c>
      <c r="K48" s="22" t="s">
        <v>12</v>
      </c>
      <c r="L48" s="30"/>
      <c r="M48" s="30"/>
      <c r="N48" s="42"/>
    </row>
    <row r="49" spans="1:14" x14ac:dyDescent="0.25">
      <c r="A49" s="42"/>
      <c r="B49" s="44"/>
      <c r="C49" s="42"/>
      <c r="D49" s="42"/>
      <c r="E49" s="32"/>
      <c r="F49" s="42"/>
      <c r="G49" s="42"/>
      <c r="H49" s="42"/>
      <c r="I49" s="24">
        <v>0</v>
      </c>
      <c r="J49" s="24">
        <v>0</v>
      </c>
      <c r="K49" s="22" t="s">
        <v>13</v>
      </c>
      <c r="L49" s="30"/>
      <c r="M49" s="30"/>
      <c r="N49" s="42"/>
    </row>
    <row r="50" spans="1:14" x14ac:dyDescent="0.25">
      <c r="A50" s="42"/>
      <c r="B50" s="44"/>
      <c r="C50" s="42"/>
      <c r="D50" s="42"/>
      <c r="E50" s="32"/>
      <c r="F50" s="42"/>
      <c r="G50" s="42"/>
      <c r="H50" s="42"/>
      <c r="I50" s="24">
        <v>0</v>
      </c>
      <c r="J50" s="24">
        <v>0</v>
      </c>
      <c r="K50" s="22" t="s">
        <v>14</v>
      </c>
      <c r="L50" s="30"/>
      <c r="M50" s="30"/>
      <c r="N50" s="42"/>
    </row>
    <row r="51" spans="1:14" ht="30" x14ac:dyDescent="0.25">
      <c r="A51" s="42"/>
      <c r="B51" s="44"/>
      <c r="C51" s="42"/>
      <c r="D51" s="42"/>
      <c r="E51" s="32"/>
      <c r="F51" s="42"/>
      <c r="G51" s="42"/>
      <c r="H51" s="42"/>
      <c r="I51" s="24">
        <v>5513.8</v>
      </c>
      <c r="J51" s="24">
        <v>4390.2299999999996</v>
      </c>
      <c r="K51" s="22" t="s">
        <v>26</v>
      </c>
      <c r="L51" s="30"/>
      <c r="M51" s="30"/>
      <c r="N51" s="42"/>
    </row>
    <row r="52" spans="1:14" ht="30" x14ac:dyDescent="0.25">
      <c r="A52" s="43"/>
      <c r="B52" s="44"/>
      <c r="C52" s="43"/>
      <c r="D52" s="43"/>
      <c r="E52" s="33"/>
      <c r="F52" s="43"/>
      <c r="G52" s="43"/>
      <c r="H52" s="43"/>
      <c r="I52" s="24">
        <v>0</v>
      </c>
      <c r="J52" s="24">
        <v>0</v>
      </c>
      <c r="K52" s="14" t="s">
        <v>54</v>
      </c>
      <c r="L52" s="30"/>
      <c r="M52" s="30"/>
      <c r="N52" s="43"/>
    </row>
    <row r="53" spans="1:14" ht="15" customHeight="1" x14ac:dyDescent="0.25">
      <c r="A53" s="41" t="s">
        <v>70</v>
      </c>
      <c r="B53" s="44" t="s">
        <v>80</v>
      </c>
      <c r="C53" s="41" t="s">
        <v>81</v>
      </c>
      <c r="D53" s="41" t="s">
        <v>82</v>
      </c>
      <c r="E53" s="31" t="s">
        <v>79</v>
      </c>
      <c r="F53" s="41" t="s">
        <v>15</v>
      </c>
      <c r="G53" s="41">
        <v>2018</v>
      </c>
      <c r="H53" s="41">
        <v>2020</v>
      </c>
      <c r="I53" s="6">
        <f>I54+I55+I56+I57+I58</f>
        <v>68267</v>
      </c>
      <c r="J53" s="6">
        <f>J54+J55+J56+J57+J58</f>
        <v>19867</v>
      </c>
      <c r="K53" s="9" t="s">
        <v>25</v>
      </c>
      <c r="L53" s="30" t="s">
        <v>89</v>
      </c>
      <c r="M53" s="30" t="s">
        <v>50</v>
      </c>
      <c r="N53" s="41" t="s">
        <v>41</v>
      </c>
    </row>
    <row r="54" spans="1:14" ht="30" x14ac:dyDescent="0.25">
      <c r="A54" s="42"/>
      <c r="B54" s="44"/>
      <c r="C54" s="42"/>
      <c r="D54" s="42"/>
      <c r="E54" s="32"/>
      <c r="F54" s="42"/>
      <c r="G54" s="42"/>
      <c r="H54" s="42"/>
      <c r="I54" s="24">
        <v>0</v>
      </c>
      <c r="J54" s="24">
        <v>0</v>
      </c>
      <c r="K54" s="22" t="s">
        <v>12</v>
      </c>
      <c r="L54" s="30"/>
      <c r="M54" s="30"/>
      <c r="N54" s="42"/>
    </row>
    <row r="55" spans="1:14" x14ac:dyDescent="0.25">
      <c r="A55" s="42"/>
      <c r="B55" s="44"/>
      <c r="C55" s="42"/>
      <c r="D55" s="42"/>
      <c r="E55" s="32"/>
      <c r="F55" s="42"/>
      <c r="G55" s="42"/>
      <c r="H55" s="42"/>
      <c r="I55" s="24">
        <v>0</v>
      </c>
      <c r="J55" s="24">
        <v>0</v>
      </c>
      <c r="K55" s="22" t="s">
        <v>13</v>
      </c>
      <c r="L55" s="30"/>
      <c r="M55" s="30"/>
      <c r="N55" s="42"/>
    </row>
    <row r="56" spans="1:14" x14ac:dyDescent="0.25">
      <c r="A56" s="42"/>
      <c r="B56" s="44"/>
      <c r="C56" s="42"/>
      <c r="D56" s="42"/>
      <c r="E56" s="32"/>
      <c r="F56" s="42"/>
      <c r="G56" s="42"/>
      <c r="H56" s="42"/>
      <c r="I56" s="24">
        <v>0</v>
      </c>
      <c r="J56" s="24">
        <v>0</v>
      </c>
      <c r="K56" s="22" t="s">
        <v>14</v>
      </c>
      <c r="L56" s="30"/>
      <c r="M56" s="30"/>
      <c r="N56" s="42"/>
    </row>
    <row r="57" spans="1:14" ht="30" x14ac:dyDescent="0.25">
      <c r="A57" s="42"/>
      <c r="B57" s="44"/>
      <c r="C57" s="42"/>
      <c r="D57" s="42"/>
      <c r="E57" s="32"/>
      <c r="F57" s="42"/>
      <c r="G57" s="42"/>
      <c r="H57" s="42"/>
      <c r="I57" s="24">
        <v>68267</v>
      </c>
      <c r="J57" s="24">
        <v>19867</v>
      </c>
      <c r="K57" s="22" t="s">
        <v>26</v>
      </c>
      <c r="L57" s="30"/>
      <c r="M57" s="30"/>
      <c r="N57" s="42"/>
    </row>
    <row r="58" spans="1:14" ht="30" x14ac:dyDescent="0.25">
      <c r="A58" s="43"/>
      <c r="B58" s="44"/>
      <c r="C58" s="43"/>
      <c r="D58" s="43"/>
      <c r="E58" s="33"/>
      <c r="F58" s="43"/>
      <c r="G58" s="43"/>
      <c r="H58" s="43"/>
      <c r="I58" s="24">
        <v>0</v>
      </c>
      <c r="J58" s="24">
        <v>0</v>
      </c>
      <c r="K58" s="14" t="s">
        <v>54</v>
      </c>
      <c r="L58" s="30"/>
      <c r="M58" s="30"/>
      <c r="N58" s="43"/>
    </row>
    <row r="59" spans="1:14" ht="48" customHeight="1" x14ac:dyDescent="0.25">
      <c r="A59" s="30" t="s">
        <v>75</v>
      </c>
      <c r="B59" s="44" t="s">
        <v>29</v>
      </c>
      <c r="C59" s="30" t="s">
        <v>17</v>
      </c>
      <c r="D59" s="30" t="s">
        <v>60</v>
      </c>
      <c r="E59" s="30" t="s">
        <v>15</v>
      </c>
      <c r="F59" s="30" t="s">
        <v>15</v>
      </c>
      <c r="G59" s="34" t="s">
        <v>59</v>
      </c>
      <c r="H59" s="34" t="s">
        <v>48</v>
      </c>
      <c r="I59" s="20">
        <f>SUM(I60:I64)</f>
        <v>482559.37</v>
      </c>
      <c r="J59" s="6">
        <f>SUM(J60:J64)</f>
        <v>111643</v>
      </c>
      <c r="K59" s="9" t="s">
        <v>25</v>
      </c>
      <c r="L59" s="37" t="s">
        <v>58</v>
      </c>
      <c r="M59" s="30" t="s">
        <v>50</v>
      </c>
      <c r="N59" s="36" t="s">
        <v>41</v>
      </c>
    </row>
    <row r="60" spans="1:14" ht="35.1" customHeight="1" x14ac:dyDescent="0.25">
      <c r="A60" s="30"/>
      <c r="B60" s="44"/>
      <c r="C60" s="30"/>
      <c r="D60" s="30"/>
      <c r="E60" s="30"/>
      <c r="F60" s="30"/>
      <c r="G60" s="34"/>
      <c r="H60" s="34"/>
      <c r="I60" s="8">
        <v>0</v>
      </c>
      <c r="J60" s="8">
        <v>0</v>
      </c>
      <c r="K60" s="13" t="s">
        <v>12</v>
      </c>
      <c r="L60" s="37"/>
      <c r="M60" s="30"/>
      <c r="N60" s="36"/>
    </row>
    <row r="61" spans="1:14" ht="35.1" customHeight="1" x14ac:dyDescent="0.25">
      <c r="A61" s="30"/>
      <c r="B61" s="44"/>
      <c r="C61" s="30"/>
      <c r="D61" s="30"/>
      <c r="E61" s="30"/>
      <c r="F61" s="30"/>
      <c r="G61" s="34"/>
      <c r="H61" s="34"/>
      <c r="I61" s="19">
        <f>171198.29+189075.97</f>
        <v>360274.26</v>
      </c>
      <c r="J61" s="8">
        <v>82788.399999999994</v>
      </c>
      <c r="K61" s="13" t="s">
        <v>13</v>
      </c>
      <c r="L61" s="37"/>
      <c r="M61" s="30"/>
      <c r="N61" s="36"/>
    </row>
    <row r="62" spans="1:14" ht="35.1" customHeight="1" x14ac:dyDescent="0.25">
      <c r="A62" s="30"/>
      <c r="B62" s="44"/>
      <c r="C62" s="30"/>
      <c r="D62" s="30"/>
      <c r="E62" s="30"/>
      <c r="F62" s="30"/>
      <c r="G62" s="34"/>
      <c r="H62" s="34"/>
      <c r="I62" s="19">
        <f>49722+63025.33+1258.4</f>
        <v>114005.73</v>
      </c>
      <c r="J62" s="8">
        <v>28854.6</v>
      </c>
      <c r="K62" s="13" t="s">
        <v>14</v>
      </c>
      <c r="L62" s="37"/>
      <c r="M62" s="30"/>
      <c r="N62" s="36"/>
    </row>
    <row r="63" spans="1:14" ht="35.1" customHeight="1" x14ac:dyDescent="0.25">
      <c r="A63" s="30"/>
      <c r="B63" s="44"/>
      <c r="C63" s="30"/>
      <c r="D63" s="30"/>
      <c r="E63" s="30"/>
      <c r="F63" s="30"/>
      <c r="G63" s="34"/>
      <c r="H63" s="34"/>
      <c r="I63" s="8">
        <v>8279.3799999999992</v>
      </c>
      <c r="J63" s="8">
        <v>0</v>
      </c>
      <c r="K63" s="13" t="s">
        <v>26</v>
      </c>
      <c r="L63" s="37"/>
      <c r="M63" s="30"/>
      <c r="N63" s="36"/>
    </row>
    <row r="64" spans="1:14" ht="35.1" customHeight="1" x14ac:dyDescent="0.25">
      <c r="A64" s="30"/>
      <c r="B64" s="44"/>
      <c r="C64" s="30"/>
      <c r="D64" s="30"/>
      <c r="E64" s="30"/>
      <c r="F64" s="30"/>
      <c r="G64" s="34"/>
      <c r="H64" s="34"/>
      <c r="I64" s="8">
        <v>0</v>
      </c>
      <c r="J64" s="8">
        <v>0</v>
      </c>
      <c r="K64" s="14" t="s">
        <v>54</v>
      </c>
      <c r="L64" s="37"/>
      <c r="M64" s="30"/>
      <c r="N64" s="36"/>
    </row>
    <row r="65" spans="1:14" ht="20.100000000000001" customHeight="1" x14ac:dyDescent="0.25">
      <c r="A65" s="35" t="s">
        <v>51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</row>
    <row r="66" spans="1:14" s="23" customFormat="1" ht="15" customHeight="1" x14ac:dyDescent="0.25">
      <c r="A66" s="31" t="s">
        <v>11</v>
      </c>
      <c r="B66" s="38" t="s">
        <v>63</v>
      </c>
      <c r="C66" s="30" t="s">
        <v>99</v>
      </c>
      <c r="D66" s="31" t="s">
        <v>83</v>
      </c>
      <c r="E66" s="31" t="s">
        <v>15</v>
      </c>
      <c r="F66" s="31" t="s">
        <v>19</v>
      </c>
      <c r="G66" s="31">
        <v>2019</v>
      </c>
      <c r="H66" s="31">
        <v>2020</v>
      </c>
      <c r="I66" s="6">
        <f>SUM(I67:I71)</f>
        <v>4307.3999999999996</v>
      </c>
      <c r="J66" s="6">
        <f>SUM(J67:J71)</f>
        <v>2939.95</v>
      </c>
      <c r="K66" s="9" t="s">
        <v>25</v>
      </c>
      <c r="L66" s="30" t="s">
        <v>89</v>
      </c>
      <c r="M66" s="30" t="s">
        <v>50</v>
      </c>
      <c r="N66" s="31" t="s">
        <v>41</v>
      </c>
    </row>
    <row r="67" spans="1:14" s="23" customFormat="1" ht="30" x14ac:dyDescent="0.25">
      <c r="A67" s="32"/>
      <c r="B67" s="39"/>
      <c r="C67" s="30"/>
      <c r="D67" s="32"/>
      <c r="E67" s="32"/>
      <c r="F67" s="32"/>
      <c r="G67" s="32"/>
      <c r="H67" s="32"/>
      <c r="I67" s="25">
        <v>0</v>
      </c>
      <c r="J67" s="25">
        <v>0</v>
      </c>
      <c r="K67" s="18" t="s">
        <v>12</v>
      </c>
      <c r="L67" s="30"/>
      <c r="M67" s="30"/>
      <c r="N67" s="32"/>
    </row>
    <row r="68" spans="1:14" s="23" customFormat="1" x14ac:dyDescent="0.25">
      <c r="A68" s="32"/>
      <c r="B68" s="39"/>
      <c r="C68" s="30"/>
      <c r="D68" s="32"/>
      <c r="E68" s="32"/>
      <c r="F68" s="32"/>
      <c r="G68" s="32"/>
      <c r="H68" s="32"/>
      <c r="I68" s="25">
        <v>0</v>
      </c>
      <c r="J68" s="25">
        <v>0</v>
      </c>
      <c r="K68" s="18" t="s">
        <v>13</v>
      </c>
      <c r="L68" s="30"/>
      <c r="M68" s="30"/>
      <c r="N68" s="32"/>
    </row>
    <row r="69" spans="1:14" s="23" customFormat="1" x14ac:dyDescent="0.25">
      <c r="A69" s="32"/>
      <c r="B69" s="39"/>
      <c r="C69" s="30"/>
      <c r="D69" s="32"/>
      <c r="E69" s="32"/>
      <c r="F69" s="32"/>
      <c r="G69" s="32"/>
      <c r="H69" s="32"/>
      <c r="I69" s="25">
        <v>0</v>
      </c>
      <c r="J69" s="25">
        <v>0</v>
      </c>
      <c r="K69" s="18" t="s">
        <v>14</v>
      </c>
      <c r="L69" s="30"/>
      <c r="M69" s="30"/>
      <c r="N69" s="32"/>
    </row>
    <row r="70" spans="1:14" s="23" customFormat="1" ht="30" x14ac:dyDescent="0.25">
      <c r="A70" s="32"/>
      <c r="B70" s="39"/>
      <c r="C70" s="30"/>
      <c r="D70" s="32"/>
      <c r="E70" s="32"/>
      <c r="F70" s="32"/>
      <c r="G70" s="32"/>
      <c r="H70" s="32"/>
      <c r="I70" s="25">
        <v>4307.3999999999996</v>
      </c>
      <c r="J70" s="25">
        <v>2939.95</v>
      </c>
      <c r="K70" s="18" t="s">
        <v>26</v>
      </c>
      <c r="L70" s="30"/>
      <c r="M70" s="30"/>
      <c r="N70" s="32"/>
    </row>
    <row r="71" spans="1:14" s="23" customFormat="1" ht="30" x14ac:dyDescent="0.25">
      <c r="A71" s="33"/>
      <c r="B71" s="40"/>
      <c r="C71" s="30"/>
      <c r="D71" s="33"/>
      <c r="E71" s="33"/>
      <c r="F71" s="33"/>
      <c r="G71" s="33"/>
      <c r="H71" s="33"/>
      <c r="I71" s="25">
        <v>0</v>
      </c>
      <c r="J71" s="25">
        <v>0</v>
      </c>
      <c r="K71" s="14" t="s">
        <v>54</v>
      </c>
      <c r="L71" s="30"/>
      <c r="M71" s="30"/>
      <c r="N71" s="33"/>
    </row>
    <row r="72" spans="1:14" s="23" customFormat="1" ht="15" customHeight="1" x14ac:dyDescent="0.25">
      <c r="A72" s="31" t="s">
        <v>28</v>
      </c>
      <c r="B72" s="38" t="s">
        <v>64</v>
      </c>
      <c r="C72" s="31" t="s">
        <v>84</v>
      </c>
      <c r="D72" s="31" t="s">
        <v>85</v>
      </c>
      <c r="E72" s="31" t="s">
        <v>15</v>
      </c>
      <c r="F72" s="31" t="s">
        <v>15</v>
      </c>
      <c r="G72" s="31">
        <v>2016</v>
      </c>
      <c r="H72" s="31">
        <v>2020</v>
      </c>
      <c r="I72" s="6">
        <f>SUM(I73:I77)</f>
        <v>56902</v>
      </c>
      <c r="J72" s="6">
        <f>SUM(J73:J77)</f>
        <v>11725.91</v>
      </c>
      <c r="K72" s="9" t="s">
        <v>25</v>
      </c>
      <c r="L72" s="30" t="s">
        <v>89</v>
      </c>
      <c r="M72" s="30" t="s">
        <v>50</v>
      </c>
      <c r="N72" s="31" t="s">
        <v>41</v>
      </c>
    </row>
    <row r="73" spans="1:14" s="23" customFormat="1" ht="30" x14ac:dyDescent="0.25">
      <c r="A73" s="32"/>
      <c r="B73" s="39"/>
      <c r="C73" s="32"/>
      <c r="D73" s="32"/>
      <c r="E73" s="32"/>
      <c r="F73" s="32"/>
      <c r="G73" s="32"/>
      <c r="H73" s="32"/>
      <c r="I73" s="25">
        <v>0</v>
      </c>
      <c r="J73" s="25">
        <v>0</v>
      </c>
      <c r="K73" s="18" t="s">
        <v>12</v>
      </c>
      <c r="L73" s="30"/>
      <c r="M73" s="30"/>
      <c r="N73" s="32"/>
    </row>
    <row r="74" spans="1:14" s="23" customFormat="1" x14ac:dyDescent="0.25">
      <c r="A74" s="32"/>
      <c r="B74" s="39"/>
      <c r="C74" s="32"/>
      <c r="D74" s="32"/>
      <c r="E74" s="32"/>
      <c r="F74" s="32"/>
      <c r="G74" s="32"/>
      <c r="H74" s="32"/>
      <c r="I74" s="25">
        <v>0</v>
      </c>
      <c r="J74" s="25">
        <v>0</v>
      </c>
      <c r="K74" s="18" t="s">
        <v>13</v>
      </c>
      <c r="L74" s="30"/>
      <c r="M74" s="30"/>
      <c r="N74" s="32"/>
    </row>
    <row r="75" spans="1:14" s="23" customFormat="1" x14ac:dyDescent="0.25">
      <c r="A75" s="32"/>
      <c r="B75" s="39"/>
      <c r="C75" s="32"/>
      <c r="D75" s="32"/>
      <c r="E75" s="32"/>
      <c r="F75" s="32"/>
      <c r="G75" s="32"/>
      <c r="H75" s="32"/>
      <c r="I75" s="25">
        <v>0</v>
      </c>
      <c r="J75" s="25">
        <v>0</v>
      </c>
      <c r="K75" s="18" t="s">
        <v>14</v>
      </c>
      <c r="L75" s="30"/>
      <c r="M75" s="30"/>
      <c r="N75" s="32"/>
    </row>
    <row r="76" spans="1:14" s="23" customFormat="1" ht="30" x14ac:dyDescent="0.25">
      <c r="A76" s="32"/>
      <c r="B76" s="39"/>
      <c r="C76" s="32"/>
      <c r="D76" s="32"/>
      <c r="E76" s="32"/>
      <c r="F76" s="32"/>
      <c r="G76" s="32"/>
      <c r="H76" s="32"/>
      <c r="I76" s="25">
        <v>56902</v>
      </c>
      <c r="J76" s="25">
        <v>11725.91</v>
      </c>
      <c r="K76" s="18" t="s">
        <v>26</v>
      </c>
      <c r="L76" s="30"/>
      <c r="M76" s="30"/>
      <c r="N76" s="32"/>
    </row>
    <row r="77" spans="1:14" s="23" customFormat="1" ht="30" x14ac:dyDescent="0.25">
      <c r="A77" s="33"/>
      <c r="B77" s="40"/>
      <c r="C77" s="33"/>
      <c r="D77" s="33"/>
      <c r="E77" s="33"/>
      <c r="F77" s="33"/>
      <c r="G77" s="33"/>
      <c r="H77" s="33"/>
      <c r="I77" s="25">
        <v>0</v>
      </c>
      <c r="J77" s="25">
        <v>0</v>
      </c>
      <c r="K77" s="14" t="s">
        <v>54</v>
      </c>
      <c r="L77" s="30"/>
      <c r="M77" s="30"/>
      <c r="N77" s="33"/>
    </row>
    <row r="78" spans="1:14" s="11" customFormat="1" ht="20.100000000000001" customHeight="1" x14ac:dyDescent="0.25">
      <c r="A78" s="35" t="s">
        <v>52</v>
      </c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</row>
    <row r="79" spans="1:14" s="11" customFormat="1" ht="38.1" customHeight="1" x14ac:dyDescent="0.25">
      <c r="A79" s="30" t="s">
        <v>11</v>
      </c>
      <c r="B79" s="44" t="s">
        <v>30</v>
      </c>
      <c r="C79" s="30" t="s">
        <v>102</v>
      </c>
      <c r="D79" s="44" t="s">
        <v>91</v>
      </c>
      <c r="E79" s="30" t="s">
        <v>15</v>
      </c>
      <c r="F79" s="30" t="s">
        <v>19</v>
      </c>
      <c r="G79" s="34" t="s">
        <v>61</v>
      </c>
      <c r="H79" s="34" t="s">
        <v>62</v>
      </c>
      <c r="I79" s="6">
        <f>SUM(I80:I84)</f>
        <v>2131.6999999999998</v>
      </c>
      <c r="J79" s="6">
        <f>SUM(J80:J84)</f>
        <v>2131.6999999999998</v>
      </c>
      <c r="K79" s="9" t="s">
        <v>25</v>
      </c>
      <c r="L79" s="30" t="s">
        <v>16</v>
      </c>
      <c r="M79" s="30" t="s">
        <v>50</v>
      </c>
      <c r="N79" s="30" t="s">
        <v>53</v>
      </c>
    </row>
    <row r="80" spans="1:14" s="11" customFormat="1" ht="38.1" customHeight="1" x14ac:dyDescent="0.25">
      <c r="A80" s="30"/>
      <c r="B80" s="44"/>
      <c r="C80" s="30"/>
      <c r="D80" s="44"/>
      <c r="E80" s="30"/>
      <c r="F80" s="30"/>
      <c r="G80" s="34"/>
      <c r="H80" s="34"/>
      <c r="I80" s="8">
        <v>0</v>
      </c>
      <c r="J80" s="8">
        <v>0</v>
      </c>
      <c r="K80" s="13" t="s">
        <v>12</v>
      </c>
      <c r="L80" s="30"/>
      <c r="M80" s="30"/>
      <c r="N80" s="30"/>
    </row>
    <row r="81" spans="1:14" s="11" customFormat="1" ht="38.1" customHeight="1" x14ac:dyDescent="0.25">
      <c r="A81" s="30"/>
      <c r="B81" s="44"/>
      <c r="C81" s="30"/>
      <c r="D81" s="44"/>
      <c r="E81" s="30"/>
      <c r="F81" s="30"/>
      <c r="G81" s="34"/>
      <c r="H81" s="34"/>
      <c r="I81" s="8">
        <v>0</v>
      </c>
      <c r="J81" s="8">
        <v>0</v>
      </c>
      <c r="K81" s="13" t="s">
        <v>13</v>
      </c>
      <c r="L81" s="30"/>
      <c r="M81" s="30"/>
      <c r="N81" s="30"/>
    </row>
    <row r="82" spans="1:14" s="11" customFormat="1" ht="38.1" customHeight="1" x14ac:dyDescent="0.25">
      <c r="A82" s="30"/>
      <c r="B82" s="44"/>
      <c r="C82" s="30"/>
      <c r="D82" s="44"/>
      <c r="E82" s="30"/>
      <c r="F82" s="30"/>
      <c r="G82" s="34"/>
      <c r="H82" s="34"/>
      <c r="I82" s="8">
        <v>2131.6999999999998</v>
      </c>
      <c r="J82" s="29">
        <v>2131.6999999999998</v>
      </c>
      <c r="K82" s="13" t="s">
        <v>14</v>
      </c>
      <c r="L82" s="30"/>
      <c r="M82" s="30"/>
      <c r="N82" s="30"/>
    </row>
    <row r="83" spans="1:14" s="11" customFormat="1" ht="38.1" customHeight="1" x14ac:dyDescent="0.25">
      <c r="A83" s="30"/>
      <c r="B83" s="44"/>
      <c r="C83" s="30"/>
      <c r="D83" s="44"/>
      <c r="E83" s="30"/>
      <c r="F83" s="30"/>
      <c r="G83" s="34"/>
      <c r="H83" s="34"/>
      <c r="I83" s="8">
        <v>0</v>
      </c>
      <c r="J83" s="8">
        <v>0</v>
      </c>
      <c r="K83" s="13" t="s">
        <v>26</v>
      </c>
      <c r="L83" s="30"/>
      <c r="M83" s="30"/>
      <c r="N83" s="30"/>
    </row>
    <row r="84" spans="1:14" s="11" customFormat="1" ht="38.1" customHeight="1" x14ac:dyDescent="0.25">
      <c r="A84" s="30"/>
      <c r="B84" s="44"/>
      <c r="C84" s="30"/>
      <c r="D84" s="44"/>
      <c r="E84" s="30"/>
      <c r="F84" s="30"/>
      <c r="G84" s="34"/>
      <c r="H84" s="34"/>
      <c r="I84" s="8">
        <v>0</v>
      </c>
      <c r="J84" s="8">
        <v>0</v>
      </c>
      <c r="K84" s="14" t="s">
        <v>54</v>
      </c>
      <c r="L84" s="30"/>
      <c r="M84" s="30"/>
      <c r="N84" s="30"/>
    </row>
    <row r="85" spans="1:14" ht="15" customHeight="1" x14ac:dyDescent="0.25">
      <c r="A85" s="30" t="s">
        <v>28</v>
      </c>
      <c r="B85" s="44" t="s">
        <v>86</v>
      </c>
      <c r="C85" s="30" t="s">
        <v>87</v>
      </c>
      <c r="D85" s="44" t="s">
        <v>88</v>
      </c>
      <c r="E85" s="30" t="s">
        <v>15</v>
      </c>
      <c r="F85" s="30" t="s">
        <v>19</v>
      </c>
      <c r="G85" s="34" t="s">
        <v>74</v>
      </c>
      <c r="H85" s="34" t="s">
        <v>48</v>
      </c>
      <c r="I85" s="6">
        <f>SUM(I86:I90)</f>
        <v>2499.6</v>
      </c>
      <c r="J85" s="6">
        <f>SUM(J86:J90)</f>
        <v>2499.6</v>
      </c>
      <c r="K85" s="9" t="s">
        <v>25</v>
      </c>
      <c r="L85" s="30" t="s">
        <v>16</v>
      </c>
      <c r="M85" s="30" t="s">
        <v>50</v>
      </c>
      <c r="N85" s="30" t="s">
        <v>41</v>
      </c>
    </row>
    <row r="86" spans="1:14" ht="30" x14ac:dyDescent="0.25">
      <c r="A86" s="30"/>
      <c r="B86" s="44"/>
      <c r="C86" s="30"/>
      <c r="D86" s="44"/>
      <c r="E86" s="30"/>
      <c r="F86" s="30"/>
      <c r="G86" s="34"/>
      <c r="H86" s="34"/>
      <c r="I86" s="21">
        <v>0</v>
      </c>
      <c r="J86" s="27">
        <v>0</v>
      </c>
      <c r="K86" s="22" t="s">
        <v>12</v>
      </c>
      <c r="L86" s="30"/>
      <c r="M86" s="30"/>
      <c r="N86" s="30"/>
    </row>
    <row r="87" spans="1:14" x14ac:dyDescent="0.25">
      <c r="A87" s="30"/>
      <c r="B87" s="44"/>
      <c r="C87" s="30"/>
      <c r="D87" s="44"/>
      <c r="E87" s="30"/>
      <c r="F87" s="30"/>
      <c r="G87" s="34"/>
      <c r="H87" s="34"/>
      <c r="I87" s="21">
        <v>0</v>
      </c>
      <c r="J87" s="27">
        <v>0</v>
      </c>
      <c r="K87" s="22" t="s">
        <v>13</v>
      </c>
      <c r="L87" s="30"/>
      <c r="M87" s="30"/>
      <c r="N87" s="30"/>
    </row>
    <row r="88" spans="1:14" x14ac:dyDescent="0.25">
      <c r="A88" s="30"/>
      <c r="B88" s="44"/>
      <c r="C88" s="30"/>
      <c r="D88" s="44"/>
      <c r="E88" s="30"/>
      <c r="F88" s="30"/>
      <c r="G88" s="34"/>
      <c r="H88" s="34"/>
      <c r="I88" s="21">
        <v>2499.6</v>
      </c>
      <c r="J88" s="27">
        <v>2499.6</v>
      </c>
      <c r="K88" s="22" t="s">
        <v>14</v>
      </c>
      <c r="L88" s="30"/>
      <c r="M88" s="30"/>
      <c r="N88" s="30"/>
    </row>
    <row r="89" spans="1:14" ht="30" x14ac:dyDescent="0.25">
      <c r="A89" s="30"/>
      <c r="B89" s="44"/>
      <c r="C89" s="30"/>
      <c r="D89" s="44"/>
      <c r="E89" s="30"/>
      <c r="F89" s="30"/>
      <c r="G89" s="34"/>
      <c r="H89" s="34"/>
      <c r="I89" s="21">
        <v>0</v>
      </c>
      <c r="J89" s="27">
        <v>0</v>
      </c>
      <c r="K89" s="22" t="s">
        <v>26</v>
      </c>
      <c r="L89" s="30"/>
      <c r="M89" s="30"/>
      <c r="N89" s="30"/>
    </row>
    <row r="90" spans="1:14" ht="30" x14ac:dyDescent="0.25">
      <c r="A90" s="30"/>
      <c r="B90" s="44"/>
      <c r="C90" s="30"/>
      <c r="D90" s="44"/>
      <c r="E90" s="30"/>
      <c r="F90" s="30"/>
      <c r="G90" s="34"/>
      <c r="H90" s="34"/>
      <c r="I90" s="21">
        <v>0</v>
      </c>
      <c r="J90" s="27">
        <v>0</v>
      </c>
      <c r="K90" s="14" t="s">
        <v>54</v>
      </c>
      <c r="L90" s="30"/>
      <c r="M90" s="30"/>
      <c r="N90" s="30"/>
    </row>
    <row r="91" spans="1:14" s="11" customFormat="1" ht="38.1" customHeight="1" x14ac:dyDescent="0.25">
      <c r="A91" s="30" t="s">
        <v>70</v>
      </c>
      <c r="B91" s="44" t="s">
        <v>30</v>
      </c>
      <c r="C91" s="30" t="s">
        <v>90</v>
      </c>
      <c r="D91" s="44" t="s">
        <v>100</v>
      </c>
      <c r="E91" s="30" t="s">
        <v>15</v>
      </c>
      <c r="F91" s="30" t="s">
        <v>15</v>
      </c>
      <c r="G91" s="34" t="s">
        <v>48</v>
      </c>
      <c r="H91" s="34" t="s">
        <v>48</v>
      </c>
      <c r="I91" s="6">
        <f>SUM(I92:I96)</f>
        <v>7687.4</v>
      </c>
      <c r="J91" s="6">
        <f>SUM(J92:J96)</f>
        <v>7687.4</v>
      </c>
      <c r="K91" s="9" t="s">
        <v>25</v>
      </c>
      <c r="L91" s="30" t="s">
        <v>16</v>
      </c>
      <c r="M91" s="30" t="s">
        <v>50</v>
      </c>
      <c r="N91" s="30" t="s">
        <v>53</v>
      </c>
    </row>
    <row r="92" spans="1:14" s="11" customFormat="1" ht="38.1" customHeight="1" x14ac:dyDescent="0.25">
      <c r="A92" s="30"/>
      <c r="B92" s="44"/>
      <c r="C92" s="30"/>
      <c r="D92" s="44"/>
      <c r="E92" s="30"/>
      <c r="F92" s="30"/>
      <c r="G92" s="34"/>
      <c r="H92" s="34"/>
      <c r="I92" s="27">
        <v>0</v>
      </c>
      <c r="J92" s="27">
        <v>0</v>
      </c>
      <c r="K92" s="26" t="s">
        <v>12</v>
      </c>
      <c r="L92" s="30"/>
      <c r="M92" s="30"/>
      <c r="N92" s="30"/>
    </row>
    <row r="93" spans="1:14" s="11" customFormat="1" ht="38.1" customHeight="1" x14ac:dyDescent="0.25">
      <c r="A93" s="30"/>
      <c r="B93" s="44"/>
      <c r="C93" s="30"/>
      <c r="D93" s="44"/>
      <c r="E93" s="30"/>
      <c r="F93" s="30"/>
      <c r="G93" s="34"/>
      <c r="H93" s="34"/>
      <c r="I93" s="27">
        <v>0</v>
      </c>
      <c r="J93" s="27">
        <v>0</v>
      </c>
      <c r="K93" s="26" t="s">
        <v>13</v>
      </c>
      <c r="L93" s="30"/>
      <c r="M93" s="30"/>
      <c r="N93" s="30"/>
    </row>
    <row r="94" spans="1:14" s="11" customFormat="1" ht="38.1" customHeight="1" x14ac:dyDescent="0.25">
      <c r="A94" s="30"/>
      <c r="B94" s="44"/>
      <c r="C94" s="30"/>
      <c r="D94" s="44"/>
      <c r="E94" s="30"/>
      <c r="F94" s="30"/>
      <c r="G94" s="34"/>
      <c r="H94" s="34"/>
      <c r="I94" s="27">
        <v>7687.4</v>
      </c>
      <c r="J94" s="27">
        <v>7687.4</v>
      </c>
      <c r="K94" s="26" t="s">
        <v>14</v>
      </c>
      <c r="L94" s="30"/>
      <c r="M94" s="30"/>
      <c r="N94" s="30"/>
    </row>
    <row r="95" spans="1:14" s="11" customFormat="1" ht="38.1" customHeight="1" x14ac:dyDescent="0.25">
      <c r="A95" s="30"/>
      <c r="B95" s="44"/>
      <c r="C95" s="30"/>
      <c r="D95" s="44"/>
      <c r="E95" s="30"/>
      <c r="F95" s="30"/>
      <c r="G95" s="34"/>
      <c r="H95" s="34"/>
      <c r="I95" s="27">
        <v>0</v>
      </c>
      <c r="J95" s="27">
        <v>0</v>
      </c>
      <c r="K95" s="26" t="s">
        <v>26</v>
      </c>
      <c r="L95" s="30"/>
      <c r="M95" s="30"/>
      <c r="N95" s="30"/>
    </row>
    <row r="96" spans="1:14" s="11" customFormat="1" ht="38.1" customHeight="1" x14ac:dyDescent="0.25">
      <c r="A96" s="30"/>
      <c r="B96" s="44"/>
      <c r="C96" s="30"/>
      <c r="D96" s="44"/>
      <c r="E96" s="30"/>
      <c r="F96" s="30"/>
      <c r="G96" s="34"/>
      <c r="H96" s="34"/>
      <c r="I96" s="27">
        <v>0</v>
      </c>
      <c r="J96" s="27">
        <v>0</v>
      </c>
      <c r="K96" s="14" t="s">
        <v>54</v>
      </c>
      <c r="L96" s="30"/>
      <c r="M96" s="30"/>
      <c r="N96" s="30"/>
    </row>
    <row r="97" spans="1:10" x14ac:dyDescent="0.25">
      <c r="A97" s="54" t="s">
        <v>103</v>
      </c>
      <c r="B97" s="54"/>
      <c r="C97" s="54"/>
      <c r="D97" s="54"/>
      <c r="E97" s="54"/>
      <c r="F97" s="54"/>
      <c r="G97" s="54"/>
      <c r="H97" s="54"/>
      <c r="I97" s="54"/>
      <c r="J97" s="54"/>
    </row>
  </sheetData>
  <mergeCells count="184">
    <mergeCell ref="A97:J97"/>
    <mergeCell ref="A4:N4"/>
    <mergeCell ref="M91:M96"/>
    <mergeCell ref="N91:N96"/>
    <mergeCell ref="M30:M31"/>
    <mergeCell ref="C66:C71"/>
    <mergeCell ref="A91:A96"/>
    <mergeCell ref="B91:B96"/>
    <mergeCell ref="C91:C96"/>
    <mergeCell ref="D91:D96"/>
    <mergeCell ref="E91:E96"/>
    <mergeCell ref="F91:F96"/>
    <mergeCell ref="G91:G96"/>
    <mergeCell ref="H91:H96"/>
    <mergeCell ref="L91:L96"/>
    <mergeCell ref="A85:A90"/>
    <mergeCell ref="B85:B90"/>
    <mergeCell ref="C85:C90"/>
    <mergeCell ref="L85:L90"/>
    <mergeCell ref="M85:M90"/>
    <mergeCell ref="N85:N90"/>
    <mergeCell ref="N53:N58"/>
    <mergeCell ref="D85:D90"/>
    <mergeCell ref="E85:E90"/>
    <mergeCell ref="F85:F90"/>
    <mergeCell ref="G85:G90"/>
    <mergeCell ref="H85:H90"/>
    <mergeCell ref="F53:F58"/>
    <mergeCell ref="G53:G58"/>
    <mergeCell ref="H53:H58"/>
    <mergeCell ref="L53:L58"/>
    <mergeCell ref="M53:M58"/>
    <mergeCell ref="A53:A58"/>
    <mergeCell ref="B53:B58"/>
    <mergeCell ref="C53:C58"/>
    <mergeCell ref="D53:D58"/>
    <mergeCell ref="E53:E58"/>
    <mergeCell ref="F79:F84"/>
    <mergeCell ref="G79:G84"/>
    <mergeCell ref="E72:E77"/>
    <mergeCell ref="F72:F77"/>
    <mergeCell ref="G66:G71"/>
    <mergeCell ref="G72:G77"/>
    <mergeCell ref="H66:H71"/>
    <mergeCell ref="H72:H77"/>
    <mergeCell ref="L66:L71"/>
    <mergeCell ref="M79:M84"/>
    <mergeCell ref="A59:A64"/>
    <mergeCell ref="B59:B64"/>
    <mergeCell ref="C59:C64"/>
    <mergeCell ref="I26:I27"/>
    <mergeCell ref="J26:J27"/>
    <mergeCell ref="K26:K27"/>
    <mergeCell ref="I28:I29"/>
    <mergeCell ref="J28:J29"/>
    <mergeCell ref="K28:K29"/>
    <mergeCell ref="D24:D31"/>
    <mergeCell ref="E24:E31"/>
    <mergeCell ref="F24:F31"/>
    <mergeCell ref="G24:G31"/>
    <mergeCell ref="H24:H31"/>
    <mergeCell ref="L47:L52"/>
    <mergeCell ref="M47:M52"/>
    <mergeCell ref="A32:A39"/>
    <mergeCell ref="B32:B39"/>
    <mergeCell ref="C32:C39"/>
    <mergeCell ref="L32:L39"/>
    <mergeCell ref="M32:M39"/>
    <mergeCell ref="D47:D52"/>
    <mergeCell ref="I34:I35"/>
    <mergeCell ref="J34:J35"/>
    <mergeCell ref="K34:K35"/>
    <mergeCell ref="I36:I37"/>
    <mergeCell ref="J36:J37"/>
    <mergeCell ref="K36:K37"/>
    <mergeCell ref="A8:N8"/>
    <mergeCell ref="I18:I19"/>
    <mergeCell ref="J18:J19"/>
    <mergeCell ref="K18:K19"/>
    <mergeCell ref="I20:I21"/>
    <mergeCell ref="J20:J21"/>
    <mergeCell ref="K20:K21"/>
    <mergeCell ref="A16:A23"/>
    <mergeCell ref="B16:B23"/>
    <mergeCell ref="C16:C23"/>
    <mergeCell ref="D16:D23"/>
    <mergeCell ref="E16:E23"/>
    <mergeCell ref="F16:F23"/>
    <mergeCell ref="G16:G23"/>
    <mergeCell ref="H16:H23"/>
    <mergeCell ref="L16:L23"/>
    <mergeCell ref="J12:J13"/>
    <mergeCell ref="I12:I13"/>
    <mergeCell ref="E9:E15"/>
    <mergeCell ref="F9:F15"/>
    <mergeCell ref="L79:L84"/>
    <mergeCell ref="A40:N40"/>
    <mergeCell ref="D72:D77"/>
    <mergeCell ref="E66:E71"/>
    <mergeCell ref="E47:E52"/>
    <mergeCell ref="L41:L46"/>
    <mergeCell ref="M41:M46"/>
    <mergeCell ref="N41:N46"/>
    <mergeCell ref="E41:E46"/>
    <mergeCell ref="F41:F46"/>
    <mergeCell ref="G41:G46"/>
    <mergeCell ref="H41:H46"/>
    <mergeCell ref="A41:A46"/>
    <mergeCell ref="B41:B46"/>
    <mergeCell ref="C41:C46"/>
    <mergeCell ref="D41:D46"/>
    <mergeCell ref="N32:N39"/>
    <mergeCell ref="L24:L31"/>
    <mergeCell ref="N24:N31"/>
    <mergeCell ref="N47:N52"/>
    <mergeCell ref="D79:D84"/>
    <mergeCell ref="A79:A84"/>
    <mergeCell ref="B79:B84"/>
    <mergeCell ref="C79:C84"/>
    <mergeCell ref="G9:G15"/>
    <mergeCell ref="H9:H15"/>
    <mergeCell ref="A9:A15"/>
    <mergeCell ref="B9:B15"/>
    <mergeCell ref="C9:C15"/>
    <mergeCell ref="D9:D15"/>
    <mergeCell ref="D32:D39"/>
    <mergeCell ref="E32:E39"/>
    <mergeCell ref="F32:F39"/>
    <mergeCell ref="G32:G39"/>
    <mergeCell ref="H32:H39"/>
    <mergeCell ref="F47:F52"/>
    <mergeCell ref="G47:G52"/>
    <mergeCell ref="H47:H52"/>
    <mergeCell ref="A24:A31"/>
    <mergeCell ref="B24:B31"/>
    <mergeCell ref="C24:C31"/>
    <mergeCell ref="D66:D71"/>
    <mergeCell ref="A47:A52"/>
    <mergeCell ref="B47:B52"/>
    <mergeCell ref="C47:C52"/>
    <mergeCell ref="M5:M6"/>
    <mergeCell ref="N5:N6"/>
    <mergeCell ref="A2:N2"/>
    <mergeCell ref="A3:N3"/>
    <mergeCell ref="A5:A6"/>
    <mergeCell ref="B5:B6"/>
    <mergeCell ref="C5:C6"/>
    <mergeCell ref="D5:D6"/>
    <mergeCell ref="E5:E6"/>
    <mergeCell ref="F5:F6"/>
    <mergeCell ref="K5:K6"/>
    <mergeCell ref="L5:L6"/>
    <mergeCell ref="I5:J5"/>
    <mergeCell ref="G5:H5"/>
    <mergeCell ref="M16:M23"/>
    <mergeCell ref="N16:N23"/>
    <mergeCell ref="N9:N15"/>
    <mergeCell ref="M14:M15"/>
    <mergeCell ref="L9:L15"/>
    <mergeCell ref="K12:K13"/>
    <mergeCell ref="D59:D64"/>
    <mergeCell ref="N79:N84"/>
    <mergeCell ref="L72:L77"/>
    <mergeCell ref="M72:M77"/>
    <mergeCell ref="N72:N77"/>
    <mergeCell ref="H79:H84"/>
    <mergeCell ref="A78:N78"/>
    <mergeCell ref="E79:E84"/>
    <mergeCell ref="M59:M64"/>
    <mergeCell ref="N59:N64"/>
    <mergeCell ref="F59:F64"/>
    <mergeCell ref="G59:G64"/>
    <mergeCell ref="H59:H64"/>
    <mergeCell ref="L59:L64"/>
    <mergeCell ref="A65:N65"/>
    <mergeCell ref="B66:B71"/>
    <mergeCell ref="A66:A71"/>
    <mergeCell ref="E59:E64"/>
    <mergeCell ref="M66:M71"/>
    <mergeCell ref="N66:N71"/>
    <mergeCell ref="F66:F71"/>
    <mergeCell ref="A72:A77"/>
    <mergeCell ref="B72:B77"/>
    <mergeCell ref="C72:C77"/>
  </mergeCells>
  <pageMargins left="0.19685039370078741" right="0.11811023622047245" top="0.15748031496062992" bottom="0.35433070866141736" header="0.11811023622047245" footer="0.31496062992125984"/>
  <pageSetup paperSize="9" scale="55" fitToHeight="4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Сенив Игорь Михайлович</dc:creator>
  <cp:lastModifiedBy>Пилипцова Диана Викторовна</cp:lastModifiedBy>
  <cp:lastPrinted>2020-02-18T06:11:50Z</cp:lastPrinted>
  <dcterms:created xsi:type="dcterms:W3CDTF">2019-02-07T13:55:50Z</dcterms:created>
  <dcterms:modified xsi:type="dcterms:W3CDTF">2020-02-18T06:11:56Z</dcterms:modified>
</cp:coreProperties>
</file>