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рофиль\Desktop\"/>
    </mc:Choice>
  </mc:AlternateContent>
  <bookViews>
    <workbookView xWindow="0" yWindow="0" windowWidth="28800" windowHeight="10500"/>
  </bookViews>
  <sheets>
    <sheet name="21.08.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E58" i="1"/>
  <c r="F57" i="1"/>
  <c r="G57" i="1" s="1"/>
  <c r="E57" i="1"/>
  <c r="G55" i="1"/>
  <c r="G54" i="1"/>
  <c r="G53" i="1"/>
  <c r="G52" i="1"/>
  <c r="F52" i="1"/>
  <c r="E52" i="1"/>
  <c r="G50" i="1"/>
  <c r="G49" i="1"/>
  <c r="G48" i="1"/>
  <c r="F47" i="1"/>
  <c r="G47" i="1" s="1"/>
  <c r="E47" i="1"/>
  <c r="G45" i="1"/>
  <c r="G44" i="1"/>
  <c r="G43" i="1"/>
  <c r="G42" i="1"/>
  <c r="F42" i="1"/>
  <c r="E42" i="1"/>
  <c r="G40" i="1"/>
  <c r="G39" i="1"/>
  <c r="G38" i="1"/>
  <c r="F37" i="1"/>
  <c r="G37" i="1" s="1"/>
  <c r="E37" i="1"/>
  <c r="G35" i="1"/>
  <c r="G34" i="1"/>
  <c r="G33" i="1"/>
  <c r="G32" i="1"/>
  <c r="F32" i="1"/>
  <c r="E32" i="1"/>
  <c r="G30" i="1"/>
  <c r="G29" i="1"/>
  <c r="G28" i="1"/>
  <c r="F27" i="1"/>
  <c r="G27" i="1" s="1"/>
  <c r="E27" i="1"/>
  <c r="E56" i="1" s="1"/>
  <c r="G25" i="1"/>
  <c r="G24" i="1"/>
  <c r="G23" i="1"/>
  <c r="G22" i="1"/>
  <c r="F22" i="1"/>
  <c r="E22" i="1"/>
  <c r="F20" i="1"/>
  <c r="G20" i="1" s="1"/>
  <c r="G19" i="1"/>
  <c r="G18" i="1"/>
  <c r="E17" i="1"/>
  <c r="F15" i="1"/>
  <c r="F59" i="1" s="1"/>
  <c r="G14" i="1"/>
  <c r="F14" i="1"/>
  <c r="F58" i="1" s="1"/>
  <c r="G58" i="1" s="1"/>
  <c r="G13" i="1"/>
  <c r="F12" i="1"/>
  <c r="E12" i="1"/>
  <c r="G10" i="1"/>
  <c r="G9" i="1"/>
  <c r="G8" i="1"/>
  <c r="F7" i="1"/>
  <c r="G7" i="1" s="1"/>
  <c r="E7" i="1"/>
  <c r="G59" i="1" l="1"/>
  <c r="F17" i="1"/>
  <c r="G17" i="1" s="1"/>
  <c r="G15" i="1"/>
  <c r="G12" i="1"/>
  <c r="F56" i="1" l="1"/>
  <c r="G56" i="1" s="1"/>
</calcChain>
</file>

<file path=xl/sharedStrings.xml><?xml version="1.0" encoding="utf-8"?>
<sst xmlns="http://schemas.openxmlformats.org/spreadsheetml/2006/main" count="84" uniqueCount="45">
  <si>
    <t>Финансовое обеспечение проектов (инициатив) граждан
по вопросам местного значения в городе Когалыме "Твоя инициатива"
по состоянию на 21 августа 2020 года</t>
  </si>
  <si>
    <t>№ п/п</t>
  </si>
  <si>
    <t>Наименование проекта (инициативы)</t>
  </si>
  <si>
    <t>тип средств</t>
  </si>
  <si>
    <t>Сумма денежных средств (руб.)</t>
  </si>
  <si>
    <t>Примечание</t>
  </si>
  <si>
    <t>план</t>
  </si>
  <si>
    <t>факт</t>
  </si>
  <si>
    <t>отклонение</t>
  </si>
  <si>
    <t>проект: "Праздник цветов" в рамках 35-летия города Когалыма</t>
  </si>
  <si>
    <t>Всего средств на реализацию проекта, в т.ч.</t>
  </si>
  <si>
    <t>Общая стоимость проекта 831 167 руб.,
в т.ч. передача товаров, услуги на безвозмездной основе (86 500 руб.)</t>
  </si>
  <si>
    <t>средства бюджета города Когалыма</t>
  </si>
  <si>
    <t>средства физических лиц</t>
  </si>
  <si>
    <t>01.13.01</t>
  </si>
  <si>
    <t>средства юр.лиц и индивидуальных предпринимателей</t>
  </si>
  <si>
    <t>01.13.02</t>
  </si>
  <si>
    <t>проект:  Музей славы</t>
  </si>
  <si>
    <t>Общая стоимость проекта 600 000 руб.</t>
  </si>
  <si>
    <t>01.13.03</t>
  </si>
  <si>
    <t>01.13.04</t>
  </si>
  <si>
    <t xml:space="preserve">проект:  Приобретение спортивной экипировки, спортивного инвентаря и специального оборудования, а также организация выездных тренировочных сборов отделения лыжные гонки </t>
  </si>
  <si>
    <t>Общая стоимость проекта 1 327 860 руб.,
в т.ч. передача товаров, услуги на безвозмездной основе (38 000 руб.)</t>
  </si>
  <si>
    <t>01.13.05</t>
  </si>
  <si>
    <t>01.13.06</t>
  </si>
  <si>
    <t>проект: Бережливое будущее 2.0</t>
  </si>
  <si>
    <t>Общая стоимость проекта 496 992 руб.</t>
  </si>
  <si>
    <t>01.13.07</t>
  </si>
  <si>
    <t>01.13.08</t>
  </si>
  <si>
    <t xml:space="preserve">проект:  Расширение материальной базы МАУ "МКЦ" Феникс" для проведения соревнований, аттестаций и занятий по каратэ Киокушинкайкан в городе Когалыме </t>
  </si>
  <si>
    <t>Общая стоимость проекта 800 100 руб.</t>
  </si>
  <si>
    <t>01.13.09</t>
  </si>
  <si>
    <t>01.13.10</t>
  </si>
  <si>
    <t>проект:  Академия кота Матроскина (финансовое просвещение населения)</t>
  </si>
  <si>
    <t>Общая стоимость проекта 515 000 руб.,
в т.ч. передача товаров, услуги на безвозмездной основе (60 000 руб.)</t>
  </si>
  <si>
    <t>проект: Э-КО-воркинг-Центр "УРБАН ЭКО"</t>
  </si>
  <si>
    <t>Общая стоимость проекта 217 650 руб.,
в т.ч. передача товаров, услуги на безвозмездной основе (60 000 руб.)</t>
  </si>
  <si>
    <t>проект: "На радость людям": Приобретение сценических костюмов в фольклорном стиле с целью их использования творческой студией "Криница" в мероприятиях г. Когалыма</t>
  </si>
  <si>
    <t>Общая стоимость проекта 216 780 руб.</t>
  </si>
  <si>
    <t>01.13.11</t>
  </si>
  <si>
    <t>проект: Модернизация мебели в раздевалках для фигуристов ЛД "Айсберг"</t>
  </si>
  <si>
    <t>Общая стоимость проекта 718 400 руб.,
в т.ч. передача товаров, услуги на безвозмездной основе (260 000 руб.)</t>
  </si>
  <si>
    <t>проект: Юбилей встречаем, спортивное ориентирование развиваем</t>
  </si>
  <si>
    <t>Общая стоимость проекта 596 400 руб.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</si>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</sst>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/>
    <xf numFmtId="4" fontId="3" fillId="0" borderId="0" xfId="0" applyNumberFormat="1" applyFont="1"/>
    <xf numFmtId="0" fontId="2" fillId="0" borderId="1" xfId="0" applyFont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4" fillId="0" borderId="9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6" fillId="0" borderId="1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/>
    <xf numFmtId="0" fontId="2" fillId="0" borderId="8" xfId="0" applyFont="1" applyBorder="1" applyAlignment="1">
      <alignment horizontal="center" vertical="center"/>
    </xf>
    <xf numFmtId="49" fontId="8" fillId="0" borderId="18" xfId="0" applyNumberFormat="1" applyFont="1" applyFill="1" applyBorder="1" applyAlignment="1">
      <alignment wrapText="1"/>
    </xf>
    <xf numFmtId="49" fontId="8" fillId="0" borderId="19" xfId="0" applyNumberFormat="1" applyFont="1" applyFill="1" applyBorder="1" applyAlignment="1">
      <alignment horizontal="center" wrapText="1"/>
    </xf>
    <xf numFmtId="4" fontId="8" fillId="0" borderId="20" xfId="0" applyNumberFormat="1" applyFont="1" applyFill="1" applyBorder="1" applyAlignment="1"/>
    <xf numFmtId="4" fontId="8" fillId="0" borderId="12" xfId="0" applyNumberFormat="1" applyFont="1" applyFill="1" applyBorder="1" applyAlignment="1"/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0" fontId="2" fillId="0" borderId="0" xfId="0" applyFont="1"/>
    <xf numFmtId="49" fontId="9" fillId="0" borderId="18" xfId="0" applyNumberFormat="1" applyFont="1" applyFill="1" applyBorder="1" applyAlignment="1">
      <alignment wrapText="1"/>
    </xf>
    <xf numFmtId="49" fontId="9" fillId="0" borderId="22" xfId="0" applyNumberFormat="1" applyFont="1" applyFill="1" applyBorder="1" applyAlignment="1">
      <alignment horizontal="center" wrapText="1"/>
    </xf>
    <xf numFmtId="4" fontId="9" fillId="0" borderId="12" xfId="0" applyNumberFormat="1" applyFont="1" applyFill="1" applyBorder="1"/>
    <xf numFmtId="0" fontId="3" fillId="0" borderId="23" xfId="0" applyFont="1" applyFill="1" applyBorder="1" applyAlignment="1">
      <alignment horizontal="center" vertical="center"/>
    </xf>
    <xf numFmtId="0" fontId="9" fillId="0" borderId="0" xfId="0" applyFont="1"/>
    <xf numFmtId="0" fontId="10" fillId="0" borderId="0" xfId="0" applyFont="1"/>
    <xf numFmtId="49" fontId="10" fillId="0" borderId="18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12" xfId="0" applyNumberFormat="1" applyFont="1" applyFill="1" applyBorder="1"/>
    <xf numFmtId="0" fontId="2" fillId="0" borderId="24" xfId="0" applyFont="1" applyBorder="1" applyAlignment="1">
      <alignment horizontal="center" vertical="center"/>
    </xf>
    <xf numFmtId="49" fontId="10" fillId="0" borderId="25" xfId="0" applyNumberFormat="1" applyFont="1" applyFill="1" applyBorder="1" applyAlignment="1">
      <alignment wrapText="1"/>
    </xf>
    <xf numFmtId="49" fontId="10" fillId="0" borderId="26" xfId="0" applyNumberFormat="1" applyFont="1" applyFill="1" applyBorder="1" applyAlignment="1">
      <alignment horizontal="center" wrapText="1"/>
    </xf>
    <xf numFmtId="4" fontId="10" fillId="0" borderId="11" xfId="0" applyNumberFormat="1" applyFont="1" applyFill="1" applyBorder="1"/>
    <xf numFmtId="0" fontId="3" fillId="0" borderId="13" xfId="0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28" xfId="0" applyNumberFormat="1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 wrapText="1"/>
    </xf>
    <xf numFmtId="4" fontId="3" fillId="0" borderId="12" xfId="0" applyNumberFormat="1" applyFont="1" applyFill="1" applyBorder="1"/>
    <xf numFmtId="4" fontId="0" fillId="0" borderId="12" xfId="0" applyNumberFormat="1" applyFont="1" applyFill="1" applyBorder="1"/>
    <xf numFmtId="4" fontId="0" fillId="0" borderId="12" xfId="0" applyNumberFormat="1" applyFill="1" applyBorder="1"/>
    <xf numFmtId="4" fontId="0" fillId="0" borderId="11" xfId="0" applyNumberFormat="1" applyFont="1" applyFill="1" applyBorder="1"/>
    <xf numFmtId="0" fontId="0" fillId="0" borderId="30" xfId="0" applyFill="1" applyBorder="1" applyAlignment="1">
      <alignment horizontal="center" vertical="center" wrapText="1"/>
    </xf>
    <xf numFmtId="4" fontId="0" fillId="0" borderId="11" xfId="0" applyNumberFormat="1" applyFill="1" applyBorder="1"/>
    <xf numFmtId="0" fontId="0" fillId="0" borderId="0" xfId="0" applyBorder="1"/>
    <xf numFmtId="49" fontId="10" fillId="0" borderId="31" xfId="0" applyNumberFormat="1" applyFont="1" applyFill="1" applyBorder="1" applyAlignment="1">
      <alignment wrapText="1"/>
    </xf>
    <xf numFmtId="49" fontId="10" fillId="0" borderId="32" xfId="0" applyNumberFormat="1" applyFont="1" applyFill="1" applyBorder="1" applyAlignment="1">
      <alignment horizontal="center" wrapText="1"/>
    </xf>
    <xf numFmtId="4" fontId="0" fillId="0" borderId="33" xfId="0" applyNumberFormat="1" applyFont="1" applyFill="1" applyBorder="1"/>
    <xf numFmtId="4" fontId="0" fillId="0" borderId="33" xfId="0" applyNumberFormat="1" applyFill="1" applyBorder="1"/>
    <xf numFmtId="0" fontId="0" fillId="0" borderId="21" xfId="0" applyFill="1" applyBorder="1" applyAlignment="1">
      <alignment horizontal="center" vertical="center" wrapText="1"/>
    </xf>
    <xf numFmtId="4" fontId="9" fillId="0" borderId="11" xfId="0" applyNumberFormat="1" applyFont="1" applyFill="1" applyBorder="1"/>
    <xf numFmtId="0" fontId="0" fillId="0" borderId="8" xfId="0" applyBorder="1" applyAlignment="1">
      <alignment horizontal="center"/>
    </xf>
    <xf numFmtId="49" fontId="11" fillId="0" borderId="9" xfId="0" applyNumberFormat="1" applyFont="1" applyFill="1" applyBorder="1" applyAlignment="1">
      <alignment horizontal="right" wrapText="1"/>
    </xf>
    <xf numFmtId="49" fontId="11" fillId="0" borderId="34" xfId="0" applyNumberFormat="1" applyFont="1" applyFill="1" applyBorder="1" applyAlignment="1">
      <alignment horizontal="center" wrapText="1"/>
    </xf>
    <xf numFmtId="4" fontId="11" fillId="0" borderId="10" xfId="0" applyNumberFormat="1" applyFont="1" applyBorder="1"/>
    <xf numFmtId="0" fontId="0" fillId="0" borderId="13" xfId="0" applyBorder="1"/>
    <xf numFmtId="49" fontId="9" fillId="0" borderId="35" xfId="0" applyNumberFormat="1" applyFont="1" applyFill="1" applyBorder="1" applyAlignment="1">
      <alignment wrapText="1"/>
    </xf>
    <xf numFmtId="49" fontId="9" fillId="0" borderId="36" xfId="0" applyNumberFormat="1" applyFont="1" applyFill="1" applyBorder="1" applyAlignment="1">
      <alignment horizontal="center" wrapText="1"/>
    </xf>
    <xf numFmtId="4" fontId="3" fillId="0" borderId="37" xfId="0" applyNumberFormat="1" applyFont="1" applyBorder="1"/>
    <xf numFmtId="4" fontId="9" fillId="0" borderId="12" xfId="0" applyNumberFormat="1" applyFont="1" applyBorder="1"/>
    <xf numFmtId="0" fontId="0" fillId="0" borderId="38" xfId="0" applyBorder="1"/>
    <xf numFmtId="49" fontId="10" fillId="0" borderId="36" xfId="0" applyNumberFormat="1" applyFont="1" applyFill="1" applyBorder="1" applyAlignment="1">
      <alignment horizontal="center" wrapText="1"/>
    </xf>
    <xf numFmtId="0" fontId="0" fillId="0" borderId="29" xfId="0" applyBorder="1"/>
    <xf numFmtId="0" fontId="0" fillId="0" borderId="24" xfId="0" applyBorder="1" applyAlignment="1">
      <alignment horizontal="center"/>
    </xf>
    <xf numFmtId="49" fontId="10" fillId="0" borderId="34" xfId="0" applyNumberFormat="1" applyFont="1" applyFill="1" applyBorder="1" applyAlignment="1">
      <alignment horizontal="center" wrapText="1"/>
    </xf>
    <xf numFmtId="4" fontId="3" fillId="0" borderId="10" xfId="0" applyNumberFormat="1" applyFont="1" applyBorder="1"/>
    <xf numFmtId="4" fontId="9" fillId="0" borderId="11" xfId="0" applyNumberFormat="1" applyFont="1" applyBorder="1"/>
    <xf numFmtId="0" fontId="0" fillId="0" borderId="3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9"/>
  <sheetViews>
    <sheetView tabSelected="1" zoomScale="77" zoomScaleNormal="77" workbookViewId="0">
      <selection activeCell="L19" sqref="L19"/>
    </sheetView>
  </sheetViews>
  <sheetFormatPr defaultRowHeight="15" x14ac:dyDescent="0.25"/>
  <cols>
    <col min="3" max="3" width="54.85546875" style="85" customWidth="1"/>
    <col min="4" max="4" width="10.7109375" style="86" customWidth="1"/>
    <col min="5" max="5" width="16.85546875" style="87" customWidth="1"/>
    <col min="6" max="7" width="16.85546875" style="88" customWidth="1"/>
    <col min="8" max="8" width="45.28515625" customWidth="1"/>
    <col min="10" max="10" width="15.42578125" customWidth="1"/>
    <col min="11" max="11" width="11.85546875" customWidth="1"/>
    <col min="12" max="12" width="15" customWidth="1"/>
  </cols>
  <sheetData>
    <row r="2" spans="2:12" ht="70.5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  <c r="L2" s="2"/>
    </row>
    <row r="3" spans="2:12" ht="15.75" thickBot="1" x14ac:dyDescent="0.3">
      <c r="C3" s="3"/>
      <c r="D3" s="4"/>
      <c r="E3" s="5"/>
      <c r="F3" s="6"/>
      <c r="G3" s="6"/>
      <c r="H3" s="5"/>
      <c r="I3" s="5"/>
      <c r="J3" s="5"/>
      <c r="K3" s="5"/>
      <c r="L3" s="5"/>
    </row>
    <row r="4" spans="2:12" ht="24.75" customHeight="1" x14ac:dyDescent="0.25">
      <c r="B4" s="7" t="s">
        <v>1</v>
      </c>
      <c r="C4" s="8" t="s">
        <v>2</v>
      </c>
      <c r="D4" s="9" t="s">
        <v>3</v>
      </c>
      <c r="E4" s="10" t="s">
        <v>4</v>
      </c>
      <c r="F4" s="11"/>
      <c r="G4" s="12"/>
      <c r="H4" s="13" t="s">
        <v>5</v>
      </c>
      <c r="I4" s="5"/>
      <c r="J4" s="5"/>
      <c r="K4" s="5"/>
      <c r="L4" s="5"/>
    </row>
    <row r="5" spans="2:12" ht="19.5" thickBot="1" x14ac:dyDescent="0.35">
      <c r="B5" s="14"/>
      <c r="C5" s="15"/>
      <c r="D5" s="16"/>
      <c r="E5" s="17" t="s">
        <v>6</v>
      </c>
      <c r="F5" s="18" t="s">
        <v>7</v>
      </c>
      <c r="G5" s="19" t="s">
        <v>8</v>
      </c>
      <c r="H5" s="20"/>
      <c r="I5" s="5"/>
      <c r="J5" s="5"/>
      <c r="K5" s="5"/>
      <c r="L5" s="5"/>
    </row>
    <row r="6" spans="2:12" s="27" customFormat="1" ht="22.5" customHeight="1" x14ac:dyDescent="0.35">
      <c r="B6" s="21">
        <v>1</v>
      </c>
      <c r="C6" s="22" t="s">
        <v>9</v>
      </c>
      <c r="D6" s="23"/>
      <c r="E6" s="23"/>
      <c r="F6" s="23"/>
      <c r="G6" s="24"/>
      <c r="H6" s="25"/>
      <c r="I6" s="26"/>
      <c r="J6" s="26"/>
      <c r="K6" s="26"/>
      <c r="L6" s="26"/>
    </row>
    <row r="7" spans="2:12" s="36" customFormat="1" ht="18.75" x14ac:dyDescent="0.3">
      <c r="B7" s="28"/>
      <c r="C7" s="29" t="s">
        <v>10</v>
      </c>
      <c r="D7" s="30"/>
      <c r="E7" s="31">
        <f>SUM(E8:E10)</f>
        <v>744667</v>
      </c>
      <c r="F7" s="32">
        <f>SUM(F8:F10)</f>
        <v>0</v>
      </c>
      <c r="G7" s="32">
        <f>F7-E7</f>
        <v>-744667</v>
      </c>
      <c r="H7" s="33" t="s">
        <v>11</v>
      </c>
      <c r="I7" s="34"/>
      <c r="J7" s="35"/>
      <c r="K7" s="34"/>
      <c r="L7" s="34"/>
    </row>
    <row r="8" spans="2:12" s="42" customFormat="1" ht="18" customHeight="1" x14ac:dyDescent="0.25">
      <c r="B8" s="28"/>
      <c r="C8" s="37" t="s">
        <v>12</v>
      </c>
      <c r="D8" s="38"/>
      <c r="E8" s="39">
        <v>570167</v>
      </c>
      <c r="F8" s="39"/>
      <c r="G8" s="39">
        <f>E8-F8</f>
        <v>570167</v>
      </c>
      <c r="H8" s="40"/>
      <c r="I8" s="41"/>
      <c r="J8" s="41"/>
      <c r="K8" s="41"/>
      <c r="L8" s="41"/>
    </row>
    <row r="9" spans="2:12" s="42" customFormat="1" ht="18" customHeight="1" x14ac:dyDescent="0.25">
      <c r="B9" s="28"/>
      <c r="C9" s="43" t="s">
        <v>13</v>
      </c>
      <c r="D9" s="44" t="s">
        <v>14</v>
      </c>
      <c r="E9" s="45">
        <v>84500</v>
      </c>
      <c r="F9" s="45"/>
      <c r="G9" s="39">
        <f t="shared" ref="G9:G10" si="0">E9-F9</f>
        <v>84500</v>
      </c>
      <c r="H9" s="40"/>
    </row>
    <row r="10" spans="2:12" s="42" customFormat="1" ht="18" customHeight="1" thickBot="1" x14ac:dyDescent="0.3">
      <c r="B10" s="46"/>
      <c r="C10" s="47" t="s">
        <v>15</v>
      </c>
      <c r="D10" s="48" t="s">
        <v>16</v>
      </c>
      <c r="E10" s="49">
        <v>90000</v>
      </c>
      <c r="F10" s="49"/>
      <c r="G10" s="39">
        <f t="shared" si="0"/>
        <v>90000</v>
      </c>
      <c r="H10" s="50"/>
    </row>
    <row r="11" spans="2:12" ht="22.5" customHeight="1" x14ac:dyDescent="0.25">
      <c r="B11" s="28">
        <v>2</v>
      </c>
      <c r="C11" s="51" t="s">
        <v>17</v>
      </c>
      <c r="D11" s="52"/>
      <c r="E11" s="52"/>
      <c r="F11" s="52"/>
      <c r="G11" s="52"/>
      <c r="H11" s="53"/>
    </row>
    <row r="12" spans="2:12" ht="18.75" customHeight="1" x14ac:dyDescent="0.3">
      <c r="B12" s="28"/>
      <c r="C12" s="29" t="s">
        <v>10</v>
      </c>
      <c r="D12" s="30"/>
      <c r="E12" s="31">
        <f>SUM(E13:E15)</f>
        <v>600000</v>
      </c>
      <c r="F12" s="31">
        <f>SUM(F13:F15)</f>
        <v>600000</v>
      </c>
      <c r="G12" s="31">
        <f>F12-E12</f>
        <v>0</v>
      </c>
      <c r="H12" s="54" t="s">
        <v>18</v>
      </c>
    </row>
    <row r="13" spans="2:12" ht="18" customHeight="1" x14ac:dyDescent="0.25">
      <c r="B13" s="28"/>
      <c r="C13" s="37" t="s">
        <v>12</v>
      </c>
      <c r="D13" s="38"/>
      <c r="E13" s="55">
        <v>474000</v>
      </c>
      <c r="F13" s="55">
        <v>474000</v>
      </c>
      <c r="G13" s="39">
        <f>E13-F13</f>
        <v>0</v>
      </c>
      <c r="H13" s="54"/>
    </row>
    <row r="14" spans="2:12" ht="18" customHeight="1" x14ac:dyDescent="0.25">
      <c r="B14" s="28"/>
      <c r="C14" s="43" t="s">
        <v>13</v>
      </c>
      <c r="D14" s="44" t="s">
        <v>19</v>
      </c>
      <c r="E14" s="56">
        <v>64000</v>
      </c>
      <c r="F14" s="57">
        <f>64000</f>
        <v>64000</v>
      </c>
      <c r="G14" s="39">
        <f t="shared" ref="G14:G15" si="1">E14-F14</f>
        <v>0</v>
      </c>
      <c r="H14" s="54"/>
    </row>
    <row r="15" spans="2:12" ht="18" customHeight="1" thickBot="1" x14ac:dyDescent="0.3">
      <c r="B15" s="28"/>
      <c r="C15" s="47" t="s">
        <v>15</v>
      </c>
      <c r="D15" s="48" t="s">
        <v>20</v>
      </c>
      <c r="E15" s="58">
        <v>62000</v>
      </c>
      <c r="F15" s="57">
        <f>6000+20000+36000</f>
        <v>62000</v>
      </c>
      <c r="G15" s="39">
        <f t="shared" si="1"/>
        <v>0</v>
      </c>
      <c r="H15" s="59"/>
    </row>
    <row r="16" spans="2:12" ht="39.75" customHeight="1" x14ac:dyDescent="0.25">
      <c r="B16" s="21">
        <v>3</v>
      </c>
      <c r="C16" s="51" t="s">
        <v>21</v>
      </c>
      <c r="D16" s="52"/>
      <c r="E16" s="52"/>
      <c r="F16" s="52"/>
      <c r="G16" s="52"/>
      <c r="H16" s="53"/>
    </row>
    <row r="17" spans="2:8" ht="18.75" x14ac:dyDescent="0.3">
      <c r="B17" s="28"/>
      <c r="C17" s="29" t="s">
        <v>10</v>
      </c>
      <c r="D17" s="30"/>
      <c r="E17" s="31">
        <f>SUM(E18:E20)</f>
        <v>1289860</v>
      </c>
      <c r="F17" s="31">
        <f>SUM(F18:F20)</f>
        <v>1289860</v>
      </c>
      <c r="G17" s="31">
        <f t="shared" ref="G17" si="2">F17-E17</f>
        <v>0</v>
      </c>
      <c r="H17" s="33" t="s">
        <v>22</v>
      </c>
    </row>
    <row r="18" spans="2:8" ht="18" customHeight="1" x14ac:dyDescent="0.25">
      <c r="B18" s="28"/>
      <c r="C18" s="37" t="s">
        <v>12</v>
      </c>
      <c r="D18" s="38"/>
      <c r="E18" s="55">
        <v>1000000</v>
      </c>
      <c r="F18" s="55">
        <v>1000000</v>
      </c>
      <c r="G18" s="39">
        <f>E18-F18</f>
        <v>0</v>
      </c>
      <c r="H18" s="40"/>
    </row>
    <row r="19" spans="2:8" ht="18" customHeight="1" x14ac:dyDescent="0.25">
      <c r="B19" s="28"/>
      <c r="C19" s="43" t="s">
        <v>13</v>
      </c>
      <c r="D19" s="44" t="s">
        <v>23</v>
      </c>
      <c r="E19" s="56">
        <v>84860</v>
      </c>
      <c r="F19" s="57">
        <v>84860</v>
      </c>
      <c r="G19" s="39">
        <f t="shared" ref="G19:G20" si="3">E19-F19</f>
        <v>0</v>
      </c>
      <c r="H19" s="40"/>
    </row>
    <row r="20" spans="2:8" ht="18" customHeight="1" thickBot="1" x14ac:dyDescent="0.3">
      <c r="B20" s="46"/>
      <c r="C20" s="47" t="s">
        <v>15</v>
      </c>
      <c r="D20" s="48" t="s">
        <v>24</v>
      </c>
      <c r="E20" s="58">
        <v>205000</v>
      </c>
      <c r="F20" s="60">
        <f>70000+70000+50000+15000</f>
        <v>205000</v>
      </c>
      <c r="G20" s="39">
        <f t="shared" si="3"/>
        <v>0</v>
      </c>
      <c r="H20" s="50"/>
    </row>
    <row r="21" spans="2:8" s="61" customFormat="1" ht="25.5" customHeight="1" x14ac:dyDescent="0.25">
      <c r="B21" s="28">
        <v>4</v>
      </c>
      <c r="C21" s="51" t="s">
        <v>25</v>
      </c>
      <c r="D21" s="52"/>
      <c r="E21" s="52"/>
      <c r="F21" s="52"/>
      <c r="G21" s="52"/>
      <c r="H21" s="53"/>
    </row>
    <row r="22" spans="2:8" s="61" customFormat="1" ht="18.75" x14ac:dyDescent="0.3">
      <c r="B22" s="28"/>
      <c r="C22" s="29" t="s">
        <v>10</v>
      </c>
      <c r="D22" s="30"/>
      <c r="E22" s="31">
        <f>SUM(E23:E25)</f>
        <v>496992</v>
      </c>
      <c r="F22" s="31">
        <f>SUM(F23:F25)</f>
        <v>496992</v>
      </c>
      <c r="G22" s="31">
        <f>F22-E22</f>
        <v>0</v>
      </c>
      <c r="H22" s="54" t="s">
        <v>26</v>
      </c>
    </row>
    <row r="23" spans="2:8" s="61" customFormat="1" ht="18" customHeight="1" x14ac:dyDescent="0.25">
      <c r="B23" s="28"/>
      <c r="C23" s="37" t="s">
        <v>12</v>
      </c>
      <c r="D23" s="38"/>
      <c r="E23" s="55">
        <v>416992</v>
      </c>
      <c r="F23" s="55">
        <v>416992</v>
      </c>
      <c r="G23" s="39">
        <f>E23-F23</f>
        <v>0</v>
      </c>
      <c r="H23" s="54"/>
    </row>
    <row r="24" spans="2:8" s="61" customFormat="1" ht="18" customHeight="1" x14ac:dyDescent="0.25">
      <c r="B24" s="28"/>
      <c r="C24" s="43" t="s">
        <v>13</v>
      </c>
      <c r="D24" s="44" t="s">
        <v>27</v>
      </c>
      <c r="E24" s="56">
        <v>30000</v>
      </c>
      <c r="F24" s="57">
        <v>30000</v>
      </c>
      <c r="G24" s="39">
        <f t="shared" ref="G24:G25" si="4">E24-F24</f>
        <v>0</v>
      </c>
      <c r="H24" s="54"/>
    </row>
    <row r="25" spans="2:8" s="61" customFormat="1" ht="18" customHeight="1" thickBot="1" x14ac:dyDescent="0.3">
      <c r="B25" s="28"/>
      <c r="C25" s="47" t="s">
        <v>15</v>
      </c>
      <c r="D25" s="48" t="s">
        <v>28</v>
      </c>
      <c r="E25" s="58">
        <v>50000</v>
      </c>
      <c r="F25" s="60">
        <v>50000</v>
      </c>
      <c r="G25" s="39">
        <f t="shared" si="4"/>
        <v>0</v>
      </c>
      <c r="H25" s="59"/>
    </row>
    <row r="26" spans="2:8" s="61" customFormat="1" ht="41.25" customHeight="1" x14ac:dyDescent="0.25">
      <c r="B26" s="21">
        <v>5</v>
      </c>
      <c r="C26" s="51" t="s">
        <v>29</v>
      </c>
      <c r="D26" s="52"/>
      <c r="E26" s="52"/>
      <c r="F26" s="52"/>
      <c r="G26" s="52"/>
      <c r="H26" s="53"/>
    </row>
    <row r="27" spans="2:8" s="61" customFormat="1" ht="18" customHeight="1" x14ac:dyDescent="0.3">
      <c r="B27" s="28"/>
      <c r="C27" s="29" t="s">
        <v>10</v>
      </c>
      <c r="D27" s="30"/>
      <c r="E27" s="31">
        <f>SUM(E28:E30)</f>
        <v>800100</v>
      </c>
      <c r="F27" s="31">
        <f>SUM(F28:F30)</f>
        <v>800100</v>
      </c>
      <c r="G27" s="31">
        <f>F27-E27</f>
        <v>0</v>
      </c>
      <c r="H27" s="54" t="s">
        <v>30</v>
      </c>
    </row>
    <row r="28" spans="2:8" s="61" customFormat="1" ht="18" customHeight="1" x14ac:dyDescent="0.25">
      <c r="B28" s="28"/>
      <c r="C28" s="37" t="s">
        <v>12</v>
      </c>
      <c r="D28" s="38"/>
      <c r="E28" s="55">
        <v>597700</v>
      </c>
      <c r="F28" s="55">
        <v>597700</v>
      </c>
      <c r="G28" s="39">
        <f>E28-F28</f>
        <v>0</v>
      </c>
      <c r="H28" s="54"/>
    </row>
    <row r="29" spans="2:8" s="61" customFormat="1" ht="18" customHeight="1" x14ac:dyDescent="0.25">
      <c r="B29" s="28"/>
      <c r="C29" s="43" t="s">
        <v>13</v>
      </c>
      <c r="D29" s="44" t="s">
        <v>31</v>
      </c>
      <c r="E29" s="56">
        <v>101200</v>
      </c>
      <c r="F29" s="57">
        <v>101200</v>
      </c>
      <c r="G29" s="39">
        <f t="shared" ref="G29:G30" si="5">E29-F29</f>
        <v>0</v>
      </c>
      <c r="H29" s="54"/>
    </row>
    <row r="30" spans="2:8" s="61" customFormat="1" ht="18" customHeight="1" thickBot="1" x14ac:dyDescent="0.3">
      <c r="B30" s="46"/>
      <c r="C30" s="62" t="s">
        <v>15</v>
      </c>
      <c r="D30" s="63" t="s">
        <v>32</v>
      </c>
      <c r="E30" s="64">
        <v>101200</v>
      </c>
      <c r="F30" s="65">
        <v>101200</v>
      </c>
      <c r="G30" s="39">
        <f t="shared" si="5"/>
        <v>0</v>
      </c>
      <c r="H30" s="59"/>
    </row>
    <row r="31" spans="2:8" s="61" customFormat="1" ht="22.5" customHeight="1" x14ac:dyDescent="0.25">
      <c r="B31" s="21">
        <v>6</v>
      </c>
      <c r="C31" s="22" t="s">
        <v>33</v>
      </c>
      <c r="D31" s="23"/>
      <c r="E31" s="23"/>
      <c r="F31" s="23"/>
      <c r="G31" s="23"/>
      <c r="H31" s="25"/>
    </row>
    <row r="32" spans="2:8" s="61" customFormat="1" ht="18" customHeight="1" x14ac:dyDescent="0.3">
      <c r="B32" s="28"/>
      <c r="C32" s="29" t="s">
        <v>10</v>
      </c>
      <c r="D32" s="30"/>
      <c r="E32" s="31">
        <f>SUM(E33:E35)</f>
        <v>455000</v>
      </c>
      <c r="F32" s="31">
        <f>SUM(F33:F35)</f>
        <v>455000</v>
      </c>
      <c r="G32" s="31">
        <f>F32-E32</f>
        <v>0</v>
      </c>
      <c r="H32" s="33" t="s">
        <v>34</v>
      </c>
    </row>
    <row r="33" spans="2:8" s="61" customFormat="1" ht="18" customHeight="1" x14ac:dyDescent="0.25">
      <c r="B33" s="28"/>
      <c r="C33" s="37" t="s">
        <v>12</v>
      </c>
      <c r="D33" s="38"/>
      <c r="E33" s="55">
        <v>455000</v>
      </c>
      <c r="F33" s="55">
        <v>455000</v>
      </c>
      <c r="G33" s="39">
        <f>E33-F33</f>
        <v>0</v>
      </c>
      <c r="H33" s="40"/>
    </row>
    <row r="34" spans="2:8" s="61" customFormat="1" ht="18" customHeight="1" x14ac:dyDescent="0.25">
      <c r="B34" s="28"/>
      <c r="C34" s="43" t="s">
        <v>13</v>
      </c>
      <c r="D34" s="44"/>
      <c r="E34" s="56"/>
      <c r="F34" s="57"/>
      <c r="G34" s="39">
        <f t="shared" ref="G34:G35" si="6">E34-F34</f>
        <v>0</v>
      </c>
      <c r="H34" s="40"/>
    </row>
    <row r="35" spans="2:8" s="61" customFormat="1" ht="18" customHeight="1" thickBot="1" x14ac:dyDescent="0.3">
      <c r="B35" s="46"/>
      <c r="C35" s="62" t="s">
        <v>15</v>
      </c>
      <c r="D35" s="63"/>
      <c r="E35" s="64"/>
      <c r="F35" s="65"/>
      <c r="G35" s="39">
        <f t="shared" si="6"/>
        <v>0</v>
      </c>
      <c r="H35" s="50"/>
    </row>
    <row r="36" spans="2:8" s="61" customFormat="1" ht="22.5" customHeight="1" x14ac:dyDescent="0.25">
      <c r="B36" s="21">
        <v>7</v>
      </c>
      <c r="C36" s="22" t="s">
        <v>35</v>
      </c>
      <c r="D36" s="23"/>
      <c r="E36" s="23"/>
      <c r="F36" s="23"/>
      <c r="G36" s="23"/>
      <c r="H36" s="25"/>
    </row>
    <row r="37" spans="2:8" s="61" customFormat="1" ht="18" customHeight="1" x14ac:dyDescent="0.3">
      <c r="B37" s="28"/>
      <c r="C37" s="29" t="s">
        <v>10</v>
      </c>
      <c r="D37" s="30"/>
      <c r="E37" s="31">
        <f>SUM(E38:E40)</f>
        <v>202650</v>
      </c>
      <c r="F37" s="31">
        <f>SUM(F38:F40)</f>
        <v>202650</v>
      </c>
      <c r="G37" s="31">
        <f>F37-E37</f>
        <v>0</v>
      </c>
      <c r="H37" s="33" t="s">
        <v>36</v>
      </c>
    </row>
    <row r="38" spans="2:8" s="61" customFormat="1" ht="18" customHeight="1" x14ac:dyDescent="0.25">
      <c r="B38" s="28"/>
      <c r="C38" s="37" t="s">
        <v>12</v>
      </c>
      <c r="D38" s="38"/>
      <c r="E38" s="55">
        <v>202650</v>
      </c>
      <c r="F38" s="55">
        <v>202650</v>
      </c>
      <c r="G38" s="39">
        <f>E38-F38</f>
        <v>0</v>
      </c>
      <c r="H38" s="40"/>
    </row>
    <row r="39" spans="2:8" s="61" customFormat="1" ht="18" customHeight="1" x14ac:dyDescent="0.25">
      <c r="B39" s="28"/>
      <c r="C39" s="43" t="s">
        <v>13</v>
      </c>
      <c r="D39" s="44"/>
      <c r="E39" s="56">
        <v>0</v>
      </c>
      <c r="F39" s="57"/>
      <c r="G39" s="39">
        <f t="shared" ref="G39:G40" si="7">E39-F39</f>
        <v>0</v>
      </c>
      <c r="H39" s="40"/>
    </row>
    <row r="40" spans="2:8" s="61" customFormat="1" ht="18" customHeight="1" thickBot="1" x14ac:dyDescent="0.3">
      <c r="B40" s="46"/>
      <c r="C40" s="62" t="s">
        <v>15</v>
      </c>
      <c r="D40" s="63"/>
      <c r="E40" s="64">
        <v>0</v>
      </c>
      <c r="F40" s="65"/>
      <c r="G40" s="39">
        <f t="shared" si="7"/>
        <v>0</v>
      </c>
      <c r="H40" s="50"/>
    </row>
    <row r="41" spans="2:8" s="61" customFormat="1" ht="41.25" customHeight="1" x14ac:dyDescent="0.25">
      <c r="B41" s="21">
        <v>8</v>
      </c>
      <c r="C41" s="22" t="s">
        <v>37</v>
      </c>
      <c r="D41" s="23"/>
      <c r="E41" s="23"/>
      <c r="F41" s="23"/>
      <c r="G41" s="23"/>
      <c r="H41" s="25"/>
    </row>
    <row r="42" spans="2:8" s="61" customFormat="1" ht="18" customHeight="1" x14ac:dyDescent="0.3">
      <c r="B42" s="28"/>
      <c r="C42" s="29" t="s">
        <v>10</v>
      </c>
      <c r="D42" s="30"/>
      <c r="E42" s="31">
        <f>SUM(E43:E45)</f>
        <v>216780</v>
      </c>
      <c r="F42" s="31">
        <f>SUM(F43:F45)</f>
        <v>216790</v>
      </c>
      <c r="G42" s="31">
        <f>F42-E42</f>
        <v>10</v>
      </c>
      <c r="H42" s="54" t="s">
        <v>38</v>
      </c>
    </row>
    <row r="43" spans="2:8" s="61" customFormat="1" ht="18" customHeight="1" x14ac:dyDescent="0.25">
      <c r="B43" s="28"/>
      <c r="C43" s="37" t="s">
        <v>12</v>
      </c>
      <c r="D43" s="38"/>
      <c r="E43" s="55">
        <v>205680</v>
      </c>
      <c r="F43" s="55">
        <v>205680</v>
      </c>
      <c r="G43" s="39">
        <f>E43-F43</f>
        <v>0</v>
      </c>
      <c r="H43" s="54"/>
    </row>
    <row r="44" spans="2:8" s="61" customFormat="1" ht="18" customHeight="1" x14ac:dyDescent="0.25">
      <c r="B44" s="28"/>
      <c r="C44" s="43" t="s">
        <v>13</v>
      </c>
      <c r="D44" s="44" t="s">
        <v>39</v>
      </c>
      <c r="E44" s="56">
        <v>11100</v>
      </c>
      <c r="F44" s="57">
        <v>11110</v>
      </c>
      <c r="G44" s="39">
        <f t="shared" ref="G44:G45" si="8">E44-F44</f>
        <v>-10</v>
      </c>
      <c r="H44" s="54"/>
    </row>
    <row r="45" spans="2:8" s="61" customFormat="1" ht="18" customHeight="1" thickBot="1" x14ac:dyDescent="0.3">
      <c r="B45" s="46"/>
      <c r="C45" s="62" t="s">
        <v>15</v>
      </c>
      <c r="D45" s="63"/>
      <c r="E45" s="64">
        <v>0</v>
      </c>
      <c r="F45" s="65"/>
      <c r="G45" s="39">
        <f t="shared" si="8"/>
        <v>0</v>
      </c>
      <c r="H45" s="66"/>
    </row>
    <row r="46" spans="2:8" s="61" customFormat="1" ht="18" customHeight="1" x14ac:dyDescent="0.25">
      <c r="B46" s="21">
        <v>9</v>
      </c>
      <c r="C46" s="22" t="s">
        <v>40</v>
      </c>
      <c r="D46" s="23"/>
      <c r="E46" s="23"/>
      <c r="F46" s="23"/>
      <c r="G46" s="23"/>
      <c r="H46" s="25"/>
    </row>
    <row r="47" spans="2:8" s="61" customFormat="1" ht="18" customHeight="1" x14ac:dyDescent="0.3">
      <c r="B47" s="28"/>
      <c r="C47" s="29" t="s">
        <v>10</v>
      </c>
      <c r="D47" s="30"/>
      <c r="E47" s="31">
        <f>SUM(E48:E50)</f>
        <v>458400</v>
      </c>
      <c r="F47" s="31">
        <f>SUM(F48:F50)</f>
        <v>458400</v>
      </c>
      <c r="G47" s="31">
        <f>F47-E47</f>
        <v>0</v>
      </c>
      <c r="H47" s="33" t="s">
        <v>41</v>
      </c>
    </row>
    <row r="48" spans="2:8" s="61" customFormat="1" ht="18" customHeight="1" x14ac:dyDescent="0.25">
      <c r="B48" s="28"/>
      <c r="C48" s="37" t="s">
        <v>12</v>
      </c>
      <c r="D48" s="38"/>
      <c r="E48" s="55">
        <v>458400</v>
      </c>
      <c r="F48" s="55">
        <v>458400</v>
      </c>
      <c r="G48" s="39">
        <f>E48-F48</f>
        <v>0</v>
      </c>
      <c r="H48" s="40"/>
    </row>
    <row r="49" spans="2:8" s="61" customFormat="1" ht="18" customHeight="1" x14ac:dyDescent="0.25">
      <c r="B49" s="28"/>
      <c r="C49" s="43" t="s">
        <v>13</v>
      </c>
      <c r="D49" s="44"/>
      <c r="E49" s="56">
        <v>0</v>
      </c>
      <c r="F49" s="57"/>
      <c r="G49" s="39">
        <f t="shared" ref="G49:G50" si="9">E49-F49</f>
        <v>0</v>
      </c>
      <c r="H49" s="40"/>
    </row>
    <row r="50" spans="2:8" s="61" customFormat="1" ht="18" customHeight="1" thickBot="1" x14ac:dyDescent="0.3">
      <c r="B50" s="46"/>
      <c r="C50" s="62" t="s">
        <v>15</v>
      </c>
      <c r="D50" s="63"/>
      <c r="E50" s="64">
        <v>0</v>
      </c>
      <c r="F50" s="65"/>
      <c r="G50" s="39">
        <f t="shared" si="9"/>
        <v>0</v>
      </c>
      <c r="H50" s="50"/>
    </row>
    <row r="51" spans="2:8" s="61" customFormat="1" ht="18" customHeight="1" x14ac:dyDescent="0.25">
      <c r="B51" s="21">
        <v>10</v>
      </c>
      <c r="C51" s="22" t="s">
        <v>42</v>
      </c>
      <c r="D51" s="23"/>
      <c r="E51" s="23"/>
      <c r="F51" s="23"/>
      <c r="G51" s="23"/>
      <c r="H51" s="25"/>
    </row>
    <row r="52" spans="2:8" s="61" customFormat="1" ht="18" customHeight="1" x14ac:dyDescent="0.3">
      <c r="B52" s="28"/>
      <c r="C52" s="29" t="s">
        <v>10</v>
      </c>
      <c r="D52" s="30"/>
      <c r="E52" s="31">
        <f>SUM(E53:E55)</f>
        <v>596400</v>
      </c>
      <c r="F52" s="31">
        <f>SUM(F53:F55)</f>
        <v>596400</v>
      </c>
      <c r="G52" s="31">
        <f>F52-E52</f>
        <v>0</v>
      </c>
      <c r="H52" s="54" t="s">
        <v>43</v>
      </c>
    </row>
    <row r="53" spans="2:8" s="61" customFormat="1" ht="18" customHeight="1" x14ac:dyDescent="0.25">
      <c r="B53" s="28"/>
      <c r="C53" s="37" t="s">
        <v>12</v>
      </c>
      <c r="D53" s="38"/>
      <c r="E53" s="55">
        <v>596400</v>
      </c>
      <c r="F53" s="55">
        <v>596400</v>
      </c>
      <c r="G53" s="39">
        <f>E53-F53</f>
        <v>0</v>
      </c>
      <c r="H53" s="54"/>
    </row>
    <row r="54" spans="2:8" s="61" customFormat="1" ht="18" customHeight="1" x14ac:dyDescent="0.25">
      <c r="B54" s="28"/>
      <c r="C54" s="43" t="s">
        <v>13</v>
      </c>
      <c r="D54" s="44"/>
      <c r="E54" s="56">
        <v>0</v>
      </c>
      <c r="F54" s="57"/>
      <c r="G54" s="39">
        <f t="shared" ref="G54:G55" si="10">E54-F54</f>
        <v>0</v>
      </c>
      <c r="H54" s="54"/>
    </row>
    <row r="55" spans="2:8" s="61" customFormat="1" ht="18" customHeight="1" thickBot="1" x14ac:dyDescent="0.3">
      <c r="B55" s="46"/>
      <c r="C55" s="47" t="s">
        <v>15</v>
      </c>
      <c r="D55" s="48"/>
      <c r="E55" s="58">
        <v>0</v>
      </c>
      <c r="F55" s="60"/>
      <c r="G55" s="67">
        <f t="shared" si="10"/>
        <v>0</v>
      </c>
      <c r="H55" s="59"/>
    </row>
    <row r="56" spans="2:8" s="61" customFormat="1" ht="19.5" thickBot="1" x14ac:dyDescent="0.35">
      <c r="B56" s="68"/>
      <c r="C56" s="69" t="s">
        <v>44</v>
      </c>
      <c r="D56" s="70"/>
      <c r="E56" s="71">
        <f>E7+E12+E17+E22+E27+E32+E37+E42+E47+E52</f>
        <v>5860849</v>
      </c>
      <c r="F56" s="71">
        <f>F7+F12+F17+F22+F27+F32+F37+F42+F52</f>
        <v>4657792</v>
      </c>
      <c r="G56" s="71">
        <f>E56-F56</f>
        <v>1203057</v>
      </c>
      <c r="H56" s="72"/>
    </row>
    <row r="57" spans="2:8" x14ac:dyDescent="0.25">
      <c r="B57" s="68"/>
      <c r="C57" s="73" t="s">
        <v>12</v>
      </c>
      <c r="D57" s="74"/>
      <c r="E57" s="75">
        <f>E8+E13+E18+E23+E28+E33+E38+E43+E48+E53</f>
        <v>4976989</v>
      </c>
      <c r="F57" s="75">
        <f>F8+F13+F18+F23+F28+F33+F38+F43+F48+F53</f>
        <v>4406822</v>
      </c>
      <c r="G57" s="76">
        <f>E57-F57</f>
        <v>570167</v>
      </c>
      <c r="H57" s="77"/>
    </row>
    <row r="58" spans="2:8" x14ac:dyDescent="0.25">
      <c r="B58" s="68"/>
      <c r="C58" s="43" t="s">
        <v>13</v>
      </c>
      <c r="D58" s="78"/>
      <c r="E58" s="75">
        <f>E9+E14+E19+E34+E24+E29+E39+E44+E49+E54</f>
        <v>375660</v>
      </c>
      <c r="F58" s="75">
        <f>F9+F14+F19+F34+F24+F29+F39+F44+F49+F54</f>
        <v>291170</v>
      </c>
      <c r="G58" s="76">
        <f t="shared" ref="G58:G59" si="11">E58-F58</f>
        <v>84490</v>
      </c>
      <c r="H58" s="79"/>
    </row>
    <row r="59" spans="2:8" ht="15.75" customHeight="1" thickBot="1" x14ac:dyDescent="0.3">
      <c r="B59" s="80"/>
      <c r="C59" s="47" t="s">
        <v>15</v>
      </c>
      <c r="D59" s="81"/>
      <c r="E59" s="82">
        <f>E10+E15+E20+E35+E25+E30+E40+E45+E50+E55</f>
        <v>508200</v>
      </c>
      <c r="F59" s="82">
        <f>F10+F15+F20+F35+F25+F30+F40+F50+F55</f>
        <v>418200</v>
      </c>
      <c r="G59" s="83">
        <f t="shared" si="11"/>
        <v>90000</v>
      </c>
      <c r="H59" s="84"/>
    </row>
  </sheetData>
  <mergeCells count="37">
    <mergeCell ref="B56:B59"/>
    <mergeCell ref="B46:B50"/>
    <mergeCell ref="C46:H46"/>
    <mergeCell ref="H47:H50"/>
    <mergeCell ref="B51:B55"/>
    <mergeCell ref="C51:H51"/>
    <mergeCell ref="H52:H55"/>
    <mergeCell ref="B36:B40"/>
    <mergeCell ref="C36:H36"/>
    <mergeCell ref="H37:H40"/>
    <mergeCell ref="B41:B45"/>
    <mergeCell ref="C41:H41"/>
    <mergeCell ref="H42:H45"/>
    <mergeCell ref="B26:B30"/>
    <mergeCell ref="C26:H26"/>
    <mergeCell ref="H27:H30"/>
    <mergeCell ref="B31:B35"/>
    <mergeCell ref="C31:H31"/>
    <mergeCell ref="H32:H35"/>
    <mergeCell ref="B16:B20"/>
    <mergeCell ref="C16:H16"/>
    <mergeCell ref="H17:H20"/>
    <mergeCell ref="B21:B25"/>
    <mergeCell ref="C21:H21"/>
    <mergeCell ref="H22:H25"/>
    <mergeCell ref="B6:B10"/>
    <mergeCell ref="C6:H6"/>
    <mergeCell ref="H7:H10"/>
    <mergeCell ref="B11:B15"/>
    <mergeCell ref="C11:H11"/>
    <mergeCell ref="H12:H15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21.08.20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2021-01-29T05:41:56Z</dcterms:created>
  <dcterms:modified xsi:type="dcterms:W3CDTF">2021-01-29T05:42:57Z</dcterms:modified>
</cp:coreProperties>
</file>