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6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188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205.xml" ContentType="application/vnd.openxmlformats-officedocument.spreadsheetml.revisionLog+xml"/>
  <Override PartName="/xl/revisions/revisionLog196.xml" ContentType="application/vnd.openxmlformats-officedocument.spreadsheetml.revisionLog+xml"/>
  <Override PartName="/xl/revisions/revisionLog200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187.xml" ContentType="application/vnd.openxmlformats-officedocument.spreadsheetml.revisionLog+xml"/>
  <Override PartName="/xl/revisions/revisionLog195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7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78.xml" ContentType="application/vnd.openxmlformats-officedocument.spreadsheetml.revisionLog+xml"/>
  <Override PartName="/xl/revisions/revisionLog190.xml" ContentType="application/vnd.openxmlformats-officedocument.spreadsheetml.revisionLog+xml"/>
  <Override PartName="/xl/revisions/revisionLog20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86.xml" ContentType="application/vnd.openxmlformats-officedocument.spreadsheetml.revisionLog+xml"/>
  <Override PartName="/xl/revisions/revisionLog194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99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20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77.xml" ContentType="application/vnd.openxmlformats-officedocument.spreadsheetml.revisionLog+xml"/>
  <Override PartName="/xl/revisions/revisionLog198.xml" ContentType="application/vnd.openxmlformats-officedocument.spreadsheetml.revisionLog+xml"/>
  <Override PartName="/xl/revisions/revisionLog18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202.xml" ContentType="application/vnd.openxmlformats-officedocument.spreadsheetml.revisionLog+xml"/>
  <Override PartName="/xl/revisions/revisionLog18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84.xml" ContentType="application/vnd.openxmlformats-officedocument.spreadsheetml.revisionLog+xml"/>
  <Override PartName="/xl/revisions/revisionLog197.xml" ContentType="application/vnd.openxmlformats-officedocument.spreadsheetml.revisionLog+xml"/>
  <Override PartName="/xl/revisions/revisionLog18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7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0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Э\ОТДЕЛ АНАЛИТИКИ\МУНИЦИПАЛЬНЫЕ и ГОС. ПРОГРАММЫ\Годовой отчет о ходе реализации и оценке эффективности МП за 2021 год\"/>
    </mc:Choice>
  </mc:AlternateContent>
  <bookViews>
    <workbookView xWindow="0" yWindow="0" windowWidth="11340" windowHeight="12360"/>
  </bookViews>
  <sheets>
    <sheet name="Приложение 2" sheetId="1" r:id="rId1"/>
  </sheets>
  <definedNames>
    <definedName name="_xlnm._FilterDatabase" localSheetId="0" hidden="1">'Приложение 2'!$C$1:$L$200</definedName>
    <definedName name="Z_10002042_64B8_47E1_9CF6_7701B56F6EC0_.wvu.FilterData" localSheetId="0" hidden="1">'Приложение 2'!$C$1:$L$148</definedName>
    <definedName name="Z_10002042_64B8_47E1_9CF6_7701B56F6EC0_.wvu.PrintArea" localSheetId="0" hidden="1">'Приложение 2'!$C$1:$J$148</definedName>
    <definedName name="Z_10002042_64B8_47E1_9CF6_7701B56F6EC0_.wvu.PrintTitles" localSheetId="0" hidden="1">'Приложение 2'!$3:$5</definedName>
    <definedName name="Z_21B28D17_A28D_4EE3_A0BB_B4D2BEE24740_.wvu.FilterData" localSheetId="0" hidden="1">'Приложение 2'!$C$1:$L$200</definedName>
    <definedName name="Z_24F3EF07_704C_4CD6_ACFE_75AF2C86A0EB_.wvu.FilterData" localSheetId="0" hidden="1">'Приложение 2'!$C$1:$L$148</definedName>
    <definedName name="Z_29EBB03D_D157_4DB4_B2FB_3BC1828B8F46_.wvu.Cols" localSheetId="0" hidden="1">'Приложение 2'!$A:$A</definedName>
    <definedName name="Z_29EBB03D_D157_4DB4_B2FB_3BC1828B8F46_.wvu.FilterData" localSheetId="0" hidden="1">'Приложение 2'!$C$1:$L$148</definedName>
    <definedName name="Z_29EBB03D_D157_4DB4_B2FB_3BC1828B8F46_.wvu.PrintArea" localSheetId="0" hidden="1">'Приложение 2'!$C$1:$J$148</definedName>
    <definedName name="Z_29EBB03D_D157_4DB4_B2FB_3BC1828B8F46_.wvu.PrintTitles" localSheetId="0" hidden="1">'Приложение 2'!$3:$5</definedName>
    <definedName name="Z_355F3DCA_2977_4C49_BACF_D67A51825EB3_.wvu.FilterData" localSheetId="0" hidden="1">'Приложение 2'!$C$1:$L$195</definedName>
    <definedName name="Z_3A557100_9F28_4CAE_BE2B_77DADCE4D6AC_.wvu.FilterData" localSheetId="0" hidden="1">'Приложение 2'!$I$1:$I$208</definedName>
    <definedName name="Z_3A557100_9F28_4CAE_BE2B_77DADCE4D6AC_.wvu.PrintArea" localSheetId="0" hidden="1">'Приложение 2'!$C$1:$J$148</definedName>
    <definedName name="Z_3A557100_9F28_4CAE_BE2B_77DADCE4D6AC_.wvu.PrintTitles" localSheetId="0" hidden="1">'Приложение 2'!$3:$5</definedName>
    <definedName name="Z_3BE71CE0_9C68_4FED_89A6_DA5BA5488FB3_.wvu.FilterData" localSheetId="0" hidden="1">'Приложение 2'!$C$1:$L$148</definedName>
    <definedName name="Z_42ACCCE3_7A22_4B99_A5AC_1CE46E7974CE_.wvu.FilterData" localSheetId="0" hidden="1">'Приложение 2'!$C$1:$L$148</definedName>
    <definedName name="Z_47B689C4_ABBE_41BA_9B3C_3E610DB9C5AC_.wvu.Cols" localSheetId="0" hidden="1">'Приложение 2'!$A:$A</definedName>
    <definedName name="Z_47B689C4_ABBE_41BA_9B3C_3E610DB9C5AC_.wvu.FilterData" localSheetId="0" hidden="1">'Приложение 2'!$C$1:$L$200</definedName>
    <definedName name="Z_47B689C4_ABBE_41BA_9B3C_3E610DB9C5AC_.wvu.PrintArea" localSheetId="0" hidden="1">'Приложение 2'!$C$1:$J$148</definedName>
    <definedName name="Z_47B689C4_ABBE_41BA_9B3C_3E610DB9C5AC_.wvu.PrintTitles" localSheetId="0" hidden="1">'Приложение 2'!$3:$5</definedName>
    <definedName name="Z_5B13954C_E37B_40DA_9C35_62B3D0E8C7C2_.wvu.FilterData" localSheetId="0" hidden="1">'Приложение 2'!$C$1:$L$148</definedName>
    <definedName name="Z_5E428F58_D327_4B48_A9FB_724E3B131F7F_.wvu.FilterData" localSheetId="0" hidden="1">'Приложение 2'!$C$1:$L$200</definedName>
    <definedName name="Z_6803D6B6_333B_4A1B_A3CD_25638043E8EB_.wvu.FilterData" localSheetId="0" hidden="1">'Приложение 2'!$C$1:$L$148</definedName>
    <definedName name="Z_73EB819A_D15A_4F77_AC5C_3AD050B6B638_.wvu.FilterData" localSheetId="0" hidden="1">'Приложение 2'!$C$1:$L$195</definedName>
    <definedName name="Z_7498D4DE_25D4_48C3_9474_2C5F04C6F0AD_.wvu.FilterData" localSheetId="0" hidden="1">'Приложение 2'!$C$1:$L$148</definedName>
    <definedName name="Z_9B8CFFA8_C857_4156_B2D3_EB8167F689F9_.wvu.FilterData" localSheetId="0" hidden="1">'Приложение 2'!$C$1:$L$195</definedName>
    <definedName name="Z_BA841332_DFE8_4B37_BA4A_C5C5E49832E3_.wvu.FilterData" localSheetId="0" hidden="1">'Приложение 2'!$C$1:$L$200</definedName>
    <definedName name="Z_BA841332_DFE8_4B37_BA4A_C5C5E49832E3_.wvu.PrintArea" localSheetId="0" hidden="1">'Приложение 2'!$C$1:$J$148</definedName>
    <definedName name="Z_BA841332_DFE8_4B37_BA4A_C5C5E49832E3_.wvu.PrintTitles" localSheetId="0" hidden="1">'Приложение 2'!$3:$5</definedName>
    <definedName name="Z_BB6A1CA0_D8AE_45CF_BD43_AED73A6D102D_.wvu.FilterData" localSheetId="0" hidden="1">'Приложение 2'!$C$1:$L$148</definedName>
    <definedName name="Z_BEB47F73_A9A3_4FD0_B4C6_153FE90FA1F0_.wvu.FilterData" localSheetId="0" hidden="1">'Приложение 2'!$I$1:$I$208</definedName>
    <definedName name="Z_BF79ED37_BEA9_465E_B9B1_70EC1C180F8D_.wvu.FilterData" localSheetId="0" hidden="1">'Приложение 2'!$C$1:$L$148</definedName>
    <definedName name="Z_BFA1C89A_0399_4765_875D_95183FF494AD_.wvu.FilterData" localSheetId="0" hidden="1">'Приложение 2'!$C$1:$L$200</definedName>
    <definedName name="Z_D02414CE_9AF1_48F2_B9C1_8FD13886ED45_.wvu.FilterData" localSheetId="0" hidden="1">'Приложение 2'!$C$1:$L$148</definedName>
    <definedName name="Z_DE0DDA78_B92A_4D1C_B8DF_6477086525E1_.wvu.FilterData" localSheetId="0" hidden="1">'Приложение 2'!$C$1:$L$148</definedName>
    <definedName name="Z_DE2D4942_7408_4E97_8066_36FDC42C9E89_.wvu.FilterData" localSheetId="0" hidden="1">'Приложение 2'!$C$1:$L$148</definedName>
    <definedName name="Z_DE2D4942_7408_4E97_8066_36FDC42C9E89_.wvu.PrintArea" localSheetId="0" hidden="1">'Приложение 2'!$C$1:$J$148</definedName>
    <definedName name="Z_DE2D4942_7408_4E97_8066_36FDC42C9E89_.wvu.PrintTitles" localSheetId="0" hidden="1">'Приложение 2'!$3:$5</definedName>
    <definedName name="Z_DE2D4942_7408_4E97_8066_36FDC42C9E89_.wvu.Rows" localSheetId="0" hidden="1">'Приложение 2'!#REF!</definedName>
    <definedName name="Z_DFB31995_2AEB_472B_8C71_A88E9F198D39_.wvu.FilterData" localSheetId="0" hidden="1">'Приложение 2'!$C$1:$L$148</definedName>
    <definedName name="Z_E117B27D_63B4_4753_ACF6_36742AC2117E_.wvu.FilterData" localSheetId="0" hidden="1">'Приложение 2'!$C$1:$L$148</definedName>
    <definedName name="Z_E66457B1_D224_45F0_AE93_1B5AFC4C2E4C_.wvu.FilterData" localSheetId="0" hidden="1">'Приложение 2'!$C$1:$L$148</definedName>
    <definedName name="Z_E71649D5_E5DB_4EE1_90FA_A1BFB6D16EDE_.wvu.FilterData" localSheetId="0" hidden="1">'Приложение 2'!$C$1:$L$148</definedName>
    <definedName name="Z_F38AB824_A903_4D40_97D6_EA19EFD2DCE7_.wvu.FilterData" localSheetId="0" hidden="1">'Приложение 2'!$C$1:$L$148</definedName>
    <definedName name="Z_FEA8BA84_09E7_4AC9_B99A_D42DE5EF1549_.wvu.Cols" localSheetId="0" hidden="1">'Приложение 2'!$A:$A</definedName>
    <definedName name="Z_FEA8BA84_09E7_4AC9_B99A_D42DE5EF1549_.wvu.FilterData" localSheetId="0" hidden="1">'Приложение 2'!$C$1:$L$200</definedName>
    <definedName name="Z_FEA8BA84_09E7_4AC9_B99A_D42DE5EF1549_.wvu.PrintArea" localSheetId="0" hidden="1">'Приложение 2'!$C$1:$J$148</definedName>
    <definedName name="Z_FEA8BA84_09E7_4AC9_B99A_D42DE5EF1549_.wvu.PrintTitles" localSheetId="0" hidden="1">'Приложение 2'!$3:$5</definedName>
    <definedName name="_xlnm.Print_Titles" localSheetId="0">'Приложение 2'!$3:$5</definedName>
    <definedName name="_xlnm.Print_Area" localSheetId="0">'Приложение 2'!$C$1:$J$148</definedName>
  </definedNames>
  <calcPr calcId="162913"/>
  <customWorkbookViews>
    <customWorkbookView name="Митина Екатерина Сергеевна - Личное представление" guid="{BA841332-DFE8-4B37-BA4A-C5C5E49832E3}" mergeInterval="0" personalView="1" windowWidth="960" windowHeight="1040" activeSheetId="1"/>
    <customWorkbookView name="Саратова Ольга Сергеевна - Личное представление" guid="{FEA8BA84-09E7-4AC9-B99A-D42DE5EF1549}" mergeInterval="0" personalView="1" xWindow="15" yWindow="13" windowWidth="1284" windowHeight="1016" activeSheetId="1"/>
    <customWorkbookView name="Шишкина Юлия Андреева - Личное представление" guid="{47B689C4-ABBE-41BA-9B3C-3E610DB9C5AC}" mergeInterval="0" personalView="1" maximized="1" xWindow="-8" yWindow="-8" windowWidth="1936" windowHeight="1066" activeSheetId="1"/>
    <customWorkbookView name="Логинова Ленара Юлдашевна - Личное представление" guid="{29EBB03D-D157-4DB4-B2FB-3BC1828B8F46}" mergeInterval="0" personalView="1" maximized="1" windowWidth="1916" windowHeight="854" activeSheetId="1"/>
    <customWorkbookView name="Степаненко Наталья Алексеевна - Личное представление" guid="{DE2D4942-7408-4E97-8066-36FDC42C9E89}" mergeInterval="0" personalView="1" maximized="1" xWindow="-8" yWindow="-8" windowWidth="1936" windowHeight="1056" activeSheetId="1"/>
    <customWorkbookView name="Бондарева Оксана Петровна - Личное представление" guid="{10002042-64B8-47E1-9CF6-7701B56F6EC0}" mergeInterval="0" personalView="1" maximized="1" xWindow="-8" yWindow="-8" windowWidth="1936" windowHeight="1056" activeSheetId="1"/>
    <customWorkbookView name="Загорская Елена Георгиевна - Личное представление" guid="{3A557100-9F28-4CAE-BE2B-77DADCE4D6AC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I83" i="1" l="1"/>
  <c r="I84" i="1"/>
  <c r="I82" i="1"/>
  <c r="I133" i="1"/>
  <c r="I85" i="1" l="1"/>
  <c r="I200" i="1"/>
  <c r="I199" i="1"/>
  <c r="I198" i="1"/>
  <c r="I197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79" i="1"/>
  <c r="I178" i="1"/>
  <c r="I175" i="1"/>
  <c r="I174" i="1"/>
  <c r="I173" i="1"/>
  <c r="I172" i="1"/>
  <c r="I171" i="1"/>
  <c r="I170" i="1"/>
  <c r="I168" i="1"/>
  <c r="I167" i="1"/>
  <c r="I166" i="1"/>
  <c r="I165" i="1"/>
  <c r="I164" i="1"/>
  <c r="I162" i="1"/>
  <c r="I161" i="1"/>
  <c r="I160" i="1"/>
  <c r="I159" i="1"/>
  <c r="I158" i="1"/>
  <c r="I156" i="1"/>
  <c r="I155" i="1"/>
  <c r="I154" i="1"/>
  <c r="I153" i="1"/>
  <c r="I152" i="1"/>
  <c r="I150" i="1"/>
  <c r="I149" i="1"/>
  <c r="I148" i="1"/>
  <c r="I147" i="1"/>
  <c r="I146" i="1"/>
  <c r="I145" i="1"/>
  <c r="I144" i="1"/>
  <c r="I142" i="1"/>
  <c r="I141" i="1"/>
  <c r="I140" i="1"/>
  <c r="I139" i="1"/>
  <c r="I138" i="1"/>
  <c r="I136" i="1"/>
  <c r="I135" i="1"/>
  <c r="I134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8" i="1"/>
  <c r="I117" i="1"/>
  <c r="I116" i="1"/>
  <c r="I115" i="1"/>
  <c r="I114" i="1"/>
  <c r="I113" i="1"/>
  <c r="I112" i="1"/>
  <c r="I110" i="1"/>
  <c r="I109" i="1"/>
  <c r="I108" i="1"/>
  <c r="I107" i="1"/>
  <c r="I105" i="1"/>
  <c r="I104" i="1"/>
  <c r="I103" i="1"/>
  <c r="I102" i="1"/>
  <c r="I100" i="1"/>
  <c r="I99" i="1"/>
  <c r="I98" i="1"/>
  <c r="I97" i="1"/>
  <c r="I96" i="1"/>
  <c r="I94" i="1"/>
  <c r="I93" i="1"/>
  <c r="I92" i="1"/>
  <c r="I91" i="1"/>
  <c r="I90" i="1"/>
  <c r="I87" i="1"/>
  <c r="I86" i="1"/>
  <c r="I81" i="1"/>
  <c r="I80" i="1"/>
  <c r="I79" i="1"/>
  <c r="I78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5" i="1"/>
  <c r="I33" i="1"/>
  <c r="I32" i="1"/>
  <c r="I31" i="1"/>
  <c r="I30" i="1"/>
  <c r="I29" i="1"/>
  <c r="I28" i="1"/>
  <c r="I27" i="1"/>
  <c r="I26" i="1"/>
  <c r="I25" i="1"/>
  <c r="I23" i="1"/>
  <c r="I22" i="1"/>
  <c r="I21" i="1"/>
  <c r="I20" i="1"/>
  <c r="I19" i="1"/>
  <c r="I17" i="1"/>
  <c r="I16" i="1"/>
  <c r="I15" i="1"/>
  <c r="I14" i="1"/>
  <c r="I12" i="1"/>
  <c r="I11" i="1"/>
  <c r="I10" i="1"/>
  <c r="I9" i="1"/>
  <c r="I8" i="1"/>
  <c r="I18" i="1"/>
  <c r="K18" i="1" l="1"/>
  <c r="K197" i="1"/>
  <c r="K35" i="1"/>
  <c r="L11" i="1" l="1"/>
  <c r="F131" i="1" l="1"/>
  <c r="K178" i="1" l="1"/>
  <c r="K90" i="1" l="1"/>
  <c r="K158" i="1" l="1"/>
  <c r="K63" i="1" l="1"/>
  <c r="K144" i="1" l="1"/>
  <c r="K62" i="1" l="1"/>
  <c r="K8" i="1" l="1"/>
  <c r="K25" i="1"/>
  <c r="K26" i="1" l="1"/>
  <c r="K81" i="1" l="1"/>
  <c r="K19" i="1"/>
  <c r="K164" i="1" l="1"/>
  <c r="K96" i="1"/>
  <c r="K120" i="1"/>
  <c r="K138" i="1"/>
  <c r="K181" i="1"/>
  <c r="K102" i="1"/>
  <c r="K112" i="1"/>
  <c r="K14" i="1"/>
  <c r="K170" i="1"/>
  <c r="K171" i="1"/>
  <c r="K152" i="1"/>
  <c r="K78" i="1"/>
  <c r="I203" i="1" l="1"/>
</calcChain>
</file>

<file path=xl/sharedStrings.xml><?xml version="1.0" encoding="utf-8"?>
<sst xmlns="http://schemas.openxmlformats.org/spreadsheetml/2006/main" count="665" uniqueCount="391">
  <si>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</si>
  <si>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</si>
  <si>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</si>
  <si>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</si>
  <si>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</si>
  <si>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план</t>
  </si>
  <si>
    <t>факт</t>
  </si>
  <si>
    <t>%</t>
  </si>
  <si>
    <t>1.</t>
  </si>
  <si>
    <t>Количество субъектов агропромышленного комплекса</t>
  </si>
  <si>
    <t>единиц</t>
  </si>
  <si>
    <t>2.</t>
  </si>
  <si>
    <t>голов</t>
  </si>
  <si>
    <t>3.</t>
  </si>
  <si>
    <t>4.</t>
  </si>
  <si>
    <t>тонн</t>
  </si>
  <si>
    <t>ед.</t>
  </si>
  <si>
    <t>5.</t>
  </si>
  <si>
    <t>человек</t>
  </si>
  <si>
    <t>Организация временного трудоустройства несовершеннолетних граждан в возрасте от 14 до 18 лет в течение учебного года</t>
  </si>
  <si>
    <t>Организация проведения оплачиваемых общественных работ для не занятых трудовой деятельностью и безработных граждан</t>
  </si>
  <si>
    <t>6.</t>
  </si>
  <si>
    <t>7.</t>
  </si>
  <si>
    <t>8.</t>
  </si>
  <si>
    <t>9.</t>
  </si>
  <si>
    <t>10.</t>
  </si>
  <si>
    <t>шт.</t>
  </si>
  <si>
    <t>-</t>
  </si>
  <si>
    <t>11.</t>
  </si>
  <si>
    <t>12.</t>
  </si>
  <si>
    <t>13.</t>
  </si>
  <si>
    <t>14.</t>
  </si>
  <si>
    <t>15.</t>
  </si>
  <si>
    <t>16.</t>
  </si>
  <si>
    <t>процент</t>
  </si>
  <si>
    <t>Х</t>
  </si>
  <si>
    <t>Обеспечение информированности и уровня знаний в области пожарной безопасности населения города Когалыма</t>
  </si>
  <si>
    <t xml:space="preserve"> -</t>
  </si>
  <si>
    <t xml:space="preserve"> - </t>
  </si>
  <si>
    <t>Обеспечение выполнения работ по перевозке пассажиров по городским маршрутам</t>
  </si>
  <si>
    <t>кол-во маршрутов</t>
  </si>
  <si>
    <t>Количество участников, получивших меры финансовой поддержки для улучшения жилищных условий</t>
  </si>
  <si>
    <t>Переселение семей из непригодного для проживания и аварийного жилищного фонда</t>
  </si>
  <si>
    <t>ПРИЛОЖЕНИЕ 2</t>
  </si>
  <si>
    <t xml:space="preserve">Количество дворовых территорий МКД, приведенных в нормативное состояние </t>
  </si>
  <si>
    <t xml:space="preserve">Доля благоустроенных дворовых территорий в городе Когалыме </t>
  </si>
  <si>
    <t xml:space="preserve">Доля благоустроенных общественных территорий в городе Когалыме к общей площади общественных территорий </t>
  </si>
  <si>
    <t>Площадь благоустроенных общественных территорий, приходящихся на 1 жителя муниципального образования Когалыма</t>
  </si>
  <si>
    <t>Доля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молодёжи города)</t>
  </si>
  <si>
    <t>Обеспечение текущего содержания территорий городского кладбища и мест захоронений</t>
  </si>
  <si>
    <t>Выполнение услуг по погребению умерших</t>
  </si>
  <si>
    <t>Выполнение услуг по перевозке умерших с места происшедшего летального исхода</t>
  </si>
  <si>
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</si>
  <si>
    <t>комплект проектно-сметной документации, шт.</t>
  </si>
  <si>
    <t>Износ автотранспортных средств, задействованных на выполнении муниципальной работы «Уборка территории и аналогичная деятельность»</t>
  </si>
  <si>
    <t>км.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</si>
  <si>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</si>
  <si>
    <t>Износ автотранспортных средств, задействованных на выполнении муниципальной работы «Выполнение работ в области использования автомобильных дорог»</t>
  </si>
  <si>
    <t>Исполнение отдельного государственного полномочия по организации деятельности по накоплению (в том числе раздельному накоплению) и транспортированию твердых коммунальных отходов</t>
  </si>
  <si>
    <t>Организация экологически мотивированных культурных мероприятий</t>
  </si>
  <si>
    <t>количество мероприятий</t>
  </si>
  <si>
    <t>комплект</t>
  </si>
  <si>
    <t>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Когалыма, в том числе земельными участками</t>
  </si>
  <si>
    <t>Увеличение удельного веса используемого недвижимого имущества города Когалыма в общем количестве недвижимого имущества города Когалыма</t>
  </si>
  <si>
    <t>Улучшение технических характеристик, поддержание эксплуатационного ресурса объектов муниципальной собственности</t>
  </si>
  <si>
    <t>Количество автотранспорта, переданного на обеспечение органов местного самоуправления Администрации города Когалыма и муниципальных учреждений Администрации города Когалыма</t>
  </si>
  <si>
    <t>Обеспечение готовности территориальной автоматизированной системы централизованного оповещения населения города Когалыма</t>
  </si>
  <si>
    <t>Доля утвержденных административных регламентов предоставления муниципальных услуг</t>
  </si>
  <si>
    <t>Объем инвестиций в основной капитал (за исключением бюджетных средств) в расчете на одного жителя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</si>
  <si>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</si>
  <si>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</si>
  <si>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>Число субъектов малого и среднего предпринимательства в расчете на 10 тыс.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</si>
  <si>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</si>
  <si>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муниципальных служащих, соблюдающих ограничения и запреты, требования к служебному поведению</t>
  </si>
  <si>
    <t xml:space="preserve">% </t>
  </si>
  <si>
    <t>Доля населения города Когалыма, систематически занимающегося физической культурой и спортом, в общей численности населения</t>
  </si>
  <si>
    <t>Уровень обеспеченности населения спортивными сооружениями, исходя из единовременной пропускной способности объектов спорта</t>
  </si>
  <si>
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</si>
  <si>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из них учащихся и студентов</t>
  </si>
  <si>
    <t>100</t>
  </si>
  <si>
    <t xml:space="preserve">Организация временного трудоустройства несовершеннолетних граждан в возрасте от 14 до 18 лет в свободное от учёбы время </t>
  </si>
  <si>
    <t>баллы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</si>
  <si>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</si>
  <si>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>Доля педагогических работников, участвующих в профессиональных конкурсах</t>
  </si>
  <si>
    <t xml:space="preserve">Доля немуниципальных организаций (коммерческих, некоммерческих), желающих оказывать услуги (работы) в сфере образования города Когалыма, организации отдыха и оздоровления детей, охваченных методической, консультационной и информационной поддержкой </t>
  </si>
  <si>
    <t xml:space="preserve"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 </t>
  </si>
  <si>
    <t>Доля граждан, положительно оценивающих состояние межнациональных отношений в городе Когалыме, от числа опрошенных</t>
  </si>
  <si>
    <t>Охват юбиляров из числа ветеранов Великой Отечественной войны, чествуемых от имени главы города Когалыма</t>
  </si>
  <si>
    <t>тыс. кв.м.</t>
  </si>
  <si>
    <t xml:space="preserve">Доля граждан среднего возраста, систематически занимающихся физической культурой и спортом, в общей численности граждан среднего возраста </t>
  </si>
  <si>
    <t xml:space="preserve">Доля граждан старшего возраста, систематически занимающихся физической культурой и спортом в общей численности граждан старшего возраста </t>
  </si>
  <si>
    <t>Доля детей и молодежи, систематически занимающихся физической культурой и спортом, в общей численности детей и молодежи</t>
  </si>
  <si>
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</si>
  <si>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</si>
  <si>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</si>
  <si>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Обеспечение электроэнергией на освещение дворов, улиц и магистралей города Когалыма</t>
  </si>
  <si>
    <t>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</t>
  </si>
  <si>
    <t xml:space="preserve">Содействие трудоустройству незанятых инвалидов, в том числе инвалидов молодого возраста, на оборудованные (оснащенные) рабочие места </t>
  </si>
  <si>
    <t>Сохранение доли граждан, обеспеченных мерами социальной поддержки, от численности граждан, имеющих право на их получение и обратившихся за их получением</t>
  </si>
  <si>
    <t>Доля граждан принявших участие в решении вопросов развития городской среды от общего количества граждан в возрасте от 14 лет, проживающих в городе Когалыме</t>
  </si>
  <si>
    <t>Количество благоустроенных общественных пространств, включенных в реализацию программы формирования современной городской среды</t>
  </si>
  <si>
    <t>Оснащение территории города Когалыма новыми детскими игровыми площадками</t>
  </si>
  <si>
    <t xml:space="preserve">объект </t>
  </si>
  <si>
    <t>Уровень преступности на территории города Когалыма (число зарегистрированных преступлений на 100 тыс. человек населения)</t>
  </si>
  <si>
    <t>Доля потребительских споров, разрешенных в досудебном порядке и внесудебном порядке, в общем количестве споров с участием потребителей</t>
  </si>
  <si>
    <t>Количество форм и случаев непосредственного осуществления местного самоуправления и участия населения в осуществлении местного самоуправления в городе Когалыме</t>
  </si>
  <si>
    <t>Увеличение средней численности пользователей архивной информацией на 10 тыс. человек населения</t>
  </si>
  <si>
    <t>Увеличение числа обращений к цифровым ресурсам архивов</t>
  </si>
  <si>
    <t>Доля граждан, получивших услуги в немуниципальных (коммерческих, некоммерческих) организациях, в общем числе граждан, получивших услуги в сфере культуры</t>
  </si>
  <si>
    <t>Численность туристов, размещенных в коллективных средствах размещения, тысяч человек ежегодно</t>
  </si>
  <si>
    <t>тыс. человек</t>
  </si>
  <si>
    <t>Уровень обеспеченности города Когалыма доступной пожарной помощью</t>
  </si>
  <si>
    <t xml:space="preserve">Доля обеспечения концедентом инвестиций концессионера </t>
  </si>
  <si>
    <t>мощность мВт</t>
  </si>
  <si>
    <t>Покраска, отделка фасадов объектов жилищного фонда,
находящихся на территории города Когалыма</t>
  </si>
  <si>
    <t>количество объектов</t>
  </si>
  <si>
    <t>Общая протяженность автомобильных дорог общего пользования местного значения, не соответствующих нормативным требованиям к транспортно-эксплуатационным показателям</t>
  </si>
  <si>
    <t>Обеспечение  автомобильных дорог города Когалыма  сетями наружного освещения (комплект проектно-сметной документации, шт., км.)</t>
  </si>
  <si>
    <t>шт</t>
  </si>
  <si>
    <t>Протяженность сети автомобильных дорог общего пользования местного значения</t>
  </si>
  <si>
    <t>Обеспечение стабильности работы светофорных объектов</t>
  </si>
  <si>
    <t>Обеспечение остановочных павильонов информационными табло</t>
  </si>
  <si>
    <t>Обеспечение аварийноопасных участков автомобильных дорог местного значения системой видеонаблюдения для фиксации нарушений правил дорожного движения</t>
  </si>
  <si>
    <t>17.</t>
  </si>
  <si>
    <t>Уровень удовлетворенности населения города Когалыма услугами в сфере государственной регистрацией актов гражданского состояния</t>
  </si>
  <si>
    <t xml:space="preserve">Реализация мероприятий для социально ориентированных некоммерческих организаций, осуществляющих деятельность в городе Когалыме </t>
  </si>
  <si>
    <t xml:space="preserve"> - сюжетов ТРК «Инфосервис»</t>
  </si>
  <si>
    <t>Протяженность береговой линии, очищенной от бытового мусора в границах города Когалыма</t>
  </si>
  <si>
    <t>Количество населения, вовлеченного в волонтерские акции</t>
  </si>
  <si>
    <t>Общая площадь жилых помещений, приходящихся в среднем на 1 жителя</t>
  </si>
  <si>
    <t>кв. м.</t>
  </si>
  <si>
    <t>чел.</t>
  </si>
  <si>
    <t>Количество семей, состоящих на учёте в качестве нуждающихся в жилых помещениях, предоставляемых по договорам социального найма из муниципального жилищного фонда города Когалыма</t>
  </si>
  <si>
    <t>количество семей</t>
  </si>
  <si>
    <t>Предоставление семьям жилых помещений по договорам социального найма в связи с подходом очерёдности</t>
  </si>
  <si>
    <t>Доля населения, получившего жилые помещения и улучшившего жилищные условия в отчётном году, в общей численности населения, состоящего на учёте в качестве нуждающегося в жилых помещениях</t>
  </si>
  <si>
    <t>млн. кв. м.</t>
  </si>
  <si>
    <t>Формирование маневренного муниципального жилищного фонда</t>
  </si>
  <si>
    <t>Доступность дошкольного образования детей в возрасте от 1,5 до 3-х лет</t>
  </si>
  <si>
    <t>18.</t>
  </si>
  <si>
    <t>22.</t>
  </si>
  <si>
    <t>23.</t>
  </si>
  <si>
    <t>24.</t>
  </si>
  <si>
    <t>25.</t>
  </si>
  <si>
    <t>Доля 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</si>
  <si>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>26.</t>
  </si>
  <si>
    <t>Группа А</t>
  </si>
  <si>
    <t>Группа В</t>
  </si>
  <si>
    <t>Группа С</t>
  </si>
  <si>
    <t>6. Муниципальная программа "Развитие жилищной сферы в городе Когалыме"</t>
  </si>
  <si>
    <t>Модернизация светофорных объектов</t>
  </si>
  <si>
    <t>Установка остановочных павильонов, обустройство подходов и пешеходных переходов к ним</t>
  </si>
  <si>
    <t>Все необходимые условия для осуществления деятельности органов местного самоуправления муниципального образования городской округ город Когалым в 2020 году обеспечены в полном объеме в пределах запланированного финансирования.</t>
  </si>
  <si>
    <t>тыс. рублей</t>
  </si>
  <si>
    <t>Количество выпусков газеты в истекшем периоде - 104.</t>
  </si>
  <si>
    <t xml:space="preserve">штук </t>
  </si>
  <si>
    <t>Доля детей в возрасте от 6 до 17 лет (включительно), охваченных всеми формами отдыха и оздоровления, от общей численности детей, нуждающихся в оздоровлении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</si>
  <si>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</si>
  <si>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Общая численность граждан, вовлечённых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  </t>
  </si>
  <si>
    <t>млн. человек</t>
  </si>
  <si>
    <t xml:space="preserve">Доля обучающихся 5-11 классов общеобразовательных организаций, обеспеченных горячим завтраком с привлечением родительских средств </t>
  </si>
  <si>
    <t>19.</t>
  </si>
  <si>
    <t>20.</t>
  </si>
  <si>
    <t>кол-во объектов</t>
  </si>
  <si>
    <t>Общее количество квадратных метров расселенного непригодного жилищного фонда</t>
  </si>
  <si>
    <t>Количество снесённых домов из непригодного для проживания и аварийного жилищного фонда</t>
  </si>
  <si>
    <t>Общая распространённость наркомании на территории города Когалыма (на 100 тыс. населения)</t>
  </si>
  <si>
    <t>1. Муниципальная программа "Экологическая безопасность города Когалыма"</t>
  </si>
  <si>
    <t>2. Муниципальная программа "Социально-экономическое развитие и инвестиции муниципального образования город Когалым"</t>
  </si>
  <si>
    <t>4. Муниципальная программа "Развитие образования в городе Когалыме"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</si>
  <si>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</si>
  <si>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Строительство, реконструкция объектов инженерной инфраструктуры</t>
  </si>
  <si>
    <t>Анализ достижения целевых показателей муниципальных программ за 2021 год</t>
  </si>
  <si>
    <t>Значение показателя на 2021 год</t>
  </si>
  <si>
    <t>Доля муниципльных услуг, предоставляемых посредством Портала Государственных услуг</t>
  </si>
  <si>
    <t>Доля документов (исходящей корреспонденции), подписанных усиленной квалифицированной электронной подписью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</si>
  <si>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</si>
  <si>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</si>
  <si>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 xml:space="preserve">Поддержка предприятий города Когалыма, осуществляющих деятельность в условиях распространения новой коронавирусной инфекции </t>
  </si>
  <si>
    <t>Производство молока крестьянскими (фермерскими) хозяйствами, индивидуальными предпринимателями</t>
  </si>
  <si>
    <t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</t>
  </si>
  <si>
    <t>Производство яиц в крестьянских (фермерских) хозяйствах, включая индивидуальных предпринимателей</t>
  </si>
  <si>
    <t>тыс. штук</t>
  </si>
  <si>
    <t xml:space="preserve">Организация сбора и переработки дикоросов </t>
  </si>
  <si>
    <t>Продукция переработки ягод</t>
  </si>
  <si>
    <t>Продукция переработки грибов</t>
  </si>
  <si>
    <t xml:space="preserve">Количество приобретенной сельскохозяйственной техники и (или) оборудования </t>
  </si>
  <si>
    <t>Количество животных без владельцев на территории города Когалыма, подлежащих отлову</t>
  </si>
  <si>
    <t>5.1</t>
  </si>
  <si>
    <t>5.2</t>
  </si>
  <si>
    <t xml:space="preserve">Обеспечение работы общественно спасательных постов в местах массового отдыха людей на водных объектах города Когалыма </t>
  </si>
  <si>
    <t xml:space="preserve">Обеспечение санитарно-противоэпидемических мероприятий, направленных на предотвращение распространения коронавирусной инфекции (COVID-19) на территории города Когалыма </t>
  </si>
  <si>
    <t>Количество садоводческих, огороднических некоммерческих товариществ, в которых проведены работы по инженерному обеспечению, технологическому присоединению к линиям электроснабжения, благоустройству земельных участков в границах их территорий</t>
  </si>
  <si>
    <t>товарищество</t>
  </si>
  <si>
    <t>Исполнение плана по налоговым и неналоговым доходам, утвержденного решением о бюджете города Когалыма</t>
  </si>
  <si>
    <t>2</t>
  </si>
  <si>
    <t>Исполнение расходных обязательств муниципального образования за отчетный финансовый год, утвержденных решением о бюджете города Когалыма</t>
  </si>
  <si>
    <t xml:space="preserve"> не менее 95%</t>
  </si>
  <si>
    <t>не менее 95%</t>
  </si>
  <si>
    <t>Количество участников мероприятий, направленных на укрепление общероссийского гражданского единства</t>
  </si>
  <si>
    <t>Доля обучающихся и молодёжи, участвующих в проектах и программах по укреплению межнационального и межконфессионального согласия, поддержке и развитию языков и культуры народов Российский Федерации, проживающих на территории города Когалыма, по обеспечению социальной и культурной адаптации мигрантов и профилактике экстремизма и 
терроризма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</si>
  <si>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</si>
  <si>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населения. 
В 2021 году произошло увеличение значения показателя за счет увеличения количества индивидуальных предпринимателей с 1 156 единиц в 2020 году до 1 177 в 2021 году. Так как показатель зависит от среднегодовой численности населения, её рост в 2021 году на 784 человека, оказал влияние на незначительный рост значения показателя.</t>
  </si>
  <si>
    <t>Ремонт, в том числе капитальный, объектов муниципальной собственности</t>
  </si>
  <si>
    <t xml:space="preserve">Реализация инициативного проекта
</t>
  </si>
  <si>
    <t>На отчетную дату в решение вопросов городской среды вовлечено 9662 чел.</t>
  </si>
  <si>
    <t>Ремонт стелы, расположенной на 2-ом километре автодороги Когалым - Сургут. 
Ремонт памятника «Нефтяникам», расположенного на пересечении проспекта Нефтяников и улицы Авиаторов.</t>
  </si>
  <si>
    <t>Организация мероприятий по  ликвидации несанкционированных свалок на территории города Когалыма</t>
  </si>
  <si>
    <t>Нарастающим итогом с 2019 года (значения показателей в соответствие с декомпозицией Портфеля проектов «Экология» регионального проекта «Сохранение уникальных водных объектов» ежегодно не менее 47 человек).</t>
  </si>
  <si>
    <t xml:space="preserve">Проведены мероприятия по очистке от бытового мусора и древесного хлама реки Ингу-Ягун, очищено береговой линии: 0,57 км (п. Фестивальный, городской пляж ). </t>
  </si>
  <si>
    <t>В 2021 году мероприятия выполнены силами волонтеров города Когалыма. Очищены от мусора:
- территория лесного массива напротив ТЦ «Галактика»;
- территория лесного массива по ул. Прибалтийская, напротив дома по ул. Прибалтийская, д 31/1.</t>
  </si>
  <si>
    <t>Проведено 56 экологически мотивированных мероприятий (в том числе субботники, мероприятия по посадке деревьев, семейные воскресники во дворах, на детских площадках, а также другие экологические проекты).</t>
  </si>
  <si>
    <t>м.п. трассы</t>
  </si>
  <si>
    <t>Актуализированная документация, в том числе:
схема теплоснабжения, водоснабжения и водоотведения города Когалыма, комплект</t>
  </si>
  <si>
    <t xml:space="preserve">В рамках мероприятия муниципальной программы предусмотрено предоставление субсидии концессионерам на создание, реконструкцию, модернизацию объектов коммунальной инфраструктуры, которое носит заявительный характер. </t>
  </si>
  <si>
    <t>Завершено строительство объектов:
- Газопровод по ул. Береговая от узла 139;
- Реконструкция участков инженерных сетей канализации к жилым домам №1, №2, №64, №65 и сетей линий электропередач 10кВ, (фидер 35-03) по улице Широкой в левобережной части города Когалыма.
Завершение строительства объекта Водовод от ТК-9 до водопроводной камеры ВК-6 перенесено на 2022 год в связи с заключением контракта №69Д от 05.10.2021 на строительство объекта со сроками окончания работ 31.08.2022, На сегодняшний день внесены изменения в муниципальную программу, неисполненный показатель перенесен  на 2022 год.</t>
  </si>
  <si>
    <t>Выполнены работы по покраске фасадов МКД по адресам: ул. Молодежная, д.3; д.11, д.13, д.32, ул. Ленинградская, д.7, д.15, д.10, д.31, д.35, д.41, д.43,д.47, д 51, д.59; ул. Мира д.31, д.32, д.36, д.38, д.48, д.52, д.58;  ул. Северная д.3, д.5, д.7, д.9; пр. Сопочинского, д.13; ул. Дружбы народов, д.22а, д.40; ул. Сургутское шоссе, д.7; ул. Градостроителей, д.19, ул.Прибалтийская, д.3а; пр.Солнечный, д.9, д. 19.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</si>
  <si>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объеме средств бюджета города Когалыма, выделяемых на предоставление услуг в сфере физической культуры и спорта</t>
  </si>
  <si>
    <t>Доля населения, принимающего участие в мероприятиях, мотивирующих ведение здорового образа жизни</t>
  </si>
  <si>
    <t>Реализация плана меропритий по снижению уровня преждевременной смертности в городе Когалыме на 2021-2025</t>
  </si>
  <si>
    <t>Количество размещенных материалов,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</t>
  </si>
  <si>
    <t>73,4</t>
  </si>
  <si>
    <t xml:space="preserve">Субсидия по двум мероприятиям не реализована в связи с отсутствием заявок по итогам проведения конкурса. </t>
  </si>
  <si>
    <t>Невыполнение показателя в связи неблагоприятной эпидемиологической обстановкой в соответствии с постановлениями Губернатора ХМАО-Югры Н.В. Комаровой от 14.06.2021 г. № 83 «О мерах по предотвращению завоза и распространения новой коронавирусной инфекции, вызванной COVID-19 в ХМАО-Югре», от 10.10.2021 № 138 «О дополнительных мерах по предотвращению завоза и распространения новой коронавирусной инфекции, вызванной COVID-19, в Ханты-Мансийском автономном округе – Югре».</t>
  </si>
  <si>
    <t>Среднее время ожидания места для получения дошкольного образования детьми в возрасте от 1,5 до 3 лет</t>
  </si>
  <si>
    <t>Доля детей в возрасте от 5 до 18 лет, охваченных дополнительным образованием</t>
  </si>
  <si>
    <t>Доля педагогических работников общеобразовательных организаций, получивших вознаграждение за классное руководство, в общей численности работников такой категории</t>
  </si>
  <si>
    <t>Улучшение технических характеристик, поддержание эксплуатационного ресурса объектов, эксплуатируемых учреждением в сфере молодежной политики</t>
  </si>
  <si>
    <t>Функционирование ресурсного центра поддержки и развития добровольчества</t>
  </si>
  <si>
    <t>Количество введенных в эксплуатацию объектов образования</t>
  </si>
  <si>
    <t>Доля обучающихся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</t>
  </si>
  <si>
    <t>месяцев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</si>
  <si>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"Билет в будущее"</t>
  </si>
  <si>
    <t>Количество муниципальных образований ХМАО-Югры, выдающих сертификаты дополнительного образования в рамках системы персонифицированного финансирования дополнительного образования детей</t>
  </si>
  <si>
    <t>Количество выданных сертификатов дополнительного образования детей, в рамках системы персонифицированного финансирования дополнительного образования</t>
  </si>
  <si>
    <t xml:space="preserve">9. </t>
  </si>
  <si>
    <t>Доля общеобразовательных организаций, оснащенных в целях внедрения цифровой образовательной среды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</si>
  <si>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</t>
  </si>
  <si>
    <t>Количество учащихся, принявших участие в Окружном слете юнармейских отрядов, центров, клубов, объединений патриотической направленности</t>
  </si>
  <si>
    <t xml:space="preserve">21. </t>
  </si>
  <si>
    <t>Доля молодежи, вовлеченной в проекты, мероприятия по развитию духовно-нравственных и гражданско-патриотических качеств молодежи</t>
  </si>
  <si>
    <t>Количество негосударственных, в том числе некоммерческих, организаций, предоставляющих услуги в сфере образования, в общем числе организаций, предоставляющих услуги в сфере образования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</si>
  <si>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объеме средств бюджета города Когалыма, выделяемых на предоставление услуги в сфере образования</t>
  </si>
  <si>
    <t>Доля  муниципальных служащих, получивших  дополнительное профессиональное образование, от численности муниципальных служащих, нуждающихся в получении дополнительного профессионального образования в соответствии с требованиями действующего законодательства</t>
  </si>
  <si>
    <t xml:space="preserve">Обеспечение условий для выполнения полномочий и функций, возложенных на органы местного самоуправления города Когалыма </t>
  </si>
  <si>
    <t>Доля автоматизированных рабочих мест (АРМ) в органах местного самоуправления города Когалыма, обеспеченных средствами защиты от несанкционированного доступа (НСД), от общего количества АРМ, установленных в органах местного самоуправления города Когалыма</t>
  </si>
  <si>
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2021 году не поступали.
За период январь - декабрь 2021 по заявлениям граждан зарегистрировано актов гражданского состояния 1 911, оказано юридически значимых действий – 6 528.</t>
  </si>
  <si>
    <t>В 2021 году со всеми  муниципальными служащими проведена информационно-профилактическая, методическая работа по соблюдению ими требований законодательства о противодействии коррупции.</t>
  </si>
  <si>
    <t>Сохранение доли Почетных граждан города Когалыма мерами социальной поддержки, имеющих право на их получение и обратившихся за их получением</t>
  </si>
  <si>
    <t>Охват индивидуальной профилактической работой семей, находящихся в социально опасном положении, из общего количества семей данной категории, выявленных органами и учреждениями системы профилактики безнадзорности и правонарушений несовершеннолетних</t>
  </si>
  <si>
    <t>Увеличение числа посещений культурных мероприятий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</si>
  <si>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объеме средств бюджета, выделяемых на предоставление услуг в сфере культуры</t>
  </si>
  <si>
    <t>Количество специалистов сферы культуры, повысивших квалификацию на базе Центров непрерывного образования и повышение квалификации творческих и управленческих кадров в сфере культуры (нарастающим итогом)</t>
  </si>
  <si>
    <t>тыс. единиц</t>
  </si>
  <si>
    <t>Передано - 1 303,7 тыс. рублей на частичное выполнение муниицпальных работ "Организация деятельности клубных формирований и формирований самодеятельного народного творчества" и "Организация и проведение культурно-массовых мероприятий".
122,5 тыс. рублей - не освоены по причине отсутствия заявок.</t>
  </si>
  <si>
    <t>Показатель национального проекта «Культура» регионального проекта «Творческие люди» не обеспечен финансированием.
Достижение осуществляется в рамках основной деятельности в части направления заявок на повышение квалификации работников учреждений культуры в рамках реализации регионального проекта.
Плановые значения показателя устанавливает Департамент культуры ХМАО-Югры.</t>
  </si>
  <si>
    <t>Обеспечение проведения городского конкурса на присуждение премии  "Общественное признание" с целью признания заслуг граждан, внесших значительный вклад в развитие города Когалыма</t>
  </si>
  <si>
    <t>Обеспечение публикации информационных выпусков:
- газеты «Когалымский вестник»</t>
  </si>
  <si>
    <t>минут</t>
  </si>
  <si>
    <t>Увеличение количества опубликованных материалов о деятельности органов местного самоуправления на официальном сайте Администрации города Когалыма, подготовленных специалистами сектора пресс-службы</t>
  </si>
  <si>
    <t>Обеспечение проведения городского конкурса социально значимых проектов, направленного на развтие гражданских  инициатив в городе Когалыме</t>
  </si>
  <si>
    <t>По итогам проведения городского конкурса социально значимых проектов, направленного на развитие гражданских инициатив в городе Когалыме  определены 3 организации -победителя:
- Региональная общественная организация Центр развития гражданских инициатив и социально-экономической стратегии Ханты-Мансийского автономного округа - Югры  «ВЕЧЕ», проект «Здоровое дыхание»;
- Общественная организация «Когалымская городская Федерация инвалидного спорта» проект «Добро сердец - сплоченный стиль!»;
- Автономная некоммерческая организация Центр развития добровольчества «Навигатор добра», проект  «Вещи в дар».</t>
  </si>
  <si>
    <t xml:space="preserve">Количество эфирного времени размещения новостных сюжетов о деятельности Администрации города Когалыма, в том числе с участием главы города Когалыма - 118,81 мин. </t>
  </si>
  <si>
    <t xml:space="preserve">Специалистами сектора пресс-службы Администрации города Когалыма осуществляется подготовка информационных материалов для размещения на сайте Администрации города Когалыма, координация работы официальной группы Администрации города Когалыма «ВКонтакте», где размещается актуальная информация для населения города. С целью повышения информированности населения и получения обратной связи 28.03.2019 года зарегистрирован официальный аккаунт Администрации города Когалыма в социальной сети «Инстаграм». </t>
  </si>
  <si>
    <t>По итогам организации и проведения городского  Конкурса "Общественное признание-2021" определено 7 победителей (среди юридических  лиц - 2, физлиц - 5).</t>
  </si>
  <si>
    <t>Очередность отсутствует, при обращении в управление образования родители получают путевку в дошкольную организацию.</t>
  </si>
  <si>
    <t>Общая численность детей в возрасте 5-18 лет составляет 12 767 человек. Общее количество детей в возрасте 5-18 лет, охваченных дополнительным образованием составляет 10 443 детей.</t>
  </si>
  <si>
    <t>Общая численность обучающихся по образовательным программам основного и среднего общего образования составляет 3428 человек от общей численности обучающихся по программам основного и среднего общего образования 4657 чел.</t>
  </si>
  <si>
    <t>В рамках достижения целевого показателя в течение года проводились мероприятия добровольческого характера с участием в них жителей города Когалыма, предполагающих безвозмездное и добровольное проявление социальной активности, в том числе федеральные проекты «Волонтеры переписи», «Волонтеры КФГС»; проекты и мероприятия местного штаба ВОД «Волонтеры «Победы» и другие.</t>
  </si>
  <si>
    <t>В 2020 году 7 общеобразовательных организаций получили новое оборудование в целях внедрения цифровой образовательной среды.</t>
  </si>
  <si>
    <t>На базе МАОУ «Средняя школа №3» и МАОУ «Средняя школа №5 создана безбарьерная универсальная среда.</t>
  </si>
  <si>
    <t>Отдохнули в оздоровительных учреждениях за пределами города (ХМАО-Югра - 45 человек, Краснодарский край – 196 человек, Крым – 80 человек), всего 321 человек.
В оздоровительных лагерях с дневным пребыванием детей:
- в период весенних и осенних каникул отдохнули 2 100 человек;
- в период летних каникул - 1 168 человек.
В пешем походе по маршруту г.Когалым - г. Тюмень– г.Слюданка – г. Тюмень – г.Когалым приняли участие 25 детей туристического клуба «Легенда». Также дети города были охвачены малозатратными формами отдыха и оздоровления на спортивных и дворовых площадках города.</t>
  </si>
  <si>
    <t>Немуниципальным организациям переданы средства: ПФДО, выездной отдых, частный детский сад.</t>
  </si>
  <si>
    <t>В июне 2021 года создано АНО «Центра развития и поддержки добровольчества «Навигатор добра», уставная деятельность которого предполагает поддержку добровольчества. Субсидирование СО НКО, которое будет выполнять функции ресурсного центра поддержки и развития добровольчества, запланировано в 2022 году.</t>
  </si>
  <si>
    <t>Число граждан, получивших услуги в немуниципальных организациях - 955 человек (участники клубов - 36 человек, посетители мероприятий - 919 человек).</t>
  </si>
  <si>
    <t>На 01.01.2022 г. от имени главы города Когалыма поздравлены 5 ветеранов-юбиляров.</t>
  </si>
  <si>
    <t xml:space="preserve">С 2019 года полномочие органа опеки и попечительства по подготовке граждан, выразивших желание стать опекунами 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Произведена выплата на 23 человека, прошедших подготовку граждан, желающих стать опекунами, попечителями либо усыновителями. </t>
  </si>
  <si>
    <t>С января по декабрь 2021 организовано обучение для 50 муниципальных служащих по темам:                                                                                                                                                                                                                                     - Организация мобилизационной подготовки в муниципальных образованиях;
- Практика внедрения антимонопольного комплаенса и применения антимонопольного законодательства органами государственной власти и местного самоуправления;
- Организация работы территориальных (районных) комиссий по бронированию граждан, пребывающих в запасе, Сметное дело и ценообразование в строительстве;
- Организация деятельности органов местного самоуправления по профилактике и предупреждению терроризма и националистического экстремизма;
- Вопросы взаимодействия с социально ориентированными некоммерческими организациями и привлечения социально ориентированных некоммерческих организаций к оказанию услуг в социальной сфере;
- Мобилизационная подготовка в муниципальном образовании и др.</t>
  </si>
  <si>
    <t>Всего в 2021 году было проведено 53 мероприятия с участием социально - ориентированных некоммерческих организаций (заседание Общественного совета города Когалыма, «Школа актива НКО», круглый стол с участием национально-культурных НКО, участие в рабочем совещании Комиссии Общественной палаты Югры по вопросам общественного контроля и правозащитной деятельности; участие в конкурсе Общественной палаты Российской Федерации; формирование списка эекспертов конкурса на предоставление грантов Губернатора ХМАО – Югры на развитие гражданского общества физическим лицам в 2021 году; проведение городского конкурса социально-значимых проектов, направленного на развитие гражданских инициатив в городе Когалыме по итогам которого определено 3 победителя; участие лидеров НКО города в международном гуманитарном форуме «Гражданские инициативы регионов 60-й параллели» и т.д.</t>
  </si>
  <si>
    <t>Количество граждан, принявших участие в физкультурно-оздоровительных мероприятиях</t>
  </si>
  <si>
    <t>Увеличение доли средств бюджета автономного округа, выделенных негосударственным организациям, в том числе социально-ориентированным некоммерческим организациям, для предоставления услуг (работ), от общего объема средств бюджета, выделенных на осуществление деятельности по опеке и попечительству в городе Когалыме</t>
  </si>
  <si>
    <t>Объем жилищного строительства</t>
  </si>
  <si>
    <t>тыс. кв. метров</t>
  </si>
  <si>
    <t>Обеспечение технического и эксплуатационного обслуживания программно-технического измерительного комплекса "Одиссей" (комплексы)</t>
  </si>
  <si>
    <t>Степень оснащенности объектов транспортной инфраструктуры оборудованием, соответствующим требованиям действующего законодательства</t>
  </si>
  <si>
    <t>Улучшение технических характеристик, поддержание эксплуатационного ресурса объектов траснпортной инфраструктуры</t>
  </si>
  <si>
    <t>939</t>
  </si>
  <si>
    <t>312</t>
  </si>
  <si>
    <t>49,4</t>
  </si>
  <si>
    <t>42</t>
  </si>
  <si>
    <t>87,0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</si>
  <si>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</si>
  <si>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>Осуществление иных полномочий в сфере жилищно-коммунального и городского хозяйства в городе Когалыме</t>
  </si>
  <si>
    <t>Выполнение работ по обустройству и ремонту пешеходных дорожек и тротуаров</t>
  </si>
  <si>
    <t>Установка ограждений  в районе пешеходных переходов</t>
  </si>
  <si>
    <t>Количество благоустроенных объектов территории города Когалыма, в том числе:</t>
  </si>
  <si>
    <t>устройство ливневой канализации во дворах многоквартирных домов</t>
  </si>
  <si>
    <t>оборудование мест для выгула животных на территории города Когалыма</t>
  </si>
  <si>
    <t>Выполнение работ по установке и ремонту (замене) оборудования и сетей наружного освещения на территории города Когалыма</t>
  </si>
  <si>
    <t>Количество улиц, объектов (зданий, сооружений и жилых домов), расположенных на территории города Когалыма, запланированных к оснащению архитектурной подсветкой</t>
  </si>
  <si>
    <t>Установка баннеров вдоль автомобильных дорог города Когалыма</t>
  </si>
  <si>
    <t>(шт.)</t>
  </si>
  <si>
    <t>(объект)</t>
  </si>
  <si>
    <t>(м.)</t>
  </si>
  <si>
    <t>Выполнены работы по установке оргаждений:
- ул. Ленинградская - 232 м;
- пересечение ул.Береговая - Широкая - 122 м;
- пешеходный переход по ул. Дружбы народов, д.26 - 56 м;
- МАОУ СОШ №7 - 116 м;
- КСК "Ягун" - 112 м.</t>
  </si>
  <si>
    <t>(кв.м.)</t>
  </si>
  <si>
    <t>(кВт*час)</t>
  </si>
  <si>
    <t>(тыс.кв.м.)</t>
  </si>
  <si>
    <t>На передостижение целевого показателя повлияло большое количество граждан участвующих в деятельности органов местного самоуправления.</t>
  </si>
  <si>
    <t>Выполнены работы по ремонту автомобильных дорог:
- ул. Олимпийская;
- участков автомобильных дорог ул. Ноябрьская, Сургутское шоссе;
- ул. Привокзальная и участков автомобильных дорог ул. Фестивальная, пр-кт Нефтяников;
- ул. Прибалтийская в районе пересечения с ул. Бакинская (со стороны административного здания по ул.Бакинская, 4);
- ул. Прибалтийская в районе пересечения с ул. Бакинская (со стороны БУ "Когалымский политехнический колледж");
- ул. Прибалтийская в районе пересечения с ул. Бакинская;
съезд автодороги по ул.Бакинская к коммерческим зданиям.</t>
  </si>
  <si>
    <t>шт. компл.проектно-сметной документации</t>
  </si>
  <si>
    <t>Строительство сетей наружного освещения автомобильных дорог:
- по ул.Ноябрьская;
- по ул.Центральная;
-по ул. Авиаторов.</t>
  </si>
  <si>
    <t>Заключен договор на выполнение работ по установке дорожных знаков "Пешеходный переход" и обустройству дополнительного светильника на пешеходном переходе по ул.Шмидта.
Заключен договор на выполнение работ по установке дорожных знаков "Пешеходный переход" и обустройству дополнительного светильника на пешеходном переходе по ул.Шмидта.
Заключен контракт на выполнение работ по замене остановочных павильонов с благоустройством прилегающей территории. Цена контракта 19 250,00 тыс.руб. Срок выполнения работ - 30.09.2021 («Промзона 1» - 1 шт., «Промзона 2» - 1 шт., «ПМК-177» - 2 шт., «Ж /Д вокзал» - 2 шт., «СМП-524 (Яранга)» - 2 шт., «Широкая» - 1 шт., «ГИБДД» - 1 шт., «Аэропорт» - 1 шт.).</t>
  </si>
  <si>
    <t>95% до 110%</t>
  </si>
  <si>
    <t>более 110%</t>
  </si>
  <si>
    <t>от 80% до 95%</t>
  </si>
  <si>
    <t xml:space="preserve">менее чем на 80% </t>
  </si>
  <si>
    <t xml:space="preserve">Базовый показатель «Количество квадратных метров расселенного аварийного жилищного фонда», установленный на 2021 год в размере 0,005 млн.кв.м. составлен из общего количества жилых помещений в аварийных жилых домах, подлежащих расселению в 2021 году. Итоговый же показатель  по состоянию на конец декабря 2021 года, составляющий 0,004 млн.кв.м. содержит в себе лишь количество расселенных жилых помещений в указанных жилых домах (не считая расселенных ранее, либо пустующих). При этом общее количество расселенных жилых домов и всех жилых помещений в них за 2021 год составляет 9457,43 кв.м. (0,009 млн.кв.м.). </t>
  </si>
  <si>
    <t xml:space="preserve">Недостижение показателя обусловлено переносом строительства некоторых объектов, которые были учтены в расчете планового значения показателя, на более поздние сроки. Также, снижение объема инвестиций обусловлено неблагоприятной санитарно-эпидемиологической обстановкой, связанной с распространением новой коронавирусной инфекции (COVID – 19).
В прогнозном периоде ожидается рост показателя с учетом осуществления строительства крупных объектов в сфере спорта, образования и туристической сферы, таких как:
- футбольный манеж, проектная вместимость которого: 338 зрителей, 72 человека в смену, 92 новых рабочих места;
- «Региональный центр спортивной подготовки в городе Когалыме» площадью – 8 775,2 м² в 2 этажа. Предполагаемая вместимость трибун 434 человека. Назначение объекта: хоккей, фигурное катание, шорт-трек, керлинг, следж-хоккей;
- школа на 1 125 мест (Общеобразовательная организация с универсальной безбарьерной средой).
</t>
  </si>
  <si>
    <t xml:space="preserve">Показатель формируется на основании Единого реестра субъектов малого и среднего предпринимательства. Целевой показатель ниже на 9,8% по сравнению с плановым значением по причине уменьшения количества малых и средних предприятий и как следствие, уменьшения среднесписочной численности работающих на данных предприятиях. </t>
  </si>
  <si>
    <t>3. Муниципальная программа "Формирование комфортной городской среды в городе Когалыме"</t>
  </si>
  <si>
    <t>5. Муниципальная программа "Развитие физической культуры и спорта в городе Когалыме"</t>
  </si>
  <si>
    <t>7. Муниципальная программа "Содействие занятости населения города Когалыма"</t>
  </si>
  <si>
    <t>8. Муниципальная программа "Социальное и демографическое развитие города Когалыма"</t>
  </si>
  <si>
    <t>9. Муниципальная программа "Развитие агропромышленного комплекса и рынков сельскохозяйственной продукции, сырья и продовольствия в городе Когалыме"</t>
  </si>
  <si>
    <t>10. Муниципальная программа "Культурное пространство города Когалыма"</t>
  </si>
  <si>
    <t>11. Муниципальная программа "Содержание объектов городского хозяйства и инженерной инфраструктуры в городе Когалыме "</t>
  </si>
  <si>
    <t>12. Муниципальная программа "Безопасность жизнедеятельности населения города Когалыма"</t>
  </si>
  <si>
    <t>13. Муниципальная программа "Развитие институтов гражданского общества города Когалыма"</t>
  </si>
  <si>
    <t>14. Муниципальная программа «Развитие муниципальной службы в городе Когалыме»</t>
  </si>
  <si>
    <t>15. Муниципальная программа "Профилактика правонарушений и обеспечение отдельных прав граждан в городе Когалыме"</t>
  </si>
  <si>
    <t>16. Муниципальная программа "Управление муниципальным имуществом города Когалыма"</t>
  </si>
  <si>
    <t>17. Муниципальная программа "Развитие жилищно-коммунального комплекса в городе Когалыме"</t>
  </si>
  <si>
    <t>18. Муниципальная программа "Управление муниципальными финансами в городе Когалыме"</t>
  </si>
  <si>
    <t>19. Муниципальная программа "Развитие транспортной системы города Когалыма"</t>
  </si>
  <si>
    <t>20. 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</si>
  <si>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Показатель формируется ежеквартально, на основании данных ежеквартальной формы статистической отчетности 1-ГМУ "Сведения о предоставлении государственных (муниципальных услуг)" .</t>
  </si>
  <si>
    <t>Показатель формируется на основании Единого реестра субъектов малого и среднего предпринимательства.</t>
  </si>
  <si>
    <t>Показатель формируется как отношение фактически предоставленной субсидии к плановому значению.</t>
  </si>
  <si>
    <t>Реализованы мероприятия по благоустройству дворовой территории по адресу: проезд Солнечный, д. 13, 15, 17, 19, 21.</t>
  </si>
  <si>
    <t>Рассчитывается как доля населения, проживающего в жилом фонде с благоустроенными дворовыми территориями от общей численности населения муниципального образования.</t>
  </si>
  <si>
    <t>Мероприятия по благоустройству объекта "Набережная реки Ингу-Ягун".</t>
  </si>
  <si>
    <t>Реализация инициативного проекта "Двор моей мечты" (установка детской игровой и спортивной площадок на дворовой территории по проезду Солнечный, д.13, 15, 17, 19, 21).</t>
  </si>
  <si>
    <t>С января 2021 года курсы повышения квалификации прошли 191 человек (показатель рассчитывается от количества педагогов субъекта, а именно от 17 316 чел.). Данные Департамента образования и молодежной политики ХМАО-Югры.</t>
  </si>
  <si>
    <t>Данные федеральной статистической отчетности по форме ОО-1.</t>
  </si>
  <si>
    <t>Приняли участие в сборах в г. Пыть-Ях.</t>
  </si>
  <si>
    <t>В целях достижения целевого показателя реализованы мероприятия, направленные на создание условий для формирования духовно-нравственных и гражданско-, военно -патриотических качеств молодёжи (военно-спортивные игры «Зарница», Орленок», проект «Вертикаль», слет военно-патриотических клубов и юнармейских отрядов и др.).</t>
  </si>
  <si>
    <t>Проводится информационная работа с родителями по улучшению питания за счет средств родителей.</t>
  </si>
  <si>
    <t>Данные федеральной статистической отчетности по форме ОО-2.</t>
  </si>
  <si>
    <t>В 2021 году введен в действие детский сад «Акварелька».</t>
  </si>
  <si>
    <t>9 молодым семьям со счета, на котором учитываются операции со средствами, поступающими во временное распоряжение, перечислены субсидии на приобретение жилого помещения.Также перечислена субсидия на приобретение жилого помещения 3 молодым семьям в июле, 4 многодетным семьям взамен земельного участка, 2 семьям с 2-мя детьми для погашения ипотечных кредитов и жилищных займов, 2 гражданам предоставлена соцвыплата для приобретения жилого помещения за пределами РКС.</t>
  </si>
  <si>
    <t>17 семьям, состоящим  в списе граждан, нуждающихся в жилых помещениях, предоставляемых по договорам социального найма из муниципального жилищного фонда города Когалыма, были предоставлены жилые помещения капитального исполения по договроам социального найма в связи со сносом дома.</t>
  </si>
  <si>
    <t>4 семьи  переселены во вторичное жилье, 108 семей были переселены в жилые помещения в первичном жилом фонде по договорам социального найма и 14 семей по договорам мены.</t>
  </si>
  <si>
    <t>Одно жилое помещение сформировано во вторичном жилом фонде.</t>
  </si>
  <si>
    <t>На 01.01.2022 осуществлен снос 21 домов, сооружений.</t>
  </si>
  <si>
    <t>Специалистами МАУ "МКЦ "Феникс" принято 684 заявления от несовершеннолетних граждан в возрасте от 14 до 18 лет для работы в летний период. От учреждений и предприятий города Когалыма поступило 12 заявок о необходимом количестве работников для участия в данном мероприятии, заключено 12 договоров о совместной деятельности для трудоустройства несовершеннолетних граждан.  С несовершеннолетними гражданами (по должности подсобный рабочий) заключено 615 срочных трудовых договоров. Средства в размере 11 921,0 тыс.рублей израсходованы на выплату заработной платы, приобретение канцелярских товаров. Период участия в данном мероприятии 1 месяц.</t>
  </si>
  <si>
    <t>В МАУ "МКЦ "Феникс"поступило 8 заявок от учреждений и предприятий города Когалыма о необходимом количестве работников для участия в данном мероприятии, заключено 8 договоров о совместной деятельности для трудоустройства несовершеннолетних граждан. С несовершеннолетними гражданами (в должности подсобный рабочий) заключено 130 срочных трудовых договоров. Средства в размере 2 573,8 тыс.рублей выплачены на заработную плату и налоги. Период участия в данном мероприятии 1 месяц.</t>
  </si>
  <si>
    <t>В реализации данного мероприятий муниципальной программы участвуют два соисполнителя:
МКУ "УОДОМС": с 10 чел. из числа безработных граждан заключены срочные трудовые договоры для работы в должности машинистка (план/год. 10 чел.). Средства в размере 671,3 тыс. рублей выплачены на заработную плату, налоги и компенсацию за прохождение медицинского осмотра.
МБУ "КСАТ":   с 29 чел. из числа безработных граждан заключены срочные трудовые договоры для работы в должности рабочий по комплексной уборке (план/год. 40 чел.). Средства в размере 1 771,2 тыс. рублей выплачены на заработную плату, налоги и компенсацию за прохождение медицинского осмотра. Период участия в данном мероприятии 2 месяца.</t>
  </si>
  <si>
    <t>Показатель рассчитывается по итогам работы за год  в мае месяце,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</t>
  </si>
  <si>
    <t>В МАДОУ "Сказка" трудоустроен 1 гражданин с инвалидностью, в должности дворник. Средства в сумме 72,69 тыс. рублей израсходованы на оснащение рабочего места инвалида (приобретен снегоход).</t>
  </si>
  <si>
    <t>На 31.12.2020 года 46 приёмных родителя являются получателями вознаграждения за воспитание 66 приёмного ребенка (100%).</t>
  </si>
  <si>
    <t>Проводится индивидуальная профилактическая работа с 25 семьями.</t>
  </si>
  <si>
    <t>В 2021 году производитель не осуществлял деятельность в данном 
направлении.</t>
  </si>
  <si>
    <t>Недостижение показателя обусловлено неблагоприятными погодными условиями.</t>
  </si>
  <si>
    <t>Сельскохозяйственным товаропроизводителем принято решение о переносе приобретения сельскохозяйственной техники на 2022 год.</t>
  </si>
  <si>
    <t>454 375 посещений:
- МАУ "КДК "АРТ-Праздник" - 263 940 (очное + посещение сайта).
- МБУ "ЦБС" - 149 011 чел. (очное + удаленный доступ)
- МБУ "МВЦ" - 41 424 (очное + посещений сайта).</t>
  </si>
  <si>
    <t>Запланировано выполнение работ по обустройству пешеходных дорожек:
- ул.Прибалтийская в районе остановки "КонцессКом" - 224 м2;
- ул. Прибалтийская, д.19 (в районе МАОУ СОШ №5) - 72 м2;
- ул.Прибалтийская д.11, д.13 - 90 м2;
- ул.Бакинская, д.25, д.29 здание МАОУ СШ №6 - 80 м2; 
- ул. Дружбы народов, д.7 - 40 м2;
- ул. Дружбы народов, д.18 (к ТЦ "Миснэ") - 120 м2;
- ул. Бакинская, д.55 - 655 м2;
- ул. Прибалтийская, д.5 - 84 м2;
- ул. Степана Повха, д. 8 - 96 м2;
- ул. Мира, д. 22а - 44 м2;
- ул. Прибалтийская, 33 (до ТЦ "Лайм") - 64 м2;
- ул. Комсомольская, 10а - 120 м2.</t>
  </si>
  <si>
    <t>Выполнены работы по благоустройству внутридворовых территорий с восстановлением систем ливневой канализации:
- ул.Ленинградская д. 4 (43 м, 6 дождеприемников);
- ул.Прибалтийская д. 25 (пешеходный переход, 15 м, 5 дождеприемников);
- ул.Ленинградская, д. 51 (25 м, 3 дождеприемника);
- ул.Дружбы Народов, д. 22а (204 м, 3 дождеприемника);
- пр.Солнечный, д. 7 (22 м, 3 дождеприемника);
- ул.Молодежная, д. 34 (15 м, 2 дождеприемника);
- ул.Молодежная, д. 1, 3 (16 м, 2 дождеприемника);
- ул.Мира, д. 16 (6 м, 1 дождеприемник);
- ул.Рижская, д. 41 (88 м, 4 дождеприемника).
- ул.Сургутское шоссе, д. 3 (41 м, 5 дождеприемников);
- ул. Молодежная (стоянка в районе горбольницы, 66 м, 7 дождеприемников);
- ул. Мира, д.4а (22 м.);
- ул. Др.народов, д.27, 39 (42 м.)
Общее значение показателя составит 13 объектов. Проект внесения изменений в части корректировки значения показателя на согласовании.</t>
  </si>
  <si>
    <t>Замена опор наружного освещения:
- от ТЦ "Надежда до маг-на "Корона" (4 шт.);
- ул. Бакинская, 17 (1 шт.);
- ул. Привокзальная, 29, 29а (5 шт.);
- ул. Прибалтийская (поворот на АЗС) (1 шт.);
- перекресток ул.Дружбы народов - Прибалтийская (1 шт.);
- ул. Береговая, 102 (3 шт.);
- перекресток Др.народов - Шмидта (1 шт.);
- ул. Др.народов, 40 (1 шт.);
- ул. Дружбы народов (между кольцевой развязкой с пр-ом Шмидта и мостом через р.Ингу-Ягун) (1 шт.);
- площадка для выгула собак (2 шт.);
- между ул. Ленинградская, 11 и МАДОУ "Золушка" (2 шт.)
Общее значение показателя составит 22 шт. Проект внесения изменений в части корректировки значения показателя на согласовании.</t>
  </si>
  <si>
    <t>Устройство архитектурной подсветки здания Котельной.</t>
  </si>
  <si>
    <t>Установка баннерной продукции вдоль автомобильных дорог.</t>
  </si>
  <si>
    <t>Осуществлена закупка средств защиты информации от несанкционированного доступа ESMART Token USB.</t>
  </si>
  <si>
    <t>Все споры решены в досудебном порядке.</t>
  </si>
  <si>
    <t>На передостижение целевого показателя повлияли ограничения, связанные с эпидемиологической обстановкой. Так как мероприятий проводились в онлайн режиме, учитывалось количество просмотров профилактических мероприятий. Помимо этого, ежемесячно в профилактических мероприятиях принимают участия как новые люди, так и молодежь принимавшая участие в предыдущих мероприятиях.</t>
  </si>
  <si>
    <t>На передостижение целевого показателя повлияло низкая распространяемость наркомании на территории города Когалыма, которая достигается посредством проведения мероприятий, направленных на противодействие наркомании. Меньшее значение отражает большую эффективность профилактических мероприятий.</t>
  </si>
  <si>
    <t>В связи со снижением спроса на пользование недвижимым имуществом, находящимся в муниципальной собственности города Когалыма.</t>
  </si>
  <si>
    <t>В связи с фактическим количеством автотранспорта, переданного на обеспечение органов местного самоуправления Администрации города Когалыма и муниципальных учреждений Администрации города Когалыма.</t>
  </si>
  <si>
    <t>В связи с отсутствием заявок на предоставление субсидии, направленной на поддержку развития садоводства и огородничества в муниципальном образовании город Когалым.</t>
  </si>
  <si>
    <t>Схема теплоснабжения актуализирована за счет средств ООО «КонцесКом».</t>
  </si>
  <si>
    <t>Проектно-изыскательские работы (ул.Нефтяников до примыкания к ул.Олимпийской).</t>
  </si>
  <si>
    <t>Приобретение и монтаж системы автоматической фотовидеофиксации нарушений правил дорожного движения на участке автомобильной дороги от пересечения проспекта Шмидта - ул.Дружбы Народов до ул.Береговая.</t>
  </si>
  <si>
    <t xml:space="preserve"> ул.Ленинградская - пр.Сопочинского - ул.Сибирская - ул.Бакинская.</t>
  </si>
  <si>
    <t>Перевыполнение плана объясняется увеличением числа проведения разъяснительных мероприятий, а также проведением сотрудниками информационно-технологического отдела обучения по теме: «Электронный документооборот ДЕЛО-WEB».</t>
  </si>
  <si>
    <t xml:space="preserve">Утверждены списки граждан, удостоенных звания «Почётный гражданин города Когалыма», в количестве 7 человек,  получающих компенсацию расходов в 2021 году:
- на оплату жилого помещения и коммунальных услуг;
- за проезд в городском автомобильном пассажирском транспорте общего пользования (кроме такси).                                                                                                                                                                                                - на санаторно-курортное лечение и проезд.      </t>
  </si>
  <si>
    <t>Проведены работы по ремонту облицовки плит с объемными буквами, расположенных по ул. Сибирской.</t>
  </si>
  <si>
    <t xml:space="preserve"> Оборудовано место для выгула животных в сквере возле 2 школы</t>
  </si>
  <si>
    <t>Не достижение показателя обусловлено перераспределением запланированных средств на обслуживание действующих детских площадок (приобретение и замену оборудования).</t>
  </si>
  <si>
    <t>С начала 2021 года: отловлено 206 животных; содержание животных составило 3739 суток; проведены проф.мероприятия 199 голов; маркировано (чипировано) 199 голов; возвращено животных на прежнее место обитания 200;  проведена эвтаназия 5 животных; утилизированы трупы 5 животных. Количество животных, подлежащих отлову за 2021 год составило 206 голов.
На оказание услуг по обращению с животными без владельцев на территории города Когалыма в 2022 году с ИП Скляр Л.П. заключен муниципальный контракт от 13.12.2021 №0187300013721000254 на сумму 2369,8 тыс. рублей.</t>
  </si>
  <si>
    <t>По мощности объекта «Блочная котельная по улице Комсомольской» было запланировано 14 мВт. Завершение строительства (запуск) незавершенного строительством объекта «Блочная котельная по улице Комсомольской» в рамках I  этапа. Достижение показателя (увеличение мощности до 14 мВт) запланировано в 2022 году в рамках II  этапа.</t>
  </si>
  <si>
    <t>Согласно результатам социологического исследования "Мониторинг межнациональных и межконфессиональных отношений в ХМАО-Югре", проведенного Департаментом общественных и внешних связей Югры.</t>
  </si>
  <si>
    <t xml:space="preserve">Проектные работы завершены по объектам:
-Водовод от ТК-9 до водопроводной камеры  ВК-6;
-Реконструкция участков инженерных сетей канализации к жилым домам №1, №2, №64, №65 и сетей линий электропередач 10кВ, (фидер 35-03) по улице Широкой в левобережной части города Когалыма.
Неисполнение запланированного количества ПСД связано с нарушением сроков выполнения работ проектной организацией; длительной процедурой заключения контракта, обусловленной значительным удорожанием в 2021 году цен на материалы; негативным влиянием сложной эпидемиологической обстановки в стране, связанной с распространением новой коронавирусной инфекции COVID-19.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</si>
</sst>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0.0"/>
    <numFmt numFmtId="166" formatCode="0.0%"/>
    <numFmt numFmtId="167" formatCode="#,##0.0"/>
    <numFmt numFmtId="168" formatCode="#,##0.00\ _₽"/>
    <numFmt numFmtId="169" formatCode="0.000"/>
    <numFmt numFmtId="170" formatCode="0.0000"/>
    <numFmt numFmtId="171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sz val="24"/>
      <color theme="6" tint="-0.249977111117893"/>
      <name val="Times New Roman"/>
      <family val="1"/>
      <charset val="204"/>
    </font>
    <font>
      <b/>
      <sz val="26"/>
      <color theme="9" tint="-0.24997711111789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1" fillId="0" borderId="0"/>
  </cellStyleXfs>
  <cellXfs count="263">
    <xf numFmtId="0" fontId="0" fillId="0" borderId="0" xfId="0"/>
    <xf numFmtId="0" fontId="5" fillId="0" borderId="1" xfId="0" applyFont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justify" vertical="center"/>
    </xf>
    <xf numFmtId="0" fontId="5" fillId="0" borderId="1" xfId="2" applyNumberFormat="1" applyFont="1" applyFill="1" applyBorder="1" applyAlignment="1" applyProtection="1">
      <alignment horizontal="justify" wrapText="1"/>
      <protection hidden="1"/>
    </xf>
    <xf numFmtId="49" fontId="5" fillId="0" borderId="1" xfId="0" applyNumberFormat="1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8" fillId="0" borderId="0" xfId="0" applyFont="1"/>
    <xf numFmtId="0" fontId="5" fillId="0" borderId="0" xfId="0" applyNumberFormat="1" applyFont="1"/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 wrapText="1"/>
    </xf>
    <xf numFmtId="165" fontId="5" fillId="0" borderId="0" xfId="0" applyNumberFormat="1" applyFont="1"/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7" fillId="2" borderId="0" xfId="0" applyFont="1" applyFill="1"/>
    <xf numFmtId="169" fontId="5" fillId="0" borderId="0" xfId="0" applyNumberFormat="1" applyFont="1"/>
    <xf numFmtId="0" fontId="6" fillId="5" borderId="0" xfId="0" applyFont="1" applyFill="1" applyAlignment="1">
      <alignment horizontal="center" vertical="center" wrapText="1"/>
    </xf>
    <xf numFmtId="49" fontId="5" fillId="0" borderId="0" xfId="0" applyNumberFormat="1" applyFont="1"/>
    <xf numFmtId="2" fontId="5" fillId="0" borderId="0" xfId="0" applyNumberFormat="1" applyFont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/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5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left" vertical="top" wrapText="1"/>
    </xf>
    <xf numFmtId="0" fontId="5" fillId="0" borderId="1" xfId="2" applyNumberFormat="1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/>
    <xf numFmtId="0" fontId="13" fillId="0" borderId="0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165" fontId="14" fillId="0" borderId="1" xfId="4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/>
    </xf>
    <xf numFmtId="165" fontId="13" fillId="0" borderId="0" xfId="0" applyNumberFormat="1" applyFont="1"/>
    <xf numFmtId="165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justify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top" wrapText="1"/>
    </xf>
    <xf numFmtId="0" fontId="16" fillId="0" borderId="1" xfId="0" applyFont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2" fontId="13" fillId="0" borderId="0" xfId="0" applyNumberFormat="1" applyFont="1"/>
    <xf numFmtId="0" fontId="14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1" fontId="13" fillId="0" borderId="1" xfId="2" applyNumberFormat="1" applyFont="1" applyFill="1" applyBorder="1" applyAlignment="1">
      <alignment horizontal="center" vertical="center" wrapText="1"/>
    </xf>
    <xf numFmtId="165" fontId="13" fillId="2" borderId="2" xfId="2" applyNumberFormat="1" applyFont="1" applyFill="1" applyBorder="1" applyAlignment="1">
      <alignment horizontal="center" vertical="center" wrapText="1"/>
    </xf>
    <xf numFmtId="1" fontId="13" fillId="2" borderId="1" xfId="2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justify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3" fillId="0" borderId="1" xfId="1" applyNumberFormat="1" applyFont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0" fontId="13" fillId="0" borderId="2" xfId="0" applyFont="1" applyBorder="1" applyAlignment="1">
      <alignment horizontal="left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70" fontId="13" fillId="0" borderId="1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justify" vertical="center" wrapText="1"/>
    </xf>
    <xf numFmtId="165" fontId="13" fillId="2" borderId="1" xfId="2" applyNumberFormat="1" applyFont="1" applyFill="1" applyBorder="1" applyAlignment="1">
      <alignment horizontal="center" vertical="center"/>
    </xf>
    <xf numFmtId="165" fontId="13" fillId="0" borderId="1" xfId="2" applyNumberFormat="1" applyFont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left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167" fontId="13" fillId="4" borderId="1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171" fontId="13" fillId="4" borderId="1" xfId="0" applyNumberFormat="1" applyFont="1" applyFill="1" applyBorder="1" applyAlignment="1">
      <alignment horizontal="center" vertical="center" wrapText="1"/>
    </xf>
    <xf numFmtId="171" fontId="13" fillId="0" borderId="1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justify" vertical="top" wrapText="1"/>
    </xf>
    <xf numFmtId="0" fontId="13" fillId="0" borderId="1" xfId="2" applyFont="1" applyFill="1" applyBorder="1" applyAlignment="1">
      <alignment horizontal="justify" vertical="center" wrapText="1"/>
    </xf>
    <xf numFmtId="0" fontId="13" fillId="2" borderId="1" xfId="2" applyFont="1" applyFill="1" applyBorder="1" applyAlignment="1">
      <alignment horizontal="justify" vertical="center" wrapText="1"/>
    </xf>
    <xf numFmtId="165" fontId="13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13" fillId="2" borderId="1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top" wrapText="1"/>
    </xf>
    <xf numFmtId="169" fontId="13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readingOrder="1"/>
    </xf>
    <xf numFmtId="169" fontId="13" fillId="0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/>
    <xf numFmtId="49" fontId="13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/>
    <xf numFmtId="2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Alignment="1">
      <alignment horizontal="right" wrapText="1"/>
    </xf>
    <xf numFmtId="0" fontId="22" fillId="0" borderId="0" xfId="0" applyFont="1"/>
    <xf numFmtId="165" fontId="21" fillId="0" borderId="0" xfId="0" applyNumberFormat="1" applyFont="1" applyFill="1"/>
    <xf numFmtId="165" fontId="22" fillId="0" borderId="0" xfId="0" applyNumberFormat="1" applyFont="1" applyFill="1"/>
    <xf numFmtId="0" fontId="23" fillId="0" borderId="0" xfId="0" applyFont="1"/>
    <xf numFmtId="0" fontId="23" fillId="0" borderId="0" xfId="0" applyFont="1" applyFill="1"/>
    <xf numFmtId="0" fontId="23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2" borderId="0" xfId="0" applyFont="1" applyFill="1"/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/>
    </xf>
    <xf numFmtId="0" fontId="12" fillId="3" borderId="5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justify" vertical="center" wrapText="1"/>
    </xf>
    <xf numFmtId="0" fontId="13" fillId="2" borderId="3" xfId="0" applyFont="1" applyFill="1" applyBorder="1" applyAlignment="1">
      <alignment horizontal="justify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0" xfId="0" applyNumberFormat="1" applyFont="1" applyFill="1"/>
    <xf numFmtId="0" fontId="14" fillId="0" borderId="1" xfId="2" applyFont="1" applyFill="1" applyBorder="1" applyAlignment="1">
      <alignment horizontal="left" vertical="center" wrapText="1"/>
    </xf>
    <xf numFmtId="0" fontId="13" fillId="0" borderId="1" xfId="2" applyNumberFormat="1" applyFont="1" applyFill="1" applyBorder="1" applyAlignment="1" applyProtection="1">
      <alignment horizontal="left" vertical="center" wrapText="1"/>
    </xf>
  </cellXfs>
  <cellStyles count="6">
    <cellStyle name="Excel Built-in Normal" xfId="3"/>
    <cellStyle name="Обычный" xfId="0" builtinId="0"/>
    <cellStyle name="Обычный 2" xfId="2"/>
    <cellStyle name="Обычный 3" xfId="5"/>
    <cellStyle name="Обычный 5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31" Type="http://schemas.openxmlformats.org/officeDocument/2006/relationships/revisionLog" Target="revisionLog26.xml"/><Relationship Id="rId175" Type="http://schemas.openxmlformats.org/officeDocument/2006/relationships/revisionLog" Target="revisionLog175.xml"/><Relationship Id="rId188" Type="http://schemas.openxmlformats.org/officeDocument/2006/relationships/revisionLog" Target="revisionLog188.xml"/><Relationship Id="rId183" Type="http://schemas.openxmlformats.org/officeDocument/2006/relationships/revisionLog" Target="revisionLog183.xml"/><Relationship Id="rId191" Type="http://schemas.openxmlformats.org/officeDocument/2006/relationships/revisionLog" Target="revisionLog191.xml"/><Relationship Id="rId205" Type="http://schemas.openxmlformats.org/officeDocument/2006/relationships/revisionLog" Target="revisionLog205.xml"/><Relationship Id="rId196" Type="http://schemas.openxmlformats.org/officeDocument/2006/relationships/revisionLog" Target="revisionLog196.xml"/><Relationship Id="rId200" Type="http://schemas.openxmlformats.org/officeDocument/2006/relationships/revisionLog" Target="revisionLog200.xml"/><Relationship Id="rId213" Type="http://schemas.openxmlformats.org/officeDocument/2006/relationships/revisionLog" Target="revisionLog8.xml"/><Relationship Id="rId218" Type="http://schemas.openxmlformats.org/officeDocument/2006/relationships/revisionLog" Target="revisionLog13.xml"/><Relationship Id="rId226" Type="http://schemas.openxmlformats.org/officeDocument/2006/relationships/revisionLog" Target="revisionLog21.xml"/><Relationship Id="rId234" Type="http://schemas.openxmlformats.org/officeDocument/2006/relationships/revisionLog" Target="revisionLog29.xml"/><Relationship Id="rId174" Type="http://schemas.openxmlformats.org/officeDocument/2006/relationships/revisionLog" Target="revisionLog174.xml"/><Relationship Id="rId187" Type="http://schemas.openxmlformats.org/officeDocument/2006/relationships/revisionLog" Target="revisionLog187.xml"/><Relationship Id="rId195" Type="http://schemas.openxmlformats.org/officeDocument/2006/relationships/revisionLog" Target="revisionLog195.xml"/><Relationship Id="rId182" Type="http://schemas.openxmlformats.org/officeDocument/2006/relationships/revisionLog" Target="revisionLog182.xml"/><Relationship Id="rId179" Type="http://schemas.openxmlformats.org/officeDocument/2006/relationships/revisionLog" Target="revisionLog179.xml"/><Relationship Id="rId209" Type="http://schemas.openxmlformats.org/officeDocument/2006/relationships/revisionLog" Target="revisionLog4.xml"/><Relationship Id="rId217" Type="http://schemas.openxmlformats.org/officeDocument/2006/relationships/revisionLog" Target="revisionLog12.xml"/><Relationship Id="rId221" Type="http://schemas.openxmlformats.org/officeDocument/2006/relationships/revisionLog" Target="revisionLog16.xml"/><Relationship Id="rId178" Type="http://schemas.openxmlformats.org/officeDocument/2006/relationships/revisionLog" Target="revisionLog178.xml"/><Relationship Id="rId190" Type="http://schemas.openxmlformats.org/officeDocument/2006/relationships/revisionLog" Target="revisionLog190.xml"/><Relationship Id="rId204" Type="http://schemas.openxmlformats.org/officeDocument/2006/relationships/revisionLog" Target="revisionLog204.xml"/><Relationship Id="rId212" Type="http://schemas.openxmlformats.org/officeDocument/2006/relationships/revisionLog" Target="revisionLog7.xml"/><Relationship Id="rId220" Type="http://schemas.openxmlformats.org/officeDocument/2006/relationships/revisionLog" Target="revisionLog15.xml"/><Relationship Id="rId225" Type="http://schemas.openxmlformats.org/officeDocument/2006/relationships/revisionLog" Target="revisionLog20.xml"/><Relationship Id="rId233" Type="http://schemas.openxmlformats.org/officeDocument/2006/relationships/revisionLog" Target="revisionLog28.xml"/><Relationship Id="rId186" Type="http://schemas.openxmlformats.org/officeDocument/2006/relationships/revisionLog" Target="revisionLog186.xml"/><Relationship Id="rId194" Type="http://schemas.openxmlformats.org/officeDocument/2006/relationships/revisionLog" Target="revisionLog194.xml"/><Relationship Id="rId173" Type="http://schemas.openxmlformats.org/officeDocument/2006/relationships/revisionLog" Target="revisionLog173.xml"/><Relationship Id="rId208" Type="http://schemas.openxmlformats.org/officeDocument/2006/relationships/revisionLog" Target="revisionLog3.xml"/><Relationship Id="rId199" Type="http://schemas.openxmlformats.org/officeDocument/2006/relationships/revisionLog" Target="revisionLog199.xml"/><Relationship Id="rId181" Type="http://schemas.openxmlformats.org/officeDocument/2006/relationships/revisionLog" Target="revisionLog181.xml"/><Relationship Id="rId203" Type="http://schemas.openxmlformats.org/officeDocument/2006/relationships/revisionLog" Target="revisionLog203.xml"/><Relationship Id="rId216" Type="http://schemas.openxmlformats.org/officeDocument/2006/relationships/revisionLog" Target="revisionLog11.xml"/><Relationship Id="rId229" Type="http://schemas.openxmlformats.org/officeDocument/2006/relationships/revisionLog" Target="revisionLog24.xml"/><Relationship Id="rId237" Type="http://schemas.openxmlformats.org/officeDocument/2006/relationships/revisionLog" Target="revisionLog32.xml"/><Relationship Id="rId177" Type="http://schemas.openxmlformats.org/officeDocument/2006/relationships/revisionLog" Target="revisionLog177.xml"/><Relationship Id="rId198" Type="http://schemas.openxmlformats.org/officeDocument/2006/relationships/revisionLog" Target="revisionLog198.xml"/><Relationship Id="rId185" Type="http://schemas.openxmlformats.org/officeDocument/2006/relationships/revisionLog" Target="revisionLog185.xml"/><Relationship Id="rId211" Type="http://schemas.openxmlformats.org/officeDocument/2006/relationships/revisionLog" Target="revisionLog6.xml"/><Relationship Id="rId224" Type="http://schemas.openxmlformats.org/officeDocument/2006/relationships/revisionLog" Target="revisionLog19.xml"/><Relationship Id="rId232" Type="http://schemas.openxmlformats.org/officeDocument/2006/relationships/revisionLog" Target="revisionLog27.xml"/><Relationship Id="rId193" Type="http://schemas.openxmlformats.org/officeDocument/2006/relationships/revisionLog" Target="revisionLog193.xml"/><Relationship Id="rId202" Type="http://schemas.openxmlformats.org/officeDocument/2006/relationships/revisionLog" Target="revisionLog202.xml"/><Relationship Id="rId180" Type="http://schemas.openxmlformats.org/officeDocument/2006/relationships/revisionLog" Target="revisionLog180.xml"/><Relationship Id="rId207" Type="http://schemas.openxmlformats.org/officeDocument/2006/relationships/revisionLog" Target="revisionLog2.xml"/><Relationship Id="rId172" Type="http://schemas.openxmlformats.org/officeDocument/2006/relationships/revisionLog" Target="revisionLog172.xml"/><Relationship Id="rId210" Type="http://schemas.openxmlformats.org/officeDocument/2006/relationships/revisionLog" Target="revisionLog5.xml"/><Relationship Id="rId215" Type="http://schemas.openxmlformats.org/officeDocument/2006/relationships/revisionLog" Target="revisionLog10.xml"/><Relationship Id="rId223" Type="http://schemas.openxmlformats.org/officeDocument/2006/relationships/revisionLog" Target="revisionLog18.xml"/><Relationship Id="rId228" Type="http://schemas.openxmlformats.org/officeDocument/2006/relationships/revisionLog" Target="revisionLog23.xml"/><Relationship Id="rId236" Type="http://schemas.openxmlformats.org/officeDocument/2006/relationships/revisionLog" Target="revisionLog31.xml"/><Relationship Id="rId184" Type="http://schemas.openxmlformats.org/officeDocument/2006/relationships/revisionLog" Target="revisionLog184.xml"/><Relationship Id="rId197" Type="http://schemas.openxmlformats.org/officeDocument/2006/relationships/revisionLog" Target="revisionLog197.xml"/><Relationship Id="rId189" Type="http://schemas.openxmlformats.org/officeDocument/2006/relationships/revisionLog" Target="revisionLog189.xml"/><Relationship Id="rId206" Type="http://schemas.openxmlformats.org/officeDocument/2006/relationships/revisionLog" Target="revisionLog1.xml"/><Relationship Id="rId192" Type="http://schemas.openxmlformats.org/officeDocument/2006/relationships/revisionLog" Target="revisionLog192.xml"/><Relationship Id="rId176" Type="http://schemas.openxmlformats.org/officeDocument/2006/relationships/revisionLog" Target="revisionLog176.xml"/><Relationship Id="rId219" Type="http://schemas.openxmlformats.org/officeDocument/2006/relationships/revisionLog" Target="revisionLog14.xml"/><Relationship Id="rId227" Type="http://schemas.openxmlformats.org/officeDocument/2006/relationships/revisionLog" Target="revisionLog22.xml"/><Relationship Id="rId201" Type="http://schemas.openxmlformats.org/officeDocument/2006/relationships/revisionLog" Target="revisionLog201.xml"/><Relationship Id="rId214" Type="http://schemas.openxmlformats.org/officeDocument/2006/relationships/revisionLog" Target="revisionLog9.xml"/><Relationship Id="rId222" Type="http://schemas.openxmlformats.org/officeDocument/2006/relationships/revisionLog" Target="revisionLog17.xml"/><Relationship Id="rId230" Type="http://schemas.openxmlformats.org/officeDocument/2006/relationships/revisionLog" Target="revisionLog25.xml"/><Relationship Id="rId235" Type="http://schemas.openxmlformats.org/officeDocument/2006/relationships/revisionLog" Target="revisionLog3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A538CBF-2B44-47DE-9CCE-C5DCCE8C417D}" diskRevisions="1" revisionId="2255" version="237">
  <header guid="{F415060A-3B11-47DA-ABEB-0C085ACE1FB4}" dateTime="2022-04-15T10:50:22" maxSheetId="2" userName="Саратова Ольга Сергеевна" r:id="rId172" minRId="1332">
    <sheetIdMap count="1">
      <sheetId val="1"/>
    </sheetIdMap>
  </header>
  <header guid="{3EA202BB-611C-4788-B9BA-41473CC57ACE}" dateTime="2022-04-15T17:12:25" maxSheetId="2" userName="Саратова Ольга Сергеевна" r:id="rId173" minRId="1333">
    <sheetIdMap count="1">
      <sheetId val="1"/>
    </sheetIdMap>
  </header>
  <header guid="{4D1054F7-706B-4507-88B1-85B42A53B103}" dateTime="2022-04-15T17:14:20" maxSheetId="2" userName="Саратова Ольга Сергеевна" r:id="rId174" minRId="1338" maxRId="1343">
    <sheetIdMap count="1">
      <sheetId val="1"/>
    </sheetIdMap>
  </header>
  <header guid="{D76283B3-5B25-43F0-A5F8-29378B163C46}" dateTime="2022-04-15T17:16:02" maxSheetId="2" userName="Саратова Ольга Сергеевна" r:id="rId175" minRId="1348" maxRId="1349">
    <sheetIdMap count="1">
      <sheetId val="1"/>
    </sheetIdMap>
  </header>
  <header guid="{5DDA5C33-81FB-4C4B-B0EF-AB2EAAACA031}" dateTime="2022-04-22T17:14:09" maxSheetId="2" userName="Саратова Ольга Сергеевна" r:id="rId176" minRId="1350">
    <sheetIdMap count="1">
      <sheetId val="1"/>
    </sheetIdMap>
  </header>
  <header guid="{C4A3B7AC-2418-41DA-AE94-BEBE56D96828}" dateTime="2022-04-25T12:19:51" maxSheetId="2" userName="Саратова Ольга Сергеевна" r:id="rId177" minRId="1351">
    <sheetIdMap count="1">
      <sheetId val="1"/>
    </sheetIdMap>
  </header>
  <header guid="{685CD2A5-A086-40F2-BE73-16B19EE3125E}" dateTime="2022-04-25T12:23:45" maxSheetId="2" userName="Саратова Ольга Сергеевна" r:id="rId178" minRId="1356" maxRId="1397">
    <sheetIdMap count="1">
      <sheetId val="1"/>
    </sheetIdMap>
  </header>
  <header guid="{53723834-3607-44C4-8A40-4E0B9AC0759A}" dateTime="2022-04-25T12:28:22" maxSheetId="2" userName="Саратова Ольга Сергеевна" r:id="rId179" minRId="1402" maxRId="1463">
    <sheetIdMap count="1">
      <sheetId val="1"/>
    </sheetIdMap>
  </header>
  <header guid="{EF7D304F-1A4F-4CA7-BBF4-2413F129A8FA}" dateTime="2022-04-25T12:29:06" maxSheetId="2" userName="Саратова Ольга Сергеевна" r:id="rId180" minRId="1464" maxRId="1471">
    <sheetIdMap count="1">
      <sheetId val="1"/>
    </sheetIdMap>
  </header>
  <header guid="{1D3DC131-4CDD-4D61-B7ED-667E932408C2}" dateTime="2022-04-25T13:41:14" maxSheetId="2" userName="Саратова Ольга Сергеевна" r:id="rId181" minRId="1476" maxRId="1483">
    <sheetIdMap count="1">
      <sheetId val="1"/>
    </sheetIdMap>
  </header>
  <header guid="{6B3C7901-B1E5-452A-ADE0-48A412B2EA1C}" dateTime="2022-04-25T14:00:23" maxSheetId="2" userName="Саратова Ольга Сергеевна" r:id="rId182" minRId="1484" maxRId="1543">
    <sheetIdMap count="1">
      <sheetId val="1"/>
    </sheetIdMap>
  </header>
  <header guid="{2B8CB2D0-D337-4AD4-9C97-4E7BB2968BC1}" dateTime="2022-04-25T14:21:26" maxSheetId="2" userName="Саратова Ольга Сергеевна" r:id="rId183" minRId="1548" maxRId="1555">
    <sheetIdMap count="1">
      <sheetId val="1"/>
    </sheetIdMap>
  </header>
  <header guid="{CD0154D8-21B9-42F4-ABFB-D3BC830492B3}" dateTime="2022-04-25T14:25:30" maxSheetId="2" userName="Саратова Ольга Сергеевна" r:id="rId184" minRId="1560" maxRId="1571">
    <sheetIdMap count="1">
      <sheetId val="1"/>
    </sheetIdMap>
  </header>
  <header guid="{A9AE7E01-3081-4EB5-A180-3179F796CFF8}" dateTime="2022-04-25T14:30:53" maxSheetId="2" userName="Саратова Ольга Сергеевна" r:id="rId185" minRId="1576" maxRId="1611">
    <sheetIdMap count="1">
      <sheetId val="1"/>
    </sheetIdMap>
  </header>
  <header guid="{80C0043F-9165-4664-B0BF-BEDAA26989DC}" dateTime="2022-04-25T15:35:33" maxSheetId="2" userName="Саратова Ольга Сергеевна" r:id="rId186" minRId="1616" maxRId="1712">
    <sheetIdMap count="1">
      <sheetId val="1"/>
    </sheetIdMap>
  </header>
  <header guid="{A60ACF3F-CB66-4886-B960-E936F469404D}" dateTime="2022-04-25T16:18:37" maxSheetId="2" userName="Саратова Ольга Сергеевна" r:id="rId187" minRId="1713">
    <sheetIdMap count="1">
      <sheetId val="1"/>
    </sheetIdMap>
  </header>
  <header guid="{16F75D32-C804-44C8-B8D6-E8A3D62A66D1}" dateTime="2022-04-25T16:26:01" maxSheetId="2" userName="Саратова Ольга Сергеевна" r:id="rId188" minRId="1718" maxRId="1719">
    <sheetIdMap count="1">
      <sheetId val="1"/>
    </sheetIdMap>
  </header>
  <header guid="{7B1D5C1A-3A43-4957-ACE9-537031B3A0EE}" dateTime="2022-04-25T16:42:32" maxSheetId="2" userName="Саратова Ольга Сергеевна" r:id="rId189" minRId="1720" maxRId="1802">
    <sheetIdMap count="1">
      <sheetId val="1"/>
    </sheetIdMap>
  </header>
  <header guid="{32D07668-6774-4FD7-8352-A9D19B34889A}" dateTime="2022-04-25T16:58:46" maxSheetId="2" userName="Саратова Ольга Сергеевна" r:id="rId190" minRId="1807">
    <sheetIdMap count="1">
      <sheetId val="1"/>
    </sheetIdMap>
  </header>
  <header guid="{89FC6CF9-DB40-4D4F-B003-E3D88FF28906}" dateTime="2022-04-25T17:09:01" maxSheetId="2" userName="Саратова Ольга Сергеевна" r:id="rId191" minRId="1808" maxRId="1809">
    <sheetIdMap count="1">
      <sheetId val="1"/>
    </sheetIdMap>
  </header>
  <header guid="{CC0372D4-5438-4850-8DEB-7B65E66CF42C}" dateTime="2022-04-25T17:10:09" maxSheetId="2" userName="Саратова Ольга Сергеевна" r:id="rId192">
    <sheetIdMap count="1">
      <sheetId val="1"/>
    </sheetIdMap>
  </header>
  <header guid="{825C64CA-591A-4801-A86D-CBFB0D2EABAB}" dateTime="2022-04-25T17:29:19" maxSheetId="2" userName="Саратова Ольга Сергеевна" r:id="rId193" minRId="1810" maxRId="1811">
    <sheetIdMap count="1">
      <sheetId val="1"/>
    </sheetIdMap>
  </header>
  <header guid="{348AE6F0-4DB7-4641-A1CA-1A28FEADD156}" dateTime="2022-04-25T17:39:45" maxSheetId="2" userName="Саратова Ольга Сергеевна" r:id="rId194" minRId="1812">
    <sheetIdMap count="1">
      <sheetId val="1"/>
    </sheetIdMap>
  </header>
  <header guid="{835EFE0A-6452-40DD-87F6-A416AD0B2EAC}" dateTime="2022-04-26T08:09:36" maxSheetId="2" userName="Саратова Ольга Сергеевна" r:id="rId195">
    <sheetIdMap count="1">
      <sheetId val="1"/>
    </sheetIdMap>
  </header>
  <header guid="{0B1422BB-5414-47A9-B3F9-059B59B4C73D}" dateTime="2022-04-26T08:23:04" maxSheetId="2" userName="Саратова Ольга Сергеевна" r:id="rId196" minRId="1813" maxRId="1859">
    <sheetIdMap count="1">
      <sheetId val="1"/>
    </sheetIdMap>
  </header>
  <header guid="{C8F10AAD-E2B7-4390-B417-8DAD4A984E8C}" dateTime="2022-04-26T08:42:56" maxSheetId="2" userName="Саратова Ольга Сергеевна" r:id="rId197" minRId="1860" maxRId="1937">
    <sheetIdMap count="1">
      <sheetId val="1"/>
    </sheetIdMap>
  </header>
  <header guid="{104C6B39-A9C0-44F3-86F1-F612E70F63B4}" dateTime="2022-04-26T08:49:43" maxSheetId="2" userName="Саратова Ольга Сергеевна" r:id="rId198" minRId="1938" maxRId="1944">
    <sheetIdMap count="1">
      <sheetId val="1"/>
    </sheetIdMap>
  </header>
  <header guid="{17792348-4A2D-49EB-ACF1-6055C22AB618}" dateTime="2022-04-26T09:20:07" maxSheetId="2" userName="Шишкина Юлия Андреева" r:id="rId199" minRId="1945" maxRId="1948">
    <sheetIdMap count="1">
      <sheetId val="1"/>
    </sheetIdMap>
  </header>
  <header guid="{E640DB60-E775-422A-A824-963F3C988F1B}" dateTime="2022-04-26T09:20:52" maxSheetId="2" userName="Саратова Ольга Сергеевна" r:id="rId200" minRId="1949" maxRId="2054">
    <sheetIdMap count="1">
      <sheetId val="1"/>
    </sheetIdMap>
  </header>
  <header guid="{48987764-A6B2-42BD-9CC6-84130FE7A8D4}" dateTime="2022-04-26T09:21:56" maxSheetId="2" userName="Саратова Ольга Сергеевна" r:id="rId201" minRId="2055" maxRId="2071">
    <sheetIdMap count="1">
      <sheetId val="1"/>
    </sheetIdMap>
  </header>
  <header guid="{B7A814C4-1DC4-4FA8-AAA3-14CD8A958E22}" dateTime="2022-04-26T11:39:26" maxSheetId="2" userName="Саратова Ольга Сергеевна" r:id="rId202" minRId="2072" maxRId="2079">
    <sheetIdMap count="1">
      <sheetId val="1"/>
    </sheetIdMap>
  </header>
  <header guid="{7EDCC893-C84E-41A8-9CD2-4A083B012D86}" dateTime="2022-04-26T11:41:31" maxSheetId="2" userName="Саратова Ольга Сергеевна" r:id="rId203">
    <sheetIdMap count="1">
      <sheetId val="1"/>
    </sheetIdMap>
  </header>
  <header guid="{293B90CA-3597-4E3B-A845-8AF8811EDC9D}" dateTime="2022-04-26T12:31:25" maxSheetId="2" userName="Саратова Ольга Сергеевна" r:id="rId204" minRId="2080">
    <sheetIdMap count="1">
      <sheetId val="1"/>
    </sheetIdMap>
  </header>
  <header guid="{40F27507-7E3C-47D7-B7ED-20B3F967B463}" dateTime="2022-04-28T15:41:05" maxSheetId="2" userName="Саратова Ольга Сергеевна" r:id="rId205" minRId="2085">
    <sheetIdMap count="1">
      <sheetId val="1"/>
    </sheetIdMap>
  </header>
  <header guid="{8B074F0B-82A2-4542-B6F7-B6A2405188B7}" dateTime="2022-05-05T10:42:58" maxSheetId="2" userName="Шишкина Юлия Андреева" r:id="rId206" minRId="2086">
    <sheetIdMap count="1">
      <sheetId val="1"/>
    </sheetIdMap>
  </header>
  <header guid="{4CAB3180-F0EF-4821-8FC7-7FFAF25C18DB}" dateTime="2022-05-18T11:28:59" maxSheetId="2" userName="Саратова Ольга Сергеевна" r:id="rId207">
    <sheetIdMap count="1">
      <sheetId val="1"/>
    </sheetIdMap>
  </header>
  <header guid="{2929151D-4147-4A7A-8C47-31EB7ECFDF56}" dateTime="2022-05-19T08:24:36" maxSheetId="2" userName="Саратова Ольга Сергеевна" r:id="rId208" minRId="2091" maxRId="2092">
    <sheetIdMap count="1">
      <sheetId val="1"/>
    </sheetIdMap>
  </header>
  <header guid="{6E110BA1-7ADE-43AD-A328-93679CF2FF30}" dateTime="2022-05-19T17:37:05" maxSheetId="2" userName="Митина Екатерина Сергеевна" r:id="rId209">
    <sheetIdMap count="1">
      <sheetId val="1"/>
    </sheetIdMap>
  </header>
  <header guid="{F5BF9FA6-7926-4903-9147-897803347525}" dateTime="2022-05-19T18:11:28" maxSheetId="2" userName="Митина Екатерина Сергеевна" r:id="rId210">
    <sheetIdMap count="1">
      <sheetId val="1"/>
    </sheetIdMap>
  </header>
  <header guid="{403C15F2-91F0-46AF-ABEA-73EF7775A571}" dateTime="2022-05-20T08:25:15" maxSheetId="2" userName="Саратова Ольга Сергеевна" r:id="rId211" minRId="2097" maxRId="2112">
    <sheetIdMap count="1">
      <sheetId val="1"/>
    </sheetIdMap>
  </header>
  <header guid="{A4D56C56-D535-4F18-82C2-DCA1712C0B5C}" dateTime="2022-05-23T18:29:47" maxSheetId="2" userName="Загорская Елена Георгиевна" r:id="rId212" minRId="2117" maxRId="2118">
    <sheetIdMap count="1">
      <sheetId val="1"/>
    </sheetIdMap>
  </header>
  <header guid="{1B6917F1-577B-4E1B-B9FC-7692EB475DBA}" dateTime="2022-05-23T18:35:22" maxSheetId="2" userName="Загорская Елена Георгиевна" r:id="rId213" minRId="2122" maxRId="2123">
    <sheetIdMap count="1">
      <sheetId val="1"/>
    </sheetIdMap>
  </header>
  <header guid="{27094161-7D87-43F4-8909-523861A7CBAB}" dateTime="2022-05-23T18:38:41" maxSheetId="2" userName="Загорская Елена Георгиевна" r:id="rId214" minRId="2127" maxRId="2129">
    <sheetIdMap count="1">
      <sheetId val="1"/>
    </sheetIdMap>
  </header>
  <header guid="{0138B3C9-228C-46F3-A65E-53EDE3EEF8BB}" dateTime="2022-05-23T18:46:25" maxSheetId="2" userName="Загорская Елена Георгиевна" r:id="rId215" minRId="2133" maxRId="2138">
    <sheetIdMap count="1">
      <sheetId val="1"/>
    </sheetIdMap>
  </header>
  <header guid="{C8369E0C-7281-4B90-84AA-4BD5D2D51FDD}" dateTime="2022-05-24T08:53:24" maxSheetId="2" userName="Саратова Ольга Сергеевна" r:id="rId216" minRId="2142" maxRId="2196">
    <sheetIdMap count="1">
      <sheetId val="1"/>
    </sheetIdMap>
  </header>
  <header guid="{92996928-9F82-4D35-8E4E-4432699CC60C}" dateTime="2022-05-24T08:54:01" maxSheetId="2" userName="Саратова Ольга Сергеевна" r:id="rId217">
    <sheetIdMap count="1">
      <sheetId val="1"/>
    </sheetIdMap>
  </header>
  <header guid="{2433EE66-817C-4430-8CFE-B640F3E5996F}" dateTime="2022-05-24T09:02:23" maxSheetId="2" userName="Саратова Ольга Сергеевна" r:id="rId218" minRId="2197">
    <sheetIdMap count="1">
      <sheetId val="1"/>
    </sheetIdMap>
  </header>
  <header guid="{77F513C9-5CC1-45A0-9D0E-EDBB71FE94F5}" dateTime="2022-05-24T09:06:11" maxSheetId="2" userName="Саратова Ольга Сергеевна" r:id="rId219" minRId="2198">
    <sheetIdMap count="1">
      <sheetId val="1"/>
    </sheetIdMap>
  </header>
  <header guid="{9404E080-581D-42BD-8BA0-EAC748816874}" dateTime="2022-05-24T09:15:07" maxSheetId="2" userName="Саратова Ольга Сергеевна" r:id="rId220" minRId="2199">
    <sheetIdMap count="1">
      <sheetId val="1"/>
    </sheetIdMap>
  </header>
  <header guid="{F9C14494-918D-4026-A8EE-831701B7E09B}" dateTime="2022-05-24T09:15:31" maxSheetId="2" userName="Шишкина Юлия Андреева" r:id="rId221" minRId="2200">
    <sheetIdMap count="1">
      <sheetId val="1"/>
    </sheetIdMap>
  </header>
  <header guid="{0E7DAE2F-F9D5-4AA2-A5AB-F7191A13DDC4}" dateTime="2022-05-24T09:18:02" maxSheetId="2" userName="Шишкина Юлия Андреева" r:id="rId222" minRId="2201">
    <sheetIdMap count="1">
      <sheetId val="1"/>
    </sheetIdMap>
  </header>
  <header guid="{10A45313-6AA4-49D5-AEE8-77643FF123DA}" dateTime="2022-05-24T09:19:59" maxSheetId="2" userName="Шишкина Юлия Андреева" r:id="rId223" minRId="2202">
    <sheetIdMap count="1">
      <sheetId val="1"/>
    </sheetIdMap>
  </header>
  <header guid="{B61B2BA5-A9F0-4B9F-A968-14BFAD89CBF7}" dateTime="2022-05-24T09:21:27" maxSheetId="2" userName="Шишкина Юлия Андреева" r:id="rId224" minRId="2203">
    <sheetIdMap count="1">
      <sheetId val="1"/>
    </sheetIdMap>
  </header>
  <header guid="{9429136F-103F-439F-9793-EB88B1211639}" dateTime="2022-05-24T09:22:55" maxSheetId="2" userName="Шишкина Юлия Андреева" r:id="rId225" minRId="2208">
    <sheetIdMap count="1">
      <sheetId val="1"/>
    </sheetIdMap>
  </header>
  <header guid="{273221B2-2865-4F81-A5FB-EB70CFFF3E61}" dateTime="2022-05-24T09:44:27" maxSheetId="2" userName="Шишкина Юлия Андреева" r:id="rId226" minRId="2213">
    <sheetIdMap count="1">
      <sheetId val="1"/>
    </sheetIdMap>
  </header>
  <header guid="{38457ACA-2C51-4D26-8C81-65CC86E63928}" dateTime="2022-05-24T10:39:29" maxSheetId="2" userName="Саратова Ольга Сергеевна" r:id="rId227" minRId="2214">
    <sheetIdMap count="1">
      <sheetId val="1"/>
    </sheetIdMap>
  </header>
  <header guid="{F75A9C42-72B6-437B-9FE8-B6583956B364}" dateTime="2022-05-24T10:43:06" maxSheetId="2" userName="Саратова Ольга Сергеевна" r:id="rId228">
    <sheetIdMap count="1">
      <sheetId val="1"/>
    </sheetIdMap>
  </header>
  <header guid="{42066818-0D4F-4150-9292-2F5D27725179}" dateTime="2022-05-24T10:54:06" maxSheetId="2" userName="Саратова Ольга Сергеевна" r:id="rId229" minRId="2219" maxRId="2220">
    <sheetIdMap count="1">
      <sheetId val="1"/>
    </sheetIdMap>
  </header>
  <header guid="{D212B9A5-D44D-44D6-861D-CBF30FF28522}" dateTime="2022-05-24T11:03:58" maxSheetId="2" userName="Саратова Ольга Сергеевна" r:id="rId230" minRId="2221">
    <sheetIdMap count="1">
      <sheetId val="1"/>
    </sheetIdMap>
  </header>
  <header guid="{96FDC9BC-8BE4-4EFA-AB70-F051BC5D57A6}" dateTime="2022-05-24T11:11:24" maxSheetId="2" userName="Саратова Ольга Сергеевна" r:id="rId231" minRId="2222">
    <sheetIdMap count="1">
      <sheetId val="1"/>
    </sheetIdMap>
  </header>
  <header guid="{340E9FBF-2AD5-4B26-B5B2-62F828091587}" dateTime="2022-05-24T11:16:29" maxSheetId="2" userName="Саратова Ольга Сергеевна" r:id="rId232" minRId="2223">
    <sheetIdMap count="1">
      <sheetId val="1"/>
    </sheetIdMap>
  </header>
  <header guid="{1C275229-BE1F-44CC-B982-07F5B2F2835A}" dateTime="2022-05-24T11:25:46" maxSheetId="2" userName="Саратова Ольга Сергеевна" r:id="rId233">
    <sheetIdMap count="1">
      <sheetId val="1"/>
    </sheetIdMap>
  </header>
  <header guid="{D4DC68F4-D785-41D5-B47D-B55D5D7DB838}" dateTime="2022-05-24T11:27:50" maxSheetId="2" userName="Саратова Ольга Сергеевна" r:id="rId234" minRId="2228">
    <sheetIdMap count="1">
      <sheetId val="1"/>
    </sheetIdMap>
  </header>
  <header guid="{76319E7A-E935-43E6-A1A2-C9C143FEAC9C}" dateTime="2022-05-24T17:36:37" maxSheetId="2" userName="Митина Екатерина Сергеевна" r:id="rId235" minRId="2229" maxRId="2236">
    <sheetIdMap count="1">
      <sheetId val="1"/>
    </sheetIdMap>
  </header>
  <header guid="{D80932DB-5AAE-410A-9B7C-B5AA54390316}" dateTime="2022-05-26T11:34:55" maxSheetId="2" userName="Митина Екатерина Сергеевна" r:id="rId236" minRId="2240">
    <sheetIdMap count="1">
      <sheetId val="1"/>
    </sheetIdMap>
  </header>
  <header guid="{4A538CBF-2B44-47DE-9CCE-C5DCCE8C417D}" dateTime="2022-05-26T12:31:44" maxSheetId="2" userName="Митина Екатерина Сергеевна" r:id="rId237" minRId="2244" maxRId="225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6" sId="1" numFmtId="4">
    <oc r="I36">
      <f>H36/G36*100</f>
    </oc>
    <nc r="I36">
      <v>100</v>
    </nc>
  </rcc>
  <rcv guid="{47B689C4-ABBE-41BA-9B3C-3E610DB9C5AC}" action="delete"/>
  <rdn rId="0" localSheetId="1" customView="1" name="Z_47B689C4_ABBE_41BA_9B3C_3E610DB9C5AC_.wvu.PrintArea" hidden="1" oldHidden="1">
    <formula>'Приложение 2'!$C$1:$J$148</formula>
    <oldFormula>'Приложение 2'!$C$1:$J$148</oldFormula>
  </rdn>
  <rdn rId="0" localSheetId="1" customView="1" name="Z_47B689C4_ABBE_41BA_9B3C_3E610DB9C5AC_.wvu.PrintTitles" hidden="1" oldHidden="1">
    <formula>'Приложение 2'!$3:$5</formula>
    <oldFormula>'Приложение 2'!$3:$5</oldFormula>
  </rdn>
  <rdn rId="0" localSheetId="1" customView="1" name="Z_47B689C4_ABBE_41BA_9B3C_3E610DB9C5AC_.wvu.Cols" hidden="1" oldHidden="1">
    <formula>'Приложение 2'!$A:$A</formula>
    <oldFormula>'Приложение 2'!$A:$A</oldFormula>
  </rdn>
  <rdn rId="0" localSheetId="1" customView="1" name="Z_47B689C4_ABBE_41BA_9B3C_3E610DB9C5AC_.wvu.FilterData" hidden="1" oldHidden="1">
    <formula>'Приложение 2'!$C$1:$L$200</formula>
    <oldFormula>'Приложение 2'!$C$1:$L$195</oldFormula>
  </rdn>
  <rcv guid="{47B689C4-ABBE-41BA-9B3C-3E610DB9C5AC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99">
    <dxf>
      <fill>
        <patternFill patternType="solid">
          <bgColor rgb="FFFFFF00"/>
        </patternFill>
      </fill>
    </dxf>
  </rfmt>
  <rfmt sheetId="1" sqref="J110" start="0" length="2147483647">
    <dxf>
      <font>
        <sz val="12"/>
      </font>
    </dxf>
  </rfmt>
  <rfmt sheetId="1" sqref="J110" start="0" length="2147483647">
    <dxf>
      <font>
        <color rgb="FFFF0000"/>
      </font>
    </dxf>
  </rfmt>
  <rfmt sheetId="1" sqref="J110">
    <dxf>
      <fill>
        <patternFill patternType="solid">
          <bgColor rgb="FFFFFF00"/>
        </patternFill>
      </fill>
    </dxf>
  </rfmt>
  <rcc rId="2133" sId="1">
    <nc r="K110" t="inlineStr">
      <is>
        <t>проверить описание</t>
      </is>
    </nc>
  </rcc>
  <rfmt sheetId="1" sqref="I126">
    <dxf>
      <fill>
        <patternFill patternType="solid">
          <bgColor rgb="FFFFFF00"/>
        </patternFill>
      </fill>
    </dxf>
  </rfmt>
  <rcc rId="2134" sId="1">
    <nc r="K126" t="inlineStr">
      <is>
        <t>пояснение</t>
      </is>
    </nc>
  </rcc>
  <rfmt sheetId="1" sqref="I133">
    <dxf>
      <fill>
        <patternFill patternType="solid">
          <bgColor rgb="FFFFFF00"/>
        </patternFill>
      </fill>
    </dxf>
  </rfmt>
  <rcc rId="2135" sId="1">
    <nc r="K133" t="inlineStr">
      <is>
        <t>написать территорию</t>
      </is>
    </nc>
  </rcc>
  <rfmt sheetId="1" sqref="J165" start="0" length="0">
    <dxf>
      <font>
        <sz val="13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J167" start="0" length="0">
    <dxf>
      <font>
        <sz val="13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J168" start="0" length="0">
    <dxf>
      <font>
        <sz val="13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J173">
    <dxf>
      <fill>
        <patternFill patternType="solid">
          <bgColor rgb="FFFFFF00"/>
        </patternFill>
      </fill>
    </dxf>
  </rfmt>
  <rcc rId="2136" sId="1">
    <nc r="K173" t="inlineStr">
      <is>
        <t>пояснение добавить</t>
      </is>
    </nc>
  </rcc>
  <rfmt sheetId="1" sqref="J192" start="0" length="0">
    <dxf>
      <font>
        <sz val="13"/>
        <color auto="1"/>
        <name val="Times New Roman"/>
        <scheme val="none"/>
      </font>
      <alignment vertical="center" readingOrder="0"/>
      <border outline="0">
        <left style="thin">
          <color indexed="64"/>
        </left>
      </border>
    </dxf>
  </rfmt>
  <rcc rId="2137" sId="1">
    <oc r="J199" t="inlineStr">
      <is>
        <t>Согласно результатам социологического исследования "Мониторинг межнациональных и межконфессиональных отношений в ХМАО-Югре", по резульаттам проведенного Департаментом общественных и внешних связей Югры</t>
      </is>
    </oc>
    <nc r="J199" t="inlineStr">
      <is>
        <t>Согласно результатам социологического исследования "Мониторинг межнациональных и межконфессиональных отношений в ХМАО-Югре", по результатам проведенного Департаментом общественных и внешних связей Югры</t>
      </is>
    </nc>
  </rcc>
  <rfmt sheetId="1" sqref="J199">
    <dxf>
      <fill>
        <patternFill>
          <bgColor rgb="FFFFFF00"/>
        </patternFill>
      </fill>
    </dxf>
  </rfmt>
  <rcc rId="2138" sId="1">
    <nc r="K199" t="inlineStr">
      <is>
        <t>поправила ошибки</t>
      </is>
    </nc>
  </rcc>
  <rcv guid="{3A557100-9F28-4CAE-BE2B-77DADCE4D6AC}" action="delete"/>
  <rdn rId="0" localSheetId="1" customView="1" name="Z_3A557100_9F28_4CAE_BE2B_77DADCE4D6AC_.wvu.PrintArea" hidden="1" oldHidden="1">
    <formula>'Приложение 2'!$C$1:$J$148</formula>
    <oldFormula>'Приложение 2'!$C$1:$J$148</oldFormula>
  </rdn>
  <rdn rId="0" localSheetId="1" customView="1" name="Z_3A557100_9F28_4CAE_BE2B_77DADCE4D6AC_.wvu.PrintTitles" hidden="1" oldHidden="1">
    <formula>'Приложение 2'!$3:$5</formula>
    <oldFormula>'Приложение 2'!$3:$5</oldFormula>
  </rdn>
  <rdn rId="0" localSheetId="1" customView="1" name="Z_3A557100_9F28_4CAE_BE2B_77DADCE4D6AC_.wvu.FilterData" hidden="1" oldHidden="1">
    <formula>'Приложение 2'!$I$1:$I$208</formula>
    <oldFormula>'Приложение 2'!$I$1:$I$208</oldFormula>
  </rdn>
  <rcv guid="{3A557100-9F28-4CAE-BE2B-77DADCE4D6AC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2" sId="1">
    <oc r="I133">
      <f>H133/G133*100</f>
    </oc>
    <nc r="I133">
      <f>H133/G133*100</f>
    </nc>
  </rcc>
  <rfmt sheetId="1" sqref="J133">
    <dxf>
      <fill>
        <patternFill>
          <bgColor rgb="FFFFFF00"/>
        </patternFill>
      </fill>
    </dxf>
  </rfmt>
  <rfmt sheetId="1" sqref="J126">
    <dxf>
      <fill>
        <patternFill>
          <bgColor rgb="FFFFFF00"/>
        </patternFill>
      </fill>
    </dxf>
  </rfmt>
  <rcc rId="2143" sId="1">
    <oc r="I82">
      <f>H82/G82*100</f>
    </oc>
    <nc r="I82">
      <f>H82/G82*100</f>
    </nc>
  </rcc>
  <rcc rId="2144" sId="1">
    <oc r="I84">
      <f>H84/G84*100</f>
    </oc>
    <nc r="I84">
      <f>H84/G84*100</f>
    </nc>
  </rcc>
  <rcc rId="2145" sId="1">
    <oc r="I83">
      <f>H83/G83*100</f>
    </oc>
    <nc r="I83">
      <f>H83/G83*100</f>
    </nc>
  </rcc>
  <rcc rId="2146" sId="1">
    <oc r="J16" t="inlineStr">
      <is>
        <t xml:space="preserve">Показатель формируется ежеквартально, на основании данных ежеквартальной формы статистической отчетности 1-ГМУ "Сведения о предоставлении государственных (муниципальных услуг)" </t>
      </is>
    </oc>
    <nc r="J16" t="inlineStr">
      <is>
        <t>Показатель формируется ежеквартально, на основании данных ежеквартальной формы статистической отчетности 1-ГМУ "Сведения о предоставлении государственных (муниципальных услуг)" .</t>
      </is>
    </nc>
  </rcc>
  <rcc rId="2147" sId="1">
    <oc r="J18" t="inlineStr">
      <is>
        <t>Положительная динамика объясняется увеличением числа проведения разъяснительных мероприятий, а также проведением сотрудниками информационно-технологического отдела обучения по теме: «Электронный документооборот ДЕЛО-WEB»</t>
      </is>
    </oc>
    <nc r="J18" t="inlineStr">
      <is>
        <t>Положительная динамика объясняется увеличением числа проведения разъяснительных мероприятий, а также проведением сотрудниками информационно-технологического отдела обучения по теме: «Электронный документооборот ДЕЛО-WEB».</t>
      </is>
    </nc>
  </rcc>
  <rcc rId="2148" sId="1">
    <oc r="J19" t="inlineStr">
      <is>
        <t>Показатель формируется на основании Единого реестра субъектов малого и среднего предпринимательства</t>
      </is>
    </oc>
    <nc r="J19" t="inlineStr">
      <is>
        <t>Показатель формируется на основании Единого реестра субъектов малого и среднего предпринимательства.</t>
      </is>
    </nc>
  </rcc>
  <rcc rId="2149" sId="1">
    <oc r="J22" t="inlineStr">
      <is>
        <t>Показатель формируется на основании Единого реестра субъектов малого и среднего предпринимательства</t>
      </is>
    </oc>
    <nc r="J22" t="inlineStr">
      <is>
        <t>Показатель формируется на основании Единого реестра субъектов малого и среднего предпринимательства.</t>
      </is>
    </nc>
  </rcc>
  <rcc rId="2150" sId="1">
    <oc r="J23" t="inlineStr">
      <is>
        <t>Показатель формируется как отношение фактически предоставленной субсидии к плановому значению</t>
      </is>
    </oc>
    <nc r="J23" t="inlineStr">
      <is>
        <t>Показатель формируется как отношение фактически предоставленной субсидии к плановому значению.</t>
      </is>
    </nc>
  </rcc>
  <rcc rId="2151" sId="1">
    <oc r="J25" t="inlineStr">
      <is>
        <t>Реализованы мероприятия по благоустройству дворовой территории по адресу: проезд Солнечный, д. 13, 15, 17, 19, 21</t>
      </is>
    </oc>
    <nc r="J25" t="inlineStr">
      <is>
        <t>Реализованы мероприятия по благоустройству дворовой территории по адресу: проезд Солнечный, д. 13, 15, 17, 19, 21.</t>
      </is>
    </nc>
  </rcc>
  <rcc rId="2152" sId="1">
    <oc r="J27" t="inlineStr">
      <is>
        <t>Рассчитывается как доля населения, проживающего в жилом фонде с благоустроенными дворовыми территориями от общей численности населения муниципального образования</t>
      </is>
    </oc>
    <nc r="J27" t="inlineStr">
      <is>
        <t>Рассчитывается как доля населения, проживающего в жилом фонде с благоустроенными дворовыми территориями от общей численности населения муниципального образования.</t>
      </is>
    </nc>
  </rcc>
  <rcc rId="2153" sId="1">
    <oc r="J28" t="inlineStr">
      <is>
        <t>Мероприятия по благоустройству объекта "Набережная реки Ингу-Ягун"</t>
      </is>
    </oc>
    <nc r="J28" t="inlineStr">
      <is>
        <t>Мероприятия по благоустройству объекта "Набережная реки Ингу-Ягун".</t>
      </is>
    </nc>
  </rcc>
  <rcc rId="2154" sId="1">
    <oc r="J29" t="inlineStr">
      <is>
        <t>Мероприятия по благоустройству объекта "Набережная реки Ингу-Ягун"</t>
      </is>
    </oc>
    <nc r="J29" t="inlineStr">
      <is>
        <t>Мероприятия по благоустройству объекта "Набережная реки Ингу-Ягун".</t>
      </is>
    </nc>
  </rcc>
  <rcc rId="2155" sId="1">
    <oc r="J33" t="inlineStr">
      <is>
        <t>Реализация инициативного проекта "Двор моей мечты" (установка детской игровой и спортивной площадок на дворовой территории по проезду Солнечный, д.13, 15, 17, 19, 21)</t>
      </is>
    </oc>
    <nc r="J33" t="inlineStr">
      <is>
        <t>Реализация инициативного проекта "Двор моей мечты" (установка детской игровой и спортивной площадок на дворовой территории по проезду Солнечный, д.13, 15, 17, 19, 21).</t>
      </is>
    </nc>
  </rcc>
  <rcc rId="2156" sId="1">
    <oc r="J43" t="inlineStr">
      <is>
        <t>С января 2021 года курсы повышения квалификации прошли 191 человек (показатель рассчитывается от количества педагогов субъекта, а именно от 17 316 чел.). Данные Департамента образования и молодежной политики ХМАО-Югры</t>
      </is>
    </oc>
    <nc r="J43" t="inlineStr">
      <is>
        <t>С января 2021 года курсы повышения квалификации прошли 191 человек (показатель рассчитывается от количества педагогов субъекта, а именно от 17 316 чел.). Данные Департамента образования и молодежной политики ХМАО-Югры.</t>
      </is>
    </nc>
  </rcc>
  <rcc rId="2157" sId="1">
    <oc r="J45" t="inlineStr">
      <is>
        <t>Данные федеральной статистической отчетности по форме ОО-1</t>
      </is>
    </oc>
    <nc r="J45" t="inlineStr">
      <is>
        <t>Данные федеральной статистической отчетности по форме ОО-1.</t>
      </is>
    </nc>
  </rcc>
  <rcc rId="2158" sId="1">
    <oc r="J48" t="inlineStr">
      <is>
        <t>Приняли участие в сборах в г. Пыть-Ях</t>
      </is>
    </oc>
    <nc r="J48" t="inlineStr">
      <is>
        <t>Приняли участие в сборах в г. Пыть-Ях.</t>
      </is>
    </nc>
  </rcc>
  <rcc rId="2159" sId="1">
    <oc r="J49" t="inlineStr">
      <is>
        <t>В целях достижения целевого показателя реализованы мероприятия, направленные на создание условий для формирования духовно-нравственных и гражданско-, военно -патриотических качеств молодёжи (военно-спортивные игры «Зарница», Орленок», проект «Вертикаль», слет военно-патриотических клубов и юнармейских отрядов и др.)</t>
      </is>
    </oc>
    <nc r="J49" t="inlineStr">
      <is>
        <t>В целях достижения целевого показателя реализованы мероприятия, направленные на создание условий для формирования духовно-нравственных и гражданско-, военно -патриотических качеств молодёжи (военно-спортивные игры «Зарница», Орленок», проект «Вертикаль», слет военно-патриотических клубов и юнармейских отрядов и др.).</t>
      </is>
    </nc>
  </rcc>
  <rcc rId="2160" sId="1">
    <oc r="J50" t="inlineStr">
      <is>
        <t>Проводится информационная работа с родителями по улучшению питания за счет средств родителей</t>
      </is>
    </oc>
    <nc r="J50" t="inlineStr">
      <is>
        <t>Проводится информационная работа с родителями по улучшению питания за счет средств родителей.</t>
      </is>
    </nc>
  </rcc>
  <rcc rId="2161" sId="1">
    <oc r="J52" t="inlineStr">
      <is>
        <t>Данные федеральной статистической отчетности по форме ОО-2</t>
      </is>
    </oc>
    <nc r="J52" t="inlineStr">
      <is>
        <t>Данные федеральной статистической отчетности по форме ОО-2.</t>
      </is>
    </nc>
  </rcc>
  <rcc rId="2162" sId="1">
    <oc r="J53" t="inlineStr">
      <is>
        <t>В 2021 году введен в действие детский сад «Акварелька»</t>
      </is>
    </oc>
    <nc r="J53" t="inlineStr">
      <is>
        <t>В 2021 году введен в действие детский сад «Акварелька».</t>
      </is>
    </nc>
  </rcc>
  <rcc rId="2163" sId="1">
    <oc r="J80" t="inlineStr">
      <is>
        <t>9 молодым семьям со счета, на котором учитываются операции со средствами, поступающими во временное распоряжение, перечислены субсидии на приобретение жилого помещения.Также перечислена субсидия на приобретение жилого помещения 3 молодым семьям в июле, 4 многодетным семьям взамен земельного участка, 2 семьям с 2-мя детьми для погашения ипотечных кредитов и жилищных займов, 2 гражданам предоставлена соцвыплата для приобретения жилого помещения за пределами РКС</t>
      </is>
    </oc>
    <nc r="J80" t="inlineStr">
      <is>
        <t>9 молодым семьям со счета, на котором учитываются операции со средствами, поступающими во временное распоряжение, перечислены субсидии на приобретение жилого помещения.Также перечислена субсидия на приобретение жилого помещения 3 молодым семьям в июле, 4 многодетным семьям взамен земельного участка, 2 семьям с 2-мя детьми для погашения ипотечных кредитов и жилищных займов, 2 гражданам предоставлена соцвыплата для приобретения жилого помещения за пределами РКС.</t>
      </is>
    </nc>
  </rcc>
  <rcc rId="2164" sId="1">
    <oc r="J82" t="inlineStr">
      <is>
        <t>17 семьям, состоящим  в списе граждан, нуждающихся в жилых помещениях, предоставляемых по договорам социального найма из муниципального жилищного фонда города Когалыма, были предоставлены жилые помещения капитального исполения по договроам социального найма в связи со сносом дома</t>
      </is>
    </oc>
    <nc r="J82" t="inlineStr">
      <is>
        <t>17 семьям, состоящим  в списе граждан, нуждающихся в жилых помещениях, предоставляемых по договорам социального найма из муниципального жилищного фонда города Когалыма, были предоставлены жилые помещения капитального исполения по договроам социального найма в связи со сносом дома.</t>
      </is>
    </nc>
  </rcc>
  <rcc rId="2165" sId="1">
    <oc r="J84" t="inlineStr">
      <is>
        <t>4 семьи  переселены во вторичное жилье, 108 семей были переселены в жилые помещения в первичном жилом фонде по договорам социального найма и 14 семей по договорам мены</t>
      </is>
    </oc>
    <nc r="J84" t="inlineStr">
      <is>
        <t>4 семьи  переселены во вторичное жилье, 108 семей были переселены в жилые помещения в первичном жилом фонде по договорам социального найма и 14 семей по договорам мены.</t>
      </is>
    </nc>
  </rcc>
  <rcc rId="2166" sId="1">
    <oc r="J86" t="inlineStr">
      <is>
        <t>Одно жилое помещение сформировано во вторичном жилом фонде</t>
      </is>
    </oc>
    <nc r="J86" t="inlineStr">
      <is>
        <t>Одно жилое помещение сформировано во вторичном жилом фонде.</t>
      </is>
    </nc>
  </rcc>
  <rcc rId="2167" sId="1">
    <oc r="J87" t="inlineStr">
      <is>
        <t>На 01.01.2022 осуществлен снос 21 домов, сооружений</t>
      </is>
    </oc>
    <nc r="J87" t="inlineStr">
      <is>
        <t>На 01.01.2022 осуществлен снос 21 домов, сооружений.</t>
      </is>
    </nc>
  </rcc>
  <rcc rId="2168" sId="1">
    <oc r="J90" t="inlineStr">
      <is>
        <t>Специалистами МАУ "МКЦ "Феникс" принято 684 заявления от несовершеннолетних граждан в возрасте от 14 до 18 лет для работы в летний период. От учреждений и предприятий города Когалыма поступило 12 заявок о необходимом количестве работников для участия в данном мероприятии, заключено 12 договоров о совместной деятельности для трудоустройства несовершеннолетних граждан.  С несовершеннолетними гражданами (по должности подсобный рабочий) заключено 615 срочных трудовых договоров. Средства в размере 11 921,0 тыс.рублей израсходованы на выплату заработной платы, приобретение канцелярских товаров. Период участия в данном мероприятии 1 месяц</t>
      </is>
    </oc>
    <nc r="J90" t="inlineStr">
      <is>
        <t>Специалистами МАУ "МКЦ "Феникс" принято 684 заявления от несовершеннолетних граждан в возрасте от 14 до 18 лет для работы в летний период. От учреждений и предприятий города Когалыма поступило 12 заявок о необходимом количестве работников для участия в данном мероприятии, заключено 12 договоров о совместной деятельности для трудоустройства несовершеннолетних граждан.  С несовершеннолетними гражданами (по должности подсобный рабочий) заключено 615 срочных трудовых договоров. Средства в размере 11 921,0 тыс.рублей израсходованы на выплату заработной платы, приобретение канцелярских товаров. Период участия в данном мероприятии 1 месяц.</t>
      </is>
    </nc>
  </rcc>
  <rcc rId="2169" sId="1">
    <oc r="J91" t="inlineStr">
      <is>
        <t>В МАУ "МКЦ "Феникс"поступило 8 заявок от учреждений и предприятий города Когалыма о необходимом количестве работников для участия в данном мероприятии, заключено 8 договоров о совместной деятельности для трудоустройства несовершеннолетних граждан. С несовершеннолетними гражданами (в должности подсобный рабочий) заключено 130 срочных трудовых договоров. Средства в размере 2 573,8 тыс.рублей выплачены на заработную плату и налоги. Период участия в данном мероприятии 1 месяц</t>
      </is>
    </oc>
    <nc r="J91" t="inlineStr">
      <is>
        <t>В МАУ "МКЦ "Феникс"поступило 8 заявок от учреждений и предприятий города Когалыма о необходимом количестве работников для участия в данном мероприятии, заключено 8 договоров о совместной деятельности для трудоустройства несовершеннолетних граждан. С несовершеннолетними гражданами (в должности подсобный рабочий) заключено 130 срочных трудовых договоров. Средства в размере 2 573,8 тыс.рублей выплачены на заработную плату и налоги. Период участия в данном мероприятии 1 месяц.</t>
      </is>
    </nc>
  </rcc>
  <rcc rId="2170" sId="1">
    <oc r="J92" t="inlineStr">
      <is>
        <t>В реализации данного мероприятий муниципальной программы участвуют два соисполнителя:
МКУ "УОДОМС": с 10 чел. из числа безработных граждан заключены срочные трудовые договоры для работы в должности машинистка (план/год. 10 чел.). Средства в размере 671,3 тыс. рублей выплачены на заработную плату, налоги и компенсацию за прохождение медицинского осмотра.
МБУ "КСАТ":   с 29 чел. из числа безработных граждан заключены срочные трудовые договоры для работы в должности рабочий по комплексной уборке (план/год. 40 чел.). Средства в размере 1 771,2 тыс. рублей выплачены на заработную плату, налоги и компенсацию за прохождение медицинского осмотра. Период участия в данном мероприятии 2 месяца</t>
      </is>
    </oc>
    <nc r="J92" t="inlineStr">
      <is>
        <t>В реализации данного мероприятий муниципальной программы участвуют два соисполнителя:
МКУ "УОДОМС": с 10 чел. из числа безработных граждан заключены срочные трудовые договоры для работы в должности машинистка (план/год. 10 чел.). Средства в размере 671,3 тыс. рублей выплачены на заработную плату, налоги и компенсацию за прохождение медицинского осмотра.
МБУ "КСАТ":   с 29 чел. из числа безработных граждан заключены срочные трудовые договоры для работы в должности рабочий по комплексной уборке (план/год. 40 чел.). Средства в размере 1 771,2 тыс. рублей выплачены на заработную плату, налоги и компенсацию за прохождение медицинского осмотра. Период участия в данном мероприятии 2 месяца.</t>
      </is>
    </nc>
  </rcc>
  <rcc rId="2171" sId="1">
    <oc r="J93" t="inlineStr">
      <is>
        <t>Показатель рассчитывается по итогам работы за год  в мае месяце,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</t>
      </is>
    </oc>
    <nc r="J93" t="inlineStr">
      <is>
        <t>Показатель рассчитывается по итогам работы за год  в мае месяце,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</t>
      </is>
    </nc>
  </rcc>
  <rcc rId="2172" sId="1">
    <oc r="J94" t="inlineStr">
      <is>
        <t>В МАДОУ "Сказка" трудоустроен 1 гражданин с инвалидностью, в должности дворник. Средства в сумме 72,69 тыс. рублей израсходованы на оснащение рабочего места инвалида (приобретен снегоход)</t>
      </is>
    </oc>
    <nc r="J94" t="inlineStr">
      <is>
        <t>В МАДОУ "Сказка" трудоустроен 1 гражданин с инвалидностью, в должности дворник. Средства в сумме 72,69 тыс. рублей израсходованы на оснащение рабочего места инвалида (приобретен снегоход).</t>
      </is>
    </nc>
  </rcc>
  <rcc rId="2173" sId="1">
    <oc r="J96" t="inlineStr">
      <is>
        <t xml:space="preserve">На 31.12.2020 года 46 приёмных родителя являются получателями вознаграждения за воспитание 66 приёмного ребенка (100%)  </t>
      </is>
    </oc>
    <nc r="J96" t="inlineStr">
      <is>
        <t>На 31.12.2020 года 46 приёмных родителя являются получателями вознаграждения за воспитание 66 приёмного ребенка (100%).</t>
      </is>
    </nc>
  </rcc>
  <rcc rId="2174" sId="1">
    <oc r="J98" t="inlineStr">
      <is>
        <t>Проводится индивидуальная профилактическая работа с 25 семьями</t>
      </is>
    </oc>
    <nc r="J98" t="inlineStr">
      <is>
        <t>Проводится индивидуальная профилактическая работа с 25 семьями.</t>
      </is>
    </nc>
  </rcc>
  <rcc rId="2175" sId="1">
    <oc r="J107" t="inlineStr">
      <is>
        <t>В 2021 году производитель не осуществлял деятельность в данном 
направлении</t>
      </is>
    </oc>
    <nc r="J107" t="inlineStr">
      <is>
        <t>В 2021 году производитель не осуществлял деятельность в данном 
направлении.</t>
      </is>
    </nc>
  </rcc>
  <rcc rId="2176" sId="1">
    <oc r="J108" t="inlineStr">
      <is>
        <t>Недостижение показателя обусловлено неблагоприятными погодными условиями</t>
      </is>
    </oc>
    <nc r="J108" t="inlineStr">
      <is>
        <t>Недостижение показателя обусловлено неблагоприятными погодными условиями.</t>
      </is>
    </nc>
  </rcc>
  <rcc rId="2177" sId="1">
    <oc r="J109" t="inlineStr">
      <is>
        <t>Сельскохозяйственным товаропроизводителем принято решение о переносе приобретения сельскохозяйственной техники на 2022 год</t>
      </is>
    </oc>
    <nc r="J109" t="inlineStr">
      <is>
        <t>Сельскохозяйственным товаропроизводителем принято решение о переносе приобретения сельскохозяйственной техники на 2022 год.</t>
      </is>
    </nc>
  </rcc>
  <rcc rId="2178" sId="1">
    <oc r="J110" t="inlineStr">
      <is>
        <t>С ИП Скляр Л.П. на 2021 год заключен МК от 22.12.2020 №0187300013720000517 на оказание услуг по обращению с животными без владельцев на территории города Когалыма на сумму 1783,3 тыс. рублей.
Обязательства по МК от 22.12.2020 №0187300013720000517 на сумму 1783,3 тыс. рублей выполнены в полном объеме.
С ИП Скляр Л.П. на 2021 год заключен контракт от 11.08.2021 №047 на оказание услуг по обращению с животными без владельцев на территории города Когалыма на сумму 600,0 тыс. рублей
Услуги по договору оказаны. Оплата произведена в полном объеме. 
С ИП Скляр Л.П. заключен договор от 11.11.2021 №77 на оказание услуг по обращению с животными без владельцев на территории города Когалыма на сумму 70,7 тыс. рублей.    
На основании решения Думы города Когалыма от 22.12.2021 №56-ГД на оказание услуг по обращению с животными без владельцев на территории города Когалыма с МП «Содержание объектов городского хозяйства и инженерной инфраструктуры в городе Когалыме» перераспределена экономия плановых ассигнований в сумме 202,8 тыс. рублей.
С ИП Скляр Л.П. заключен договор от 03.12.2021 №81 на сумму 202,8 тыс. рублей.
В декабре 2021 года:  отловлено 19 животных; содержание животных составило 477 суток; проведены проф.мероприятия 19 голов; маркировано (чипировано) 19 голов; возвращено животных на прежнее место обитания 18.                                                         
 Итого с начала 2021 года: отловлено 206 животных; содержание животных составило 3739 суток; проведены проф.мероприятия 199 голов; маркировано (чипировано) 199 голов; возвращено животных на прежнее место обитания 200;  проведена эвтаназия 5 животных; утилизированы трупы 5 животных.
На оказание услуг по обращению с животными без владельцев на территории города Когалыма в 2022 году с ИП Скляр Л.П. заключен муниципальный контракт от 13.12.2021 №0187300013721000254 на сумму 2369,8 тыс. рублей</t>
      </is>
    </oc>
    <nc r="J110" t="inlineStr">
      <is>
        <t>С ИП Скляр Л.П. на 2021 год заключен МК от 22.12.2020 №0187300013720000517 на оказание услуг по обращению с животными без владельцев на территории города Когалыма на сумму 1783,3 тыс. рублей.
Обязательства по МК от 22.12.2020 №0187300013720000517 на сумму 1783,3 тыс. рублей выполнены в полном объеме.
С ИП Скляр Л.П. на 2021 год заключен контракт от 11.08.2021 №047 на оказание услуг по обращению с животными без владельцев на территории города Когалыма на сумму 600,0 тыс. рублей
Услуги по договору оказаны. Оплата произведена в полном объеме. 
С ИП Скляр Л.П. заключен договор от 11.11.2021 №77 на оказание услуг по обращению с животными без владельцев на территории города Когалыма на сумму 70,7 тыс. рублей.    
На основании решения Думы города Когалыма от 22.12.2021 №56-ГД на оказание услуг по обращению с животными без владельцев на территории города Когалыма с МП «Содержание объектов городского хозяйства и инженерной инфраструктуры в городе Когалыме» перераспределена экономия плановых ассигнований в сумме 202,8 тыс. рублей.
С ИП Скляр Л.П. заключен договор от 03.12.2021 №81 на сумму 202,8 тыс. рублей.
В декабре 2021 года:  отловлено 19 животных; содержание животных составило 477 суток; проведены проф.мероприятия 19 голов; маркировано (чипировано) 19 голов; возвращено животных на прежнее место обитания 18.                                                         
 Итого с начала 2021 года: отловлено 206 животных; содержание животных составило 3739 суток; проведены проф.мероприятия 199 голов; маркировано (чипировано) 199 голов; возвращено животных на прежнее место обитания 200;  проведена эвтаназия 5 животных; утилизированы трупы 5 животных.
На оказание услуг по обращению с животными без владельцев на территории города Когалыма в 2022 году с ИП Скляр Л.П. заключен муниципальный контракт от 13.12.2021 №0187300013721000254 на сумму 2369,8 тыс. рублей.</t>
      </is>
    </nc>
  </rcc>
  <rcc rId="2179" sId="1">
    <oc r="J112" t="inlineStr">
      <is>
        <t>454 375 посещений:
- МАУ "КДК "АРТ-Праздник" - 263 940 (очное + посещение сайта).
- МБУ "ЦБС" - 149 011 чел. (очное + удаленный доступ)
- МБУ "МВЦ" - 41 424 (очное + посещений сайта)</t>
      </is>
    </oc>
    <nc r="J112" t="inlineStr">
      <is>
        <t>454 375 посещений:
- МАУ "КДК "АРТ-Праздник" - 263 940 (очное + посещение сайта).
- МБУ "ЦБС" - 149 011 чел. (очное + удаленный доступ)
- МБУ "МВЦ" - 41 424 (очное + посещений сайта).</t>
      </is>
    </nc>
  </rcc>
  <rcc rId="2180" sId="1">
    <oc r="J129" t="inlineStr">
      <is>
        <t>Запланировано выполнение работ по обустройству пешеходных дорожек:
- ул.Прибалтийская в районе остановки "КонцессКом" - 224 м2;
- ул. Прибалтийская, д.19 (в районе МАОУ СОШ №5) - 72 м2;
- ул.Прибалтийская д.11, д.13 - 90 м2;
- ул.Бакинская, д.25, д.29 здание МАОУ СШ №6 - 80 м2; 
- ул. Дружбы народов, д.7 - 40 м2;
- ул. Дружбы народов, д.18 (к ТЦ "Миснэ") - 120 м2;
- ул. Бакинская, д.55 - 655 м2;
- ул. Прибалтийская, д.5 - 84 м2;
- ул. Степана Повха, д. 8 - 96 м2;
- ул. Мира, д. 22а - 44 м2;
- ул. Прибалтийская, 33 (до ТЦ "Лайм") - 64 м2;
- ул. Комсомольская, 10а - 120 м2</t>
      </is>
    </oc>
    <nc r="J129" t="inlineStr">
      <is>
        <t>Запланировано выполнение работ по обустройству пешеходных дорожек:
- ул.Прибалтийская в районе остановки "КонцессКом" - 224 м2;
- ул. Прибалтийская, д.19 (в районе МАОУ СОШ №5) - 72 м2;
- ул.Прибалтийская д.11, д.13 - 90 м2;
- ул.Бакинская, д.25, д.29 здание МАОУ СШ №6 - 80 м2; 
- ул. Дружбы народов, д.7 - 40 м2;
- ул. Дружбы народов, д.18 (к ТЦ "Миснэ") - 120 м2;
- ул. Бакинская, д.55 - 655 м2;
- ул. Прибалтийская, д.5 - 84 м2;
- ул. Степана Повха, д. 8 - 96 м2;
- ул. Мира, д. 22а - 44 м2;
- ул. Прибалтийская, 33 (до ТЦ "Лайм") - 64 м2;
- ул. Комсомольская, 10а - 120 м2.</t>
      </is>
    </nc>
  </rcc>
  <rcc rId="2181" sId="1">
    <oc r="J131" t="inlineStr">
      <is>
        <t>Выполнены работы по благоустройству внутридворовых территорий с восстановлением систем ливневой канализации:
- ул.Ленинградская д. 4 (43 м, 6 дождеприемников);
- ул.Прибалтийская д. 25 (пешеходный переход, 15 м, 5 дождеприемников);
- ул.Ленинградская, д. 51 (25 м, 3 дождеприемника);
- ул.Дружбы Народов, д. 22а (204 м, 3 дождеприемника);
- пр.Солнечный, д. 7 (22 м, 3 дождеприемника);
- ул.Молодежная, д. 34 (15 м, 2 дождеприемника);
- ул.Молодежная, д. 1, 3 (16 м, 2 дождеприемника);
- ул.Мира, д. 16 (6 м, 1 дождеприемник);
- ул.Рижская, д. 41 (88 м, 4 дождеприемника).
- ул.Сургутское шоссе, д. 3 (41 м, 5 дождеприемников);
- ул. Молодежная (стоянка в районе горбольницы, 66 м, 7 дождеприемников);
- ул. Мира, д.4а (22 м.);
- ул. Др.народов, д.27, 39 (42 м.)
Общее значение показателя составит 13 объектов. Проект внесения изменений в части корректировки значения показателя на согласовании</t>
      </is>
    </oc>
    <nc r="J131" t="inlineStr">
      <is>
        <t>Выполнены работы по благоустройству внутридворовых территорий с восстановлением систем ливневой канализации:
- ул.Ленинградская д. 4 (43 м, 6 дождеприемников);
- ул.Прибалтийская д. 25 (пешеходный переход, 15 м, 5 дождеприемников);
- ул.Ленинградская, д. 51 (25 м, 3 дождеприемника);
- ул.Дружбы Народов, д. 22а (204 м, 3 дождеприемника);
- пр.Солнечный, д. 7 (22 м, 3 дождеприемника);
- ул.Молодежная, д. 34 (15 м, 2 дождеприемника);
- ул.Молодежная, д. 1, 3 (16 м, 2 дождеприемника);
- ул.Мира, д. 16 (6 м, 1 дождеприемник);
- ул.Рижская, д. 41 (88 м, 4 дождеприемника).
- ул.Сургутское шоссе, д. 3 (41 м, 5 дождеприемников);
- ул. Молодежная (стоянка в районе горбольницы, 66 м, 7 дождеприемников);
- ул. Мира, д.4а (22 м.);
- ул. Др.народов, д.27, 39 (42 м.)
Общее значение показателя составит 13 объектов. Проект внесения изменений в части корректировки значения показателя на согласовании.</t>
      </is>
    </nc>
  </rcc>
  <rcc rId="2182" sId="1">
    <oc r="J134" t="inlineStr">
      <is>
        <t>Замена опор наружного освещения:
- от ТЦ "Надежда до маг-на "Корона" (4 шт.);
- ул. Бакинская, 17 (1 шт.);
- ул. Привокзальная, 29, 29а (5 шт.);
- ул. Прибалтийская (поворот на АЗС) (1 шт.);
- перекресток ул.Дружбы народов - Прибалтийская (1 шт.);
- ул. Береговая, 102 (3 шт.);
- перекресток Др.народов - Шмидта (1 шт.);
- ул. Др.народов, 40 (1 шт.);
- ул. Дружбы народов (между кольцевой развязкой с пр-ом Шмидта и мостом через р.Ингу-Ягун) (1 шт.);
- площадка для выгула собак (2 шт.);
- между ул. Ленинградская, 11 и МАДОУ "Золушка" (2 шт.)
Общее значение показателя составит 22 шт. Проект внесения изменений в части корректировки значения показателя на согласовании</t>
      </is>
    </oc>
    <nc r="J134" t="inlineStr">
      <is>
        <t>Замена опор наружного освещения:
- от ТЦ "Надежда до маг-на "Корона" (4 шт.);
- ул. Бакинская, 17 (1 шт.);
- ул. Привокзальная, 29, 29а (5 шт.);
- ул. Прибалтийская (поворот на АЗС) (1 шт.);
- перекресток ул.Дружбы народов - Прибалтийская (1 шт.);
- ул. Береговая, 102 (3 шт.);
- перекресток Др.народов - Шмидта (1 шт.);
- ул. Др.народов, 40 (1 шт.);
- ул. Дружбы народов (между кольцевой развязкой с пр-ом Шмидта и мостом через р.Ингу-Ягун) (1 шт.);
- площадка для выгула собак (2 шт.);
- между ул. Ленинградская, 11 и МАДОУ "Золушка" (2 шт.)
Общее значение показателя составит 22 шт. Проект внесения изменений в части корректировки значения показателя на согласовании.</t>
      </is>
    </nc>
  </rcc>
  <rcc rId="2183" sId="1">
    <oc r="J135" t="inlineStr">
      <is>
        <t>Устройство архитектурной подсветки здания Котельной</t>
      </is>
    </oc>
    <nc r="J135" t="inlineStr">
      <is>
        <t>Устройство архитектурной подсветки здания Котельной.</t>
      </is>
    </nc>
  </rcc>
  <rcc rId="2184" sId="1">
    <oc r="J136" t="inlineStr">
      <is>
        <t>Установка баннерной продукции вдоль автомобильных дорог</t>
      </is>
    </oc>
    <nc r="J136" t="inlineStr">
      <is>
        <t>Установка баннерной продукции вдоль автомобильных дорог.</t>
      </is>
    </nc>
  </rcc>
  <rcc rId="2185" sId="1">
    <oc r="J154" t="inlineStr">
      <is>
        <t>Осуществлена закупка средств защиты информации от несанкционированного доступа ESMART Token USB</t>
      </is>
    </oc>
    <nc r="J154" t="inlineStr">
      <is>
        <t>Осуществлена закупка средств защиты информации от несанкционированного доступа ESMART Token USB.</t>
      </is>
    </nc>
  </rcc>
  <rcc rId="2186" sId="1">
    <oc r="J159" t="inlineStr">
      <is>
        <t>Все споры решены в досудебном порядке</t>
      </is>
    </oc>
    <nc r="J159" t="inlineStr">
      <is>
        <t>Все споры решены в досудебном порядке.</t>
      </is>
    </nc>
  </rcc>
  <rcc rId="2187" sId="1">
    <oc r="J160" t="inlineStr">
      <is>
        <t>На передостижение целевого показателя повлияли ограничения, связанные с эпидемиологической обстановкой. Так как мероприятий проводились в онлайн режиме, учитывалось количество просмотров профилактических мероприятий. Помимо этого, ежемесячно в профилактических мероприятиях принимают участия как новые люди, так и молодежь принимавшая участие в предыдущих мероприятиях</t>
      </is>
    </oc>
    <nc r="J160" t="inlineStr">
      <is>
        <t>На передостижение целевого показателя повлияли ограничения, связанные с эпидемиологической обстановкой. Так как мероприятий проводились в онлайн режиме, учитывалось количество просмотров профилактических мероприятий. Помимо этого, ежемесячно в профилактических мероприятиях принимают участия как новые люди, так и молодежь принимавшая участие в предыдущих мероприятиях.</t>
      </is>
    </nc>
  </rcc>
  <rcc rId="2188" sId="1">
    <oc r="J161" t="inlineStr">
      <is>
        <t>На передостижение целевого показателя повлияло низкая распространяемость наркомании на территории города Когалыма, которая достигается посредством проведения мероприятий, направленных на противодействие наркомании. Меньшее значение отражает большую эффективность профилактических мероприятий</t>
      </is>
    </oc>
    <nc r="J161" t="inlineStr">
      <is>
        <t>На передостижение целевого показателя повлияло низкая распространяемость наркомании на территории города Когалыма, которая достигается посредством проведения мероприятий, направленных на противодействие наркомании. Меньшее значение отражает большую эффективность профилактических мероприятий.</t>
      </is>
    </nc>
  </rcc>
  <rcc rId="2189" sId="1">
    <oc r="J165" t="inlineStr">
      <is>
        <t>В связи со снижением спроса на пользование недвижимым имуществом, находящимся в муниципальной собственности города Когалыма</t>
      </is>
    </oc>
    <nc r="J165" t="inlineStr">
      <is>
        <t>В связи со снижением спроса на пользование недвижимым имуществом, находящимся в муниципальной собственности города Когалыма.</t>
      </is>
    </nc>
  </rcc>
  <rcc rId="2190" sId="1">
    <oc r="J167" t="inlineStr">
      <is>
        <t>В связи с фактическим количеством автотранспорта, переданного на обеспечение органов местного самоуправления Администрации города Когалыма и муниципальных учреждений Администрации города Когалыма</t>
      </is>
    </oc>
    <nc r="J167" t="inlineStr">
      <is>
        <t>В связи с фактическим количеством автотранспорта, переданного на обеспечение органов местного самоуправления Администрации города Когалыма и муниципальных учреждений Администрации города Когалыма.</t>
      </is>
    </nc>
  </rcc>
  <rcc rId="2191" sId="1">
    <oc r="J168" t="inlineStr">
      <is>
        <t>В связи с отсутствием заявок на предоставление субсидии, направленной на поддержку развития садоводства и огородничества в муниципальном образовании город Когалым</t>
      </is>
    </oc>
    <nc r="J168" t="inlineStr">
      <is>
        <t>В связи с отсутствием заявок на предоставление субсидии, направленной на поддержку развития садоводства и огородничества в муниципальном образовании город Когалым.</t>
      </is>
    </nc>
  </rcc>
  <rcc rId="2192" sId="1">
    <oc r="J174" t="inlineStr">
      <is>
        <t>Схема теплоснабжения актуализирована за счет средств ООО «КонцесКом»</t>
      </is>
    </oc>
    <nc r="J174" t="inlineStr">
      <is>
        <t>Схема теплоснабжения актуализирована за счет средств ООО «КонцесКом».</t>
      </is>
    </nc>
  </rcc>
  <rcc rId="2193" sId="1">
    <oc r="J184" t="inlineStr">
      <is>
        <t>Проектно-изыскательские работы (ул.Нефтяников до примыкания к ул.Олимпийской)</t>
      </is>
    </oc>
    <nc r="J184" t="inlineStr">
      <is>
        <t>Проектно-изыскательские работы (ул.Нефтяников до примыкания к ул.Олимпийской).</t>
      </is>
    </nc>
  </rcc>
  <rcc rId="2194" sId="1">
    <oc r="J190" t="inlineStr">
      <is>
        <t>Приобретение и монтаж системы автоматической фотовидеофиксации нарушений правил дорожного движения на участке автомобильной дороги от пересечения проспекта Шмидта - ул.Дружбы Народов до ул.Береговая</t>
      </is>
    </oc>
    <nc r="J190" t="inlineStr">
      <is>
        <t>Приобретение и монтаж системы автоматической фотовидеофиксации нарушений правил дорожного движения на участке автомобильной дороги от пересечения проспекта Шмидта - ул.Дружбы Народов до ул.Береговая.</t>
      </is>
    </nc>
  </rcc>
  <rcc rId="2195" sId="1">
    <oc r="J193" t="inlineStr">
      <is>
        <t xml:space="preserve"> ул.Ленинградская - пр.Сопочинского - ул.Сибирская - ул.Бакинская</t>
      </is>
    </oc>
    <nc r="J193" t="inlineStr">
      <is>
        <t xml:space="preserve"> ул.Ленинградская - пр.Сопочинского - ул.Сибирская - ул.Бакинская.</t>
      </is>
    </nc>
  </rcc>
  <rcc rId="2196" sId="1">
    <oc r="J199" t="inlineStr">
      <is>
        <t>Согласно результатам социологического исследования "Мониторинг межнациональных и межконфессиональных отношений в ХМАО-Югре", по результатам проведенного Департаментом общественных и внешних связей Югры</t>
      </is>
    </oc>
    <nc r="J199" t="inlineStr">
      <is>
        <t>Согласно результатам социологического исследования "Мониторинг межнациональных и межконфессиональных отношений в ХМАО-Югре", по результатам проведенного Департаментом общественных и внешних связей Югры.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16:K16">
    <dxf>
      <fill>
        <patternFill>
          <bgColor rgb="FF92D050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97" sId="1">
    <nc r="L21" t="inlineStr">
      <is>
        <t>в оценке эффективности - сравнение с годом</t>
      </is>
    </nc>
  </rcc>
  <rfmt sheetId="1" sqref="L21">
    <dxf>
      <fill>
        <patternFill patternType="solid">
          <bgColor rgb="FF92D050"/>
        </patternFill>
      </fill>
    </dxf>
  </rfmt>
  <rfmt sheetId="1" sqref="L21" start="0" length="2147483647">
    <dxf>
      <font>
        <color auto="1"/>
      </font>
    </dxf>
  </rfmt>
  <rfmt sheetId="1" sqref="J21:L21">
    <dxf>
      <fill>
        <patternFill>
          <bgColor rgb="FF92D050"/>
        </patternFill>
      </fill>
    </dxf>
  </rfmt>
  <rfmt sheetId="1" sqref="J21" start="0" length="2147483647">
    <dxf>
      <font>
        <color auto="1"/>
      </font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98" sId="1">
    <oc r="L21" t="inlineStr">
      <is>
        <t>в оценке эффективности - сравнение с годом</t>
      </is>
    </oc>
    <nc r="L21" t="inlineStr">
      <is>
        <t>в оценке эффективности - сравнение с предыдущим периодом, а не с плановым значением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99" sId="1">
    <oc r="J18" t="inlineStr">
      <is>
        <t>Положительная динамика объясняется увеличением числа проведения разъяснительных мероприятий, а также проведением сотрудниками информационно-технологического отдела обучения по теме: «Электронный документооборот ДЕЛО-WEB».</t>
      </is>
    </oc>
    <nc r="J18" t="inlineStr">
      <is>
        <t>Перевыполнение плана объясняется увеличением числа проведения разъяснительных мероприятий, а также проведением сотрудниками информационно-технологического отдела обучения по теме: «Электронный документооборот ДЕЛО-WEB».</t>
      </is>
    </nc>
  </rcc>
  <rfmt sheetId="1" sqref="J18">
    <dxf>
      <fill>
        <patternFill>
          <bgColor rgb="FF92D050"/>
        </patternFill>
      </fill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00" sId="1">
    <oc r="J59" t="inlineStr">
      <is>
        <t>Исполнитель - МКУ «КУМИ»</t>
      </is>
    </oc>
    <nc r="J59"/>
  </rcc>
  <rfmt sheetId="1" sqref="J59">
    <dxf>
      <fill>
        <patternFill>
          <bgColor rgb="FF92D050"/>
        </patternFill>
      </fill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76">
    <dxf>
      <numFmt numFmtId="164" formatCode="0.0"/>
    </dxf>
  </rfmt>
  <rfmt sheetId="1" sqref="G75:H75">
    <dxf>
      <fill>
        <patternFill>
          <bgColor rgb="FF92D050"/>
        </patternFill>
      </fill>
    </dxf>
  </rfmt>
  <rfmt sheetId="1" sqref="J59">
    <dxf>
      <fill>
        <patternFill>
          <bgColor rgb="FFFFFF00"/>
        </patternFill>
      </fill>
    </dxf>
  </rfmt>
  <rcc rId="2201" sId="1" odxf="1" dxf="1" numFmtId="4">
    <oc r="H70" t="inlineStr">
      <is>
        <t>100</t>
      </is>
    </oc>
    <nc r="H70">
      <v>100</v>
    </nc>
    <odxf>
      <numFmt numFmtId="30" formatCode="@"/>
      <alignment wrapText="0" readingOrder="0"/>
    </odxf>
    <ndxf>
      <numFmt numFmtId="166" formatCode="#,##0.0"/>
      <alignment wrapText="1" readingOrder="0"/>
    </ndxf>
  </rcc>
  <rfmt sheetId="1" sqref="G63">
    <dxf>
      <numFmt numFmtId="2" formatCode="0.00"/>
    </dxf>
  </rfmt>
  <rfmt sheetId="1" sqref="G63">
    <dxf>
      <numFmt numFmtId="164" formatCode="0.0"/>
    </dxf>
  </rfmt>
  <rfmt sheetId="1" sqref="G63">
    <dxf>
      <fill>
        <patternFill patternType="solid">
          <bgColor rgb="FF92D050"/>
        </patternFill>
      </fill>
    </dxf>
  </rfmt>
  <rfmt sheetId="1" sqref="G76:H76">
    <dxf>
      <fill>
        <patternFill patternType="solid">
          <bgColor rgb="FF92D050"/>
        </patternFill>
      </fill>
    </dxf>
  </rfmt>
</revisions>
</file>

<file path=xl/revisions/revisionLog1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2" sId="1">
    <nc r="J86" t="inlineStr">
      <is>
        <t>Одно жилое помещение сформировано во вторичном жилом фонде</t>
      </is>
    </nc>
  </rcc>
</revisions>
</file>

<file path=xl/revisions/revisionLog1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3" sId="1">
    <oc r="K111">
      <f>(I111+I112+I113+I114+I115+I116+I117+I118+I119+I120+I121+I122)/12</f>
    </oc>
    <nc r="K111">
      <f>(I111+I112+I113+I114+I115+I116+I117+I118+I119+I120+I121+I122+I125+I126+I127)/15</f>
    </nc>
  </rcc>
  <rfmt sheetId="1" sqref="K111" start="0" length="2147483647">
    <dxf>
      <font>
        <color auto="1"/>
      </font>
    </dxf>
  </rfmt>
  <rcv guid="{FEA8BA84-09E7-4AC9-B99A-D42DE5EF1549}" action="delete"/>
  <rdn rId="0" localSheetId="1" customView="1" name="Z_FEA8BA84_09E7_4AC9_B99A_D42DE5EF1549_.wvu.PrintArea" hidden="1" oldHidden="1">
    <formula>'Приложение 2'!$C$1:$J$198</formula>
    <oldFormula>'Приложение 2'!$C$1:$J$198</oldFormula>
  </rdn>
  <rdn rId="0" localSheetId="1" customView="1" name="Z_FEA8BA84_09E7_4AC9_B99A_D42DE5EF1549_.wvu.PrintTitles" hidden="1" oldHidden="1">
    <formula>'Приложение 2'!$3:$5</formula>
    <oldFormula>'Приложение 2'!$3:$5</oldFormula>
  </rdn>
  <rdn rId="0" localSheetId="1" customView="1" name="Z_FEA8BA84_09E7_4AC9_B99A_D42DE5EF1549_.wvu.Cols" hidden="1" oldHidden="1">
    <formula>'Приложение 2'!$A:$A</formula>
    <oldFormula>'Приложение 2'!$A:$A</oldFormula>
  </rdn>
  <rdn rId="0" localSheetId="1" customView="1" name="Z_FEA8BA84_09E7_4AC9_B99A_D42DE5EF1549_.wvu.FilterData" hidden="1" oldHidden="1">
    <formula>'Приложение 2'!$C$1:$L$200</formula>
    <oldFormula>'Приложение 2'!$C$1:$L$200</oldFormula>
  </rdn>
  <rcv guid="{FEA8BA84-09E7-4AC9-B99A-D42DE5EF1549}" action="add"/>
</revisions>
</file>

<file path=xl/revisions/revisionLog1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113" start="0" length="0">
    <dxf>
      <fill>
        <patternFill patternType="none">
          <bgColor indexed="65"/>
        </patternFill>
      </fill>
    </dxf>
  </rfmt>
  <rcc rId="1338" sId="1">
    <oc r="I109">
      <f>H109/G109*100</f>
    </oc>
    <nc r="I109">
      <f>H109/G109*100</f>
    </nc>
  </rcc>
  <rcc rId="1339" sId="1">
    <oc r="I111">
      <f>H111/G111*100</f>
    </oc>
    <nc r="I111">
      <f>H111/G111*100</f>
    </nc>
  </rcc>
  <rcc rId="1340" sId="1">
    <oc r="I112">
      <f>H112/G112*100</f>
    </oc>
    <nc r="I112">
      <f>H112/G112*100</f>
    </nc>
  </rcc>
  <rcc rId="1341" sId="1">
    <oc r="I113">
      <f>G113/H113*100</f>
    </oc>
    <nc r="I113">
      <f>H113/G113*100</f>
    </nc>
  </rcc>
  <rcc rId="1342" sId="1">
    <oc r="I114">
      <f>H114/G114*100</f>
    </oc>
    <nc r="I114">
      <f>H114/G114*100</f>
    </nc>
  </rcc>
  <rcc rId="1343" sId="1">
    <oc r="I115">
      <f>H115/G115*100</f>
    </oc>
    <nc r="I115">
      <f>H115/G115*100</f>
    </nc>
  </rcc>
  <rcv guid="{FEA8BA84-09E7-4AC9-B99A-D42DE5EF1549}" action="delete"/>
  <rdn rId="0" localSheetId="1" customView="1" name="Z_FEA8BA84_09E7_4AC9_B99A_D42DE5EF1549_.wvu.PrintArea" hidden="1" oldHidden="1">
    <formula>'Приложение 2'!$C$1:$J$198</formula>
    <oldFormula>'Приложение 2'!$C$1:$J$198</oldFormula>
  </rdn>
  <rdn rId="0" localSheetId="1" customView="1" name="Z_FEA8BA84_09E7_4AC9_B99A_D42DE5EF1549_.wvu.PrintTitles" hidden="1" oldHidden="1">
    <formula>'Приложение 2'!$3:$5</formula>
    <oldFormula>'Приложение 2'!$3:$5</oldFormula>
  </rdn>
  <rdn rId="0" localSheetId="1" customView="1" name="Z_FEA8BA84_09E7_4AC9_B99A_D42DE5EF1549_.wvu.Cols" hidden="1" oldHidden="1">
    <formula>'Приложение 2'!$A:$A</formula>
    <oldFormula>'Приложение 2'!$A:$A</oldFormula>
  </rdn>
  <rdn rId="0" localSheetId="1" customView="1" name="Z_FEA8BA84_09E7_4AC9_B99A_D42DE5EF1549_.wvu.FilterData" hidden="1" oldHidden="1">
    <formula>'Приложение 2'!$C$1:$L$200</formula>
    <oldFormula>'Приложение 2'!$C$1:$L$200</oldFormula>
  </rdn>
  <rcv guid="{FEA8BA84-09E7-4AC9-B99A-D42DE5EF1549}" action="add"/>
</revisions>
</file>

<file path=xl/revisions/revisionLog1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8" sId="1">
    <oc r="H113">
      <v>264462</v>
    </oc>
    <nc r="H113">
      <v>2212525</v>
    </nc>
  </rcc>
  <rcc rId="1349" sId="1">
    <oc r="I113">
      <f>H113/G113*100</f>
    </oc>
    <nc r="I113">
      <f>H113/G113*100</f>
    </nc>
  </rcc>
</revisions>
</file>

<file path=xl/revisions/revisionLog1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78" start="0" length="2147483647">
    <dxf>
      <font>
        <color auto="1"/>
      </font>
    </dxf>
  </rfmt>
  <rcc rId="1350" sId="1">
    <nc r="K81">
      <f>(I81+I83+I87)/3</f>
    </nc>
  </rcc>
  <rfmt sheetId="1" sqref="K81">
    <dxf>
      <numFmt numFmtId="172" formatCode="0.000000"/>
    </dxf>
  </rfmt>
  <rfmt sheetId="1" sqref="K81">
    <dxf>
      <numFmt numFmtId="171" formatCode="0.00000"/>
    </dxf>
  </rfmt>
  <rfmt sheetId="1" sqref="K81">
    <dxf>
      <numFmt numFmtId="169" formatCode="0.0000"/>
    </dxf>
  </rfmt>
  <rfmt sheetId="1" sqref="K81">
    <dxf>
      <numFmt numFmtId="168" formatCode="0.000"/>
    </dxf>
  </rfmt>
  <rfmt sheetId="1" sqref="K81">
    <dxf>
      <numFmt numFmtId="2" formatCode="0.00"/>
    </dxf>
  </rfmt>
  <rfmt sheetId="1" sqref="K81">
    <dxf>
      <numFmt numFmtId="164" formatCode="0.0"/>
    </dxf>
  </rfmt>
  <rfmt sheetId="1" sqref="K81">
    <dxf>
      <numFmt numFmtId="2" formatCode="0.00"/>
    </dxf>
  </rfmt>
</revisions>
</file>

<file path=xl/revisions/revisionLog1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L11">
    <dxf>
      <fill>
        <patternFill patternType="solid">
          <bgColor rgb="FFFFFF00"/>
        </patternFill>
      </fill>
    </dxf>
  </rfmt>
  <rcc rId="1351" sId="1">
    <nc r="L11">
      <f>5+10+14+26+9+10+4+14+15+5+5+5+7+5+7+5+5+4+2+6</f>
    </nc>
  </rcc>
  <rfmt sheetId="1" sqref="C129:D133" start="0" length="2147483647">
    <dxf>
      <font>
        <color auto="1"/>
      </font>
    </dxf>
  </rfmt>
  <rcv guid="{FEA8BA84-09E7-4AC9-B99A-D42DE5EF1549}" action="delete"/>
  <rdn rId="0" localSheetId="1" customView="1" name="Z_FEA8BA84_09E7_4AC9_B99A_D42DE5EF1549_.wvu.PrintArea" hidden="1" oldHidden="1">
    <formula>'Приложение 2'!$C$1:$J$198</formula>
    <oldFormula>'Приложение 2'!$C$1:$J$198</oldFormula>
  </rdn>
  <rdn rId="0" localSheetId="1" customView="1" name="Z_FEA8BA84_09E7_4AC9_B99A_D42DE5EF1549_.wvu.PrintTitles" hidden="1" oldHidden="1">
    <formula>'Приложение 2'!$3:$5</formula>
    <oldFormula>'Приложение 2'!$3:$5</oldFormula>
  </rdn>
  <rdn rId="0" localSheetId="1" customView="1" name="Z_FEA8BA84_09E7_4AC9_B99A_D42DE5EF1549_.wvu.Cols" hidden="1" oldHidden="1">
    <formula>'Приложение 2'!$A:$A</formula>
    <oldFormula>'Приложение 2'!$A:$A</oldFormula>
  </rdn>
  <rdn rId="0" localSheetId="1" customView="1" name="Z_FEA8BA84_09E7_4AC9_B99A_D42DE5EF1549_.wvu.FilterData" hidden="1" oldHidden="1">
    <formula>'Приложение 2'!$C$1:$L$200</formula>
    <oldFormula>'Приложение 2'!$C$1:$L$200</oldFormula>
  </rdn>
  <rcv guid="{FEA8BA84-09E7-4AC9-B99A-D42DE5EF1549}" action="add"/>
</revisions>
</file>

<file path=xl/revisions/revisionLog1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6" sId="1">
    <oc r="B129" t="inlineStr">
      <is>
        <t>не считать!</t>
      </is>
    </oc>
    <nc r="B129"/>
  </rcc>
  <rrc rId="1357" sId="1" ref="A24:XFD33" action="insert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</rrc>
  <rm rId="1358" sheetId="1" source="A77:XFD86" destination="A24:XFD33" sourceSheetId="1">
    <rfmt sheetId="1" xfDxf="1" sqref="A24:XFD24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xfDxf="1" sqref="A25:XFD25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xfDxf="1" sqref="A26:XFD26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xfDxf="1" sqref="A27:XFD27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xfDxf="1" sqref="A28:XFD28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xfDxf="1" sqref="A29:XFD29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xfDxf="1" sqref="A30:XFD30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xfDxf="1" sqref="A31:XFD31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xfDxf="1" sqref="A32:XFD32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xfDxf="1" sqref="A33:XFD33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A24" start="0" length="0">
      <dxf>
        <font>
          <b/>
          <sz val="15"/>
          <color rgb="FFFF0000"/>
          <name val="Times New Roman"/>
          <scheme val="none"/>
        </font>
      </dxf>
    </rfmt>
    <rfmt sheetId="1" sqref="B24" start="0" length="0">
      <dxf>
        <font>
          <b/>
          <sz val="15"/>
          <color rgb="FFFF0000"/>
          <name val="Times New Roman"/>
          <scheme val="none"/>
        </font>
      </dxf>
    </rfmt>
    <rfmt sheetId="1" sqref="C24" start="0" length="0">
      <dxf>
        <font>
          <sz val="13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" start="0" length="0">
      <dxf>
        <font>
          <sz val="13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4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4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4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font>
          <sz val="13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" start="0" length="0">
      <dxf>
        <font>
          <sz val="13"/>
          <color auto="1"/>
          <name val="Times New Roman"/>
          <scheme val="none"/>
        </font>
        <numFmt numFmtId="164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" start="0" length="0">
      <dxf>
        <font>
          <sz val="13"/>
          <color auto="1"/>
          <name val="Times New Roman"/>
          <scheme val="none"/>
        </font>
        <alignment horizontal="justify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4" start="0" length="0">
      <dxf>
        <font>
          <sz val="13"/>
          <color rgb="FFFF0000"/>
          <name val="Times New Roman"/>
          <scheme val="none"/>
        </font>
      </dxf>
    </rfmt>
    <rfmt sheetId="1" sqref="L24" start="0" length="0">
      <dxf>
        <font>
          <sz val="13"/>
          <color rgb="FFFF0000"/>
          <name val="Times New Roman"/>
          <scheme val="none"/>
        </font>
      </dxf>
    </rfmt>
    <rfmt sheetId="1" sqref="A25" start="0" length="0">
      <dxf>
        <font>
          <b/>
          <sz val="15"/>
          <color rgb="FFFF0000"/>
          <name val="Times New Roman"/>
          <scheme val="none"/>
        </font>
      </dxf>
    </rfmt>
    <rfmt sheetId="1" sqref="B25" start="0" length="0">
      <dxf>
        <font>
          <b/>
          <sz val="15"/>
          <color rgb="FFFF0000"/>
          <name val="Times New Roman"/>
          <scheme val="none"/>
        </font>
      </dxf>
    </rfmt>
    <rfmt sheetId="1" sqref="C25" start="0" length="0">
      <dxf>
        <font>
          <sz val="13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" start="0" length="0">
      <dxf>
        <font>
          <sz val="13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5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5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font>
          <sz val="13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5" start="0" length="0">
      <dxf>
        <font>
          <sz val="13"/>
          <color auto="1"/>
          <name val="Times New Roman"/>
          <scheme val="none"/>
        </font>
        <numFmt numFmtId="164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" start="0" length="0">
      <dxf>
        <font>
          <sz val="13"/>
          <color auto="1"/>
          <name val="Times New Roman"/>
          <scheme val="none"/>
        </font>
        <alignment horizontal="justify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5" start="0" length="0">
      <dxf>
        <font>
          <sz val="13"/>
          <color rgb="FFFF0000"/>
          <name val="Times New Roman"/>
          <scheme val="none"/>
        </font>
      </dxf>
    </rfmt>
    <rfmt sheetId="1" sqref="L25" start="0" length="0">
      <dxf>
        <font>
          <sz val="13"/>
          <color rgb="FFFF0000"/>
          <name val="Times New Roman"/>
          <scheme val="none"/>
        </font>
      </dxf>
    </rfmt>
    <rfmt sheetId="1" sqref="A26" start="0" length="0">
      <dxf>
        <font>
          <b/>
          <sz val="15"/>
          <color rgb="FFFF0000"/>
          <name val="Times New Roman"/>
          <scheme val="none"/>
        </font>
      </dxf>
    </rfmt>
    <rfmt sheetId="1" sqref="B26" start="0" length="0">
      <dxf>
        <font>
          <b/>
          <sz val="15"/>
          <color rgb="FFFF0000"/>
          <name val="Times New Roman"/>
          <scheme val="none"/>
        </font>
      </dxf>
    </rfmt>
    <rfmt sheetId="1" sqref="C26" start="0" length="0">
      <dxf>
        <font>
          <sz val="13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" start="0" length="0">
      <dxf>
        <font>
          <sz val="13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6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6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font>
          <sz val="13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6" start="0" length="0">
      <dxf>
        <font>
          <sz val="13"/>
          <color auto="1"/>
          <name val="Times New Roman"/>
          <scheme val="none"/>
        </font>
        <numFmt numFmtId="164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" start="0" length="0">
      <dxf>
        <font>
          <sz val="13"/>
          <color auto="1"/>
          <name val="Times New Roman"/>
          <scheme val="none"/>
        </font>
        <alignment horizontal="justify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6" start="0" length="0">
      <dxf>
        <font>
          <sz val="13"/>
          <color rgb="FFFF0000"/>
          <name val="Times New Roman"/>
          <scheme val="none"/>
        </font>
      </dxf>
    </rfmt>
    <rfmt sheetId="1" sqref="L26" start="0" length="0">
      <dxf>
        <font>
          <sz val="13"/>
          <color rgb="FFFF0000"/>
          <name val="Times New Roman"/>
          <scheme val="none"/>
        </font>
      </dxf>
    </rfmt>
    <rfmt sheetId="1" sqref="A27" start="0" length="0">
      <dxf>
        <font>
          <b/>
          <sz val="15"/>
          <color rgb="FFFF0000"/>
          <name val="Times New Roman"/>
          <scheme val="none"/>
        </font>
      </dxf>
    </rfmt>
    <rfmt sheetId="1" sqref="B27" start="0" length="0">
      <dxf>
        <font>
          <b/>
          <sz val="15"/>
          <color rgb="FFFF0000"/>
          <name val="Times New Roman"/>
          <scheme val="none"/>
        </font>
      </dxf>
    </rfmt>
    <rfmt sheetId="1" sqref="C27" start="0" length="0">
      <dxf>
        <font>
          <sz val="13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" start="0" length="0">
      <dxf>
        <font>
          <sz val="13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7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7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font>
          <sz val="13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7" start="0" length="0">
      <dxf>
        <font>
          <sz val="13"/>
          <color auto="1"/>
          <name val="Times New Roman"/>
          <scheme val="none"/>
        </font>
        <numFmt numFmtId="164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" start="0" length="0">
      <dxf>
        <font>
          <sz val="13"/>
          <color auto="1"/>
          <name val="Times New Roman"/>
          <scheme val="none"/>
        </font>
        <alignment horizontal="justify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7" start="0" length="0">
      <dxf>
        <font>
          <sz val="13"/>
          <color rgb="FFFF0000"/>
          <name val="Times New Roman"/>
          <scheme val="none"/>
        </font>
      </dxf>
    </rfmt>
    <rfmt sheetId="1" sqref="L27" start="0" length="0">
      <dxf>
        <font>
          <sz val="13"/>
          <color rgb="FFFF0000"/>
          <name val="Times New Roman"/>
          <scheme val="none"/>
        </font>
      </dxf>
    </rfmt>
    <rfmt sheetId="1" sqref="A28" start="0" length="0">
      <dxf>
        <font>
          <b/>
          <sz val="15"/>
          <color rgb="FFFF0000"/>
          <name val="Times New Roman"/>
          <scheme val="none"/>
        </font>
      </dxf>
    </rfmt>
    <rfmt sheetId="1" sqref="B28" start="0" length="0">
      <dxf>
        <font>
          <b/>
          <sz val="15"/>
          <color rgb="FFFF0000"/>
          <name val="Times New Roman"/>
          <scheme val="none"/>
        </font>
      </dxf>
    </rfmt>
    <rfmt sheetId="1" sqref="C28" start="0" length="0">
      <dxf>
        <font>
          <sz val="13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" start="0" length="0">
      <dxf>
        <font>
          <sz val="13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font>
          <sz val="13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" start="0" length="0">
      <dxf>
        <font>
          <sz val="13"/>
          <color auto="1"/>
          <name val="Times New Roman"/>
          <scheme val="none"/>
        </font>
        <numFmt numFmtId="164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" start="0" length="0">
      <dxf>
        <font>
          <sz val="13"/>
          <color auto="1"/>
          <name val="Times New Roman"/>
          <scheme val="none"/>
        </font>
        <alignment horizontal="justify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8" start="0" length="0">
      <dxf>
        <font>
          <sz val="13"/>
          <color rgb="FFFF0000"/>
          <name val="Times New Roman"/>
          <scheme val="none"/>
        </font>
      </dxf>
    </rfmt>
    <rfmt sheetId="1" sqref="L28" start="0" length="0">
      <dxf>
        <font>
          <sz val="13"/>
          <color rgb="FFFF0000"/>
          <name val="Times New Roman"/>
          <scheme val="none"/>
        </font>
      </dxf>
    </rfmt>
    <rfmt sheetId="1" sqref="A29" start="0" length="0">
      <dxf>
        <font>
          <b/>
          <sz val="15"/>
          <color rgb="FFFF0000"/>
          <name val="Times New Roman"/>
          <scheme val="none"/>
        </font>
      </dxf>
    </rfmt>
    <rfmt sheetId="1" sqref="B29" start="0" length="0">
      <dxf>
        <font>
          <b/>
          <sz val="15"/>
          <color rgb="FFFF0000"/>
          <name val="Times New Roman"/>
          <scheme val="none"/>
        </font>
      </dxf>
    </rfmt>
    <rfmt sheetId="1" sqref="C29" start="0" length="0">
      <dxf>
        <font>
          <sz val="13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" start="0" length="0">
      <dxf>
        <font>
          <sz val="13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9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9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font>
          <sz val="13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9" start="0" length="0">
      <dxf>
        <font>
          <sz val="13"/>
          <color auto="1"/>
          <name val="Times New Roman"/>
          <scheme val="none"/>
        </font>
        <numFmt numFmtId="164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" start="0" length="0">
      <dxf>
        <font>
          <sz val="13"/>
          <color auto="1"/>
          <name val="Times New Roman"/>
          <scheme val="none"/>
        </font>
        <alignment horizontal="justify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9" start="0" length="0">
      <dxf>
        <font>
          <sz val="13"/>
          <color rgb="FFFF0000"/>
          <name val="Times New Roman"/>
          <scheme val="none"/>
        </font>
      </dxf>
    </rfmt>
    <rfmt sheetId="1" sqref="L29" start="0" length="0">
      <dxf>
        <font>
          <sz val="13"/>
          <color rgb="FFFF0000"/>
          <name val="Times New Roman"/>
          <scheme val="none"/>
        </font>
      </dxf>
    </rfmt>
    <rfmt sheetId="1" sqref="A30" start="0" length="0">
      <dxf>
        <font>
          <b/>
          <sz val="15"/>
          <color rgb="FFFF0000"/>
          <name val="Times New Roman"/>
          <scheme val="none"/>
        </font>
      </dxf>
    </rfmt>
    <rfmt sheetId="1" sqref="B30" start="0" length="0">
      <dxf>
        <font>
          <b/>
          <sz val="15"/>
          <color rgb="FFFF0000"/>
          <name val="Times New Roman"/>
          <scheme val="none"/>
        </font>
      </dxf>
    </rfmt>
    <rfmt sheetId="1" sqref="C30" start="0" length="0">
      <dxf>
        <font>
          <sz val="13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0" start="0" length="0">
      <dxf>
        <font>
          <sz val="13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0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0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font>
          <sz val="13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0" start="0" length="0">
      <dxf>
        <font>
          <sz val="13"/>
          <color auto="1"/>
          <name val="Times New Roman"/>
          <scheme val="none"/>
        </font>
        <numFmt numFmtId="164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" start="0" length="0">
      <dxf>
        <font>
          <sz val="13"/>
          <color auto="1"/>
          <name val="Times New Roman"/>
          <scheme val="none"/>
        </font>
        <alignment horizontal="justify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0" start="0" length="0">
      <dxf>
        <font>
          <sz val="13"/>
          <color rgb="FFFF0000"/>
          <name val="Times New Roman"/>
          <scheme val="none"/>
        </font>
      </dxf>
    </rfmt>
    <rfmt sheetId="1" sqref="L30" start="0" length="0">
      <dxf>
        <font>
          <sz val="13"/>
          <color rgb="FFFF0000"/>
          <name val="Times New Roman"/>
          <scheme val="none"/>
        </font>
      </dxf>
    </rfmt>
    <rfmt sheetId="1" sqref="A31" start="0" length="0">
      <dxf>
        <font>
          <b/>
          <sz val="15"/>
          <color rgb="FFFF0000"/>
          <name val="Times New Roman"/>
          <scheme val="none"/>
        </font>
      </dxf>
    </rfmt>
    <rfmt sheetId="1" sqref="B31" start="0" length="0">
      <dxf>
        <font>
          <b/>
          <sz val="15"/>
          <color rgb="FFFF0000"/>
          <name val="Times New Roman"/>
          <scheme val="none"/>
        </font>
      </dxf>
    </rfmt>
    <rfmt sheetId="1" sqref="C31" start="0" length="0">
      <dxf>
        <font>
          <sz val="13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" start="0" length="0">
      <dxf>
        <font>
          <sz val="13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1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1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font>
          <sz val="13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1" start="0" length="0">
      <dxf>
        <font>
          <sz val="13"/>
          <color auto="1"/>
          <name val="Times New Roman"/>
          <scheme val="none"/>
        </font>
        <numFmt numFmtId="164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" start="0" length="0">
      <dxf>
        <font>
          <sz val="13"/>
          <color auto="1"/>
          <name val="Times New Roman"/>
          <scheme val="none"/>
        </font>
        <alignment horizontal="justify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1" start="0" length="0">
      <dxf>
        <font>
          <sz val="13"/>
          <color rgb="FFFF0000"/>
          <name val="Times New Roman"/>
          <scheme val="none"/>
        </font>
      </dxf>
    </rfmt>
    <rfmt sheetId="1" sqref="L31" start="0" length="0">
      <dxf>
        <font>
          <sz val="13"/>
          <color rgb="FFFF0000"/>
          <name val="Times New Roman"/>
          <scheme val="none"/>
        </font>
      </dxf>
    </rfmt>
    <rfmt sheetId="1" sqref="A32" start="0" length="0">
      <dxf>
        <font>
          <b/>
          <sz val="15"/>
          <color rgb="FFFF0000"/>
          <name val="Times New Roman"/>
          <scheme val="none"/>
        </font>
      </dxf>
    </rfmt>
    <rfmt sheetId="1" sqref="B32" start="0" length="0">
      <dxf>
        <font>
          <b/>
          <sz val="15"/>
          <color rgb="FFFF0000"/>
          <name val="Times New Roman"/>
          <scheme val="none"/>
        </font>
      </dxf>
    </rfmt>
    <rfmt sheetId="1" sqref="C32" start="0" length="0">
      <dxf>
        <font>
          <sz val="13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" start="0" length="0">
      <dxf>
        <font>
          <sz val="13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2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2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2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font>
          <sz val="13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2" start="0" length="0">
      <dxf>
        <font>
          <sz val="13"/>
          <color auto="1"/>
          <name val="Times New Roman"/>
          <scheme val="none"/>
        </font>
        <numFmt numFmtId="164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" start="0" length="0">
      <dxf>
        <font>
          <sz val="13"/>
          <color auto="1"/>
          <name val="Times New Roman"/>
          <scheme val="none"/>
        </font>
        <alignment horizontal="justify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2" start="0" length="0">
      <dxf>
        <font>
          <sz val="13"/>
          <color rgb="FFFF0000"/>
          <name val="Times New Roman"/>
          <scheme val="none"/>
        </font>
      </dxf>
    </rfmt>
    <rfmt sheetId="1" sqref="L32" start="0" length="0">
      <dxf>
        <font>
          <sz val="13"/>
          <color rgb="FFFF0000"/>
          <name val="Times New Roman"/>
          <scheme val="none"/>
        </font>
      </dxf>
    </rfmt>
    <rfmt sheetId="1" sqref="A33" start="0" length="0">
      <dxf>
        <font>
          <b/>
          <sz val="15"/>
          <color rgb="FFFF0000"/>
          <name val="Times New Roman"/>
          <scheme val="none"/>
        </font>
      </dxf>
    </rfmt>
    <rfmt sheetId="1" sqref="B33" start="0" length="0">
      <dxf>
        <font>
          <b/>
          <sz val="15"/>
          <color rgb="FFFF0000"/>
          <name val="Times New Roman"/>
          <scheme val="none"/>
        </font>
      </dxf>
    </rfmt>
    <rfmt sheetId="1" sqref="C33" start="0" length="0">
      <dxf>
        <font>
          <sz val="13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" start="0" length="0">
      <dxf>
        <font>
          <sz val="13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3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3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3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sz val="13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3" start="0" length="0">
      <dxf>
        <font>
          <sz val="13"/>
          <color auto="1"/>
          <name val="Times New Roman"/>
          <scheme val="none"/>
        </font>
        <numFmt numFmtId="164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" start="0" length="0">
      <dxf>
        <font>
          <sz val="13"/>
          <color auto="1"/>
          <name val="Times New Roman"/>
          <scheme val="none"/>
        </font>
        <alignment horizontal="justify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3" start="0" length="0">
      <dxf>
        <font>
          <sz val="13"/>
          <color rgb="FFFF0000"/>
          <name val="Times New Roman"/>
          <scheme val="none"/>
        </font>
      </dxf>
    </rfmt>
    <rfmt sheetId="1" sqref="L33" start="0" length="0">
      <dxf>
        <font>
          <sz val="13"/>
          <color rgb="FFFF0000"/>
          <name val="Times New Roman"/>
          <scheme val="none"/>
        </font>
      </dxf>
    </rfmt>
  </rm>
  <rrc rId="1359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60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61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62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63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64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65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66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67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68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69" sId="1" ref="A34:XFD60" action="insert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</rrc>
  <rm rId="1370" sheetId="1" source="A77:XFD103" destination="A34:XFD60" sourceSheetId="1">
    <rfmt sheetId="1" xfDxf="1" sqref="A34:XFD34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35:XFD35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36:XFD36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37:XFD37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38:XFD38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39:XFD39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40:XFD40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41:XFD41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42:XFD42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43:XFD43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44:XFD44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45:XFD45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46:XFD46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47:XFD47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48:XFD48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49:XFD49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50:XFD50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51:XFD51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52:XFD52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53:XFD53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54:XFD54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55:XFD55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56:XFD56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57:XFD57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58:XFD58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59:XFD59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xfDxf="1" sqref="A60:XFD60" start="0" length="0">
      <dxf>
        <font>
          <color rgb="FFFF0000"/>
          <name val="Times New Roman"/>
          <scheme val="none"/>
        </font>
        <fill>
          <patternFill patternType="solid">
            <bgColor theme="0"/>
          </patternFill>
        </fill>
      </dxf>
    </rfmt>
    <rfmt sheetId="1" sqref="A34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34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3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3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3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4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34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34" start="0" length="0">
      <dxf>
        <font>
          <sz val="13"/>
          <color rgb="FFFF0000"/>
          <name val="Times New Roman"/>
          <scheme val="none"/>
        </font>
      </dxf>
    </rfmt>
    <rfmt sheetId="1" sqref="A35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35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3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3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3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5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35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35" start="0" length="0">
      <dxf>
        <font>
          <sz val="13"/>
          <color rgb="FFFF0000"/>
          <name val="Times New Roman"/>
          <scheme val="none"/>
        </font>
      </dxf>
    </rfmt>
    <rfmt sheetId="1" sqref="A36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36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3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3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3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6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36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36" start="0" length="0">
      <dxf>
        <font>
          <sz val="13"/>
          <color rgb="FFFF0000"/>
          <name val="Times New Roman"/>
          <scheme val="none"/>
        </font>
      </dxf>
    </rfmt>
    <rfmt sheetId="1" sqref="A37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37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3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3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3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7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37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37" start="0" length="0">
      <dxf>
        <font>
          <sz val="13"/>
          <color rgb="FFFF0000"/>
          <name val="Times New Roman"/>
          <scheme val="none"/>
        </font>
      </dxf>
    </rfmt>
    <rfmt sheetId="1" sqref="A38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38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3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3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3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8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38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38" start="0" length="0">
      <dxf>
        <font>
          <sz val="13"/>
          <color rgb="FFFF0000"/>
          <name val="Times New Roman"/>
          <scheme val="none"/>
        </font>
      </dxf>
    </rfmt>
    <rfmt sheetId="1" sqref="A39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39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3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3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3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9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39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39" start="0" length="0">
      <dxf>
        <font>
          <sz val="13"/>
          <color rgb="FFFF0000"/>
          <name val="Times New Roman"/>
          <scheme val="none"/>
        </font>
      </dxf>
    </rfmt>
    <rfmt sheetId="1" sqref="A40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40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4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4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4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40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40" start="0" length="0">
      <dxf>
        <font>
          <sz val="13"/>
          <color rgb="FFFF0000"/>
          <name val="Times New Roman"/>
          <scheme val="none"/>
        </font>
      </dxf>
    </rfmt>
    <rfmt sheetId="1" sqref="A41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41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41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41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41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41" start="0" length="0">
      <dxf>
        <font>
          <sz val="13"/>
          <color rgb="FFFF0000"/>
          <name val="Times New Roman"/>
          <scheme val="none"/>
        </font>
      </dxf>
    </rfmt>
    <rfmt sheetId="1" sqref="A42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42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42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42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42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42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42" start="0" length="0">
      <dxf>
        <font>
          <sz val="13"/>
          <color rgb="FFFF0000"/>
          <name val="Times New Roman"/>
          <scheme val="none"/>
        </font>
      </dxf>
    </rfmt>
    <rfmt sheetId="1" sqref="A43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43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43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43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43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3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3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3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43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43" start="0" length="0">
      <dxf>
        <font>
          <sz val="13"/>
          <color rgb="FFFF0000"/>
          <name val="Times New Roman"/>
          <scheme val="none"/>
        </font>
      </dxf>
    </rfmt>
    <rfmt sheetId="1" sqref="A44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44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4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4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4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44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44" start="0" length="0">
      <dxf>
        <font>
          <sz val="13"/>
          <color rgb="FFFF0000"/>
          <name val="Times New Roman"/>
          <scheme val="none"/>
        </font>
      </dxf>
    </rfmt>
    <rfmt sheetId="1" sqref="A45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45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4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4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4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5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45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45" start="0" length="0">
      <dxf>
        <font>
          <sz val="13"/>
          <color rgb="FFFF0000"/>
          <name val="Times New Roman"/>
          <scheme val="none"/>
        </font>
      </dxf>
    </rfmt>
    <rfmt sheetId="1" sqref="A46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46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4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4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4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6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46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46" start="0" length="0">
      <dxf>
        <font>
          <sz val="13"/>
          <color rgb="FFFF0000"/>
          <name val="Times New Roman"/>
          <scheme val="none"/>
        </font>
      </dxf>
    </rfmt>
    <rfmt sheetId="1" sqref="A47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47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4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4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4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7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47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47" start="0" length="0">
      <dxf>
        <font>
          <sz val="13"/>
          <color rgb="FFFF0000"/>
          <name val="Times New Roman"/>
          <scheme val="none"/>
        </font>
      </dxf>
    </rfmt>
    <rfmt sheetId="1" sqref="A48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48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4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4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4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8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48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48" start="0" length="0">
      <dxf>
        <font>
          <sz val="13"/>
          <color rgb="FFFF0000"/>
          <name val="Times New Roman"/>
          <scheme val="none"/>
        </font>
      </dxf>
    </rfmt>
    <rfmt sheetId="1" sqref="A49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49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4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4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4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49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49" start="0" length="0">
      <dxf>
        <font>
          <sz val="13"/>
          <color rgb="FFFF0000"/>
          <name val="Times New Roman"/>
          <scheme val="none"/>
        </font>
      </dxf>
    </rfmt>
    <rfmt sheetId="1" sqref="A50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50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5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5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5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0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50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50" start="0" length="0">
      <dxf>
        <font>
          <sz val="13"/>
          <color rgb="FFFF0000"/>
          <name val="Times New Roman"/>
          <scheme val="none"/>
        </font>
      </dxf>
    </rfmt>
    <rfmt sheetId="1" sqref="A51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51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51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51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51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1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1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1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51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51" start="0" length="0">
      <dxf>
        <font>
          <sz val="13"/>
          <color rgb="FFFF0000"/>
          <name val="Times New Roman"/>
          <scheme val="none"/>
        </font>
      </dxf>
    </rfmt>
    <rfmt sheetId="1" sqref="A52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52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52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52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52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2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2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2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52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52" start="0" length="0">
      <dxf>
        <font>
          <sz val="13"/>
          <color rgb="FFFF0000"/>
          <name val="Times New Roman"/>
          <scheme val="none"/>
        </font>
      </dxf>
    </rfmt>
    <rfmt sheetId="1" sqref="A53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53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53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53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53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3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3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3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53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53" start="0" length="0">
      <dxf>
        <font>
          <sz val="13"/>
          <color rgb="FFFF0000"/>
          <name val="Times New Roman"/>
          <scheme val="none"/>
        </font>
      </dxf>
    </rfmt>
    <rfmt sheetId="1" sqref="A54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54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5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5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5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4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54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54" start="0" length="0">
      <dxf>
        <font>
          <sz val="13"/>
          <color rgb="FFFF0000"/>
          <name val="Times New Roman"/>
          <scheme val="none"/>
        </font>
      </dxf>
    </rfmt>
    <rfmt sheetId="1" sqref="A55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55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5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5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5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5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55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55" start="0" length="0">
      <dxf>
        <font>
          <sz val="13"/>
          <color rgb="FFFF0000"/>
          <name val="Times New Roman"/>
          <scheme val="none"/>
        </font>
      </dxf>
    </rfmt>
    <rfmt sheetId="1" sqref="A56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56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5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5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5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6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56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56" start="0" length="0">
      <dxf>
        <font>
          <sz val="13"/>
          <color rgb="FFFF0000"/>
          <name val="Times New Roman"/>
          <scheme val="none"/>
        </font>
      </dxf>
    </rfmt>
    <rfmt sheetId="1" sqref="A57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57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5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5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5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7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57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57" start="0" length="0">
      <dxf>
        <font>
          <sz val="13"/>
          <color rgb="FFFF0000"/>
          <name val="Times New Roman"/>
          <scheme val="none"/>
        </font>
      </dxf>
    </rfmt>
    <rfmt sheetId="1" sqref="A58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58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5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5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5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8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58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58" start="0" length="0">
      <dxf>
        <font>
          <sz val="13"/>
          <color rgb="FFFF0000"/>
          <name val="Times New Roman"/>
          <scheme val="none"/>
        </font>
      </dxf>
    </rfmt>
    <rfmt sheetId="1" sqref="A59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59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5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5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5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59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59" start="0" length="0">
      <dxf>
        <font>
          <sz val="13"/>
          <color rgb="FFFF0000"/>
          <name val="Times New Roman"/>
          <scheme val="none"/>
        </font>
      </dxf>
    </rfmt>
    <rfmt sheetId="1" sqref="A60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B60" start="0" length="0">
      <dxf>
        <font>
          <b/>
          <sz val="15"/>
          <color rgb="FFFF0000"/>
          <name val="Times New Roman"/>
          <scheme val="none"/>
        </font>
        <fill>
          <patternFill patternType="none">
            <bgColor indexed="65"/>
          </patternFill>
        </fill>
      </dxf>
    </rfmt>
    <rfmt sheetId="1" sqref="C6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6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6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0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" start="0" length="0">
      <dxf>
        <font>
          <sz val="13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60" start="0" length="0">
      <dxf>
        <font>
          <sz val="13"/>
          <color rgb="FFFF0000"/>
          <name val="Times New Roman"/>
          <scheme val="none"/>
        </font>
        <alignment vertical="center" readingOrder="0"/>
      </dxf>
    </rfmt>
    <rfmt sheetId="1" sqref="L60" start="0" length="0">
      <dxf>
        <font>
          <sz val="13"/>
          <color rgb="FFFF0000"/>
          <name val="Times New Roman"/>
          <scheme val="none"/>
        </font>
      </dxf>
    </rfmt>
  </rm>
  <rrc rId="1371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72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73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74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75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76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77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78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79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80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81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82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83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84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85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86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87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88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89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90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91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92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93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94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95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96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rc rId="1397" sId="1" ref="A77:XFD7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77:XFD77" start="0" length="0">
      <dxf>
        <font>
          <color rgb="FFFF0000"/>
          <name val="Times New Roman"/>
          <scheme val="none"/>
        </font>
      </dxf>
    </rfmt>
    <rfmt sheetId="1" sqref="A77" start="0" length="0">
      <dxf>
        <font>
          <b/>
          <sz val="15"/>
          <color rgb="FFFF0000"/>
          <name val="Times New Roman"/>
          <scheme val="none"/>
        </font>
      </dxf>
    </rfmt>
    <rfmt sheetId="1" sqref="B77" start="0" length="0">
      <dxf>
        <font>
          <b/>
          <sz val="15"/>
          <color rgb="FFFF0000"/>
          <name val="Times New Roman"/>
          <scheme val="none"/>
        </font>
      </dxf>
    </rfmt>
  </rrc>
  <rfmt sheetId="1" sqref="B1:B1048576">
    <dxf>
      <alignment vertical="center" readingOrder="0"/>
    </dxf>
  </rfmt>
  <rfmt sheetId="1" sqref="B1:B1048576">
    <dxf>
      <alignment horizontal="center" readingOrder="0"/>
    </dxf>
  </rfmt>
  <rfmt sheetId="1" sqref="B1:B1048576" start="0" length="2147483647">
    <dxf>
      <font>
        <b val="0"/>
      </font>
    </dxf>
  </rfmt>
  <rfmt sheetId="1" sqref="B1:B1048576" start="0" length="2147483647">
    <dxf>
      <font>
        <b/>
      </font>
    </dxf>
  </rfmt>
  <rfmt sheetId="1" sqref="B8:B12" start="0" length="2147483647">
    <dxf>
      <font>
        <color auto="1"/>
      </font>
    </dxf>
  </rfmt>
  <rcv guid="{FEA8BA84-09E7-4AC9-B99A-D42DE5EF1549}" action="delete"/>
  <rdn rId="0" localSheetId="1" customView="1" name="Z_FEA8BA84_09E7_4AC9_B99A_D42DE5EF1549_.wvu.PrintArea" hidden="1" oldHidden="1">
    <formula>'Приложение 2'!$C$1:$J$198</formula>
    <oldFormula>'Приложение 2'!$C$1:$J$198</oldFormula>
  </rdn>
  <rdn rId="0" localSheetId="1" customView="1" name="Z_FEA8BA84_09E7_4AC9_B99A_D42DE5EF1549_.wvu.PrintTitles" hidden="1" oldHidden="1">
    <formula>'Приложение 2'!$3:$5</formula>
    <oldFormula>'Приложение 2'!$3:$5</oldFormula>
  </rdn>
  <rdn rId="0" localSheetId="1" customView="1" name="Z_FEA8BA84_09E7_4AC9_B99A_D42DE5EF1549_.wvu.Cols" hidden="1" oldHidden="1">
    <formula>'Приложение 2'!$A:$A</formula>
    <oldFormula>'Приложение 2'!$A:$A</oldFormula>
  </rdn>
  <rdn rId="0" localSheetId="1" customView="1" name="Z_FEA8BA84_09E7_4AC9_B99A_D42DE5EF1549_.wvu.FilterData" hidden="1" oldHidden="1">
    <formula>'Приложение 2'!$C$1:$L$200</formula>
    <oldFormula>'Приложение 2'!$C$1:$L$200</oldFormula>
  </rdn>
  <rcv guid="{FEA8BA84-09E7-4AC9-B99A-D42DE5EF1549}" action="add"/>
</revisions>
</file>

<file path=xl/revisions/revisionLog1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4:B15" start="0" length="2147483647">
    <dxf>
      <font>
        <color auto="1"/>
      </font>
    </dxf>
  </rfmt>
  <rcc rId="1402" sId="1" odxf="1" dxf="1">
    <oc r="B17">
      <v>10</v>
    </oc>
    <nc r="B17">
      <v>9</v>
    </nc>
    <ndxf>
      <font>
        <sz val="15"/>
        <color auto="1"/>
        <name val="Times New Roman"/>
        <scheme val="none"/>
      </font>
    </ndxf>
  </rcc>
  <rcc rId="1403" sId="1">
    <oc r="B18">
      <v>11</v>
    </oc>
    <nc r="B18">
      <v>10</v>
    </nc>
  </rcc>
  <rfmt sheetId="1" sqref="B19" start="0" length="0">
    <dxf>
      <font>
        <sz val="15"/>
        <color auto="1"/>
        <name val="Times New Roman"/>
        <scheme val="none"/>
      </font>
    </dxf>
  </rfmt>
  <rfmt sheetId="1" sqref="B21" start="0" length="0">
    <dxf>
      <font>
        <sz val="15"/>
        <color auto="1"/>
        <name val="Times New Roman"/>
        <scheme val="none"/>
      </font>
    </dxf>
  </rfmt>
  <rcc rId="1404" sId="1" odxf="1" dxf="1">
    <oc r="B23">
      <v>16</v>
    </oc>
    <nc r="B23">
      <v>15</v>
    </nc>
    <odxf>
      <font>
        <sz val="15"/>
        <color rgb="FFFF0000"/>
        <name val="Times New Roman"/>
        <scheme val="none"/>
      </font>
    </odxf>
    <ndxf>
      <font>
        <sz val="15"/>
        <color auto="1"/>
        <name val="Times New Roman"/>
        <scheme val="none"/>
      </font>
    </ndxf>
  </rcc>
  <rfmt sheetId="1" sqref="B15:B23" start="0" length="2147483647">
    <dxf>
      <font>
        <color auto="1"/>
      </font>
    </dxf>
  </rfmt>
  <rcc rId="1405" sId="1">
    <oc r="B25">
      <v>57</v>
    </oc>
    <nc r="B25">
      <v>16</v>
    </nc>
  </rcc>
  <rcc rId="1406" sId="1">
    <oc r="B26">
      <v>58</v>
    </oc>
    <nc r="B26">
      <v>17</v>
    </nc>
  </rcc>
  <rcc rId="1407" sId="1">
    <oc r="B27">
      <v>59</v>
    </oc>
    <nc r="B27">
      <v>18</v>
    </nc>
  </rcc>
  <rcc rId="1408" sId="1">
    <oc r="B28">
      <v>60</v>
    </oc>
    <nc r="B28">
      <v>19</v>
    </nc>
  </rcc>
  <rcc rId="1409" sId="1">
    <oc r="B29">
      <v>61</v>
    </oc>
    <nc r="B29">
      <v>20</v>
    </nc>
  </rcc>
  <rcc rId="1410" sId="1">
    <oc r="B30">
      <v>62</v>
    </oc>
    <nc r="B30">
      <v>21</v>
    </nc>
  </rcc>
  <rcc rId="1411" sId="1">
    <oc r="B31">
      <v>63</v>
    </oc>
    <nc r="B31">
      <v>22</v>
    </nc>
  </rcc>
  <rcc rId="1412" sId="1">
    <nc r="B32">
      <v>23</v>
    </nc>
  </rcc>
  <rcc rId="1413" sId="1">
    <oc r="B33">
      <v>64</v>
    </oc>
    <nc r="B33">
      <v>24</v>
    </nc>
  </rcc>
  <rfmt sheetId="1" sqref="B25:B33" start="0" length="2147483647">
    <dxf>
      <font>
        <color auto="1"/>
      </font>
    </dxf>
  </rfmt>
  <rcc rId="1414" sId="1">
    <oc r="B35">
      <v>27</v>
    </oc>
    <nc r="B35">
      <v>25</v>
    </nc>
  </rcc>
  <rcc rId="1415" sId="1">
    <oc r="B36">
      <v>28</v>
    </oc>
    <nc r="B36">
      <v>26</v>
    </nc>
  </rcc>
  <rcc rId="1416" sId="1" odxf="1">
    <oc r="B37">
      <v>29</v>
    </oc>
    <nc r="B37">
      <v>27</v>
    </nc>
    <odxf/>
  </rcc>
  <rcc rId="1417" sId="1" odxf="1" dxf="1">
    <oc r="B38">
      <v>31</v>
    </oc>
    <nc r="B38">
      <v>28</v>
    </nc>
    <odxf>
      <border outline="0">
        <bottom style="thin">
          <color indexed="64"/>
        </bottom>
      </border>
    </odxf>
    <ndxf>
      <border outline="0">
        <bottom/>
      </border>
    </ndxf>
  </rcc>
  <rcc rId="1418" sId="1" odxf="1">
    <oc r="B39">
      <v>32</v>
    </oc>
    <nc r="B39">
      <v>29</v>
    </nc>
    <odxf/>
  </rcc>
  <rcc rId="1419" sId="1">
    <oc r="B40">
      <v>33</v>
    </oc>
    <nc r="B40">
      <v>30</v>
    </nc>
  </rcc>
  <rcc rId="1420" sId="1" odxf="1">
    <oc r="B41">
      <v>34</v>
    </oc>
    <nc r="B41">
      <v>31</v>
    </nc>
    <odxf/>
  </rcc>
  <rcc rId="1421" sId="1" odxf="1">
    <oc r="B42">
      <v>34</v>
    </oc>
    <nc r="B42">
      <v>32</v>
    </nc>
    <odxf/>
  </rcc>
  <rcc rId="1422" sId="1" odxf="1">
    <oc r="B43">
      <v>34</v>
    </oc>
    <nc r="B43">
      <v>33</v>
    </nc>
    <odxf/>
  </rcc>
  <rcc rId="1423" sId="1" odxf="1">
    <oc r="B44">
      <v>32</v>
    </oc>
    <nc r="B44">
      <v>34</v>
    </nc>
    <odxf/>
  </rcc>
  <rcc rId="1424" sId="1">
    <oc r="B45">
      <v>33</v>
    </oc>
    <nc r="B45">
      <v>35</v>
    </nc>
  </rcc>
  <rcc rId="1425" sId="1" odxf="1" dxf="1">
    <oc r="B46">
      <v>43</v>
    </oc>
    <nc r="B46">
      <v>36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426" sId="1" odxf="1">
    <oc r="B47">
      <v>44</v>
    </oc>
    <nc r="B47">
      <v>37</v>
    </nc>
    <odxf/>
  </rcc>
  <rcc rId="1427" sId="1" odxf="1">
    <oc r="B48">
      <v>34</v>
    </oc>
    <nc r="B48">
      <v>38</v>
    </nc>
    <odxf/>
  </rcc>
  <rcc rId="1428" sId="1" odxf="1">
    <oc r="B49">
      <v>35</v>
    </oc>
    <nc r="B49">
      <v>39</v>
    </nc>
    <odxf/>
  </rcc>
  <rcc rId="1429" sId="1" odxf="1">
    <oc r="B50">
      <v>48</v>
    </oc>
    <nc r="B50">
      <v>40</v>
    </nc>
    <odxf/>
  </rcc>
  <rcc rId="1430" sId="1" odxf="1">
    <oc r="B51">
      <v>49</v>
    </oc>
    <nc r="B51">
      <v>41</v>
    </nc>
    <odxf/>
  </rcc>
  <rcc rId="1431" sId="1" odxf="1">
    <oc r="B52">
      <v>50</v>
    </oc>
    <nc r="B52">
      <v>42</v>
    </nc>
    <odxf/>
  </rcc>
  <rcc rId="1432" sId="1" odxf="1">
    <oc r="B53">
      <v>51</v>
    </oc>
    <nc r="B53">
      <v>43</v>
    </nc>
    <odxf/>
  </rcc>
  <rcc rId="1433" sId="1" odxf="1" dxf="1">
    <oc r="B54">
      <v>52</v>
    </oc>
    <nc r="B54">
      <v>44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434" sId="1" odxf="1" dxf="1">
    <oc r="B55">
      <v>52</v>
    </oc>
    <nc r="B55">
      <v>45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435" sId="1" odxf="1" dxf="1">
    <oc r="B56">
      <v>52</v>
    </oc>
    <nc r="B56">
      <v>46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436" sId="1">
    <oc r="B57">
      <v>36</v>
    </oc>
    <nc r="B57">
      <v>47</v>
    </nc>
  </rcc>
  <rcc rId="1437" sId="1">
    <oc r="B58">
      <v>37</v>
    </oc>
    <nc r="B58">
      <v>48</v>
    </nc>
  </rcc>
  <rcc rId="1438" sId="1" odxf="1">
    <oc r="B59">
      <v>56</v>
    </oc>
    <nc r="B59">
      <v>49</v>
    </nc>
    <odxf/>
  </rcc>
  <rcc rId="1439" sId="1" odxf="1">
    <oc r="B60">
      <v>56</v>
    </oc>
    <nc r="B60">
      <v>50</v>
    </nc>
    <odxf/>
  </rcc>
  <rfmt sheetId="1" sqref="B35:C60" start="0" length="2147483647">
    <dxf>
      <font>
        <color auto="1"/>
      </font>
    </dxf>
  </rfmt>
  <rcc rId="1440" sId="1">
    <oc r="B62">
      <v>17</v>
    </oc>
    <nc r="B62">
      <v>51</v>
    </nc>
  </rcc>
  <rcc rId="1441" sId="1">
    <oc r="B63">
      <v>18</v>
    </oc>
    <nc r="B63">
      <v>52</v>
    </nc>
  </rcc>
  <rcc rId="1442" sId="1">
    <oc r="B64">
      <v>19</v>
    </oc>
    <nc r="B64">
      <v>53</v>
    </nc>
  </rcc>
  <rcc rId="1443" sId="1">
    <oc r="B65">
      <v>20</v>
    </oc>
    <nc r="B65">
      <v>54</v>
    </nc>
  </rcc>
  <rcc rId="1444" sId="1">
    <oc r="B66">
      <v>21</v>
    </oc>
    <nc r="B66">
      <v>55</v>
    </nc>
  </rcc>
  <rcc rId="1445" sId="1">
    <oc r="B67">
      <v>22</v>
    </oc>
    <nc r="B67">
      <v>56</v>
    </nc>
  </rcc>
  <rcc rId="1446" sId="1">
    <oc r="B68">
      <v>23</v>
    </oc>
    <nc r="B68">
      <v>57</v>
    </nc>
  </rcc>
  <rcc rId="1447" sId="1">
    <oc r="B69">
      <v>24</v>
    </oc>
    <nc r="B69"/>
  </rcc>
  <rcc rId="1448" sId="1">
    <oc r="B70">
      <v>25</v>
    </oc>
    <nc r="B70">
      <v>58</v>
    </nc>
  </rcc>
  <rcc rId="1449" sId="1">
    <oc r="B71">
      <v>26</v>
    </oc>
    <nc r="B71">
      <v>59</v>
    </nc>
  </rcc>
  <rcc rId="1450" sId="1">
    <oc r="B72">
      <v>26</v>
    </oc>
    <nc r="B72">
      <v>60</v>
    </nc>
  </rcc>
  <rcc rId="1451" sId="1">
    <oc r="B73">
      <v>26</v>
    </oc>
    <nc r="B73">
      <v>61</v>
    </nc>
  </rcc>
  <rcc rId="1452" sId="1">
    <oc r="B74">
      <v>26</v>
    </oc>
    <nc r="B74">
      <v>62</v>
    </nc>
  </rcc>
  <rcc rId="1453" sId="1">
    <oc r="B75">
      <v>26</v>
    </oc>
    <nc r="B75">
      <v>63</v>
    </nc>
  </rcc>
  <rcc rId="1454" sId="1">
    <oc r="B76">
      <v>26</v>
    </oc>
    <nc r="B76">
      <v>64</v>
    </nc>
  </rcc>
  <rfmt sheetId="1" sqref="B62:B76" start="0" length="2147483647">
    <dxf>
      <font>
        <color auto="1"/>
      </font>
    </dxf>
  </rfmt>
  <rcc rId="1455" sId="1">
    <oc r="B79">
      <v>67</v>
    </oc>
    <nc r="B79">
      <v>66</v>
    </nc>
  </rcc>
  <rcc rId="1456" sId="1">
    <oc r="B80">
      <v>68</v>
    </oc>
    <nc r="B80">
      <v>67</v>
    </nc>
  </rcc>
  <rcc rId="1457" sId="1">
    <oc r="B81">
      <v>69</v>
    </oc>
    <nc r="B81">
      <v>68</v>
    </nc>
  </rcc>
  <rcc rId="1458" sId="1">
    <oc r="B82">
      <v>70</v>
    </oc>
    <nc r="B82">
      <v>69</v>
    </nc>
  </rcc>
  <rcc rId="1459" sId="1">
    <oc r="B83">
      <v>71</v>
    </oc>
    <nc r="B83">
      <v>70</v>
    </nc>
  </rcc>
  <rcc rId="1460" sId="1">
    <oc r="B84">
      <v>72</v>
    </oc>
    <nc r="B84">
      <v>71</v>
    </nc>
  </rcc>
  <rcc rId="1461" sId="1">
    <oc r="B85">
      <v>73</v>
    </oc>
    <nc r="B85">
      <v>72</v>
    </nc>
  </rcc>
  <rcc rId="1462" sId="1">
    <oc r="B86">
      <v>74</v>
    </oc>
    <nc r="B86">
      <v>73</v>
    </nc>
  </rcc>
  <rcc rId="1463" sId="1">
    <oc r="B87">
      <v>75</v>
    </oc>
    <nc r="B87">
      <v>74</v>
    </nc>
  </rcc>
  <rfmt sheetId="1" sqref="A78:B87" start="0" length="2147483647">
    <dxf>
      <font>
        <color auto="1"/>
      </font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02" sId="1">
    <oc r="J99" t="inlineStr">
      <is>
        <t xml:space="preserve">В соответствии с распоряжением Администрации города Когалыма от 20.02.2021 №35-р "О предоставлении мер поддержки гражданам, удостоенным звания "Почётный гражданин города Когалыма" утверждены списки граждан, удостоенных звания «Почётный гражданин города Когалыма», в количестве 7 человек,  получающих компенсацию расходов в 2021 году (Лосева И.В. отказалась от выплат (кроме единовременной выплаты):
- компенсация расходов на оплату жилого помещения и коммунальных услуг в размере 26231,76 рублей ежемесячно;
- компенсация расходов за проезд в городском автомобильном пассажирском транспорте общего пользования (кроме такси) в размере 11 340 ежемесячно.                                                                                                                                                                                                В 2021 году компенсация расходов на санаторно-курортное лечение и проезд была предоставлена одному почётному гражданину (в декабре).            </t>
      </is>
    </oc>
    <nc r="J99" t="inlineStr">
      <is>
        <r>
          <rPr>
            <sz val="12"/>
            <rFont val="Times New Roman"/>
            <family val="1"/>
            <charset val="204"/>
          </rPr>
          <t>Утверждены списки граждан, удостоенных звания «Почётный гражданин города Когалыма», в количестве 7 человек,  получающих компенсацию расходов в 2021 году:</t>
        </r>
        <r>
          <rPr>
            <sz val="12"/>
            <color rgb="FFFF0000"/>
            <rFont val="Times New Roman"/>
            <family val="1"/>
            <charset val="204"/>
          </rPr>
          <t xml:space="preserve">
- компенсация расходов на оплату жилого помещения и коммунальных услуг в размере 26231,76 рублей ежемесячно;
- компенсация расходов за проезд в городском автомобильном пассажирском транспорте общего пользования (кроме такси) в размере 11 340 ежемесячно.                                                                                                                                                                                                В 2021 году компенсация расходов на санаторно-курортное лечение и проезд была предоставлена одному почётному гражданину (в декабре).            </t>
        </r>
      </is>
    </nc>
  </rcc>
</revisions>
</file>

<file path=xl/revisions/revisionLog1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64" sId="1" ref="A89:XFD94" action="insert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</rrc>
  <rm rId="1465" sheetId="1" source="A134:XFD139" destination="A89:XFD94" sourceSheetId="1">
    <rfmt sheetId="1" xfDxf="1" sqref="A89:XFD89" start="0" length="0">
      <dxf>
        <font>
          <sz val="10"/>
          <color rgb="FFFF0000"/>
          <name val="Times New Roman"/>
          <scheme val="none"/>
        </font>
        <alignment horizontal="center" readingOrder="0"/>
      </dxf>
    </rfmt>
    <rfmt sheetId="1" xfDxf="1" sqref="A90:XFD90" start="0" length="0">
      <dxf>
        <font>
          <sz val="10"/>
          <color rgb="FFFF0000"/>
          <name val="Times New Roman"/>
          <scheme val="none"/>
        </font>
        <alignment horizontal="center" readingOrder="0"/>
      </dxf>
    </rfmt>
    <rfmt sheetId="1" xfDxf="1" sqref="A91:XFD91" start="0" length="0">
      <dxf>
        <font>
          <sz val="10"/>
          <color rgb="FFFF0000"/>
          <name val="Times New Roman"/>
          <scheme val="none"/>
        </font>
        <alignment horizontal="center" readingOrder="0"/>
      </dxf>
    </rfmt>
    <rfmt sheetId="1" xfDxf="1" sqref="A92:XFD92" start="0" length="0">
      <dxf>
        <font>
          <sz val="10"/>
          <color rgb="FFFF0000"/>
          <name val="Times New Roman"/>
          <scheme val="none"/>
        </font>
        <alignment horizontal="center" readingOrder="0"/>
      </dxf>
    </rfmt>
    <rfmt sheetId="1" xfDxf="1" sqref="A93:XFD93" start="0" length="0">
      <dxf>
        <font>
          <sz val="10"/>
          <color rgb="FFFF0000"/>
          <name val="Times New Roman"/>
          <scheme val="none"/>
        </font>
        <alignment horizontal="center" readingOrder="0"/>
      </dxf>
    </rfmt>
    <rfmt sheetId="1" xfDxf="1" sqref="A94:XFD94" start="0" length="0">
      <dxf>
        <font>
          <sz val="10"/>
          <color rgb="FFFF0000"/>
          <name val="Times New Roman"/>
          <scheme val="none"/>
        </font>
        <alignment horizontal="center" readingOrder="0"/>
      </dxf>
    </rfmt>
    <rfmt sheetId="1" sqref="A89" start="0" length="0">
      <dxf>
        <font>
          <b/>
          <sz val="15"/>
          <color rgb="FFFF0000"/>
          <name val="Times New Roman"/>
          <scheme val="none"/>
        </font>
      </dxf>
    </rfmt>
    <rfmt sheetId="1" sqref="B89" start="0" length="0">
      <dxf>
        <font>
          <b/>
          <sz val="15"/>
          <color rgb="FFFF0000"/>
          <name val="Times New Roman"/>
          <scheme val="none"/>
        </font>
        <alignment vertical="center" readingOrder="0"/>
      </dxf>
    </rfmt>
    <rfmt sheetId="1" sqref="C89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89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font>
          <sz val="13"/>
          <color rgb="FFFF0000"/>
          <name val="Times New Roman"/>
          <scheme val="none"/>
        </font>
        <numFmt numFmtId="164" formatCode="0.0"/>
      </dxf>
    </rfmt>
    <rfmt sheetId="1" sqref="L89" start="0" length="0">
      <dxf>
        <font>
          <sz val="13"/>
          <color rgb="FFFF0000"/>
          <name val="Times New Roman"/>
          <scheme val="none"/>
        </font>
      </dxf>
    </rfmt>
    <rfmt sheetId="1" sqref="A90" start="0" length="0">
      <dxf>
        <font>
          <b/>
          <sz val="15"/>
          <color rgb="FFFF0000"/>
          <name val="Times New Roman"/>
          <scheme val="none"/>
        </font>
      </dxf>
    </rfmt>
    <rfmt sheetId="1" sqref="B90" start="0" length="0">
      <dxf>
        <font>
          <b/>
          <sz val="15"/>
          <color rgb="FFFF0000"/>
          <name val="Times New Roman"/>
          <scheme val="none"/>
        </font>
        <alignment vertical="center" readingOrder="0"/>
      </dxf>
    </rfmt>
    <rfmt sheetId="1" sqref="C90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90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90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90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90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0" start="0" length="0">
      <dxf>
        <font>
          <sz val="13"/>
          <color rgb="FFFF0000"/>
          <name val="Times New Roman"/>
          <scheme val="none"/>
        </font>
        <numFmt numFmtId="164" formatCode="0.0"/>
      </dxf>
    </rfmt>
    <rfmt sheetId="1" sqref="L90" start="0" length="0">
      <dxf>
        <font>
          <sz val="13"/>
          <color rgb="FFFF0000"/>
          <name val="Times New Roman"/>
          <scheme val="none"/>
        </font>
      </dxf>
    </rfmt>
    <rfmt sheetId="1" sqref="A91" start="0" length="0">
      <dxf>
        <font>
          <b/>
          <sz val="15"/>
          <color rgb="FFFF0000"/>
          <name val="Times New Roman"/>
          <scheme val="none"/>
        </font>
      </dxf>
    </rfmt>
    <rfmt sheetId="1" sqref="B91" start="0" length="0">
      <dxf>
        <font>
          <b/>
          <sz val="15"/>
          <color rgb="FFFF0000"/>
          <name val="Times New Roman"/>
          <scheme val="none"/>
        </font>
        <alignment vertical="center" readingOrder="0"/>
      </dxf>
    </rfmt>
    <rfmt sheetId="1" sqref="C9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9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9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13"/>
          <color rgb="FFFF0000"/>
          <name val="Times New Roman"/>
          <scheme val="none"/>
        </font>
        <numFmt numFmtId="164" formatCode="0.0"/>
      </dxf>
    </rfmt>
    <rfmt sheetId="1" sqref="L91" start="0" length="0">
      <dxf>
        <font>
          <sz val="13"/>
          <color rgb="FFFF0000"/>
          <name val="Times New Roman"/>
          <scheme val="none"/>
        </font>
      </dxf>
    </rfmt>
    <rfmt sheetId="1" sqref="A92" start="0" length="0">
      <dxf>
        <font>
          <b/>
          <sz val="15"/>
          <color rgb="FFFF0000"/>
          <name val="Times New Roman"/>
          <scheme val="none"/>
        </font>
      </dxf>
    </rfmt>
    <rfmt sheetId="1" sqref="B92" start="0" length="0">
      <dxf>
        <font>
          <b/>
          <sz val="15"/>
          <color rgb="FFFF0000"/>
          <name val="Times New Roman"/>
          <scheme val="none"/>
        </font>
        <alignment vertical="center" readingOrder="0"/>
      </dxf>
    </rfmt>
    <rfmt sheetId="1" sqref="C9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9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9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9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9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2" start="0" length="0">
      <dxf>
        <font>
          <sz val="13"/>
          <color rgb="FFFF0000"/>
          <name val="Times New Roman"/>
          <scheme val="none"/>
        </font>
        <numFmt numFmtId="164" formatCode="0.0"/>
      </dxf>
    </rfmt>
    <rfmt sheetId="1" sqref="L92" start="0" length="0">
      <dxf>
        <font>
          <sz val="13"/>
          <color rgb="FFFF0000"/>
          <name val="Times New Roman"/>
          <scheme val="none"/>
        </font>
      </dxf>
    </rfmt>
    <rfmt sheetId="1" sqref="A93" start="0" length="0">
      <dxf>
        <font>
          <b/>
          <sz val="15"/>
          <color rgb="FFFF0000"/>
          <name val="Times New Roman"/>
          <scheme val="none"/>
        </font>
      </dxf>
    </rfmt>
    <rfmt sheetId="1" sqref="B93" start="0" length="0">
      <dxf>
        <font>
          <b/>
          <sz val="15"/>
          <color rgb="FFFF0000"/>
          <name val="Times New Roman"/>
          <scheme val="none"/>
        </font>
        <alignment vertical="center" readingOrder="0"/>
      </dxf>
    </rfmt>
    <rfmt sheetId="1" sqref="C9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9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9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9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9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9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9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3" start="0" length="0">
      <dxf>
        <font>
          <sz val="13"/>
          <color rgb="FFFF0000"/>
          <name val="Times New Roman"/>
          <scheme val="none"/>
        </font>
        <numFmt numFmtId="164" formatCode="0.0"/>
      </dxf>
    </rfmt>
    <rfmt sheetId="1" sqref="L93" start="0" length="0">
      <dxf>
        <font>
          <sz val="13"/>
          <color rgb="FFFF0000"/>
          <name val="Times New Roman"/>
          <scheme val="none"/>
        </font>
      </dxf>
    </rfmt>
    <rfmt sheetId="1" sqref="A94" start="0" length="0">
      <dxf>
        <font>
          <b/>
          <sz val="15"/>
          <color rgb="FFFF0000"/>
          <name val="Times New Roman"/>
          <scheme val="none"/>
        </font>
      </dxf>
    </rfmt>
    <rfmt sheetId="1" sqref="B94" start="0" length="0">
      <dxf>
        <font>
          <b/>
          <sz val="15"/>
          <color rgb="FFFF0000"/>
          <name val="Times New Roman"/>
          <scheme val="none"/>
        </font>
        <alignment vertical="center" readingOrder="0"/>
      </dxf>
    </rfmt>
    <rfmt sheetId="1" sqref="C94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94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94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94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94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94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94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4" start="0" length="0">
      <dxf>
        <font>
          <sz val="13"/>
          <color rgb="FFFF0000"/>
          <name val="Times New Roman"/>
          <scheme val="none"/>
        </font>
        <numFmt numFmtId="164" formatCode="0.0"/>
      </dxf>
    </rfmt>
    <rfmt sheetId="1" sqref="L94" start="0" length="0">
      <dxf>
        <font>
          <sz val="13"/>
          <color rgb="FFFF0000"/>
          <name val="Times New Roman"/>
          <scheme val="none"/>
        </font>
      </dxf>
    </rfmt>
  </rm>
  <rrc rId="1466" sId="1" ref="A134:XFD134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34:XFD134" start="0" length="0">
      <dxf>
        <font>
          <color rgb="FFFF0000"/>
          <name val="Times New Roman"/>
          <scheme val="none"/>
        </font>
      </dxf>
    </rfmt>
    <rfmt sheetId="1" sqref="A134" start="0" length="0">
      <dxf>
        <font>
          <b/>
          <sz val="15"/>
          <color rgb="FFFF0000"/>
          <name val="Times New Roman"/>
          <scheme val="none"/>
        </font>
      </dxf>
    </rfmt>
    <rfmt sheetId="1" sqref="B13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67" sId="1" ref="A134:XFD134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34:XFD134" start="0" length="0">
      <dxf>
        <font>
          <color rgb="FFFF0000"/>
          <name val="Times New Roman"/>
          <scheme val="none"/>
        </font>
      </dxf>
    </rfmt>
    <rfmt sheetId="1" sqref="A134" start="0" length="0">
      <dxf>
        <font>
          <b/>
          <sz val="15"/>
          <color rgb="FFFF0000"/>
          <name val="Times New Roman"/>
          <scheme val="none"/>
        </font>
      </dxf>
    </rfmt>
    <rfmt sheetId="1" sqref="B13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68" sId="1" ref="A134:XFD134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34:XFD134" start="0" length="0">
      <dxf>
        <font>
          <color rgb="FFFF0000"/>
          <name val="Times New Roman"/>
          <scheme val="none"/>
        </font>
      </dxf>
    </rfmt>
    <rfmt sheetId="1" sqref="A134" start="0" length="0">
      <dxf>
        <font>
          <b/>
          <sz val="15"/>
          <color rgb="FFFF0000"/>
          <name val="Times New Roman"/>
          <scheme val="none"/>
        </font>
      </dxf>
    </rfmt>
    <rfmt sheetId="1" sqref="B13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69" sId="1" ref="A134:XFD134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34:XFD134" start="0" length="0">
      <dxf>
        <font>
          <color rgb="FFFF0000"/>
          <name val="Times New Roman"/>
          <scheme val="none"/>
        </font>
      </dxf>
    </rfmt>
    <rfmt sheetId="1" sqref="A134" start="0" length="0">
      <dxf>
        <font>
          <b/>
          <sz val="15"/>
          <color rgb="FFFF0000"/>
          <name val="Times New Roman"/>
          <scheme val="none"/>
        </font>
      </dxf>
    </rfmt>
    <rfmt sheetId="1" sqref="B13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70" sId="1" ref="A134:XFD134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34:XFD134" start="0" length="0">
      <dxf>
        <font>
          <color rgb="FFFF0000"/>
          <name val="Times New Roman"/>
          <scheme val="none"/>
        </font>
      </dxf>
    </rfmt>
    <rfmt sheetId="1" sqref="A134" start="0" length="0">
      <dxf>
        <font>
          <b/>
          <sz val="15"/>
          <color rgb="FFFF0000"/>
          <name val="Times New Roman"/>
          <scheme val="none"/>
        </font>
      </dxf>
    </rfmt>
    <rfmt sheetId="1" sqref="B13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71" sId="1" ref="A134:XFD134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34:XFD134" start="0" length="0">
      <dxf>
        <font>
          <color rgb="FFFF0000"/>
          <name val="Times New Roman"/>
          <scheme val="none"/>
        </font>
      </dxf>
    </rfmt>
    <rfmt sheetId="1" sqref="A134" start="0" length="0">
      <dxf>
        <font>
          <b/>
          <sz val="15"/>
          <color rgb="FFFF0000"/>
          <name val="Times New Roman"/>
          <scheme val="none"/>
        </font>
      </dxf>
    </rfmt>
    <rfmt sheetId="1" sqref="B13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cv guid="{FEA8BA84-09E7-4AC9-B99A-D42DE5EF1549}" action="delete"/>
  <rdn rId="0" localSheetId="1" customView="1" name="Z_FEA8BA84_09E7_4AC9_B99A_D42DE5EF1549_.wvu.PrintArea" hidden="1" oldHidden="1">
    <formula>'Приложение 2'!$C$1:$J$198</formula>
    <oldFormula>'Приложение 2'!$C$1:$J$198</oldFormula>
  </rdn>
  <rdn rId="0" localSheetId="1" customView="1" name="Z_FEA8BA84_09E7_4AC9_B99A_D42DE5EF1549_.wvu.PrintTitles" hidden="1" oldHidden="1">
    <formula>'Приложение 2'!$3:$5</formula>
    <oldFormula>'Приложение 2'!$3:$5</oldFormula>
  </rdn>
  <rdn rId="0" localSheetId="1" customView="1" name="Z_FEA8BA84_09E7_4AC9_B99A_D42DE5EF1549_.wvu.Cols" hidden="1" oldHidden="1">
    <formula>'Приложение 2'!$A:$A</formula>
    <oldFormula>'Приложение 2'!$A:$A</oldFormula>
  </rdn>
  <rdn rId="0" localSheetId="1" customView="1" name="Z_FEA8BA84_09E7_4AC9_B99A_D42DE5EF1549_.wvu.FilterData" hidden="1" oldHidden="1">
    <formula>'Приложение 2'!$C$1:$L$200</formula>
    <oldFormula>'Приложение 2'!$C$1:$L$200</oldFormula>
  </rdn>
  <rcv guid="{FEA8BA84-09E7-4AC9-B99A-D42DE5EF1549}" action="add"/>
</revisions>
</file>

<file path=xl/revisions/revisionLog1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76" sId="1" ref="A95:XFD100" action="insert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</rrc>
  <rm rId="1477" sheetId="1" source="A162:XFD167" destination="A95:XFD100" sourceSheetId="1">
    <rfmt sheetId="1" xfDxf="1" sqref="A95:XFD95" start="0" length="0">
      <dxf>
        <font>
          <color rgb="FFFF0000"/>
          <name val="Times New Roman"/>
          <scheme val="none"/>
        </font>
      </dxf>
    </rfmt>
    <rfmt sheetId="1" xfDxf="1" sqref="A96:XFD96" start="0" length="0">
      <dxf>
        <font>
          <color rgb="FFFF0000"/>
          <name val="Times New Roman"/>
          <scheme val="none"/>
        </font>
      </dxf>
    </rfmt>
    <rfmt sheetId="1" xfDxf="1" sqref="A97:XFD97" start="0" length="0">
      <dxf>
        <font>
          <color rgb="FFFF0000"/>
          <name val="Times New Roman"/>
          <scheme val="none"/>
        </font>
      </dxf>
    </rfmt>
    <rfmt sheetId="1" xfDxf="1" sqref="A98:XFD98" start="0" length="0">
      <dxf>
        <font>
          <color rgb="FFFF0000"/>
          <name val="Times New Roman"/>
          <scheme val="none"/>
        </font>
      </dxf>
    </rfmt>
    <rfmt sheetId="1" xfDxf="1" sqref="A99:XFD99" start="0" length="0">
      <dxf>
        <font>
          <color rgb="FFFF0000"/>
          <name val="Times New Roman"/>
          <scheme val="none"/>
        </font>
      </dxf>
    </rfmt>
    <rfmt sheetId="1" xfDxf="1" sqref="A100:XFD100" start="0" length="0">
      <dxf>
        <font>
          <color rgb="FFFF0000"/>
          <name val="Times New Roman"/>
          <scheme val="none"/>
        </font>
      </dxf>
    </rfmt>
    <rfmt sheetId="1" sqref="A95" start="0" length="0">
      <dxf>
        <font>
          <b/>
          <sz val="15"/>
          <color rgb="FFFF0000"/>
          <name val="Times New Roman"/>
          <scheme val="none"/>
        </font>
      </dxf>
    </rfmt>
    <rfmt sheetId="1" sqref="B95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95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95" start="0" length="0">
      <dxf>
        <font>
          <sz val="13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95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95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95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95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95" start="0" length="0">
      <dxf>
        <font>
          <sz val="13"/>
          <color auto="1"/>
          <name val="Times New Roman"/>
          <scheme val="none"/>
        </font>
        <numFmt numFmtId="30" formatCode="@"/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5" start="0" length="0">
      <dxf>
        <font>
          <sz val="13"/>
          <color rgb="FFFF0000"/>
          <name val="Times New Roman"/>
          <scheme val="none"/>
        </font>
      </dxf>
    </rfmt>
    <rfmt sheetId="1" sqref="L95" start="0" length="0">
      <dxf>
        <font>
          <sz val="13"/>
          <color rgb="FFFF0000"/>
          <name val="Times New Roman"/>
          <scheme val="none"/>
        </font>
      </dxf>
    </rfmt>
    <rfmt sheetId="1" sqref="A96" start="0" length="0">
      <dxf>
        <font>
          <b/>
          <sz val="15"/>
          <color rgb="FFFF0000"/>
          <name val="Times New Roman"/>
          <scheme val="none"/>
        </font>
      </dxf>
    </rfmt>
    <rfmt sheetId="1" sqref="B96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96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96" start="0" length="0">
      <dxf>
        <font>
          <sz val="13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96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96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96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96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font>
          <sz val="13"/>
          <color auto="1"/>
          <name val="Times New Roman"/>
          <scheme val="none"/>
        </font>
        <numFmt numFmtId="30" formatCode="@"/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6" start="0" length="0">
      <dxf>
        <font>
          <sz val="13"/>
          <color rgb="FFFF0000"/>
          <name val="Times New Roman"/>
          <scheme val="none"/>
        </font>
      </dxf>
    </rfmt>
    <rfmt sheetId="1" sqref="L96" start="0" length="0">
      <dxf>
        <font>
          <sz val="13"/>
          <color rgb="FFFF0000"/>
          <name val="Times New Roman"/>
          <scheme val="none"/>
        </font>
      </dxf>
    </rfmt>
    <rfmt sheetId="1" sqref="A97" start="0" length="0">
      <dxf>
        <font>
          <b/>
          <sz val="15"/>
          <color rgb="FFFF0000"/>
          <name val="Times New Roman"/>
          <scheme val="none"/>
        </font>
      </dxf>
    </rfmt>
    <rfmt sheetId="1" sqref="B97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97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97" start="0" length="0">
      <dxf>
        <font>
          <sz val="13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97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97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97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97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97" start="0" length="0">
      <dxf>
        <font>
          <sz val="13"/>
          <color auto="1"/>
          <name val="Times New Roman"/>
          <scheme val="none"/>
        </font>
        <numFmt numFmtId="30" formatCode="@"/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7" start="0" length="0">
      <dxf>
        <font>
          <sz val="13"/>
          <color rgb="FFFF0000"/>
          <name val="Times New Roman"/>
          <scheme val="none"/>
        </font>
      </dxf>
    </rfmt>
    <rfmt sheetId="1" sqref="L97" start="0" length="0">
      <dxf>
        <font>
          <sz val="13"/>
          <color rgb="FFFF0000"/>
          <name val="Times New Roman"/>
          <scheme val="none"/>
        </font>
      </dxf>
    </rfmt>
    <rfmt sheetId="1" sqref="A98" start="0" length="0">
      <dxf>
        <font>
          <b/>
          <sz val="15"/>
          <color rgb="FFFF0000"/>
          <name val="Times New Roman"/>
          <scheme val="none"/>
        </font>
      </dxf>
    </rfmt>
    <rfmt sheetId="1" sqref="B9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98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98" start="0" length="0">
      <dxf>
        <font>
          <sz val="13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98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98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98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98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98" start="0" length="0">
      <dxf>
        <font>
          <sz val="13"/>
          <color auto="1"/>
          <name val="Times New Roman"/>
          <scheme val="none"/>
        </font>
        <numFmt numFmtId="30" formatCode="@"/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8" start="0" length="0">
      <dxf>
        <font>
          <sz val="13"/>
          <color rgb="FFFF0000"/>
          <name val="Times New Roman"/>
          <scheme val="none"/>
        </font>
      </dxf>
    </rfmt>
    <rfmt sheetId="1" sqref="L98" start="0" length="0">
      <dxf>
        <font>
          <sz val="13"/>
          <color rgb="FFFF0000"/>
          <name val="Times New Roman"/>
          <scheme val="none"/>
        </font>
      </dxf>
    </rfmt>
    <rfmt sheetId="1" sqref="A99" start="0" length="0">
      <dxf>
        <font>
          <b/>
          <sz val="15"/>
          <color rgb="FFFF0000"/>
          <name val="Times New Roman"/>
          <scheme val="none"/>
        </font>
      </dxf>
    </rfmt>
    <rfmt sheetId="1" sqref="B99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99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99" start="0" length="0">
      <dxf>
        <font>
          <sz val="13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99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99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99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99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99" start="0" length="0">
      <dxf>
        <font>
          <sz val="13"/>
          <color auto="1"/>
          <name val="Times New Roman"/>
          <scheme val="none"/>
        </font>
        <numFmt numFmtId="30" formatCode="@"/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9" start="0" length="0">
      <dxf>
        <font>
          <sz val="13"/>
          <color rgb="FFFF0000"/>
          <name val="Times New Roman"/>
          <scheme val="none"/>
        </font>
      </dxf>
    </rfmt>
    <rfmt sheetId="1" sqref="L99" start="0" length="0">
      <dxf>
        <font>
          <sz val="13"/>
          <color rgb="FFFF0000"/>
          <name val="Times New Roman"/>
          <scheme val="none"/>
        </font>
      </dxf>
    </rfmt>
    <rfmt sheetId="1" sqref="A100" start="0" length="0">
      <dxf>
        <font>
          <b/>
          <sz val="15"/>
          <color rgb="FFFF0000"/>
          <name val="Times New Roman"/>
          <scheme val="none"/>
        </font>
      </dxf>
    </rfmt>
    <rfmt sheetId="1" sqref="B10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00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00" start="0" length="0">
      <dxf>
        <font>
          <sz val="13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00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00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00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00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00" start="0" length="0">
      <dxf>
        <font>
          <sz val="13"/>
          <color auto="1"/>
          <name val="Times New Roman"/>
          <scheme val="none"/>
        </font>
        <numFmt numFmtId="30" formatCode="@"/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0" start="0" length="0">
      <dxf>
        <font>
          <sz val="13"/>
          <color rgb="FFFF0000"/>
          <name val="Times New Roman"/>
          <scheme val="none"/>
        </font>
      </dxf>
    </rfmt>
    <rfmt sheetId="1" sqref="L100" start="0" length="0">
      <dxf>
        <font>
          <sz val="13"/>
          <color rgb="FFFF0000"/>
          <name val="Times New Roman"/>
          <scheme val="none"/>
        </font>
      </dxf>
    </rfmt>
  </rm>
  <rrc rId="1478" sId="1" ref="A162:XFD162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2:XFD162" start="0" length="0">
      <dxf>
        <font>
          <color rgb="FFFF0000"/>
          <name val="Times New Roman"/>
          <scheme val="none"/>
        </font>
      </dxf>
    </rfmt>
    <rfmt sheetId="1" sqref="A162" start="0" length="0">
      <dxf>
        <font>
          <b/>
          <sz val="15"/>
          <color rgb="FFFF0000"/>
          <name val="Times New Roman"/>
          <scheme val="none"/>
        </font>
      </dxf>
    </rfmt>
    <rfmt sheetId="1" sqref="B16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79" sId="1" ref="A162:XFD162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2:XFD162" start="0" length="0">
      <dxf>
        <font>
          <color rgb="FFFF0000"/>
          <name val="Times New Roman"/>
          <scheme val="none"/>
        </font>
      </dxf>
    </rfmt>
    <rfmt sheetId="1" sqref="A162" start="0" length="0">
      <dxf>
        <font>
          <b/>
          <sz val="15"/>
          <color rgb="FFFF0000"/>
          <name val="Times New Roman"/>
          <scheme val="none"/>
        </font>
      </dxf>
    </rfmt>
    <rfmt sheetId="1" sqref="B16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80" sId="1" ref="A162:XFD162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2:XFD162" start="0" length="0">
      <dxf>
        <font>
          <color rgb="FFFF0000"/>
          <name val="Times New Roman"/>
          <scheme val="none"/>
        </font>
      </dxf>
    </rfmt>
    <rfmt sheetId="1" sqref="A162" start="0" length="0">
      <dxf>
        <font>
          <b/>
          <sz val="15"/>
          <color rgb="FFFF0000"/>
          <name val="Times New Roman"/>
          <scheme val="none"/>
        </font>
      </dxf>
    </rfmt>
    <rfmt sheetId="1" sqref="B16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81" sId="1" ref="A162:XFD162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2:XFD162" start="0" length="0">
      <dxf>
        <font>
          <color rgb="FFFF0000"/>
          <name val="Times New Roman"/>
          <scheme val="none"/>
        </font>
      </dxf>
    </rfmt>
    <rfmt sheetId="1" sqref="A162" start="0" length="0">
      <dxf>
        <font>
          <b/>
          <sz val="15"/>
          <color rgb="FFFF0000"/>
          <name val="Times New Roman"/>
          <scheme val="none"/>
        </font>
      </dxf>
    </rfmt>
    <rfmt sheetId="1" sqref="B16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82" sId="1" ref="A162:XFD162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2:XFD162" start="0" length="0">
      <dxf>
        <font>
          <color rgb="FFFF0000"/>
          <name val="Times New Roman"/>
          <scheme val="none"/>
        </font>
      </dxf>
    </rfmt>
    <rfmt sheetId="1" sqref="A162" start="0" length="0">
      <dxf>
        <font>
          <b/>
          <sz val="15"/>
          <color rgb="FFFF0000"/>
          <name val="Times New Roman"/>
          <scheme val="none"/>
        </font>
      </dxf>
    </rfmt>
    <rfmt sheetId="1" sqref="B16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83" sId="1" ref="A162:XFD162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2:XFD162" start="0" length="0">
      <dxf>
        <font>
          <color rgb="FFFF0000"/>
          <name val="Times New Roman"/>
          <scheme val="none"/>
        </font>
      </dxf>
    </rfmt>
    <rfmt sheetId="1" sqref="A162" start="0" length="0">
      <dxf>
        <font>
          <b/>
          <sz val="15"/>
          <color rgb="FFFF0000"/>
          <name val="Times New Roman"/>
          <scheme val="none"/>
        </font>
      </dxf>
    </rfmt>
    <rfmt sheetId="1" sqref="B16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</revisions>
</file>

<file path=xl/revisions/revisionLog1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84" sId="1" ref="A101:XFD110" action="insert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</rrc>
  <rm rId="1485" sheetId="1" source="A162:XFD171" destination="A101:XFD110" sourceSheetId="1">
    <rfmt sheetId="1" xfDxf="1" sqref="A101:XFD101" start="0" length="0">
      <dxf>
        <font>
          <color rgb="FFFF0000"/>
          <name val="Times New Roman"/>
          <scheme val="none"/>
        </font>
      </dxf>
    </rfmt>
    <rfmt sheetId="1" xfDxf="1" sqref="A102:XFD102" start="0" length="0">
      <dxf>
        <font>
          <color rgb="FFFF0000"/>
          <name val="Times New Roman"/>
          <scheme val="none"/>
        </font>
      </dxf>
    </rfmt>
    <rfmt sheetId="1" xfDxf="1" sqref="A103:XFD103" start="0" length="0">
      <dxf>
        <font>
          <color rgb="FFFF0000"/>
          <name val="Times New Roman"/>
          <scheme val="none"/>
        </font>
      </dxf>
    </rfmt>
    <rfmt sheetId="1" xfDxf="1" sqref="A104:XFD104" start="0" length="0">
      <dxf>
        <font>
          <color rgb="FFFF0000"/>
          <name val="Times New Roman"/>
          <scheme val="none"/>
        </font>
      </dxf>
    </rfmt>
    <rfmt sheetId="1" xfDxf="1" sqref="A105:XFD105" start="0" length="0">
      <dxf>
        <font>
          <color rgb="FFFF0000"/>
          <name val="Times New Roman"/>
          <scheme val="none"/>
        </font>
      </dxf>
    </rfmt>
    <rfmt sheetId="1" xfDxf="1" sqref="A106:XFD106" start="0" length="0">
      <dxf>
        <font>
          <color rgb="FFFF0000"/>
          <name val="Times New Roman"/>
          <scheme val="none"/>
        </font>
      </dxf>
    </rfmt>
    <rfmt sheetId="1" xfDxf="1" sqref="A107:XFD107" start="0" length="0">
      <dxf>
        <font>
          <color rgb="FFFF0000"/>
          <name val="Times New Roman"/>
          <scheme val="none"/>
        </font>
      </dxf>
    </rfmt>
    <rfmt sheetId="1" xfDxf="1" sqref="A108:XFD108" start="0" length="0">
      <dxf>
        <font>
          <color rgb="FFFF0000"/>
          <name val="Times New Roman"/>
          <scheme val="none"/>
        </font>
      </dxf>
    </rfmt>
    <rfmt sheetId="1" xfDxf="1" sqref="A109:XFD109" start="0" length="0">
      <dxf>
        <font>
          <color rgb="FFFF0000"/>
          <name val="Times New Roman"/>
          <scheme val="none"/>
        </font>
      </dxf>
    </rfmt>
    <rfmt sheetId="1" xfDxf="1" sqref="A110:XFD110" start="0" length="0">
      <dxf>
        <font>
          <color rgb="FFFF0000"/>
          <name val="Times New Roman"/>
          <scheme val="none"/>
        </font>
      </dxf>
    </rfmt>
    <rfmt sheetId="1" sqref="A101" start="0" length="0">
      <dxf>
        <font>
          <b/>
          <sz val="15"/>
          <color rgb="FFFF0000"/>
          <name val="Times New Roman"/>
          <scheme val="none"/>
        </font>
      </dxf>
    </rfmt>
    <rfmt sheetId="1" sqref="B101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01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01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justify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101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101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101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01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J101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1" start="0" length="0">
      <dxf>
        <font>
          <sz val="13"/>
          <color rgb="FFFF0000"/>
          <name val="Times New Roman"/>
          <scheme val="none"/>
        </font>
      </dxf>
    </rfmt>
    <rfmt sheetId="1" sqref="L101" start="0" length="0">
      <dxf>
        <font>
          <sz val="13"/>
          <color rgb="FFFF0000"/>
          <name val="Times New Roman"/>
          <scheme val="none"/>
        </font>
      </dxf>
    </rfmt>
    <rfmt sheetId="1" sqref="A102" start="0" length="0">
      <dxf>
        <font>
          <b/>
          <sz val="15"/>
          <color rgb="FFFF0000"/>
          <name val="Times New Roman"/>
          <scheme val="none"/>
        </font>
      </dxf>
    </rfmt>
    <rfmt sheetId="1" sqref="B10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02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02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justify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102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102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102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02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J102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2" start="0" length="0">
      <dxf>
        <font>
          <sz val="13"/>
          <color rgb="FFFF0000"/>
          <name val="Times New Roman"/>
          <scheme val="none"/>
        </font>
      </dxf>
    </rfmt>
    <rfmt sheetId="1" sqref="L102" start="0" length="0">
      <dxf>
        <font>
          <sz val="13"/>
          <color rgb="FFFF0000"/>
          <name val="Times New Roman"/>
          <scheme val="none"/>
        </font>
      </dxf>
    </rfmt>
    <rfmt sheetId="1" sqref="A103" start="0" length="0">
      <dxf>
        <font>
          <b/>
          <sz val="15"/>
          <color rgb="FFFF0000"/>
          <name val="Times New Roman"/>
          <scheme val="none"/>
        </font>
      </dxf>
    </rfmt>
    <rfmt sheetId="1" sqref="B103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03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03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justify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103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103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103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03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J103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3" start="0" length="0">
      <dxf>
        <font>
          <sz val="13"/>
          <color rgb="FFFF0000"/>
          <name val="Times New Roman"/>
          <scheme val="none"/>
        </font>
      </dxf>
    </rfmt>
    <rfmt sheetId="1" sqref="L103" start="0" length="0">
      <dxf>
        <font>
          <sz val="13"/>
          <color rgb="FFFF0000"/>
          <name val="Times New Roman"/>
          <scheme val="none"/>
        </font>
      </dxf>
    </rfmt>
    <rfmt sheetId="1" sqref="A104" start="0" length="0">
      <dxf>
        <font>
          <b/>
          <sz val="15"/>
          <color rgb="FFFF0000"/>
          <name val="Times New Roman"/>
          <scheme val="none"/>
        </font>
      </dxf>
    </rfmt>
    <rfmt sheetId="1" sqref="B10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04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04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justify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104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104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104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04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J104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4" start="0" length="0">
      <dxf>
        <font>
          <sz val="13"/>
          <color rgb="FFFF0000"/>
          <name val="Times New Roman"/>
          <scheme val="none"/>
        </font>
      </dxf>
    </rfmt>
    <rfmt sheetId="1" sqref="L104" start="0" length="0">
      <dxf>
        <font>
          <sz val="13"/>
          <color rgb="FFFF0000"/>
          <name val="Times New Roman"/>
          <scheme val="none"/>
        </font>
      </dxf>
    </rfmt>
    <rfmt sheetId="1" sqref="A105" start="0" length="0">
      <dxf>
        <font>
          <b/>
          <sz val="15"/>
          <color rgb="FFFF0000"/>
          <name val="Times New Roman"/>
          <scheme val="none"/>
        </font>
      </dxf>
    </rfmt>
    <rfmt sheetId="1" sqref="B105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05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05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justify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105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105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105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05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J105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5" start="0" length="0">
      <dxf>
        <font>
          <sz val="13"/>
          <color rgb="FFFF0000"/>
          <name val="Times New Roman"/>
          <scheme val="none"/>
        </font>
      </dxf>
    </rfmt>
    <rfmt sheetId="1" sqref="L105" start="0" length="0">
      <dxf>
        <font>
          <sz val="13"/>
          <color rgb="FFFF0000"/>
          <name val="Times New Roman"/>
          <scheme val="none"/>
        </font>
      </dxf>
    </rfmt>
    <rfmt sheetId="1" sqref="A106" start="0" length="0">
      <dxf>
        <font>
          <b/>
          <sz val="15"/>
          <color rgb="FFFF0000"/>
          <name val="Times New Roman"/>
          <scheme val="none"/>
        </font>
      </dxf>
    </rfmt>
    <rfmt sheetId="1" sqref="B106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06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06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justify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106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106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106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06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J106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6" start="0" length="0">
      <dxf>
        <font>
          <sz val="13"/>
          <color rgb="FFFF0000"/>
          <name val="Times New Roman"/>
          <scheme val="none"/>
        </font>
      </dxf>
    </rfmt>
    <rfmt sheetId="1" sqref="L106" start="0" length="0">
      <dxf>
        <font>
          <sz val="13"/>
          <color rgb="FFFF0000"/>
          <name val="Times New Roman"/>
          <scheme val="none"/>
        </font>
      </dxf>
    </rfmt>
    <rfmt sheetId="1" sqref="A107" start="0" length="0">
      <dxf>
        <font>
          <b/>
          <sz val="15"/>
          <color rgb="FFFF0000"/>
          <name val="Times New Roman"/>
          <scheme val="none"/>
        </font>
      </dxf>
    </rfmt>
    <rfmt sheetId="1" sqref="B107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07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07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justify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107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107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107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07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J107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7" start="0" length="0">
      <dxf>
        <font>
          <sz val="13"/>
          <color rgb="FFFF0000"/>
          <name val="Times New Roman"/>
          <scheme val="none"/>
        </font>
      </dxf>
    </rfmt>
    <rfmt sheetId="1" sqref="L107" start="0" length="0">
      <dxf>
        <font>
          <sz val="13"/>
          <color rgb="FFFF0000"/>
          <name val="Times New Roman"/>
          <scheme val="none"/>
        </font>
      </dxf>
    </rfmt>
    <rfmt sheetId="1" sqref="A108" start="0" length="0">
      <dxf>
        <font>
          <b/>
          <sz val="15"/>
          <color rgb="FFFF0000"/>
          <name val="Times New Roman"/>
          <scheme val="none"/>
        </font>
      </dxf>
    </rfmt>
    <rfmt sheetId="1" sqref="B10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08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08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justify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108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108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108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08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J108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8" start="0" length="0">
      <dxf>
        <font>
          <sz val="13"/>
          <color rgb="FFFF0000"/>
          <name val="Times New Roman"/>
          <scheme val="none"/>
        </font>
      </dxf>
    </rfmt>
    <rfmt sheetId="1" sqref="L108" start="0" length="0">
      <dxf>
        <font>
          <sz val="13"/>
          <color rgb="FFFF0000"/>
          <name val="Times New Roman"/>
          <scheme val="none"/>
        </font>
      </dxf>
    </rfmt>
    <rfmt sheetId="1" sqref="A109" start="0" length="0">
      <dxf>
        <font>
          <b/>
          <sz val="15"/>
          <color rgb="FFFF0000"/>
          <name val="Times New Roman"/>
          <scheme val="none"/>
        </font>
      </dxf>
    </rfmt>
    <rfmt sheetId="1" sqref="B109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09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09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justify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109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109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109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09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J109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9" start="0" length="0">
      <dxf>
        <font>
          <sz val="13"/>
          <color rgb="FFFF0000"/>
          <name val="Times New Roman"/>
          <scheme val="none"/>
        </font>
      </dxf>
    </rfmt>
    <rfmt sheetId="1" sqref="L109" start="0" length="0">
      <dxf>
        <font>
          <sz val="13"/>
          <color rgb="FFFF0000"/>
          <name val="Times New Roman"/>
          <scheme val="none"/>
        </font>
      </dxf>
    </rfmt>
    <rfmt sheetId="1" sqref="A110" start="0" length="0">
      <dxf>
        <font>
          <b/>
          <sz val="15"/>
          <color rgb="FFFF0000"/>
          <name val="Times New Roman"/>
          <scheme val="none"/>
        </font>
      </dxf>
    </rfmt>
    <rfmt sheetId="1" sqref="B11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10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0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justify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110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110" start="0" length="0">
      <dxf>
        <font>
          <sz val="13"/>
          <color auto="1"/>
          <name val="Times New Roman"/>
          <scheme val="none"/>
        </font>
        <numFmt numFmtId="164" formatCode="0.0"/>
        <fill>
          <patternFill patternType="solid">
            <bgColor theme="0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110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0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J110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0" start="0" length="0">
      <dxf>
        <font>
          <sz val="13"/>
          <color rgb="FFFF0000"/>
          <name val="Times New Roman"/>
          <scheme val="none"/>
        </font>
      </dxf>
    </rfmt>
    <rfmt sheetId="1" sqref="L110" start="0" length="0">
      <dxf>
        <font>
          <sz val="13"/>
          <color rgb="FFFF0000"/>
          <name val="Times New Roman"/>
          <scheme val="none"/>
        </font>
      </dxf>
    </rfmt>
  </rm>
  <rrc rId="1486" sId="1" ref="A162:XFD162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2:XFD162" start="0" length="0">
      <dxf>
        <font>
          <color rgb="FFFF0000"/>
          <name val="Times New Roman"/>
          <scheme val="none"/>
        </font>
      </dxf>
    </rfmt>
    <rfmt sheetId="1" sqref="A162" start="0" length="0">
      <dxf>
        <font>
          <b/>
          <sz val="15"/>
          <color rgb="FFFF0000"/>
          <name val="Times New Roman"/>
          <scheme val="none"/>
        </font>
      </dxf>
    </rfmt>
    <rfmt sheetId="1" sqref="B16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87" sId="1" ref="A162:XFD162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2:XFD162" start="0" length="0">
      <dxf>
        <font>
          <color rgb="FFFF0000"/>
          <name val="Times New Roman"/>
          <scheme val="none"/>
        </font>
      </dxf>
    </rfmt>
    <rfmt sheetId="1" sqref="A162" start="0" length="0">
      <dxf>
        <font>
          <b/>
          <sz val="15"/>
          <color rgb="FFFF0000"/>
          <name val="Times New Roman"/>
          <scheme val="none"/>
        </font>
      </dxf>
    </rfmt>
    <rfmt sheetId="1" sqref="B16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88" sId="1" ref="A162:XFD162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2:XFD162" start="0" length="0">
      <dxf>
        <font>
          <color rgb="FFFF0000"/>
          <name val="Times New Roman"/>
          <scheme val="none"/>
        </font>
      </dxf>
    </rfmt>
    <rfmt sheetId="1" sqref="A162" start="0" length="0">
      <dxf>
        <font>
          <b/>
          <sz val="15"/>
          <color rgb="FFFF0000"/>
          <name val="Times New Roman"/>
          <scheme val="none"/>
        </font>
      </dxf>
    </rfmt>
    <rfmt sheetId="1" sqref="B16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89" sId="1" ref="A162:XFD162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2:XFD162" start="0" length="0">
      <dxf>
        <font>
          <color rgb="FFFF0000"/>
          <name val="Times New Roman"/>
          <scheme val="none"/>
        </font>
      </dxf>
    </rfmt>
    <rfmt sheetId="1" sqref="A162" start="0" length="0">
      <dxf>
        <font>
          <b/>
          <sz val="15"/>
          <color rgb="FFFF0000"/>
          <name val="Times New Roman"/>
          <scheme val="none"/>
        </font>
      </dxf>
    </rfmt>
    <rfmt sheetId="1" sqref="B16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90" sId="1" ref="A162:XFD162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2:XFD162" start="0" length="0">
      <dxf>
        <font>
          <color rgb="FFFF0000"/>
          <name val="Times New Roman"/>
          <scheme val="none"/>
        </font>
      </dxf>
    </rfmt>
    <rfmt sheetId="1" sqref="A162" start="0" length="0">
      <dxf>
        <font>
          <b/>
          <sz val="15"/>
          <color rgb="FFFF0000"/>
          <name val="Times New Roman"/>
          <scheme val="none"/>
        </font>
      </dxf>
    </rfmt>
    <rfmt sheetId="1" sqref="B16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91" sId="1" ref="A162:XFD162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2:XFD162" start="0" length="0">
      <dxf>
        <font>
          <color rgb="FFFF0000"/>
          <name val="Times New Roman"/>
          <scheme val="none"/>
        </font>
      </dxf>
    </rfmt>
    <rfmt sheetId="1" sqref="A162" start="0" length="0">
      <dxf>
        <font>
          <b/>
          <sz val="15"/>
          <color rgb="FFFF0000"/>
          <name val="Times New Roman"/>
          <scheme val="none"/>
        </font>
      </dxf>
    </rfmt>
    <rfmt sheetId="1" sqref="B16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92" sId="1" ref="A162:XFD162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2:XFD162" start="0" length="0">
      <dxf>
        <font>
          <color rgb="FFFF0000"/>
          <name val="Times New Roman"/>
          <scheme val="none"/>
        </font>
      </dxf>
    </rfmt>
    <rfmt sheetId="1" sqref="A162" start="0" length="0">
      <dxf>
        <font>
          <b/>
          <sz val="15"/>
          <color rgb="FFFF0000"/>
          <name val="Times New Roman"/>
          <scheme val="none"/>
        </font>
      </dxf>
    </rfmt>
    <rfmt sheetId="1" sqref="B16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93" sId="1" ref="A162:XFD162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2:XFD162" start="0" length="0">
      <dxf>
        <font>
          <color rgb="FFFF0000"/>
          <name val="Times New Roman"/>
          <scheme val="none"/>
        </font>
      </dxf>
    </rfmt>
    <rfmt sheetId="1" sqref="A162" start="0" length="0">
      <dxf>
        <font>
          <b/>
          <sz val="15"/>
          <color rgb="FFFF0000"/>
          <name val="Times New Roman"/>
          <scheme val="none"/>
        </font>
      </dxf>
    </rfmt>
    <rfmt sheetId="1" sqref="B16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94" sId="1" ref="A162:XFD162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2:XFD162" start="0" length="0">
      <dxf>
        <font>
          <color rgb="FFFF0000"/>
          <name val="Times New Roman"/>
          <scheme val="none"/>
        </font>
      </dxf>
    </rfmt>
    <rfmt sheetId="1" sqref="A162" start="0" length="0">
      <dxf>
        <font>
          <b/>
          <sz val="15"/>
          <color rgb="FFFF0000"/>
          <name val="Times New Roman"/>
          <scheme val="none"/>
        </font>
      </dxf>
    </rfmt>
    <rfmt sheetId="1" sqref="B16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95" sId="1" ref="A162:XFD162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2:XFD162" start="0" length="0">
      <dxf>
        <font>
          <color rgb="FFFF0000"/>
          <name val="Times New Roman"/>
          <scheme val="none"/>
        </font>
      </dxf>
    </rfmt>
    <rfmt sheetId="1" sqref="A162" start="0" length="0">
      <dxf>
        <font>
          <b/>
          <sz val="15"/>
          <color rgb="FFFF0000"/>
          <name val="Times New Roman"/>
          <scheme val="none"/>
        </font>
      </dxf>
    </rfmt>
    <rfmt sheetId="1" sqref="B16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96" sId="1" ref="A111:XFD128" action="insert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</rrc>
  <rm rId="1497" sheetId="1" source="A150:XFD167" destination="A111:XFD128" sourceSheetId="1">
    <rfmt sheetId="1" xfDxf="1" sqref="A111:XFD111" start="0" length="0">
      <dxf>
        <font>
          <color rgb="FFFF0000"/>
          <name val="Times New Roman"/>
          <scheme val="none"/>
        </font>
      </dxf>
    </rfmt>
    <rfmt sheetId="1" xfDxf="1" sqref="A112:XFD112" start="0" length="0">
      <dxf>
        <font>
          <color rgb="FFFF0000"/>
          <name val="Times New Roman"/>
          <scheme val="none"/>
        </font>
      </dxf>
    </rfmt>
    <rfmt sheetId="1" xfDxf="1" sqref="A113:XFD113" start="0" length="0">
      <dxf>
        <font>
          <color rgb="FFFF0000"/>
          <name val="Times New Roman"/>
          <scheme val="none"/>
        </font>
      </dxf>
    </rfmt>
    <rfmt sheetId="1" xfDxf="1" sqref="A114:XFD114" start="0" length="0">
      <dxf>
        <font>
          <color rgb="FFFF0000"/>
          <name val="Times New Roman"/>
          <scheme val="none"/>
        </font>
      </dxf>
    </rfmt>
    <rfmt sheetId="1" xfDxf="1" sqref="A115:XFD115" start="0" length="0">
      <dxf>
        <font>
          <color rgb="FFFF0000"/>
          <name val="Times New Roman"/>
          <scheme val="none"/>
        </font>
      </dxf>
    </rfmt>
    <rfmt sheetId="1" xfDxf="1" sqref="A116:XFD116" start="0" length="0">
      <dxf>
        <font>
          <color rgb="FFFF0000"/>
          <name val="Times New Roman"/>
          <scheme val="none"/>
        </font>
      </dxf>
    </rfmt>
    <rfmt sheetId="1" xfDxf="1" sqref="A117:XFD117" start="0" length="0">
      <dxf>
        <font>
          <color rgb="FFFF0000"/>
          <name val="Times New Roman"/>
          <scheme val="none"/>
        </font>
      </dxf>
    </rfmt>
    <rfmt sheetId="1" xfDxf="1" sqref="A118:XFD118" start="0" length="0">
      <dxf>
        <font>
          <color rgb="FFFF0000"/>
          <name val="Times New Roman"/>
          <scheme val="none"/>
        </font>
      </dxf>
    </rfmt>
    <rfmt sheetId="1" xfDxf="1" sqref="A119:XFD119" start="0" length="0">
      <dxf>
        <font>
          <color rgb="FFFF0000"/>
          <name val="Times New Roman"/>
          <scheme val="none"/>
        </font>
      </dxf>
    </rfmt>
    <rfmt sheetId="1" xfDxf="1" sqref="A120:XFD120" start="0" length="0">
      <dxf>
        <font>
          <color rgb="FFFF0000"/>
          <name val="Times New Roman"/>
          <scheme val="none"/>
        </font>
      </dxf>
    </rfmt>
    <rfmt sheetId="1" xfDxf="1" sqref="A121:XFD121" start="0" length="0">
      <dxf>
        <font>
          <color rgb="FFFF0000"/>
          <name val="Times New Roman"/>
          <scheme val="none"/>
        </font>
      </dxf>
    </rfmt>
    <rfmt sheetId="1" xfDxf="1" sqref="A122:XFD122" start="0" length="0">
      <dxf>
        <font>
          <color rgb="FFFF0000"/>
          <name val="Times New Roman"/>
          <scheme val="none"/>
        </font>
      </dxf>
    </rfmt>
    <rfmt sheetId="1" xfDxf="1" sqref="A123:XFD123" start="0" length="0">
      <dxf>
        <font>
          <color rgb="FFFF0000"/>
          <name val="Times New Roman"/>
          <scheme val="none"/>
        </font>
      </dxf>
    </rfmt>
    <rfmt sheetId="1" xfDxf="1" sqref="A124:XFD124" start="0" length="0">
      <dxf>
        <font>
          <color rgb="FFFF0000"/>
          <name val="Times New Roman"/>
          <scheme val="none"/>
        </font>
      </dxf>
    </rfmt>
    <rfmt sheetId="1" xfDxf="1" sqref="A125:XFD125" start="0" length="0">
      <dxf>
        <font>
          <color rgb="FFFF0000"/>
          <name val="Times New Roman"/>
          <scheme val="none"/>
        </font>
      </dxf>
    </rfmt>
    <rfmt sheetId="1" xfDxf="1" sqref="A126:XFD126" start="0" length="0">
      <dxf>
        <font>
          <color rgb="FFFF0000"/>
          <name val="Times New Roman"/>
          <scheme val="none"/>
        </font>
      </dxf>
    </rfmt>
    <rfmt sheetId="1" xfDxf="1" sqref="A127:XFD127" start="0" length="0">
      <dxf>
        <font>
          <color rgb="FFFF0000"/>
          <name val="Times New Roman"/>
          <scheme val="none"/>
        </font>
      </dxf>
    </rfmt>
    <rfmt sheetId="1" xfDxf="1" sqref="A128:XFD128" start="0" length="0">
      <dxf>
        <font>
          <color rgb="FFFF0000"/>
          <name val="Times New Roman"/>
          <scheme val="none"/>
        </font>
      </dxf>
    </rfmt>
    <rfmt sheetId="1" sqref="A111" start="0" length="0">
      <dxf>
        <font>
          <b/>
          <sz val="15"/>
          <color rgb="FFFF0000"/>
          <name val="Times New Roman"/>
          <scheme val="none"/>
        </font>
      </dxf>
    </rfmt>
    <rfmt sheetId="1" sqref="B111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11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1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1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1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1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1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1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1" start="0" length="0">
      <dxf>
        <font>
          <sz val="13"/>
          <color rgb="FFFF0000"/>
          <name val="Times New Roman"/>
          <scheme val="none"/>
        </font>
      </dxf>
    </rfmt>
    <rfmt sheetId="1" sqref="L111" start="0" length="0">
      <dxf>
        <font>
          <sz val="13"/>
          <color rgb="FFFF0000"/>
          <name val="Times New Roman"/>
          <scheme val="none"/>
        </font>
      </dxf>
    </rfmt>
    <rfmt sheetId="1" sqref="A112" start="0" length="0">
      <dxf>
        <font>
          <b/>
          <sz val="15"/>
          <color rgb="FFFF0000"/>
          <name val="Times New Roman"/>
          <scheme val="none"/>
        </font>
      </dxf>
    </rfmt>
    <rfmt sheetId="1" sqref="B11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12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2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2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2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2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2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2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2" start="0" length="0">
      <dxf>
        <font>
          <sz val="13"/>
          <color rgb="FFFF0000"/>
          <name val="Times New Roman"/>
          <scheme val="none"/>
        </font>
      </dxf>
    </rfmt>
    <rfmt sheetId="1" sqref="L112" start="0" length="0">
      <dxf>
        <font>
          <sz val="13"/>
          <color rgb="FFFF0000"/>
          <name val="Times New Roman"/>
          <scheme val="none"/>
        </font>
      </dxf>
    </rfmt>
    <rfmt sheetId="1" sqref="A113" start="0" length="0">
      <dxf>
        <font>
          <b/>
          <sz val="15"/>
          <color rgb="FFFF0000"/>
          <name val="Times New Roman"/>
          <scheme val="none"/>
        </font>
      </dxf>
    </rfmt>
    <rfmt sheetId="1" sqref="B113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13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3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3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3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3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3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3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3" start="0" length="0">
      <dxf>
        <font>
          <sz val="13"/>
          <color rgb="FFFF0000"/>
          <name val="Times New Roman"/>
          <scheme val="none"/>
        </font>
      </dxf>
    </rfmt>
    <rfmt sheetId="1" sqref="L113" start="0" length="0">
      <dxf>
        <font>
          <sz val="13"/>
          <color rgb="FFFF0000"/>
          <name val="Times New Roman"/>
          <scheme val="none"/>
        </font>
      </dxf>
    </rfmt>
    <rfmt sheetId="1" sqref="A114" start="0" length="0">
      <dxf>
        <font>
          <b/>
          <sz val="15"/>
          <color rgb="FFFF0000"/>
          <name val="Times New Roman"/>
          <scheme val="none"/>
        </font>
      </dxf>
    </rfmt>
    <rfmt sheetId="1" sqref="B11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14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4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4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4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4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4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4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4" start="0" length="0">
      <dxf>
        <font>
          <sz val="13"/>
          <color rgb="FFFF0000"/>
          <name val="Times New Roman"/>
          <scheme val="none"/>
        </font>
      </dxf>
    </rfmt>
    <rfmt sheetId="1" sqref="L114" start="0" length="0">
      <dxf>
        <font>
          <sz val="13"/>
          <color rgb="FFFF0000"/>
          <name val="Times New Roman"/>
          <scheme val="none"/>
        </font>
      </dxf>
    </rfmt>
    <rfmt sheetId="1" sqref="A115" start="0" length="0">
      <dxf>
        <font>
          <b/>
          <sz val="15"/>
          <color rgb="FFFF0000"/>
          <name val="Times New Roman"/>
          <scheme val="none"/>
        </font>
      </dxf>
    </rfmt>
    <rfmt sheetId="1" sqref="B115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15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5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5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5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5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5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5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5" start="0" length="0">
      <dxf>
        <font>
          <sz val="13"/>
          <color rgb="FFFF0000"/>
          <name val="Times New Roman"/>
          <scheme val="none"/>
        </font>
      </dxf>
    </rfmt>
    <rfmt sheetId="1" sqref="L115" start="0" length="0">
      <dxf>
        <font>
          <sz val="13"/>
          <color rgb="FFFF0000"/>
          <name val="Times New Roman"/>
          <scheme val="none"/>
        </font>
      </dxf>
    </rfmt>
    <rfmt sheetId="1" sqref="A116" start="0" length="0">
      <dxf>
        <font>
          <b/>
          <sz val="15"/>
          <color rgb="FFFF0000"/>
          <name val="Times New Roman"/>
          <scheme val="none"/>
        </font>
      </dxf>
    </rfmt>
    <rfmt sheetId="1" sqref="B116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16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6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6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6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6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6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6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6" start="0" length="0">
      <dxf>
        <font>
          <sz val="13"/>
          <color rgb="FFFF0000"/>
          <name val="Times New Roman"/>
          <scheme val="none"/>
        </font>
      </dxf>
    </rfmt>
    <rfmt sheetId="1" sqref="L116" start="0" length="0">
      <dxf>
        <font>
          <sz val="13"/>
          <color rgb="FFFF0000"/>
          <name val="Times New Roman"/>
          <scheme val="none"/>
        </font>
      </dxf>
    </rfmt>
    <rfmt sheetId="1" sqref="A117" start="0" length="0">
      <dxf>
        <font>
          <b/>
          <sz val="15"/>
          <color rgb="FFFF0000"/>
          <name val="Times New Roman"/>
          <scheme val="none"/>
        </font>
      </dxf>
    </rfmt>
    <rfmt sheetId="1" sqref="B117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17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7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7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7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7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7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7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7" start="0" length="0">
      <dxf>
        <font>
          <sz val="13"/>
          <color rgb="FFFF0000"/>
          <name val="Times New Roman"/>
          <scheme val="none"/>
        </font>
      </dxf>
    </rfmt>
    <rfmt sheetId="1" sqref="L117" start="0" length="0">
      <dxf>
        <font>
          <sz val="13"/>
          <color rgb="FFFF0000"/>
          <name val="Times New Roman"/>
          <scheme val="none"/>
        </font>
      </dxf>
    </rfmt>
    <rfmt sheetId="1" sqref="A118" start="0" length="0">
      <dxf>
        <font>
          <b/>
          <sz val="15"/>
          <color rgb="FFFF0000"/>
          <name val="Times New Roman"/>
          <scheme val="none"/>
        </font>
      </dxf>
    </rfmt>
    <rfmt sheetId="1" sqref="B11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18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8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8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8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8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8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8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8" start="0" length="0">
      <dxf>
        <font>
          <sz val="13"/>
          <color rgb="FFFF0000"/>
          <name val="Times New Roman"/>
          <scheme val="none"/>
        </font>
      </dxf>
    </rfmt>
    <rfmt sheetId="1" sqref="L118" start="0" length="0">
      <dxf>
        <font>
          <sz val="13"/>
          <color rgb="FFFF0000"/>
          <name val="Times New Roman"/>
          <scheme val="none"/>
        </font>
      </dxf>
    </rfmt>
    <rfmt sheetId="1" sqref="A119" start="0" length="0">
      <dxf>
        <font>
          <b/>
          <sz val="15"/>
          <color rgb="FFFF0000"/>
          <name val="Times New Roman"/>
          <scheme val="none"/>
        </font>
      </dxf>
    </rfmt>
    <rfmt sheetId="1" sqref="B119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19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9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9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9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9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9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9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9" start="0" length="0">
      <dxf>
        <font>
          <sz val="13"/>
          <color rgb="FFFF0000"/>
          <name val="Times New Roman"/>
          <scheme val="none"/>
        </font>
      </dxf>
    </rfmt>
    <rfmt sheetId="1" sqref="L119" start="0" length="0">
      <dxf>
        <font>
          <sz val="13"/>
          <color rgb="FFFF0000"/>
          <name val="Times New Roman"/>
          <scheme val="none"/>
        </font>
      </dxf>
    </rfmt>
    <rfmt sheetId="1" sqref="A120" start="0" length="0">
      <dxf>
        <font>
          <b/>
          <sz val="15"/>
          <color rgb="FFFF0000"/>
          <name val="Times New Roman"/>
          <scheme val="none"/>
        </font>
      </dxf>
    </rfmt>
    <rfmt sheetId="1" sqref="B12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20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20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20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20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20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20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20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0" start="0" length="0">
      <dxf>
        <font>
          <sz val="13"/>
          <color rgb="FFFF0000"/>
          <name val="Times New Roman"/>
          <scheme val="none"/>
        </font>
      </dxf>
    </rfmt>
    <rfmt sheetId="1" sqref="L120" start="0" length="0">
      <dxf>
        <font>
          <sz val="13"/>
          <color rgb="FFFF0000"/>
          <name val="Times New Roman"/>
          <scheme val="none"/>
        </font>
      </dxf>
    </rfmt>
    <rfmt sheetId="1" sqref="A121" start="0" length="0">
      <dxf>
        <font>
          <b/>
          <sz val="15"/>
          <color rgb="FFFF0000"/>
          <name val="Times New Roman"/>
          <scheme val="none"/>
        </font>
      </dxf>
    </rfmt>
    <rfmt sheetId="1" sqref="B121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21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21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21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21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21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21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21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1" start="0" length="0">
      <dxf>
        <font>
          <sz val="13"/>
          <color rgb="FFFF0000"/>
          <name val="Times New Roman"/>
          <scheme val="none"/>
        </font>
      </dxf>
    </rfmt>
    <rfmt sheetId="1" sqref="L121" start="0" length="0">
      <dxf>
        <font>
          <sz val="13"/>
          <color rgb="FFFF0000"/>
          <name val="Times New Roman"/>
          <scheme val="none"/>
        </font>
      </dxf>
    </rfmt>
    <rfmt sheetId="1" sqref="A122" start="0" length="0">
      <dxf>
        <font>
          <b/>
          <sz val="15"/>
          <color rgb="FFFF0000"/>
          <name val="Times New Roman"/>
          <scheme val="none"/>
        </font>
      </dxf>
    </rfmt>
    <rfmt sheetId="1" sqref="B12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22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22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22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22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22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22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22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2" start="0" length="0">
      <dxf>
        <font>
          <sz val="13"/>
          <color rgb="FFFF0000"/>
          <name val="Times New Roman"/>
          <scheme val="none"/>
        </font>
      </dxf>
    </rfmt>
    <rfmt sheetId="1" sqref="L122" start="0" length="0">
      <dxf>
        <font>
          <sz val="13"/>
          <color rgb="FFFF0000"/>
          <name val="Times New Roman"/>
          <scheme val="none"/>
        </font>
      </dxf>
    </rfmt>
    <rfmt sheetId="1" sqref="A123" start="0" length="0">
      <dxf>
        <font>
          <b/>
          <sz val="15"/>
          <color rgb="FFFF0000"/>
          <name val="Times New Roman"/>
          <scheme val="none"/>
        </font>
      </dxf>
    </rfmt>
    <rfmt sheetId="1" sqref="B123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23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23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23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23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23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23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23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3" start="0" length="0">
      <dxf>
        <font>
          <sz val="13"/>
          <color rgb="FFFF0000"/>
          <name val="Times New Roman"/>
          <scheme val="none"/>
        </font>
      </dxf>
    </rfmt>
    <rfmt sheetId="1" sqref="L123" start="0" length="0">
      <dxf>
        <font>
          <sz val="13"/>
          <color rgb="FFFF0000"/>
          <name val="Times New Roman"/>
          <scheme val="none"/>
        </font>
      </dxf>
    </rfmt>
    <rfmt sheetId="1" sqref="A124" start="0" length="0">
      <dxf>
        <font>
          <b/>
          <sz val="15"/>
          <color rgb="FFFF0000"/>
          <name val="Times New Roman"/>
          <scheme val="none"/>
        </font>
      </dxf>
    </rfmt>
    <rfmt sheetId="1" sqref="B12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24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24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24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24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24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24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24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4" start="0" length="0">
      <dxf>
        <font>
          <sz val="13"/>
          <color rgb="FFFF0000"/>
          <name val="Times New Roman"/>
          <scheme val="none"/>
        </font>
      </dxf>
    </rfmt>
    <rfmt sheetId="1" sqref="L124" start="0" length="0">
      <dxf>
        <font>
          <sz val="13"/>
          <color rgb="FFFF0000"/>
          <name val="Times New Roman"/>
          <scheme val="none"/>
        </font>
      </dxf>
    </rfmt>
    <rfmt sheetId="1" sqref="A125" start="0" length="0">
      <dxf>
        <font>
          <b/>
          <sz val="15"/>
          <color rgb="FFFF0000"/>
          <name val="Times New Roman"/>
          <scheme val="none"/>
        </font>
      </dxf>
    </rfmt>
    <rfmt sheetId="1" sqref="B125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25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25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25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25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25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25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25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5" start="0" length="0">
      <dxf>
        <font>
          <sz val="13"/>
          <color rgb="FFFF0000"/>
          <name val="Times New Roman"/>
          <scheme val="none"/>
        </font>
      </dxf>
    </rfmt>
    <rfmt sheetId="1" sqref="L125" start="0" length="0">
      <dxf>
        <font>
          <sz val="13"/>
          <color rgb="FFFF0000"/>
          <name val="Times New Roman"/>
          <scheme val="none"/>
        </font>
      </dxf>
    </rfmt>
    <rfmt sheetId="1" sqref="A126" start="0" length="0">
      <dxf>
        <font>
          <b/>
          <sz val="15"/>
          <color rgb="FFFF0000"/>
          <name val="Times New Roman"/>
          <scheme val="none"/>
        </font>
      </dxf>
    </rfmt>
    <rfmt sheetId="1" sqref="B126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26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26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26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26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26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26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26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6" start="0" length="0">
      <dxf>
        <font>
          <sz val="13"/>
          <color rgb="FFFF0000"/>
          <name val="Times New Roman"/>
          <scheme val="none"/>
        </font>
      </dxf>
    </rfmt>
    <rfmt sheetId="1" sqref="L126" start="0" length="0">
      <dxf>
        <font>
          <sz val="13"/>
          <color rgb="FFFF0000"/>
          <name val="Times New Roman"/>
          <scheme val="none"/>
        </font>
      </dxf>
    </rfmt>
    <rfmt sheetId="1" sqref="A127" start="0" length="0">
      <dxf>
        <font>
          <b/>
          <sz val="15"/>
          <color rgb="FFFF0000"/>
          <name val="Times New Roman"/>
          <scheme val="none"/>
        </font>
      </dxf>
    </rfmt>
    <rfmt sheetId="1" sqref="B127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27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27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27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27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27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27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7" start="0" length="0">
      <dxf>
        <font>
          <sz val="13"/>
          <color rgb="FFFF0000"/>
          <name val="Times New Roman"/>
          <scheme val="none"/>
        </font>
      </dxf>
    </rfmt>
    <rfmt sheetId="1" sqref="L127" start="0" length="0">
      <dxf>
        <font>
          <sz val="13"/>
          <color rgb="FFFF0000"/>
          <name val="Times New Roman"/>
          <scheme val="none"/>
        </font>
      </dxf>
    </rfmt>
    <rfmt sheetId="1" sqref="A128" start="0" length="0">
      <dxf>
        <font>
          <b/>
          <sz val="15"/>
          <color rgb="FFFF0000"/>
          <name val="Times New Roman"/>
          <scheme val="none"/>
        </font>
      </dxf>
    </rfmt>
    <rfmt sheetId="1" sqref="B12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28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28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28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28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28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28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28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8" start="0" length="0">
      <dxf>
        <font>
          <sz val="13"/>
          <color rgb="FFFF0000"/>
          <name val="Times New Roman"/>
          <scheme val="none"/>
        </font>
      </dxf>
    </rfmt>
    <rfmt sheetId="1" sqref="L128" start="0" length="0">
      <dxf>
        <font>
          <sz val="13"/>
          <color rgb="FFFF0000"/>
          <name val="Times New Roman"/>
          <scheme val="none"/>
        </font>
      </dxf>
    </rfmt>
  </rm>
  <rrc rId="1498" sId="1" ref="A150:XFD15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499" sId="1" ref="A150:XFD15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00" sId="1" ref="A150:XFD15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01" sId="1" ref="A150:XFD15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02" sId="1" ref="A150:XFD15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03" sId="1" ref="A150:XFD15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04" sId="1" ref="A150:XFD15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05" sId="1" ref="A150:XFD15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06" sId="1" ref="A150:XFD15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07" sId="1" ref="A150:XFD15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08" sId="1" ref="A150:XFD15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09" sId="1" ref="A150:XFD15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10" sId="1" ref="A150:XFD15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11" sId="1" ref="A150:XFD15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12" sId="1" ref="A150:XFD15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13" sId="1" ref="A150:XFD15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14" sId="1" ref="A150:XFD15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15" sId="1" ref="A150:XFD15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16" sId="1" ref="A111:XFD118" action="insert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</rrc>
  <rm rId="1517" sheetId="1" source="A170:XFD177" destination="A111:XFD118" sourceSheetId="1">
    <rfmt sheetId="1" xfDxf="1" sqref="A111:XFD111" start="0" length="0">
      <dxf>
        <font>
          <color rgb="FFFF0000"/>
          <name val="Times New Roman"/>
          <scheme val="none"/>
        </font>
      </dxf>
    </rfmt>
    <rfmt sheetId="1" xfDxf="1" sqref="A112:XFD112" start="0" length="0">
      <dxf>
        <font>
          <color rgb="FFFF0000"/>
          <name val="Times New Roman"/>
          <scheme val="none"/>
        </font>
      </dxf>
    </rfmt>
    <rfmt sheetId="1" xfDxf="1" sqref="A113:XFD113" start="0" length="0">
      <dxf>
        <font>
          <color rgb="FFFF0000"/>
          <name val="Times New Roman"/>
          <scheme val="none"/>
        </font>
      </dxf>
    </rfmt>
    <rfmt sheetId="1" xfDxf="1" sqref="A114:XFD114" start="0" length="0">
      <dxf>
        <font>
          <color rgb="FFFF0000"/>
          <name val="Times New Roman"/>
          <scheme val="none"/>
        </font>
      </dxf>
    </rfmt>
    <rfmt sheetId="1" xfDxf="1" sqref="A115:XFD115" start="0" length="0">
      <dxf>
        <font>
          <color rgb="FFFF0000"/>
          <name val="Times New Roman"/>
          <scheme val="none"/>
        </font>
      </dxf>
    </rfmt>
    <rfmt sheetId="1" xfDxf="1" sqref="A116:XFD116" start="0" length="0">
      <dxf>
        <font>
          <color rgb="FFFF0000"/>
          <name val="Times New Roman"/>
          <scheme val="none"/>
        </font>
      </dxf>
    </rfmt>
    <rfmt sheetId="1" xfDxf="1" sqref="A117:XFD117" start="0" length="0">
      <dxf>
        <font>
          <color rgb="FFFF0000"/>
          <name val="Times New Roman"/>
          <scheme val="none"/>
        </font>
      </dxf>
    </rfmt>
    <rfmt sheetId="1" xfDxf="1" sqref="A118:XFD118" start="0" length="0">
      <dxf>
        <font>
          <color rgb="FFFF0000"/>
          <name val="Times New Roman"/>
          <scheme val="none"/>
        </font>
      </dxf>
    </rfmt>
    <rfmt sheetId="1" sqref="A111" start="0" length="0">
      <dxf>
        <font>
          <b/>
          <sz val="15"/>
          <color rgb="FFFF0000"/>
          <name val="Times New Roman"/>
          <scheme val="none"/>
        </font>
      </dxf>
    </rfmt>
    <rfmt sheetId="1" sqref="B111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11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1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1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1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1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1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1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1" start="0" length="0">
      <dxf>
        <font>
          <sz val="13"/>
          <color rgb="FFFF0000"/>
          <name val="Times New Roman"/>
          <scheme val="none"/>
        </font>
      </dxf>
    </rfmt>
    <rfmt sheetId="1" sqref="L111" start="0" length="0">
      <dxf>
        <font>
          <sz val="13"/>
          <color rgb="FFFF0000"/>
          <name val="Times New Roman"/>
          <scheme val="none"/>
        </font>
      </dxf>
    </rfmt>
    <rfmt sheetId="1" sqref="A112" start="0" length="0">
      <dxf>
        <font>
          <b/>
          <sz val="15"/>
          <color rgb="FFFF0000"/>
          <name val="Times New Roman"/>
          <scheme val="none"/>
        </font>
      </dxf>
    </rfmt>
    <rfmt sheetId="1" sqref="B11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12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2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2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2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2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2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2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2" start="0" length="0">
      <dxf>
        <font>
          <sz val="13"/>
          <color rgb="FFFF0000"/>
          <name val="Times New Roman"/>
          <scheme val="none"/>
        </font>
      </dxf>
    </rfmt>
    <rfmt sheetId="1" sqref="L112" start="0" length="0">
      <dxf>
        <font>
          <sz val="13"/>
          <color rgb="FFFF0000"/>
          <name val="Times New Roman"/>
          <scheme val="none"/>
        </font>
      </dxf>
    </rfmt>
    <rfmt sheetId="1" sqref="A113" start="0" length="0">
      <dxf>
        <font>
          <b/>
          <sz val="15"/>
          <color rgb="FFFF0000"/>
          <name val="Times New Roman"/>
          <scheme val="none"/>
        </font>
      </dxf>
    </rfmt>
    <rfmt sheetId="1" sqref="B113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13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3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3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3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3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3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3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3" start="0" length="0">
      <dxf>
        <font>
          <sz val="13"/>
          <color rgb="FFFF0000"/>
          <name val="Times New Roman"/>
          <scheme val="none"/>
        </font>
      </dxf>
    </rfmt>
    <rfmt sheetId="1" sqref="L113" start="0" length="0">
      <dxf>
        <font>
          <sz val="13"/>
          <color rgb="FFFF0000"/>
          <name val="Times New Roman"/>
          <scheme val="none"/>
        </font>
      </dxf>
    </rfmt>
    <rfmt sheetId="1" sqref="A114" start="0" length="0">
      <dxf>
        <font>
          <b/>
          <sz val="15"/>
          <color rgb="FFFF0000"/>
          <name val="Times New Roman"/>
          <scheme val="none"/>
        </font>
      </dxf>
    </rfmt>
    <rfmt sheetId="1" sqref="B11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14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4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4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4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4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4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4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4" start="0" length="0">
      <dxf>
        <font>
          <sz val="13"/>
          <color rgb="FFFF0000"/>
          <name val="Times New Roman"/>
          <scheme val="none"/>
        </font>
      </dxf>
    </rfmt>
    <rfmt sheetId="1" sqref="L114" start="0" length="0">
      <dxf>
        <font>
          <sz val="13"/>
          <color rgb="FFFF0000"/>
          <name val="Times New Roman"/>
          <scheme val="none"/>
        </font>
      </dxf>
    </rfmt>
    <rfmt sheetId="1" sqref="A115" start="0" length="0">
      <dxf>
        <font>
          <b/>
          <sz val="15"/>
          <color rgb="FFFF0000"/>
          <name val="Times New Roman"/>
          <scheme val="none"/>
        </font>
      </dxf>
    </rfmt>
    <rfmt sheetId="1" sqref="B115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15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5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5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5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5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5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5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5" start="0" length="0">
      <dxf>
        <font>
          <sz val="13"/>
          <color rgb="FFFF0000"/>
          <name val="Times New Roman"/>
          <scheme val="none"/>
        </font>
      </dxf>
    </rfmt>
    <rfmt sheetId="1" sqref="L115" start="0" length="0">
      <dxf>
        <font>
          <sz val="13"/>
          <color rgb="FFFF0000"/>
          <name val="Times New Roman"/>
          <scheme val="none"/>
        </font>
      </dxf>
    </rfmt>
    <rfmt sheetId="1" sqref="A116" start="0" length="0">
      <dxf>
        <font>
          <b/>
          <sz val="15"/>
          <color rgb="FFFF0000"/>
          <name val="Times New Roman"/>
          <scheme val="none"/>
        </font>
      </dxf>
    </rfmt>
    <rfmt sheetId="1" sqref="B116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16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6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6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6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6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6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6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6" start="0" length="0">
      <dxf>
        <font>
          <sz val="13"/>
          <color rgb="FFFF0000"/>
          <name val="Times New Roman"/>
          <scheme val="none"/>
        </font>
      </dxf>
    </rfmt>
    <rfmt sheetId="1" sqref="L116" start="0" length="0">
      <dxf>
        <font>
          <sz val="13"/>
          <color rgb="FFFF0000"/>
          <name val="Times New Roman"/>
          <scheme val="none"/>
        </font>
      </dxf>
    </rfmt>
    <rfmt sheetId="1" sqref="A117" start="0" length="0">
      <dxf>
        <font>
          <b/>
          <sz val="15"/>
          <color rgb="FFFF0000"/>
          <name val="Times New Roman"/>
          <scheme val="none"/>
        </font>
      </dxf>
    </rfmt>
    <rfmt sheetId="1" sqref="B117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17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7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7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7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7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7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7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7" start="0" length="0">
      <dxf>
        <font>
          <sz val="13"/>
          <color rgb="FFFF0000"/>
          <name val="Times New Roman"/>
          <scheme val="none"/>
        </font>
      </dxf>
    </rfmt>
    <rfmt sheetId="1" sqref="L117" start="0" length="0">
      <dxf>
        <font>
          <sz val="13"/>
          <color rgb="FFFF0000"/>
          <name val="Times New Roman"/>
          <scheme val="none"/>
        </font>
      </dxf>
    </rfmt>
    <rfmt sheetId="1" sqref="A118" start="0" length="0">
      <dxf>
        <font>
          <b/>
          <sz val="15"/>
          <color rgb="FFFF0000"/>
          <name val="Times New Roman"/>
          <scheme val="none"/>
        </font>
      </dxf>
    </rfmt>
    <rfmt sheetId="1" sqref="B11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18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8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18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18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18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18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18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8" start="0" length="0">
      <dxf>
        <font>
          <sz val="13"/>
          <color rgb="FFFF0000"/>
          <name val="Times New Roman"/>
          <scheme val="none"/>
        </font>
      </dxf>
    </rfmt>
    <rfmt sheetId="1" sqref="L118" start="0" length="0">
      <dxf>
        <font>
          <sz val="13"/>
          <color rgb="FFFF0000"/>
          <name val="Times New Roman"/>
          <scheme val="none"/>
        </font>
      </dxf>
    </rfmt>
  </rm>
  <rrc rId="1518" sId="1" ref="A170:XFD17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70:XFD170" start="0" length="0">
      <dxf>
        <font>
          <color rgb="FFFF0000"/>
          <name val="Times New Roman"/>
          <scheme val="none"/>
        </font>
      </dxf>
    </rfmt>
    <rfmt sheetId="1" sqref="A170" start="0" length="0">
      <dxf>
        <font>
          <b/>
          <sz val="15"/>
          <color rgb="FFFF0000"/>
          <name val="Times New Roman"/>
          <scheme val="none"/>
        </font>
      </dxf>
    </rfmt>
    <rfmt sheetId="1" sqref="B17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19" sId="1" ref="A170:XFD17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70:XFD170" start="0" length="0">
      <dxf>
        <font>
          <color rgb="FFFF0000"/>
          <name val="Times New Roman"/>
          <scheme val="none"/>
        </font>
      </dxf>
    </rfmt>
    <rfmt sheetId="1" sqref="A170" start="0" length="0">
      <dxf>
        <font>
          <b/>
          <sz val="15"/>
          <color rgb="FFFF0000"/>
          <name val="Times New Roman"/>
          <scheme val="none"/>
        </font>
      </dxf>
    </rfmt>
    <rfmt sheetId="1" sqref="B17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20" sId="1" ref="A170:XFD17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70:XFD170" start="0" length="0">
      <dxf>
        <font>
          <color rgb="FFFF0000"/>
          <name val="Times New Roman"/>
          <scheme val="none"/>
        </font>
      </dxf>
    </rfmt>
    <rfmt sheetId="1" sqref="A170" start="0" length="0">
      <dxf>
        <font>
          <b/>
          <sz val="15"/>
          <color rgb="FFFF0000"/>
          <name val="Times New Roman"/>
          <scheme val="none"/>
        </font>
      </dxf>
    </rfmt>
    <rfmt sheetId="1" sqref="B17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21" sId="1" ref="A170:XFD17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70:XFD170" start="0" length="0">
      <dxf>
        <font>
          <color rgb="FFFF0000"/>
          <name val="Times New Roman"/>
          <scheme val="none"/>
        </font>
      </dxf>
    </rfmt>
    <rfmt sheetId="1" sqref="A170" start="0" length="0">
      <dxf>
        <font>
          <b/>
          <sz val="15"/>
          <color rgb="FFFF0000"/>
          <name val="Times New Roman"/>
          <scheme val="none"/>
        </font>
      </dxf>
    </rfmt>
    <rfmt sheetId="1" sqref="B17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22" sId="1" ref="A170:XFD17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70:XFD170" start="0" length="0">
      <dxf>
        <font>
          <color rgb="FFFF0000"/>
          <name val="Times New Roman"/>
          <scheme val="none"/>
        </font>
      </dxf>
    </rfmt>
    <rfmt sheetId="1" sqref="A170" start="0" length="0">
      <dxf>
        <font>
          <b/>
          <sz val="15"/>
          <color rgb="FFFF0000"/>
          <name val="Times New Roman"/>
          <scheme val="none"/>
        </font>
      </dxf>
    </rfmt>
    <rfmt sheetId="1" sqref="B17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23" sId="1" ref="A170:XFD17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70:XFD170" start="0" length="0">
      <dxf>
        <font>
          <color rgb="FFFF0000"/>
          <name val="Times New Roman"/>
          <scheme val="none"/>
        </font>
      </dxf>
    </rfmt>
    <rfmt sheetId="1" sqref="A170" start="0" length="0">
      <dxf>
        <font>
          <b/>
          <sz val="15"/>
          <color rgb="FFFF0000"/>
          <name val="Times New Roman"/>
          <scheme val="none"/>
        </font>
      </dxf>
    </rfmt>
    <rfmt sheetId="1" sqref="B17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24" sId="1" ref="A170:XFD17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70:XFD170" start="0" length="0">
      <dxf>
        <font>
          <color rgb="FFFF0000"/>
          <name val="Times New Roman"/>
          <scheme val="none"/>
        </font>
      </dxf>
    </rfmt>
    <rfmt sheetId="1" sqref="A170" start="0" length="0">
      <dxf>
        <font>
          <b/>
          <sz val="15"/>
          <color rgb="FFFF0000"/>
          <name val="Times New Roman"/>
          <scheme val="none"/>
        </font>
      </dxf>
    </rfmt>
    <rfmt sheetId="1" sqref="B17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25" sId="1" ref="A170:XFD17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70:XFD170" start="0" length="0">
      <dxf>
        <font>
          <color rgb="FFFF0000"/>
          <name val="Times New Roman"/>
          <scheme val="none"/>
        </font>
      </dxf>
    </rfmt>
    <rfmt sheetId="1" sqref="A170" start="0" length="0">
      <dxf>
        <font>
          <b/>
          <sz val="15"/>
          <color rgb="FFFF0000"/>
          <name val="Times New Roman"/>
          <scheme val="none"/>
        </font>
      </dxf>
    </rfmt>
    <rfmt sheetId="1" sqref="B17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26" sId="1" ref="A137:XFD142" action="insert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</rrc>
  <rm rId="1527" sheetId="1" source="A164:XFD169" destination="A137:XFD142" sourceSheetId="1">
    <rfmt sheetId="1" xfDxf="1" sqref="A137:XFD137" start="0" length="0">
      <dxf>
        <font>
          <sz val="12"/>
          <color rgb="FFFF0000"/>
          <name val="Times New Roman"/>
          <scheme val="none"/>
        </font>
      </dxf>
    </rfmt>
    <rfmt sheetId="1" xfDxf="1" sqref="A138:XFD138" start="0" length="0">
      <dxf>
        <font>
          <sz val="12"/>
          <color rgb="FFFF0000"/>
          <name val="Times New Roman"/>
          <scheme val="none"/>
        </font>
      </dxf>
    </rfmt>
    <rfmt sheetId="1" xfDxf="1" sqref="A139:XFD139" start="0" length="0">
      <dxf>
        <font>
          <sz val="12"/>
          <color rgb="FFFF0000"/>
          <name val="Times New Roman"/>
          <scheme val="none"/>
        </font>
      </dxf>
    </rfmt>
    <rfmt sheetId="1" xfDxf="1" sqref="A140:XFD140" start="0" length="0">
      <dxf>
        <font>
          <sz val="12"/>
          <color rgb="FFFF0000"/>
          <name val="Times New Roman"/>
          <scheme val="none"/>
        </font>
      </dxf>
    </rfmt>
    <rfmt sheetId="1" xfDxf="1" sqref="A141:XFD141" start="0" length="0">
      <dxf>
        <font>
          <sz val="12"/>
          <color rgb="FFFF0000"/>
          <name val="Times New Roman"/>
          <scheme val="none"/>
        </font>
      </dxf>
    </rfmt>
    <rfmt sheetId="1" xfDxf="1" sqref="A142:XFD142" start="0" length="0">
      <dxf>
        <font>
          <sz val="12"/>
          <color rgb="FFFF0000"/>
          <name val="Times New Roman"/>
          <scheme val="none"/>
        </font>
      </dxf>
    </rfmt>
    <rfmt sheetId="1" sqref="A137" start="0" length="0">
      <dxf>
        <font>
          <b/>
          <sz val="15"/>
          <color rgb="FFFF0000"/>
          <name val="Times New Roman"/>
          <scheme val="none"/>
        </font>
      </dxf>
    </rfmt>
    <rfmt sheetId="1" sqref="B137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37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37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37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37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37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37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37" start="0" length="0">
      <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7" start="0" length="0">
      <dxf>
        <font>
          <sz val="13"/>
          <color rgb="FFFF0000"/>
          <name val="Times New Roman"/>
          <scheme val="none"/>
        </font>
      </dxf>
    </rfmt>
    <rfmt sheetId="1" sqref="L137" start="0" length="0">
      <dxf>
        <font>
          <sz val="13"/>
          <color rgb="FFFF0000"/>
          <name val="Times New Roman"/>
          <scheme val="none"/>
        </font>
      </dxf>
    </rfmt>
    <rfmt sheetId="1" sqref="A138" start="0" length="0">
      <dxf>
        <font>
          <b/>
          <sz val="15"/>
          <color rgb="FFFF0000"/>
          <name val="Times New Roman"/>
          <scheme val="none"/>
        </font>
      </dxf>
    </rfmt>
    <rfmt sheetId="1" sqref="B13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38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38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38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38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38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38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38" start="0" length="0">
      <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8" start="0" length="0">
      <dxf>
        <font>
          <sz val="13"/>
          <color rgb="FFFF0000"/>
          <name val="Times New Roman"/>
          <scheme val="none"/>
        </font>
      </dxf>
    </rfmt>
    <rfmt sheetId="1" sqref="L138" start="0" length="0">
      <dxf>
        <font>
          <sz val="13"/>
          <color rgb="FFFF0000"/>
          <name val="Times New Roman"/>
          <scheme val="none"/>
        </font>
      </dxf>
    </rfmt>
    <rfmt sheetId="1" sqref="A139" start="0" length="0">
      <dxf>
        <font>
          <b/>
          <sz val="15"/>
          <color rgb="FFFF0000"/>
          <name val="Times New Roman"/>
          <scheme val="none"/>
        </font>
      </dxf>
    </rfmt>
    <rfmt sheetId="1" sqref="B139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39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39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39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39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39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39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39" start="0" length="0">
      <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9" start="0" length="0">
      <dxf>
        <font>
          <sz val="13"/>
          <color rgb="FFFF0000"/>
          <name val="Times New Roman"/>
          <scheme val="none"/>
        </font>
      </dxf>
    </rfmt>
    <rfmt sheetId="1" sqref="L139" start="0" length="0">
      <dxf>
        <font>
          <sz val="13"/>
          <color rgb="FFFF0000"/>
          <name val="Times New Roman"/>
          <scheme val="none"/>
        </font>
      </dxf>
    </rfmt>
    <rfmt sheetId="1" sqref="A140" start="0" length="0">
      <dxf>
        <font>
          <b/>
          <sz val="15"/>
          <color rgb="FFFF0000"/>
          <name val="Times New Roman"/>
          <scheme val="none"/>
        </font>
      </dxf>
    </rfmt>
    <rfmt sheetId="1" sqref="B14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40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40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40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40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40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40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40" start="0" length="0">
      <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0" start="0" length="0">
      <dxf>
        <font>
          <sz val="13"/>
          <color rgb="FFFF0000"/>
          <name val="Times New Roman"/>
          <scheme val="none"/>
        </font>
      </dxf>
    </rfmt>
    <rfmt sheetId="1" sqref="L140" start="0" length="0">
      <dxf>
        <font>
          <sz val="13"/>
          <color rgb="FFFF0000"/>
          <name val="Times New Roman"/>
          <scheme val="none"/>
        </font>
      </dxf>
    </rfmt>
    <rfmt sheetId="1" sqref="A141" start="0" length="0">
      <dxf>
        <font>
          <b/>
          <sz val="15"/>
          <color rgb="FFFF0000"/>
          <name val="Times New Roman"/>
          <scheme val="none"/>
        </font>
      </dxf>
    </rfmt>
    <rfmt sheetId="1" sqref="B141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41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41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41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41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41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41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41" start="0" length="0">
      <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1" start="0" length="0">
      <dxf>
        <font>
          <sz val="13"/>
          <color rgb="FFFF0000"/>
          <name val="Times New Roman"/>
          <scheme val="none"/>
        </font>
      </dxf>
    </rfmt>
    <rfmt sheetId="1" sqref="L141" start="0" length="0">
      <dxf>
        <font>
          <sz val="13"/>
          <color rgb="FFFF0000"/>
          <name val="Times New Roman"/>
          <scheme val="none"/>
        </font>
      </dxf>
    </rfmt>
    <rfmt sheetId="1" sqref="A142" start="0" length="0">
      <dxf>
        <font>
          <b/>
          <sz val="15"/>
          <color rgb="FFFF0000"/>
          <name val="Times New Roman"/>
          <scheme val="none"/>
        </font>
      </dxf>
    </rfmt>
    <rfmt sheetId="1" sqref="B14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42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42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42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42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42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42" start="0" length="0">
      <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42" start="0" length="0">
      <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2" start="0" length="0">
      <dxf>
        <font>
          <sz val="13"/>
          <color rgb="FFFF0000"/>
          <name val="Times New Roman"/>
          <scheme val="none"/>
        </font>
      </dxf>
    </rfmt>
    <rfmt sheetId="1" sqref="L142" start="0" length="0">
      <dxf>
        <font>
          <sz val="13"/>
          <color rgb="FFFF0000"/>
          <name val="Times New Roman"/>
          <scheme val="none"/>
        </font>
      </dxf>
    </rfmt>
  </rm>
  <rrc rId="1528" sId="1" ref="A164:XFD164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4:XFD164" start="0" length="0">
      <dxf>
        <font>
          <color rgb="FFFF0000"/>
          <name val="Times New Roman"/>
          <scheme val="none"/>
        </font>
      </dxf>
    </rfmt>
    <rfmt sheetId="1" sqref="A164" start="0" length="0">
      <dxf>
        <font>
          <b/>
          <sz val="15"/>
          <color rgb="FFFF0000"/>
          <name val="Times New Roman"/>
          <scheme val="none"/>
        </font>
      </dxf>
    </rfmt>
    <rfmt sheetId="1" sqref="B16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29" sId="1" ref="A164:XFD164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4:XFD164" start="0" length="0">
      <dxf>
        <font>
          <color rgb="FFFF0000"/>
          <name val="Times New Roman"/>
          <scheme val="none"/>
        </font>
      </dxf>
    </rfmt>
    <rfmt sheetId="1" sqref="A164" start="0" length="0">
      <dxf>
        <font>
          <b/>
          <sz val="15"/>
          <color rgb="FFFF0000"/>
          <name val="Times New Roman"/>
          <scheme val="none"/>
        </font>
      </dxf>
    </rfmt>
    <rfmt sheetId="1" sqref="B16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30" sId="1" ref="A164:XFD164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4:XFD164" start="0" length="0">
      <dxf>
        <font>
          <color rgb="FFFF0000"/>
          <name val="Times New Roman"/>
          <scheme val="none"/>
        </font>
      </dxf>
    </rfmt>
    <rfmt sheetId="1" sqref="A164" start="0" length="0">
      <dxf>
        <font>
          <b/>
          <sz val="15"/>
          <color rgb="FFFF0000"/>
          <name val="Times New Roman"/>
          <scheme val="none"/>
        </font>
      </dxf>
    </rfmt>
    <rfmt sheetId="1" sqref="B16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31" sId="1" ref="A164:XFD164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4:XFD164" start="0" length="0">
      <dxf>
        <font>
          <color rgb="FFFF0000"/>
          <name val="Times New Roman"/>
          <scheme val="none"/>
        </font>
      </dxf>
    </rfmt>
    <rfmt sheetId="1" sqref="A164" start="0" length="0">
      <dxf>
        <font>
          <b/>
          <sz val="15"/>
          <color rgb="FFFF0000"/>
          <name val="Times New Roman"/>
          <scheme val="none"/>
        </font>
      </dxf>
    </rfmt>
    <rfmt sheetId="1" sqref="B16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32" sId="1" ref="A164:XFD164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4:XFD164" start="0" length="0">
      <dxf>
        <font>
          <color rgb="FFFF0000"/>
          <name val="Times New Roman"/>
          <scheme val="none"/>
        </font>
      </dxf>
    </rfmt>
    <rfmt sheetId="1" sqref="A164" start="0" length="0">
      <dxf>
        <font>
          <b/>
          <sz val="15"/>
          <color rgb="FFFF0000"/>
          <name val="Times New Roman"/>
          <scheme val="none"/>
        </font>
      </dxf>
    </rfmt>
    <rfmt sheetId="1" sqref="B16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33" sId="1" ref="A164:XFD164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4:XFD164" start="0" length="0">
      <dxf>
        <font>
          <color rgb="FFFF0000"/>
          <name val="Times New Roman"/>
          <scheme val="none"/>
        </font>
      </dxf>
    </rfmt>
    <rfmt sheetId="1" sqref="A164" start="0" length="0">
      <dxf>
        <font>
          <b/>
          <sz val="15"/>
          <color rgb="FFFF0000"/>
          <name val="Times New Roman"/>
          <scheme val="none"/>
        </font>
      </dxf>
    </rfmt>
    <rfmt sheetId="1" sqref="B16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34" sId="1" ref="A143:XFD150" action="insert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</rrc>
  <rm rId="1535" sheetId="1" source="A201:XFD208" destination="A143:XFD150" sourceSheetId="1">
    <undo index="0" exp="area" ref3D="1" dr="$C$1:$L$206" dn="Z_F38AB824_A903_4D40_97D6_EA19EFD2DCE7_.wvu.FilterData" sId="1"/>
    <undo index="0" exp="area" ref3D="1" dr="$C$1:$L$208" dn="Z_FEA8BA84_09E7_4AC9_B99A_D42DE5EF1549_.wvu.FilterData" sId="1"/>
    <undo index="0" exp="area" ref3D="1" dr="$C$1:$J$206" dn="Z_FEA8BA84_09E7_4AC9_B99A_D42DE5EF1549_.wvu.PrintArea" sId="1"/>
    <undo index="0" exp="area" ref3D="1" dr="$C$1:$J$206" dn="Область_печати" sId="1"/>
    <undo index="0" exp="area" ref3D="1" dr="$C$1:$L$206" dn="Z_E71649D5_E5DB_4EE1_90FA_A1BFB6D16EDE_.wvu.FilterData" sId="1"/>
    <undo index="0" exp="area" ref3D="1" dr="$C$1:$L$206" dn="Z_E66457B1_D224_45F0_AE93_1B5AFC4C2E4C_.wvu.FilterData" sId="1"/>
    <undo index="0" exp="area" ref3D="1" dr="$C$1:$J$206" dn="Z_BA841332_DFE8_4B37_BA4A_C5C5E49832E3_.wvu.PrintArea" sId="1"/>
    <undo index="0" exp="area" ref3D="1" dr="$C$1:$L$206" dn="Z_BB6A1CA0_D8AE_45CF_BD43_AED73A6D102D_.wvu.FilterData" sId="1"/>
    <undo index="0" exp="area" ref3D="1" dr="$C$1:$L$206" dn="Z_7498D4DE_25D4_48C3_9474_2C5F04C6F0AD_.wvu.FilterData" sId="1"/>
    <undo index="0" exp="area" ref3D="1" dr="$C$1:$L$208" dn="Z_73EB819A_D15A_4F77_AC5C_3AD050B6B638_.wvu.FilterData" sId="1"/>
    <undo index="0" exp="area" ref3D="1" dr="$C$1:$L$206" dn="Z_BA841332_DFE8_4B37_BA4A_C5C5E49832E3_.wvu.FilterData" sId="1"/>
    <undo index="0" exp="area" ref3D="1" dr="$C$1:$L$208" dn="Z_9B8CFFA8_C857_4156_B2D3_EB8167F689F9_.wvu.FilterData" sId="1"/>
    <undo index="0" exp="area" ref3D="1" dr="$C$1:$L$206" dn="Z_3BE71CE0_9C68_4FED_89A6_DA5BA5488FB3_.wvu.FilterData" sId="1"/>
    <undo index="0" exp="area" ref3D="1" dr="$C$1:$L$208" dn="Z_47B689C4_ABBE_41BA_9B3C_3E610DB9C5AC_.wvu.FilterData" sId="1"/>
    <undo index="0" exp="area" ref3D="1" dr="$C$1:$L$206" dn="Z_42ACCCE3_7A22_4B99_A5AC_1CE46E7974CE_.wvu.FilterData" sId="1"/>
    <undo index="0" exp="area" ref3D="1" dr="$C$1:$J$206" dn="Z_47B689C4_ABBE_41BA_9B3C_3E610DB9C5AC_.wvu.PrintArea" sId="1"/>
    <undo index="0" exp="area" ref3D="1" dr="$C$1:$L$206" dn="Z_6803D6B6_333B_4A1B_A3CD_25638043E8EB_.wvu.FilterData" sId="1"/>
    <undo index="0" exp="area" ref3D="1" dr="$C$1:$L$206" dn="Z_5B13954C_E37B_40DA_9C35_62B3D0E8C7C2_.wvu.FilterData" sId="1"/>
    <undo index="0" exp="area" ref3D="1" dr="$C$1:$L$206" dn="Z_24F3EF07_704C_4CD6_ACFE_75AF2C86A0EB_.wvu.FilterData" sId="1"/>
    <undo index="0" exp="area" ref3D="1" dr="$C$1:$L$206" dn="Z_29EBB03D_D157_4DB4_B2FB_3BC1828B8F46_.wvu.FilterData" sId="1"/>
    <undo index="0" exp="area" ref3D="1" dr="$C$1:$L$208" dn="Z_355F3DCA_2977_4C49_BACF_D67A51825EB3_.wvu.FilterData" sId="1"/>
    <undo index="0" exp="area" ref3D="1" dr="$C$1:$J$206" dn="Z_29EBB03D_D157_4DB4_B2FB_3BC1828B8F46_.wvu.PrintArea" sId="1"/>
    <undo index="0" exp="area" ref3D="1" dr="$C$1:$L$206" dn="Z_D02414CE_9AF1_48F2_B9C1_8FD13886ED45_.wvu.FilterData" sId="1"/>
    <undo index="0" exp="area" ref3D="1" dr="$C$1:$L$206" dn="Z_BF79ED37_BEA9_465E_B9B1_70EC1C180F8D_.wvu.FilterData" sId="1"/>
    <undo index="0" exp="area" ref3D="1" dr="$C$1:$L$206" dn="Z_DE0DDA78_B92A_4D1C_B8DF_6477086525E1_.wvu.FilterData" sId="1"/>
    <undo index="0" exp="area" ref3D="1" dr="$C$1:$L$208" dn="_ФильтрБазыДанных" sId="1"/>
    <undo index="0" exp="area" ref3D="1" dr="$C$1:$L$206" dn="Z_10002042_64B8_47E1_9CF6_7701B56F6EC0_.wvu.FilterData" sId="1"/>
    <undo index="0" exp="area" ref3D="1" dr="$C$1:$J$206" dn="Z_10002042_64B8_47E1_9CF6_7701B56F6EC0_.wvu.PrintArea" sId="1"/>
    <undo index="0" exp="area" ref3D="1" dr="$C$1:$L$206" dn="Z_DFB31995_2AEB_472B_8C71_A88E9F198D39_.wvu.FilterData" sId="1"/>
    <undo index="0" exp="area" ref3D="1" dr="$C$1:$L$206" dn="Z_E117B27D_63B4_4753_ACF6_36742AC2117E_.wvu.FilterData" sId="1"/>
    <undo index="0" exp="area" ref3D="1" dr="$C$1:$L$206" dn="Z_DE2D4942_7408_4E97_8066_36FDC42C9E89_.wvu.FilterData" sId="1"/>
    <undo index="0" exp="area" ref3D="1" dr="$C$1:$J$206" dn="Z_DE2D4942_7408_4E97_8066_36FDC42C9E89_.wvu.PrintArea" sId="1"/>
    <rfmt sheetId="1" xfDxf="1" sqref="A143:XFD143" start="0" length="0">
      <dxf>
        <font>
          <color rgb="FFFF0000"/>
          <name val="Times New Roman"/>
          <scheme val="none"/>
        </font>
      </dxf>
    </rfmt>
    <rfmt sheetId="1" xfDxf="1" sqref="A144:XFD144" start="0" length="0">
      <dxf>
        <font>
          <color rgb="FFFF0000"/>
          <name val="Times New Roman"/>
          <scheme val="none"/>
        </font>
      </dxf>
    </rfmt>
    <rfmt sheetId="1" xfDxf="1" sqref="A145:XFD145" start="0" length="0">
      <dxf>
        <font>
          <color rgb="FFFF0000"/>
          <name val="Times New Roman"/>
          <scheme val="none"/>
        </font>
      </dxf>
    </rfmt>
    <rfmt sheetId="1" xfDxf="1" sqref="A146:XFD146" start="0" length="0">
      <dxf>
        <font>
          <color rgb="FFFF0000"/>
          <name val="Times New Roman"/>
          <scheme val="none"/>
        </font>
      </dxf>
    </rfmt>
    <rfmt sheetId="1" xfDxf="1" sqref="A147:XFD147" start="0" length="0">
      <dxf>
        <font>
          <color rgb="FFFF0000"/>
          <name val="Times New Roman"/>
          <scheme val="none"/>
        </font>
      </dxf>
    </rfmt>
    <rfmt sheetId="1" xfDxf="1" sqref="A148:XFD148" start="0" length="0">
      <dxf>
        <font>
          <color rgb="FFFF0000"/>
          <name val="Times New Roman"/>
          <scheme val="none"/>
        </font>
      </dxf>
    </rfmt>
    <rfmt sheetId="1" xfDxf="1" sqref="A149:XFD149" start="0" length="0">
      <dxf>
        <font>
          <color rgb="FFFF0000"/>
          <name val="Times New Roman"/>
          <scheme val="none"/>
        </font>
      </dxf>
    </rfmt>
    <rfmt sheetId="1" xfDxf="1" sqref="A150:XFD150" start="0" length="0">
      <dxf>
        <font>
          <color rgb="FFFF0000"/>
          <name val="Times New Roman"/>
          <scheme val="none"/>
        </font>
      </dxf>
    </rfmt>
    <rfmt sheetId="1" sqref="A143" start="0" length="0">
      <dxf>
        <font>
          <b/>
          <sz val="15"/>
          <color rgb="FFFF0000"/>
          <name val="Times New Roman"/>
          <scheme val="none"/>
        </font>
      </dxf>
    </rfmt>
    <rfmt sheetId="1" sqref="B143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43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43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43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43" start="0" length="0">
      <dxf>
        <font>
          <sz val="13"/>
          <color rgb="FFFF0000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43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43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43" start="0" length="0">
      <dxf>
        <font>
          <sz val="13"/>
          <color rgb="FFFF0000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3" start="0" length="0">
      <dxf>
        <font>
          <sz val="13"/>
          <color rgb="FFFF0000"/>
          <name val="Times New Roman"/>
          <scheme val="none"/>
        </font>
      </dxf>
    </rfmt>
    <rfmt sheetId="1" sqref="L143" start="0" length="0">
      <dxf>
        <font>
          <sz val="13"/>
          <color rgb="FFFF0000"/>
          <name val="Times New Roman"/>
          <scheme val="none"/>
        </font>
      </dxf>
    </rfmt>
    <rfmt sheetId="1" sqref="A144" start="0" length="0">
      <dxf>
        <font>
          <b/>
          <sz val="15"/>
          <color rgb="FFFF0000"/>
          <name val="Times New Roman"/>
          <scheme val="none"/>
        </font>
      </dxf>
    </rfmt>
    <rfmt sheetId="1" sqref="B14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44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44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44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44" start="0" length="0">
      <dxf>
        <font>
          <sz val="13"/>
          <color rgb="FFFF0000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44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44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44" start="0" length="0">
      <dxf>
        <font>
          <sz val="13"/>
          <color rgb="FFFF0000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4" start="0" length="0">
      <dxf>
        <font>
          <sz val="13"/>
          <color rgb="FFFF0000"/>
          <name val="Times New Roman"/>
          <scheme val="none"/>
        </font>
      </dxf>
    </rfmt>
    <rfmt sheetId="1" sqref="L144" start="0" length="0">
      <dxf>
        <font>
          <sz val="13"/>
          <color rgb="FFFF0000"/>
          <name val="Times New Roman"/>
          <scheme val="none"/>
        </font>
      </dxf>
    </rfmt>
    <rfmt sheetId="1" sqref="A145" start="0" length="0">
      <dxf>
        <font>
          <b/>
          <sz val="15"/>
          <color rgb="FFFF0000"/>
          <name val="Times New Roman"/>
          <scheme val="none"/>
        </font>
      </dxf>
    </rfmt>
    <rfmt sheetId="1" sqref="B145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45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45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45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45" start="0" length="0">
      <dxf>
        <font>
          <sz val="13"/>
          <color rgb="FFFF0000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45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45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45" start="0" length="0">
      <dxf>
        <font>
          <sz val="13"/>
          <color rgb="FFFF0000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5" start="0" length="0">
      <dxf>
        <font>
          <sz val="13"/>
          <color rgb="FFFF0000"/>
          <name val="Times New Roman"/>
          <scheme val="none"/>
        </font>
      </dxf>
    </rfmt>
    <rfmt sheetId="1" sqref="L145" start="0" length="0">
      <dxf>
        <font>
          <sz val="13"/>
          <color rgb="FFFF0000"/>
          <name val="Times New Roman"/>
          <scheme val="none"/>
        </font>
      </dxf>
    </rfmt>
    <rfmt sheetId="1" sqref="A146" start="0" length="0">
      <dxf>
        <font>
          <b/>
          <sz val="15"/>
          <color rgb="FFFF0000"/>
          <name val="Times New Roman"/>
          <scheme val="none"/>
        </font>
      </dxf>
    </rfmt>
    <rfmt sheetId="1" sqref="B146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46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46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46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46" start="0" length="0">
      <dxf>
        <font>
          <sz val="13"/>
          <color rgb="FFFF0000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46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46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46" start="0" length="0">
      <dxf>
        <font>
          <sz val="13"/>
          <color rgb="FFFF0000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6" start="0" length="0">
      <dxf>
        <font>
          <sz val="13"/>
          <color rgb="FFFF0000"/>
          <name val="Times New Roman"/>
          <scheme val="none"/>
        </font>
      </dxf>
    </rfmt>
    <rfmt sheetId="1" sqref="L146" start="0" length="0">
      <dxf>
        <font>
          <sz val="13"/>
          <color rgb="FFFF0000"/>
          <name val="Times New Roman"/>
          <scheme val="none"/>
        </font>
      </dxf>
    </rfmt>
    <rfmt sheetId="1" sqref="A147" start="0" length="0">
      <dxf>
        <font>
          <b/>
          <sz val="15"/>
          <color rgb="FFFF0000"/>
          <name val="Times New Roman"/>
          <scheme val="none"/>
        </font>
      </dxf>
    </rfmt>
    <rfmt sheetId="1" sqref="B147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47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47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47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47" start="0" length="0">
      <dxf>
        <font>
          <sz val="13"/>
          <color rgb="FFFF0000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47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47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47" start="0" length="0">
      <dxf>
        <font>
          <sz val="13"/>
          <color rgb="FFFF0000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7" start="0" length="0">
      <dxf>
        <font>
          <sz val="13"/>
          <color rgb="FFFF0000"/>
          <name val="Times New Roman"/>
          <scheme val="none"/>
        </font>
      </dxf>
    </rfmt>
    <rfmt sheetId="1" sqref="L147" start="0" length="0">
      <dxf>
        <font>
          <sz val="13"/>
          <color rgb="FFFF0000"/>
          <name val="Times New Roman"/>
          <scheme val="none"/>
        </font>
      </dxf>
    </rfmt>
    <rfmt sheetId="1" sqref="A148" start="0" length="0">
      <dxf>
        <font>
          <b/>
          <sz val="15"/>
          <color rgb="FFFF0000"/>
          <name val="Times New Roman"/>
          <scheme val="none"/>
        </font>
      </dxf>
    </rfmt>
    <rfmt sheetId="1" sqref="B14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48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48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48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48" start="0" length="0">
      <dxf>
        <font>
          <sz val="13"/>
          <color rgb="FFFF0000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48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48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48" start="0" length="0">
      <dxf>
        <font>
          <sz val="13"/>
          <color rgb="FFFF0000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8" start="0" length="0">
      <dxf>
        <font>
          <sz val="13"/>
          <color rgb="FFFF0000"/>
          <name val="Times New Roman"/>
          <scheme val="none"/>
        </font>
      </dxf>
    </rfmt>
    <rfmt sheetId="1" sqref="L148" start="0" length="0">
      <dxf>
        <font>
          <sz val="13"/>
          <color rgb="FFFF0000"/>
          <name val="Times New Roman"/>
          <scheme val="none"/>
        </font>
      </dxf>
    </rfmt>
    <rfmt sheetId="1" sqref="A149" start="0" length="0">
      <dxf>
        <font>
          <b/>
          <sz val="15"/>
          <color rgb="FFFF0000"/>
          <name val="Times New Roman"/>
          <scheme val="none"/>
        </font>
      </dxf>
    </rfmt>
    <rfmt sheetId="1" sqref="B149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49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49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49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49" start="0" length="0">
      <dxf>
        <font>
          <sz val="13"/>
          <color rgb="FFFF0000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49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49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49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49" start="0" length="0">
      <dxf>
        <font>
          <sz val="13"/>
          <color rgb="FFFF0000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9" start="0" length="0">
      <dxf>
        <font>
          <sz val="13"/>
          <color rgb="FFFF0000"/>
          <name val="Times New Roman"/>
          <scheme val="none"/>
        </font>
      </dxf>
    </rfmt>
    <rfmt sheetId="1" sqref="L149" start="0" length="0">
      <dxf>
        <font>
          <sz val="13"/>
          <color rgb="FFFF0000"/>
          <name val="Times New Roman"/>
          <scheme val="none"/>
        </font>
      </dxf>
    </rfmt>
    <rfmt sheetId="1" sqref="A150" start="0" length="0">
      <dxf>
        <font>
          <b/>
          <sz val="15"/>
          <color rgb="FFFF0000"/>
          <name val="Times New Roman"/>
          <scheme val="none"/>
        </font>
      </dxf>
    </rfmt>
    <rfmt sheetId="1" sqref="B15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50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50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50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50" start="0" length="0">
      <dxf>
        <font>
          <sz val="13"/>
          <color rgb="FFFF0000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50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50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50" start="0" length="0">
      <dxf>
        <font>
          <sz val="13"/>
          <color rgb="FFFF0000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0" start="0" length="0">
      <dxf>
        <font>
          <sz val="13"/>
          <color rgb="FFFF0000"/>
          <name val="Times New Roman"/>
          <scheme val="none"/>
        </font>
      </dxf>
    </rfmt>
    <rfmt sheetId="1" sqref="L150" start="0" length="0">
      <dxf>
        <font>
          <sz val="13"/>
          <color rgb="FFFF0000"/>
          <name val="Times New Roman"/>
          <scheme val="none"/>
        </font>
      </dxf>
    </rfmt>
  </rm>
  <rrc rId="1536" sId="1" ref="A201:XFD201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201:XFD201" start="0" length="0">
      <dxf>
        <font>
          <color rgb="FFFF0000"/>
          <name val="Times New Roman"/>
          <scheme val="none"/>
        </font>
      </dxf>
    </rfmt>
    <rfmt sheetId="1" sqref="A201" start="0" length="0">
      <dxf>
        <font>
          <b/>
          <sz val="15"/>
          <color rgb="FFFF0000"/>
          <name val="Times New Roman"/>
          <scheme val="none"/>
        </font>
      </dxf>
    </rfmt>
    <rfmt sheetId="1" sqref="B201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37" sId="1" ref="A201:XFD201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201:XFD201" start="0" length="0">
      <dxf>
        <font>
          <color rgb="FFFF0000"/>
          <name val="Times New Roman"/>
          <scheme val="none"/>
        </font>
      </dxf>
    </rfmt>
    <rfmt sheetId="1" sqref="A201" start="0" length="0">
      <dxf>
        <font>
          <b/>
          <sz val="15"/>
          <color rgb="FFFF0000"/>
          <name val="Times New Roman"/>
          <scheme val="none"/>
        </font>
      </dxf>
    </rfmt>
    <rfmt sheetId="1" sqref="B201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38" sId="1" ref="A201:XFD201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201:XFD201" start="0" length="0">
      <dxf>
        <font>
          <color rgb="FFFF0000"/>
          <name val="Times New Roman"/>
          <scheme val="none"/>
        </font>
      </dxf>
    </rfmt>
    <rfmt sheetId="1" sqref="A201" start="0" length="0">
      <dxf>
        <font>
          <b/>
          <sz val="15"/>
          <color rgb="FFFF0000"/>
          <name val="Times New Roman"/>
          <scheme val="none"/>
        </font>
      </dxf>
    </rfmt>
    <rfmt sheetId="1" sqref="B201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39" sId="1" ref="A201:XFD201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201:XFD201" start="0" length="0">
      <dxf>
        <font>
          <color rgb="FFFF0000"/>
          <name val="Times New Roman"/>
          <scheme val="none"/>
        </font>
      </dxf>
    </rfmt>
    <rfmt sheetId="1" sqref="A201" start="0" length="0">
      <dxf>
        <font>
          <b/>
          <sz val="15"/>
          <color rgb="FFFF0000"/>
          <name val="Times New Roman"/>
          <scheme val="none"/>
        </font>
      </dxf>
    </rfmt>
    <rfmt sheetId="1" sqref="B201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40" sId="1" ref="A201:XFD201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201:XFD201" start="0" length="0">
      <dxf>
        <font>
          <color rgb="FFFF0000"/>
          <name val="Times New Roman"/>
          <scheme val="none"/>
        </font>
      </dxf>
    </rfmt>
    <rfmt sheetId="1" sqref="A201" start="0" length="0">
      <dxf>
        <font>
          <b/>
          <sz val="15"/>
          <color rgb="FFFF0000"/>
          <name val="Times New Roman"/>
          <scheme val="none"/>
        </font>
      </dxf>
    </rfmt>
    <rfmt sheetId="1" sqref="B201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41" sId="1" ref="A201:XFD201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201:XFD201" start="0" length="0">
      <dxf>
        <font>
          <color rgb="FFFF0000"/>
          <name val="Times New Roman"/>
          <scheme val="none"/>
        </font>
      </dxf>
    </rfmt>
    <rfmt sheetId="1" sqref="A201" start="0" length="0">
      <dxf>
        <font>
          <b/>
          <sz val="15"/>
          <color rgb="FFFF0000"/>
          <name val="Times New Roman"/>
          <scheme val="none"/>
        </font>
      </dxf>
    </rfmt>
    <rfmt sheetId="1" sqref="B201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42" sId="1" ref="A201:XFD201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201:XFD201" start="0" length="0">
      <dxf>
        <font>
          <color rgb="FFFF0000"/>
          <name val="Times New Roman"/>
          <scheme val="none"/>
        </font>
      </dxf>
    </rfmt>
    <rfmt sheetId="1" sqref="A201" start="0" length="0">
      <dxf>
        <font>
          <b/>
          <sz val="15"/>
          <color rgb="FFFF0000"/>
          <name val="Times New Roman"/>
          <scheme val="none"/>
        </font>
      </dxf>
    </rfmt>
    <rfmt sheetId="1" sqref="B201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43" sId="1" ref="A201:XFD201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201:XFD201" start="0" length="0">
      <dxf>
        <font>
          <color rgb="FFFF0000"/>
          <name val="Times New Roman"/>
          <scheme val="none"/>
        </font>
      </dxf>
    </rfmt>
    <rfmt sheetId="1" sqref="A201" start="0" length="0">
      <dxf>
        <font>
          <b/>
          <sz val="15"/>
          <color rgb="FFFF0000"/>
          <name val="Times New Roman"/>
          <scheme val="none"/>
        </font>
      </dxf>
    </rfmt>
    <rfmt sheetId="1" sqref="B201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cv guid="{FEA8BA84-09E7-4AC9-B99A-D42DE5EF1549}" action="delete"/>
  <rdn rId="0" localSheetId="1" customView="1" name="Z_FEA8BA84_09E7_4AC9_B99A_D42DE5EF1549_.wvu.PrintArea" hidden="1" oldHidden="1">
    <formula>'Приложение 2'!$C$1:$J$148</formula>
    <oldFormula>'Приложение 2'!$C$1:$J$148</oldFormula>
  </rdn>
  <rdn rId="0" localSheetId="1" customView="1" name="Z_FEA8BA84_09E7_4AC9_B99A_D42DE5EF1549_.wvu.PrintTitles" hidden="1" oldHidden="1">
    <formula>'Приложение 2'!$3:$5</formula>
    <oldFormula>'Приложение 2'!$3:$5</oldFormula>
  </rdn>
  <rdn rId="0" localSheetId="1" customView="1" name="Z_FEA8BA84_09E7_4AC9_B99A_D42DE5EF1549_.wvu.Cols" hidden="1" oldHidden="1">
    <formula>'Приложение 2'!$A:$A</formula>
    <oldFormula>'Приложение 2'!$A:$A</oldFormula>
  </rdn>
  <rdn rId="0" localSheetId="1" customView="1" name="Z_FEA8BA84_09E7_4AC9_B99A_D42DE5EF1549_.wvu.FilterData" hidden="1" oldHidden="1">
    <formula>'Приложение 2'!$C$1:$L$200</formula>
    <oldFormula>'Приложение 2'!$C$1:$L$200</oldFormula>
  </rdn>
  <rcv guid="{FEA8BA84-09E7-4AC9-B99A-D42DE5EF1549}" action="add"/>
</revisions>
</file>

<file path=xl/revisions/revisionLog1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48" sId="1" ref="A151:XFD156" action="insert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</rrc>
  <rm rId="1549" sheetId="1" source="A178:XFD183" destination="A151:XFD156" sourceSheetId="1">
    <rfmt sheetId="1" xfDxf="1" sqref="A151:XFD151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xfDxf="1" sqref="A152:XFD152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xfDxf="1" sqref="A153:XFD153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xfDxf="1" sqref="A154:XFD154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xfDxf="1" sqref="A155:XFD155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xfDxf="1" sqref="A156:XFD156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A151" start="0" length="0">
      <dxf>
        <font>
          <b/>
          <sz val="15"/>
          <color rgb="FFFF0000"/>
          <name val="Times New Roman"/>
          <scheme val="none"/>
        </font>
      </dxf>
    </rfmt>
    <rfmt sheetId="1" sqref="B151" start="0" length="0">
      <dxf>
        <font>
          <b/>
          <sz val="15"/>
          <color rgb="FFFF0000"/>
          <name val="Times New Roman"/>
          <scheme val="none"/>
        </font>
      </dxf>
    </rfmt>
    <rfmt sheetId="1" sqref="C151" start="0" length="0">
      <dxf>
        <font>
          <sz val="13"/>
          <color auto="1"/>
          <name val="Times New Roman"/>
          <scheme val="none"/>
        </font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51" start="0" length="0">
      <dxf>
        <font>
          <sz val="13"/>
          <color auto="1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51" start="0" length="0">
      <dxf>
        <font>
          <sz val="13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F151" start="0" length="0">
      <dxf>
        <font>
          <sz val="13"/>
          <color auto="1"/>
          <name val="Times New Roman"/>
          <scheme val="none"/>
        </font>
        <numFmt numFmtId="3" formatCode="#,##0"/>
        <border outline="0">
          <top style="thin">
            <color indexed="64"/>
          </top>
          <bottom style="thin">
            <color indexed="64"/>
          </bottom>
        </border>
      </dxf>
    </rfmt>
    <rfmt sheetId="1" sqref="G151" start="0" length="0">
      <dxf>
        <font>
          <sz val="13"/>
          <color auto="1"/>
          <name val="Times New Roman"/>
          <scheme val="none"/>
        </font>
        <numFmt numFmtId="3" formatCode="#,##0"/>
        <alignment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51" start="0" length="0">
      <dxf>
        <font>
          <sz val="13"/>
          <color auto="1"/>
          <name val="Times New Roman"/>
          <scheme val="none"/>
        </font>
        <numFmt numFmtId="164" formatCode="0.0"/>
        <border outline="0">
          <top style="thin">
            <color indexed="64"/>
          </top>
          <bottom style="thin">
            <color indexed="64"/>
          </bottom>
        </border>
      </dxf>
    </rfmt>
    <rfmt sheetId="1" sqref="J151" start="0" length="0">
      <dxf>
        <font>
          <sz val="13"/>
          <color rgb="FFFF0000"/>
          <name val="Times New Roman"/>
          <scheme val="none"/>
        </font>
        <alignment horizontal="left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1" start="0" length="0">
      <dxf>
        <font>
          <sz val="13"/>
          <color rgb="FFFF0000"/>
          <name val="Times New Roman"/>
          <scheme val="none"/>
        </font>
      </dxf>
    </rfmt>
    <rfmt sheetId="1" sqref="L151" start="0" length="0">
      <dxf>
        <font>
          <sz val="13"/>
          <color rgb="FFFF0000"/>
          <name val="Times New Roman"/>
          <scheme val="none"/>
        </font>
      </dxf>
    </rfmt>
    <rfmt sheetId="1" sqref="A152" start="0" length="0">
      <dxf>
        <font>
          <b/>
          <sz val="15"/>
          <color rgb="FFFF0000"/>
          <name val="Times New Roman"/>
          <scheme val="none"/>
        </font>
      </dxf>
    </rfmt>
    <rfmt sheetId="1" sqref="B152" start="0" length="0">
      <dxf>
        <font>
          <b/>
          <sz val="15"/>
          <color rgb="FFFF0000"/>
          <name val="Times New Roman"/>
          <scheme val="none"/>
        </font>
      </dxf>
    </rfmt>
    <rfmt sheetId="1" sqref="C152" start="0" length="0">
      <dxf>
        <font>
          <sz val="13"/>
          <color auto="1"/>
          <name val="Times New Roman"/>
          <scheme val="none"/>
        </font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52" start="0" length="0">
      <dxf>
        <font>
          <sz val="13"/>
          <color auto="1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52" start="0" length="0">
      <dxf>
        <font>
          <sz val="13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F152" start="0" length="0">
      <dxf>
        <font>
          <sz val="13"/>
          <color auto="1"/>
          <name val="Times New Roman"/>
          <scheme val="none"/>
        </font>
        <numFmt numFmtId="3" formatCode="#,##0"/>
        <border outline="0">
          <top style="thin">
            <color indexed="64"/>
          </top>
          <bottom style="thin">
            <color indexed="64"/>
          </bottom>
        </border>
      </dxf>
    </rfmt>
    <rfmt sheetId="1" sqref="G152" start="0" length="0">
      <dxf>
        <font>
          <sz val="13"/>
          <color auto="1"/>
          <name val="Times New Roman"/>
          <scheme val="none"/>
        </font>
        <numFmt numFmtId="3" formatCode="#,##0"/>
        <alignment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52" start="0" length="0">
      <dxf>
        <font>
          <sz val="13"/>
          <color auto="1"/>
          <name val="Times New Roman"/>
          <scheme val="none"/>
        </font>
        <numFmt numFmtId="164" formatCode="0.0"/>
        <border outline="0">
          <top style="thin">
            <color indexed="64"/>
          </top>
          <bottom style="thin">
            <color indexed="64"/>
          </bottom>
        </border>
      </dxf>
    </rfmt>
    <rfmt sheetId="1" sqref="J152" start="0" length="0">
      <dxf>
        <font>
          <sz val="13"/>
          <color rgb="FFFF0000"/>
          <name val="Times New Roman"/>
          <scheme val="none"/>
        </font>
        <alignment horizontal="left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2" start="0" length="0">
      <dxf>
        <font>
          <sz val="13"/>
          <color rgb="FFFF0000"/>
          <name val="Times New Roman"/>
          <scheme val="none"/>
        </font>
      </dxf>
    </rfmt>
    <rfmt sheetId="1" sqref="L152" start="0" length="0">
      <dxf>
        <font>
          <sz val="13"/>
          <color rgb="FFFF0000"/>
          <name val="Times New Roman"/>
          <scheme val="none"/>
        </font>
      </dxf>
    </rfmt>
    <rfmt sheetId="1" sqref="A153" start="0" length="0">
      <dxf>
        <font>
          <b/>
          <sz val="15"/>
          <color rgb="FFFF0000"/>
          <name val="Times New Roman"/>
          <scheme val="none"/>
        </font>
      </dxf>
    </rfmt>
    <rfmt sheetId="1" sqref="B153" start="0" length="0">
      <dxf>
        <font>
          <b/>
          <sz val="15"/>
          <color rgb="FFFF0000"/>
          <name val="Times New Roman"/>
          <scheme val="none"/>
        </font>
      </dxf>
    </rfmt>
    <rfmt sheetId="1" sqref="C153" start="0" length="0">
      <dxf>
        <font>
          <sz val="13"/>
          <color auto="1"/>
          <name val="Times New Roman"/>
          <scheme val="none"/>
        </font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53" start="0" length="0">
      <dxf>
        <font>
          <sz val="13"/>
          <color auto="1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53" start="0" length="0">
      <dxf>
        <font>
          <sz val="13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F153" start="0" length="0">
      <dxf>
        <font>
          <sz val="13"/>
          <color auto="1"/>
          <name val="Times New Roman"/>
          <scheme val="none"/>
        </font>
        <numFmt numFmtId="3" formatCode="#,##0"/>
        <border outline="0">
          <top style="thin">
            <color indexed="64"/>
          </top>
          <bottom style="thin">
            <color indexed="64"/>
          </bottom>
        </border>
      </dxf>
    </rfmt>
    <rfmt sheetId="1" sqref="G153" start="0" length="0">
      <dxf>
        <font>
          <sz val="13"/>
          <color auto="1"/>
          <name val="Times New Roman"/>
          <scheme val="none"/>
        </font>
        <numFmt numFmtId="3" formatCode="#,##0"/>
        <alignment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53" start="0" length="0">
      <dxf>
        <font>
          <sz val="13"/>
          <color auto="1"/>
          <name val="Times New Roman"/>
          <scheme val="none"/>
        </font>
        <numFmt numFmtId="164" formatCode="0.0"/>
        <border outline="0">
          <top style="thin">
            <color indexed="64"/>
          </top>
          <bottom style="thin">
            <color indexed="64"/>
          </bottom>
        </border>
      </dxf>
    </rfmt>
    <rfmt sheetId="1" sqref="J153" start="0" length="0">
      <dxf>
        <font>
          <sz val="13"/>
          <color rgb="FFFF0000"/>
          <name val="Times New Roman"/>
          <scheme val="none"/>
        </font>
        <alignment horizontal="left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3" start="0" length="0">
      <dxf>
        <font>
          <sz val="13"/>
          <color rgb="FFFF0000"/>
          <name val="Times New Roman"/>
          <scheme val="none"/>
        </font>
      </dxf>
    </rfmt>
    <rfmt sheetId="1" sqref="L153" start="0" length="0">
      <dxf>
        <font>
          <sz val="13"/>
          <color rgb="FFFF0000"/>
          <name val="Times New Roman"/>
          <scheme val="none"/>
        </font>
      </dxf>
    </rfmt>
    <rfmt sheetId="1" sqref="A154" start="0" length="0">
      <dxf>
        <font>
          <b/>
          <sz val="15"/>
          <color rgb="FFFF0000"/>
          <name val="Times New Roman"/>
          <scheme val="none"/>
        </font>
      </dxf>
    </rfmt>
    <rfmt sheetId="1" sqref="B154" start="0" length="0">
      <dxf>
        <font>
          <b/>
          <sz val="15"/>
          <color rgb="FFFF0000"/>
          <name val="Times New Roman"/>
          <scheme val="none"/>
        </font>
      </dxf>
    </rfmt>
    <rfmt sheetId="1" sqref="C154" start="0" length="0">
      <dxf>
        <font>
          <sz val="13"/>
          <color auto="1"/>
          <name val="Times New Roman"/>
          <scheme val="none"/>
        </font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54" start="0" length="0">
      <dxf>
        <font>
          <sz val="13"/>
          <color auto="1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54" start="0" length="0">
      <dxf>
        <font>
          <sz val="13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F154" start="0" length="0">
      <dxf>
        <font>
          <sz val="13"/>
          <color auto="1"/>
          <name val="Times New Roman"/>
          <scheme val="none"/>
        </font>
        <numFmt numFmtId="3" formatCode="#,##0"/>
        <border outline="0">
          <top style="thin">
            <color indexed="64"/>
          </top>
          <bottom style="thin">
            <color indexed="64"/>
          </bottom>
        </border>
      </dxf>
    </rfmt>
    <rfmt sheetId="1" sqref="G154" start="0" length="0">
      <dxf>
        <font>
          <sz val="13"/>
          <color auto="1"/>
          <name val="Times New Roman"/>
          <scheme val="none"/>
        </font>
        <numFmt numFmtId="3" formatCode="#,##0"/>
        <alignment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54" start="0" length="0">
      <dxf>
        <font>
          <sz val="13"/>
          <color auto="1"/>
          <name val="Times New Roman"/>
          <scheme val="none"/>
        </font>
        <numFmt numFmtId="164" formatCode="0.0"/>
        <border outline="0">
          <top style="thin">
            <color indexed="64"/>
          </top>
          <bottom style="thin">
            <color indexed="64"/>
          </bottom>
        </border>
      </dxf>
    </rfmt>
    <rfmt sheetId="1" sqref="J154" start="0" length="0">
      <dxf>
        <font>
          <sz val="13"/>
          <color rgb="FFFF0000"/>
          <name val="Times New Roman"/>
          <scheme val="none"/>
        </font>
        <alignment horizontal="left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4" start="0" length="0">
      <dxf>
        <font>
          <sz val="13"/>
          <color rgb="FFFF0000"/>
          <name val="Times New Roman"/>
          <scheme val="none"/>
        </font>
      </dxf>
    </rfmt>
    <rfmt sheetId="1" sqref="L154" start="0" length="0">
      <dxf>
        <font>
          <sz val="13"/>
          <color rgb="FFFF0000"/>
          <name val="Times New Roman"/>
          <scheme val="none"/>
        </font>
      </dxf>
    </rfmt>
    <rfmt sheetId="1" sqref="A155" start="0" length="0">
      <dxf>
        <font>
          <b/>
          <sz val="15"/>
          <color rgb="FFFF0000"/>
          <name val="Times New Roman"/>
          <scheme val="none"/>
        </font>
      </dxf>
    </rfmt>
    <rfmt sheetId="1" sqref="B155" start="0" length="0">
      <dxf>
        <font>
          <b/>
          <sz val="15"/>
          <color rgb="FFFF0000"/>
          <name val="Times New Roman"/>
          <scheme val="none"/>
        </font>
      </dxf>
    </rfmt>
    <rfmt sheetId="1" sqref="C155" start="0" length="0">
      <dxf>
        <font>
          <sz val="13"/>
          <color auto="1"/>
          <name val="Times New Roman"/>
          <scheme val="none"/>
        </font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55" start="0" length="0">
      <dxf>
        <font>
          <sz val="13"/>
          <color auto="1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55" start="0" length="0">
      <dxf>
        <font>
          <sz val="13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F155" start="0" length="0">
      <dxf>
        <font>
          <sz val="13"/>
          <color auto="1"/>
          <name val="Times New Roman"/>
          <scheme val="none"/>
        </font>
        <numFmt numFmtId="3" formatCode="#,##0"/>
        <border outline="0">
          <top style="thin">
            <color indexed="64"/>
          </top>
          <bottom style="thin">
            <color indexed="64"/>
          </bottom>
        </border>
      </dxf>
    </rfmt>
    <rfmt sheetId="1" sqref="G155" start="0" length="0">
      <dxf>
        <font>
          <sz val="13"/>
          <color auto="1"/>
          <name val="Times New Roman"/>
          <scheme val="none"/>
        </font>
        <numFmt numFmtId="3" formatCode="#,##0"/>
        <alignment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55" start="0" length="0">
      <dxf>
        <font>
          <sz val="13"/>
          <color auto="1"/>
          <name val="Times New Roman"/>
          <scheme val="none"/>
        </font>
        <numFmt numFmtId="164" formatCode="0.0"/>
        <border outline="0">
          <top style="thin">
            <color indexed="64"/>
          </top>
          <bottom style="thin">
            <color indexed="64"/>
          </bottom>
        </border>
      </dxf>
    </rfmt>
    <rfmt sheetId="1" sqref="J155" start="0" length="0">
      <dxf>
        <font>
          <sz val="13"/>
          <color rgb="FFFF0000"/>
          <name val="Times New Roman"/>
          <scheme val="none"/>
        </font>
        <alignment horizontal="left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5" start="0" length="0">
      <dxf>
        <font>
          <sz val="13"/>
          <color rgb="FFFF0000"/>
          <name val="Times New Roman"/>
          <scheme val="none"/>
        </font>
      </dxf>
    </rfmt>
    <rfmt sheetId="1" sqref="L155" start="0" length="0">
      <dxf>
        <font>
          <sz val="13"/>
          <color rgb="FFFF0000"/>
          <name val="Times New Roman"/>
          <scheme val="none"/>
        </font>
      </dxf>
    </rfmt>
    <rfmt sheetId="1" sqref="A156" start="0" length="0">
      <dxf>
        <font>
          <b/>
          <sz val="15"/>
          <color rgb="FFFF0000"/>
          <name val="Times New Roman"/>
          <scheme val="none"/>
        </font>
      </dxf>
    </rfmt>
    <rfmt sheetId="1" sqref="B156" start="0" length="0">
      <dxf>
        <font>
          <b/>
          <sz val="15"/>
          <color rgb="FFFF0000"/>
          <name val="Times New Roman"/>
          <scheme val="none"/>
        </font>
      </dxf>
    </rfmt>
    <rfmt sheetId="1" sqref="C156" start="0" length="0">
      <dxf>
        <font>
          <sz val="13"/>
          <color auto="1"/>
          <name val="Times New Roman"/>
          <scheme val="none"/>
        </font>
        <numFmt numFmtId="30" formatCode="@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56" start="0" length="0">
      <dxf>
        <font>
          <sz val="13"/>
          <color auto="1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56" start="0" length="0">
      <dxf>
        <font>
          <sz val="13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F156" start="0" length="0">
      <dxf>
        <font>
          <sz val="13"/>
          <color auto="1"/>
          <name val="Times New Roman"/>
          <scheme val="none"/>
        </font>
        <numFmt numFmtId="3" formatCode="#,##0"/>
        <border outline="0">
          <top style="thin">
            <color indexed="64"/>
          </top>
          <bottom style="thin">
            <color indexed="64"/>
          </bottom>
        </border>
      </dxf>
    </rfmt>
    <rfmt sheetId="1" sqref="G156" start="0" length="0">
      <dxf>
        <font>
          <sz val="13"/>
          <color auto="1"/>
          <name val="Times New Roman"/>
          <scheme val="none"/>
        </font>
        <numFmt numFmtId="3" formatCode="#,##0"/>
        <alignment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font>
          <sz val="13"/>
          <color auto="1"/>
          <name val="Times New Roman"/>
          <scheme val="none"/>
        </font>
        <alignment wrapText="0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56" start="0" length="0">
      <dxf>
        <font>
          <sz val="13"/>
          <color auto="1"/>
          <name val="Times New Roman"/>
          <scheme val="none"/>
        </font>
        <numFmt numFmtId="164" formatCode="0.0"/>
        <border outline="0">
          <top style="thin">
            <color indexed="64"/>
          </top>
          <bottom style="thin">
            <color indexed="64"/>
          </bottom>
        </border>
      </dxf>
    </rfmt>
    <rfmt sheetId="1" sqref="J156" start="0" length="0">
      <dxf>
        <font>
          <sz val="13"/>
          <color rgb="FFFF0000"/>
          <name val="Times New Roman"/>
          <scheme val="none"/>
        </font>
        <alignment horizontal="left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6" start="0" length="0">
      <dxf>
        <font>
          <sz val="13"/>
          <color rgb="FFFF0000"/>
          <name val="Times New Roman"/>
          <scheme val="none"/>
        </font>
      </dxf>
    </rfmt>
    <rfmt sheetId="1" sqref="L156" start="0" length="0">
      <dxf>
        <font>
          <sz val="13"/>
          <color rgb="FFFF0000"/>
          <name val="Times New Roman"/>
          <scheme val="none"/>
        </font>
      </dxf>
    </rfmt>
  </rm>
  <rrc rId="1550" sId="1" ref="A178:XFD17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78:XFD178" start="0" length="0">
      <dxf>
        <font>
          <color rgb="FFFF0000"/>
          <name val="Times New Roman"/>
          <scheme val="none"/>
        </font>
      </dxf>
    </rfmt>
    <rfmt sheetId="1" sqref="A178" start="0" length="0">
      <dxf>
        <font>
          <b/>
          <sz val="15"/>
          <color rgb="FFFF0000"/>
          <name val="Times New Roman"/>
          <scheme val="none"/>
        </font>
      </dxf>
    </rfmt>
    <rfmt sheetId="1" sqref="B17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51" sId="1" ref="A178:XFD17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78:XFD178" start="0" length="0">
      <dxf>
        <font>
          <color rgb="FFFF0000"/>
          <name val="Times New Roman"/>
          <scheme val="none"/>
        </font>
      </dxf>
    </rfmt>
    <rfmt sheetId="1" sqref="A178" start="0" length="0">
      <dxf>
        <font>
          <b/>
          <sz val="15"/>
          <color rgb="FFFF0000"/>
          <name val="Times New Roman"/>
          <scheme val="none"/>
        </font>
      </dxf>
    </rfmt>
    <rfmt sheetId="1" sqref="B17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52" sId="1" ref="A178:XFD17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78:XFD178" start="0" length="0">
      <dxf>
        <font>
          <color rgb="FFFF0000"/>
          <name val="Times New Roman"/>
          <scheme val="none"/>
        </font>
      </dxf>
    </rfmt>
    <rfmt sheetId="1" sqref="A178" start="0" length="0">
      <dxf>
        <font>
          <b/>
          <sz val="15"/>
          <color rgb="FFFF0000"/>
          <name val="Times New Roman"/>
          <scheme val="none"/>
        </font>
      </dxf>
    </rfmt>
    <rfmt sheetId="1" sqref="B17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53" sId="1" ref="A178:XFD17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78:XFD178" start="0" length="0">
      <dxf>
        <font>
          <color rgb="FFFF0000"/>
          <name val="Times New Roman"/>
          <scheme val="none"/>
        </font>
      </dxf>
    </rfmt>
    <rfmt sheetId="1" sqref="A178" start="0" length="0">
      <dxf>
        <font>
          <b/>
          <sz val="15"/>
          <color rgb="FFFF0000"/>
          <name val="Times New Roman"/>
          <scheme val="none"/>
        </font>
      </dxf>
    </rfmt>
    <rfmt sheetId="1" sqref="B17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54" sId="1" ref="A178:XFD17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78:XFD178" start="0" length="0">
      <dxf>
        <font>
          <color rgb="FFFF0000"/>
          <name val="Times New Roman"/>
          <scheme val="none"/>
        </font>
      </dxf>
    </rfmt>
    <rfmt sheetId="1" sqref="A178" start="0" length="0">
      <dxf>
        <font>
          <b/>
          <sz val="15"/>
          <color rgb="FFFF0000"/>
          <name val="Times New Roman"/>
          <scheme val="none"/>
        </font>
      </dxf>
    </rfmt>
    <rfmt sheetId="1" sqref="B17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55" sId="1" ref="A178:XFD17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78:XFD178" start="0" length="0">
      <dxf>
        <font>
          <color rgb="FFFF0000"/>
          <name val="Times New Roman"/>
          <scheme val="none"/>
        </font>
      </dxf>
    </rfmt>
    <rfmt sheetId="1" sqref="A178" start="0" length="0">
      <dxf>
        <font>
          <b/>
          <sz val="15"/>
          <color rgb="FFFF0000"/>
          <name val="Times New Roman"/>
          <scheme val="none"/>
        </font>
      </dxf>
    </rfmt>
    <rfmt sheetId="1" sqref="B17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cv guid="{FEA8BA84-09E7-4AC9-B99A-D42DE5EF1549}" action="delete"/>
  <rdn rId="0" localSheetId="1" customView="1" name="Z_FEA8BA84_09E7_4AC9_B99A_D42DE5EF1549_.wvu.PrintArea" hidden="1" oldHidden="1">
    <formula>'Приложение 2'!$C$1:$J$148</formula>
    <oldFormula>'Приложение 2'!$C$1:$J$148</oldFormula>
  </rdn>
  <rdn rId="0" localSheetId="1" customView="1" name="Z_FEA8BA84_09E7_4AC9_B99A_D42DE5EF1549_.wvu.PrintTitles" hidden="1" oldHidden="1">
    <formula>'Приложение 2'!$3:$5</formula>
    <oldFormula>'Приложение 2'!$3:$5</oldFormula>
  </rdn>
  <rdn rId="0" localSheetId="1" customView="1" name="Z_FEA8BA84_09E7_4AC9_B99A_D42DE5EF1549_.wvu.Cols" hidden="1" oldHidden="1">
    <formula>'Приложение 2'!$A:$A</formula>
    <oldFormula>'Приложение 2'!$A:$A</oldFormula>
  </rdn>
  <rdn rId="0" localSheetId="1" customView="1" name="Z_FEA8BA84_09E7_4AC9_B99A_D42DE5EF1549_.wvu.FilterData" hidden="1" oldHidden="1">
    <formula>'Приложение 2'!$C$1:$L$200</formula>
    <oldFormula>'Приложение 2'!$C$1:$L$200</oldFormula>
  </rdn>
  <rcv guid="{FEA8BA84-09E7-4AC9-B99A-D42DE5EF1549}" action="add"/>
</revisions>
</file>

<file path=xl/revisions/revisionLog1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60" sId="1" ref="A162:XFD168" action="insert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</rrc>
  <rm rId="1561" sheetId="1" source="A197:XFD203" destination="A162:XFD168" sourceSheetId="1">
    <rfmt sheetId="1" xfDxf="1" sqref="A162:XFD162" start="0" length="0">
      <dxf>
        <font>
          <color rgb="FFFF0000"/>
          <name val="Times New Roman"/>
          <scheme val="none"/>
        </font>
      </dxf>
    </rfmt>
    <rfmt sheetId="1" xfDxf="1" sqref="A163:XFD163" start="0" length="0">
      <dxf>
        <font>
          <color rgb="FFFF0000"/>
          <name val="Times New Roman"/>
          <scheme val="none"/>
        </font>
      </dxf>
    </rfmt>
    <rfmt sheetId="1" xfDxf="1" sqref="A164:XFD164" start="0" length="0">
      <dxf>
        <font>
          <color rgb="FFFF0000"/>
          <name val="Times New Roman"/>
          <scheme val="none"/>
        </font>
      </dxf>
    </rfmt>
    <rfmt sheetId="1" xfDxf="1" sqref="A165:XFD165" start="0" length="0">
      <dxf>
        <font>
          <color rgb="FFFF0000"/>
          <name val="Times New Roman"/>
          <scheme val="none"/>
        </font>
      </dxf>
    </rfmt>
    <rfmt sheetId="1" xfDxf="1" sqref="A166:XFD166" start="0" length="0">
      <dxf>
        <font>
          <color rgb="FFFF0000"/>
          <name val="Times New Roman"/>
          <scheme val="none"/>
        </font>
      </dxf>
    </rfmt>
    <rfmt sheetId="1" xfDxf="1" sqref="A167:XFD167" start="0" length="0">
      <dxf>
        <font>
          <color rgb="FFFF0000"/>
          <name val="Times New Roman"/>
          <scheme val="none"/>
        </font>
      </dxf>
    </rfmt>
    <rfmt sheetId="1" xfDxf="1" sqref="A168:XFD168" start="0" length="0">
      <dxf>
        <font>
          <color rgb="FFFF0000"/>
          <name val="Times New Roman"/>
          <scheme val="none"/>
        </font>
      </dxf>
    </rfmt>
    <rfmt sheetId="1" sqref="A162" start="0" length="0">
      <dxf>
        <font>
          <b/>
          <sz val="15"/>
          <color rgb="FFFF0000"/>
          <name val="Times New Roman"/>
          <scheme val="none"/>
        </font>
      </dxf>
    </rfmt>
    <rfmt sheetId="1" sqref="B16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62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62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162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162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162" start="0" length="0">
      <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62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J162" start="0" length="0">
      <dxf>
        <font>
          <sz val="13"/>
          <color rgb="FFFF0000"/>
          <name val="Times New Roman"/>
          <scheme val="none"/>
        </font>
        <alignment horizontal="left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2" start="0" length="0">
      <dxf>
        <font>
          <sz val="13"/>
          <color rgb="FFFF0000"/>
          <name val="Times New Roman"/>
          <scheme val="none"/>
        </font>
      </dxf>
    </rfmt>
    <rfmt sheetId="1" sqref="L162" start="0" length="0">
      <dxf>
        <font>
          <sz val="13"/>
          <color rgb="FFFF0000"/>
          <name val="Times New Roman"/>
          <scheme val="none"/>
        </font>
      </dxf>
    </rfmt>
    <rfmt sheetId="1" sqref="A163" start="0" length="0">
      <dxf>
        <font>
          <b/>
          <sz val="15"/>
          <color rgb="FFFF0000"/>
          <name val="Times New Roman"/>
          <scheme val="none"/>
        </font>
      </dxf>
    </rfmt>
    <rfmt sheetId="1" sqref="B163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63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63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163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163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163" start="0" length="0">
      <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63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J163" start="0" length="0">
      <dxf>
        <font>
          <sz val="13"/>
          <color rgb="FFFF0000"/>
          <name val="Times New Roman"/>
          <scheme val="none"/>
        </font>
        <alignment horizontal="left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3" start="0" length="0">
      <dxf>
        <font>
          <sz val="13"/>
          <color rgb="FFFF0000"/>
          <name val="Times New Roman"/>
          <scheme val="none"/>
        </font>
      </dxf>
    </rfmt>
    <rfmt sheetId="1" sqref="L163" start="0" length="0">
      <dxf>
        <font>
          <sz val="13"/>
          <color rgb="FFFF0000"/>
          <name val="Times New Roman"/>
          <scheme val="none"/>
        </font>
      </dxf>
    </rfmt>
    <rfmt sheetId="1" sqref="A164" start="0" length="0">
      <dxf>
        <font>
          <b/>
          <sz val="15"/>
          <color rgb="FFFF0000"/>
          <name val="Times New Roman"/>
          <scheme val="none"/>
        </font>
      </dxf>
    </rfmt>
    <rfmt sheetId="1" sqref="B16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64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64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164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164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164" start="0" length="0">
      <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64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J164" start="0" length="0">
      <dxf>
        <font>
          <sz val="13"/>
          <color rgb="FFFF0000"/>
          <name val="Times New Roman"/>
          <scheme val="none"/>
        </font>
        <alignment horizontal="left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4" start="0" length="0">
      <dxf>
        <font>
          <sz val="13"/>
          <color rgb="FFFF0000"/>
          <name val="Times New Roman"/>
          <scheme val="none"/>
        </font>
      </dxf>
    </rfmt>
    <rfmt sheetId="1" sqref="L164" start="0" length="0">
      <dxf>
        <font>
          <sz val="13"/>
          <color rgb="FFFF0000"/>
          <name val="Times New Roman"/>
          <scheme val="none"/>
        </font>
      </dxf>
    </rfmt>
    <rfmt sheetId="1" sqref="A165" start="0" length="0">
      <dxf>
        <font>
          <b/>
          <sz val="15"/>
          <color rgb="FFFF0000"/>
          <name val="Times New Roman"/>
          <scheme val="none"/>
        </font>
      </dxf>
    </rfmt>
    <rfmt sheetId="1" sqref="B165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65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65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165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165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165" start="0" length="0">
      <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65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J165" start="0" length="0">
      <dxf>
        <font>
          <sz val="13"/>
          <color rgb="FFFF0000"/>
          <name val="Times New Roman"/>
          <scheme val="none"/>
        </font>
        <alignment horizontal="left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5" start="0" length="0">
      <dxf>
        <font>
          <sz val="13"/>
          <color rgb="FFFF0000"/>
          <name val="Times New Roman"/>
          <scheme val="none"/>
        </font>
      </dxf>
    </rfmt>
    <rfmt sheetId="1" sqref="L165" start="0" length="0">
      <dxf>
        <font>
          <sz val="13"/>
          <color rgb="FFFF0000"/>
          <name val="Times New Roman"/>
          <scheme val="none"/>
        </font>
      </dxf>
    </rfmt>
    <rfmt sheetId="1" sqref="A166" start="0" length="0">
      <dxf>
        <font>
          <b/>
          <sz val="15"/>
          <color rgb="FFFF0000"/>
          <name val="Times New Roman"/>
          <scheme val="none"/>
        </font>
      </dxf>
    </rfmt>
    <rfmt sheetId="1" sqref="B166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66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66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166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166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166" start="0" length="0">
      <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66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J166" start="0" length="0">
      <dxf>
        <font>
          <sz val="13"/>
          <color rgb="FFFF0000"/>
          <name val="Times New Roman"/>
          <scheme val="none"/>
        </font>
        <alignment horizontal="left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6" start="0" length="0">
      <dxf>
        <font>
          <sz val="13"/>
          <color rgb="FFFF0000"/>
          <name val="Times New Roman"/>
          <scheme val="none"/>
        </font>
      </dxf>
    </rfmt>
    <rfmt sheetId="1" sqref="L166" start="0" length="0">
      <dxf>
        <font>
          <sz val="13"/>
          <color rgb="FFFF0000"/>
          <name val="Times New Roman"/>
          <scheme val="none"/>
        </font>
      </dxf>
    </rfmt>
    <rfmt sheetId="1" sqref="A167" start="0" length="0">
      <dxf>
        <font>
          <b/>
          <sz val="15"/>
          <color rgb="FFFF0000"/>
          <name val="Times New Roman"/>
          <scheme val="none"/>
        </font>
      </dxf>
    </rfmt>
    <rfmt sheetId="1" sqref="B167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67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67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167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167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167" start="0" length="0">
      <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67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J167" start="0" length="0">
      <dxf>
        <font>
          <sz val="13"/>
          <color rgb="FFFF0000"/>
          <name val="Times New Roman"/>
          <scheme val="none"/>
        </font>
        <alignment horizontal="left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7" start="0" length="0">
      <dxf>
        <font>
          <sz val="13"/>
          <color rgb="FFFF0000"/>
          <name val="Times New Roman"/>
          <scheme val="none"/>
        </font>
      </dxf>
    </rfmt>
    <rfmt sheetId="1" sqref="L167" start="0" length="0">
      <dxf>
        <font>
          <sz val="13"/>
          <color rgb="FFFF0000"/>
          <name val="Times New Roman"/>
          <scheme val="none"/>
        </font>
      </dxf>
    </rfmt>
    <rfmt sheetId="1" sqref="A168" start="0" length="0">
      <dxf>
        <font>
          <b/>
          <sz val="15"/>
          <color rgb="FFFF0000"/>
          <name val="Times New Roman"/>
          <scheme val="none"/>
        </font>
      </dxf>
    </rfmt>
    <rfmt sheetId="1" sqref="B16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68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68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E168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F168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G168" start="0" length="0">
      <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68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="1" sqref="J168" start="0" length="0">
      <dxf>
        <font>
          <sz val="13"/>
          <color rgb="FFFF0000"/>
          <name val="Times New Roman"/>
          <scheme val="none"/>
        </font>
        <alignment horizontal="left" vertical="top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8" start="0" length="0">
      <dxf>
        <font>
          <sz val="13"/>
          <color rgb="FFFF0000"/>
          <name val="Times New Roman"/>
          <scheme val="none"/>
        </font>
      </dxf>
    </rfmt>
    <rfmt sheetId="1" sqref="L168" start="0" length="0">
      <dxf>
        <font>
          <sz val="13"/>
          <color rgb="FFFF0000"/>
          <name val="Times New Roman"/>
          <scheme val="none"/>
        </font>
      </dxf>
    </rfmt>
  </rm>
  <rrc rId="1562" sId="1" ref="A197:XFD19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7:XFD197" start="0" length="0">
      <dxf>
        <font>
          <color rgb="FFFF0000"/>
          <name val="Times New Roman"/>
          <scheme val="none"/>
        </font>
      </dxf>
    </rfmt>
    <rfmt sheetId="1" sqref="A197" start="0" length="0">
      <dxf>
        <font>
          <b/>
          <sz val="15"/>
          <color rgb="FFFF0000"/>
          <name val="Times New Roman"/>
          <scheme val="none"/>
        </font>
      </dxf>
    </rfmt>
    <rfmt sheetId="1" sqref="B197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63" sId="1" ref="A197:XFD19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7:XFD197" start="0" length="0">
      <dxf>
        <font>
          <color rgb="FFFF0000"/>
          <name val="Times New Roman"/>
          <scheme val="none"/>
        </font>
      </dxf>
    </rfmt>
    <rfmt sheetId="1" sqref="A197" start="0" length="0">
      <dxf>
        <font>
          <b/>
          <sz val="15"/>
          <color rgb="FFFF0000"/>
          <name val="Times New Roman"/>
          <scheme val="none"/>
        </font>
      </dxf>
    </rfmt>
    <rfmt sheetId="1" sqref="B197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64" sId="1" ref="A197:XFD19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7:XFD197" start="0" length="0">
      <dxf>
        <font>
          <color rgb="FFFF0000"/>
          <name val="Times New Roman"/>
          <scheme val="none"/>
        </font>
      </dxf>
    </rfmt>
    <rfmt sheetId="1" sqref="A197" start="0" length="0">
      <dxf>
        <font>
          <b/>
          <sz val="15"/>
          <color rgb="FFFF0000"/>
          <name val="Times New Roman"/>
          <scheme val="none"/>
        </font>
      </dxf>
    </rfmt>
    <rfmt sheetId="1" sqref="B197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65" sId="1" ref="A197:XFD19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7:XFD197" start="0" length="0">
      <dxf>
        <font>
          <color rgb="FFFF0000"/>
          <name val="Times New Roman"/>
          <scheme val="none"/>
        </font>
      </dxf>
    </rfmt>
    <rfmt sheetId="1" sqref="A197" start="0" length="0">
      <dxf>
        <font>
          <b/>
          <sz val="15"/>
          <color rgb="FFFF0000"/>
          <name val="Times New Roman"/>
          <scheme val="none"/>
        </font>
      </dxf>
    </rfmt>
    <rfmt sheetId="1" sqref="B197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66" sId="1" ref="A197:XFD19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7:XFD197" start="0" length="0">
      <dxf>
        <font>
          <color rgb="FFFF0000"/>
          <name val="Times New Roman"/>
          <scheme val="none"/>
        </font>
      </dxf>
    </rfmt>
    <rfmt sheetId="1" sqref="A197" start="0" length="0">
      <dxf>
        <font>
          <b/>
          <sz val="15"/>
          <color rgb="FFFF0000"/>
          <name val="Times New Roman"/>
          <scheme val="none"/>
        </font>
      </dxf>
    </rfmt>
    <rfmt sheetId="1" sqref="B197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67" sId="1" ref="A197:XFD19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7:XFD197" start="0" length="0">
      <dxf>
        <font>
          <color rgb="FFFF0000"/>
          <name val="Times New Roman"/>
          <scheme val="none"/>
        </font>
      </dxf>
    </rfmt>
    <rfmt sheetId="1" sqref="A197" start="0" length="0">
      <dxf>
        <font>
          <b/>
          <sz val="15"/>
          <color rgb="FFFF0000"/>
          <name val="Times New Roman"/>
          <scheme val="none"/>
        </font>
      </dxf>
    </rfmt>
    <rfmt sheetId="1" sqref="B197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68" sId="1" ref="A197:XFD197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7:XFD197" start="0" length="0">
      <dxf>
        <font>
          <color rgb="FFFF0000"/>
          <name val="Times New Roman"/>
          <scheme val="none"/>
        </font>
      </dxf>
    </rfmt>
    <rfmt sheetId="1" sqref="A197" start="0" length="0">
      <dxf>
        <font>
          <b/>
          <sz val="15"/>
          <color rgb="FFFF0000"/>
          <name val="Times New Roman"/>
          <scheme val="none"/>
        </font>
      </dxf>
    </rfmt>
    <rfmt sheetId="1" sqref="B197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69" sId="1" ref="A169:XFD169" action="insert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</rrc>
  <rm rId="1570" sheetId="1" source="A198:XFD198" destination="A169:XFD169" sourceSheetId="1">
    <rfmt sheetId="1" xfDxf="1" sqref="A169:XFD169" start="0" length="0">
      <dxf>
        <font>
          <sz val="12"/>
          <color rgb="FFFF0000"/>
          <name val="Times New Roman"/>
          <scheme val="none"/>
        </font>
      </dxf>
    </rfmt>
    <rfmt sheetId="1" sqref="A169" start="0" length="0">
      <dxf>
        <font>
          <b/>
          <sz val="15"/>
          <color rgb="FFFF0000"/>
          <name val="Times New Roman"/>
          <scheme val="none"/>
        </font>
      </dxf>
    </rfmt>
    <rfmt sheetId="1" sqref="B169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69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69" start="0" length="0">
      <dxf>
        <font>
          <sz val="13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69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69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69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69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69" start="0" length="0">
      <dxf>
        <font>
          <sz val="13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9" start="0" length="0">
      <dxf>
        <font>
          <sz val="13"/>
          <color rgb="FFFF0000"/>
          <name val="Times New Roman"/>
          <scheme val="none"/>
        </font>
      </dxf>
    </rfmt>
    <rfmt sheetId="1" sqref="L169" start="0" length="0">
      <dxf>
        <font>
          <sz val="13"/>
          <color rgb="FFFF0000"/>
          <name val="Times New Roman"/>
          <scheme val="none"/>
        </font>
      </dxf>
    </rfmt>
  </rm>
  <rrc rId="1571" sId="1" ref="A198:XFD19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8:XFD198" start="0" length="0">
      <dxf>
        <font>
          <color rgb="FFFF0000"/>
          <name val="Times New Roman"/>
          <scheme val="none"/>
        </font>
      </dxf>
    </rfmt>
    <rfmt sheetId="1" sqref="A198" start="0" length="0">
      <dxf>
        <font>
          <b/>
          <sz val="15"/>
          <color rgb="FFFF0000"/>
          <name val="Times New Roman"/>
          <scheme val="none"/>
        </font>
      </dxf>
    </rfmt>
    <rfmt sheetId="1" sqref="B19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cv guid="{FEA8BA84-09E7-4AC9-B99A-D42DE5EF1549}" action="delete"/>
  <rdn rId="0" localSheetId="1" customView="1" name="Z_FEA8BA84_09E7_4AC9_B99A_D42DE5EF1549_.wvu.PrintArea" hidden="1" oldHidden="1">
    <formula>'Приложение 2'!$C$1:$J$148</formula>
    <oldFormula>'Приложение 2'!$C$1:$J$148</oldFormula>
  </rdn>
  <rdn rId="0" localSheetId="1" customView="1" name="Z_FEA8BA84_09E7_4AC9_B99A_D42DE5EF1549_.wvu.PrintTitles" hidden="1" oldHidden="1">
    <formula>'Приложение 2'!$3:$5</formula>
    <oldFormula>'Приложение 2'!$3:$5</oldFormula>
  </rdn>
  <rdn rId="0" localSheetId="1" customView="1" name="Z_FEA8BA84_09E7_4AC9_B99A_D42DE5EF1549_.wvu.Cols" hidden="1" oldHidden="1">
    <formula>'Приложение 2'!$A:$A</formula>
    <oldFormula>'Приложение 2'!$A:$A</oldFormula>
  </rdn>
  <rdn rId="0" localSheetId="1" customView="1" name="Z_FEA8BA84_09E7_4AC9_B99A_D42DE5EF1549_.wvu.FilterData" hidden="1" oldHidden="1">
    <formula>'Приложение 2'!$C$1:$L$200</formula>
    <oldFormula>'Приложение 2'!$C$1:$L$200</oldFormula>
  </rdn>
  <rcv guid="{FEA8BA84-09E7-4AC9-B99A-D42DE5EF1549}" action="add"/>
</revisions>
</file>

<file path=xl/revisions/revisionLog1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76" sId="1" ref="A170:XFD175" action="insert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</rrc>
  <rm rId="1577" sheetId="1" source="A198:XFD203" destination="A170:XFD175" sourceSheetId="1">
    <rfmt sheetId="1" xfDxf="1" sqref="A170:XFD170" start="0" length="0">
      <dxf>
        <font>
          <sz val="10"/>
          <color rgb="FFFF0000"/>
          <name val="Times New Roman"/>
          <scheme val="none"/>
        </font>
        <alignment horizontal="center" readingOrder="0"/>
      </dxf>
    </rfmt>
    <rfmt sheetId="1" xfDxf="1" sqref="A171:XFD171" start="0" length="0">
      <dxf>
        <font>
          <sz val="10"/>
          <color rgb="FFFF0000"/>
          <name val="Times New Roman"/>
          <scheme val="none"/>
        </font>
        <alignment horizontal="center" readingOrder="0"/>
      </dxf>
    </rfmt>
    <rfmt sheetId="1" xfDxf="1" sqref="A172:XFD172" start="0" length="0">
      <dxf>
        <font>
          <sz val="10"/>
          <color rgb="FFFF0000"/>
          <name val="Times New Roman"/>
          <scheme val="none"/>
        </font>
        <alignment horizontal="center" readingOrder="0"/>
      </dxf>
    </rfmt>
    <rfmt sheetId="1" xfDxf="1" sqref="A173:XFD173" start="0" length="0">
      <dxf>
        <font>
          <sz val="10"/>
          <color rgb="FFFF0000"/>
          <name val="Times New Roman"/>
          <scheme val="none"/>
        </font>
        <alignment horizontal="center" readingOrder="0"/>
      </dxf>
    </rfmt>
    <rfmt sheetId="1" xfDxf="1" sqref="A174:XFD174" start="0" length="0">
      <dxf>
        <font>
          <sz val="10"/>
          <color rgb="FFFF0000"/>
          <name val="Times New Roman"/>
          <scheme val="none"/>
        </font>
        <alignment horizontal="center" readingOrder="0"/>
      </dxf>
    </rfmt>
    <rfmt sheetId="1" xfDxf="1" sqref="A175:XFD175" start="0" length="0">
      <dxf>
        <font>
          <sz val="10"/>
          <color rgb="FFFF0000"/>
          <name val="Times New Roman"/>
          <scheme val="none"/>
        </font>
        <alignment horizontal="center" readingOrder="0"/>
      </dxf>
    </rfmt>
    <rfmt sheetId="1" sqref="A170" start="0" length="0">
      <dxf>
        <font>
          <b/>
          <sz val="15"/>
          <color rgb="FFFF0000"/>
          <name val="Times New Roman"/>
          <scheme val="none"/>
        </font>
      </dxf>
    </rfmt>
    <rfmt sheetId="1" sqref="B170" start="0" length="0">
      <dxf>
        <font>
          <b/>
          <sz val="15"/>
          <color rgb="FFFF0000"/>
          <name val="Times New Roman"/>
          <scheme val="none"/>
        </font>
        <alignment vertical="center" readingOrder="0"/>
      </dxf>
    </rfmt>
    <rfmt sheetId="1" sqref="C170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70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70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70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70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70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70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0" start="0" length="0">
      <dxf>
        <font>
          <sz val="13"/>
          <color rgb="FFFF0000"/>
          <name val="Times New Roman"/>
          <scheme val="none"/>
        </font>
        <numFmt numFmtId="164" formatCode="0.0"/>
      </dxf>
    </rfmt>
    <rfmt sheetId="1" sqref="L170" start="0" length="0">
      <dxf>
        <font>
          <sz val="13"/>
          <color rgb="FFFF0000"/>
          <name val="Times New Roman"/>
          <scheme val="none"/>
        </font>
      </dxf>
    </rfmt>
    <rfmt sheetId="1" sqref="A171" start="0" length="0">
      <dxf>
        <font>
          <b/>
          <sz val="15"/>
          <color rgb="FFFF0000"/>
          <name val="Times New Roman"/>
          <scheme val="none"/>
        </font>
      </dxf>
    </rfmt>
    <rfmt sheetId="1" sqref="B171" start="0" length="0">
      <dxf>
        <font>
          <b/>
          <sz val="15"/>
          <color rgb="FFFF0000"/>
          <name val="Times New Roman"/>
          <scheme val="none"/>
        </font>
        <alignment vertical="center" readingOrder="0"/>
      </dxf>
    </rfmt>
    <rfmt sheetId="1" sqref="C17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7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7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7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7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7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7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1" start="0" length="0">
      <dxf>
        <font>
          <sz val="13"/>
          <color rgb="FFFF0000"/>
          <name val="Times New Roman"/>
          <scheme val="none"/>
        </font>
        <numFmt numFmtId="164" formatCode="0.0"/>
      </dxf>
    </rfmt>
    <rfmt sheetId="1" sqref="L171" start="0" length="0">
      <dxf>
        <font>
          <sz val="13"/>
          <color rgb="FFFF0000"/>
          <name val="Times New Roman"/>
          <scheme val="none"/>
        </font>
      </dxf>
    </rfmt>
    <rfmt sheetId="1" sqref="A172" start="0" length="0">
      <dxf>
        <font>
          <b/>
          <sz val="15"/>
          <color rgb="FFFF0000"/>
          <name val="Times New Roman"/>
          <scheme val="none"/>
        </font>
      </dxf>
    </rfmt>
    <rfmt sheetId="1" sqref="B172" start="0" length="0">
      <dxf>
        <font>
          <b/>
          <sz val="15"/>
          <color rgb="FFFF0000"/>
          <name val="Times New Roman"/>
          <scheme val="none"/>
        </font>
        <alignment vertical="center" readingOrder="0"/>
      </dxf>
    </rfmt>
    <rfmt sheetId="1" sqref="C17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7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7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7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7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7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7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2" start="0" length="0">
      <dxf>
        <font>
          <sz val="13"/>
          <color rgb="FFFF0000"/>
          <name val="Times New Roman"/>
          <scheme val="none"/>
        </font>
        <numFmt numFmtId="164" formatCode="0.0"/>
      </dxf>
    </rfmt>
    <rfmt sheetId="1" sqref="L172" start="0" length="0">
      <dxf>
        <font>
          <sz val="13"/>
          <color rgb="FFFF0000"/>
          <name val="Times New Roman"/>
          <scheme val="none"/>
        </font>
      </dxf>
    </rfmt>
    <rfmt sheetId="1" sqref="A173" start="0" length="0">
      <dxf>
        <font>
          <b/>
          <sz val="15"/>
          <color rgb="FFFF0000"/>
          <name val="Times New Roman"/>
          <scheme val="none"/>
        </font>
      </dxf>
    </rfmt>
    <rfmt sheetId="1" sqref="B173" start="0" length="0">
      <dxf>
        <font>
          <b/>
          <sz val="15"/>
          <color rgb="FFFF0000"/>
          <name val="Times New Roman"/>
          <scheme val="none"/>
        </font>
        <alignment vertical="center" readingOrder="0"/>
      </dxf>
    </rfmt>
    <rfmt sheetId="1" sqref="C17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7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7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7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7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7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7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3" start="0" length="0">
      <dxf>
        <font>
          <sz val="13"/>
          <color rgb="FFFF0000"/>
          <name val="Times New Roman"/>
          <scheme val="none"/>
        </font>
        <numFmt numFmtId="164" formatCode="0.0"/>
      </dxf>
    </rfmt>
    <rfmt sheetId="1" sqref="L173" start="0" length="0">
      <dxf>
        <font>
          <sz val="13"/>
          <color rgb="FFFF0000"/>
          <name val="Times New Roman"/>
          <scheme val="none"/>
        </font>
      </dxf>
    </rfmt>
    <rfmt sheetId="1" sqref="A174" start="0" length="0">
      <dxf>
        <font>
          <b/>
          <sz val="15"/>
          <color rgb="FFFF0000"/>
          <name val="Times New Roman"/>
          <scheme val="none"/>
        </font>
      </dxf>
    </rfmt>
    <rfmt sheetId="1" sqref="B174" start="0" length="0">
      <dxf>
        <font>
          <b/>
          <sz val="15"/>
          <color rgb="FFFF0000"/>
          <name val="Times New Roman"/>
          <scheme val="none"/>
        </font>
        <alignment vertical="center" readingOrder="0"/>
      </dxf>
    </rfmt>
    <rfmt sheetId="1" sqref="C174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74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74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74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74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74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74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4" start="0" length="0">
      <dxf>
        <font>
          <sz val="13"/>
          <color rgb="FFFF0000"/>
          <name val="Times New Roman"/>
          <scheme val="none"/>
        </font>
        <numFmt numFmtId="164" formatCode="0.0"/>
      </dxf>
    </rfmt>
    <rfmt sheetId="1" sqref="L174" start="0" length="0">
      <dxf>
        <font>
          <sz val="13"/>
          <color rgb="FFFF0000"/>
          <name val="Times New Roman"/>
          <scheme val="none"/>
        </font>
      </dxf>
    </rfmt>
    <rfmt sheetId="1" sqref="A175" start="0" length="0">
      <dxf>
        <font>
          <b/>
          <sz val="15"/>
          <color rgb="FFFF0000"/>
          <name val="Times New Roman"/>
          <scheme val="none"/>
        </font>
      </dxf>
    </rfmt>
    <rfmt sheetId="1" sqref="B175" start="0" length="0">
      <dxf>
        <font>
          <b/>
          <sz val="15"/>
          <color rgb="FFFF0000"/>
          <name val="Times New Roman"/>
          <scheme val="none"/>
        </font>
        <alignment vertical="center" readingOrder="0"/>
      </dxf>
    </rfmt>
    <rfmt sheetId="1" sqref="C175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75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75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75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75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75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75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5" start="0" length="0">
      <dxf>
        <font>
          <sz val="13"/>
          <color rgb="FFFF0000"/>
          <name val="Times New Roman"/>
          <scheme val="none"/>
        </font>
        <numFmt numFmtId="164" formatCode="0.0"/>
      </dxf>
    </rfmt>
    <rfmt sheetId="1" sqref="L175" start="0" length="0">
      <dxf>
        <font>
          <sz val="13"/>
          <color rgb="FFFF0000"/>
          <name val="Times New Roman"/>
          <scheme val="none"/>
        </font>
      </dxf>
    </rfmt>
  </rm>
  <rrc rId="1578" sId="1" ref="A198:XFD19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8:XFD198" start="0" length="0">
      <dxf>
        <font>
          <color rgb="FFFF0000"/>
          <name val="Times New Roman"/>
          <scheme val="none"/>
        </font>
      </dxf>
    </rfmt>
    <rfmt sheetId="1" sqref="A198" start="0" length="0">
      <dxf>
        <font>
          <b/>
          <sz val="15"/>
          <color rgb="FFFF0000"/>
          <name val="Times New Roman"/>
          <scheme val="none"/>
        </font>
      </dxf>
    </rfmt>
    <rfmt sheetId="1" sqref="B19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79" sId="1" ref="A198:XFD19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8:XFD198" start="0" length="0">
      <dxf>
        <font>
          <color rgb="FFFF0000"/>
          <name val="Times New Roman"/>
          <scheme val="none"/>
        </font>
      </dxf>
    </rfmt>
    <rfmt sheetId="1" sqref="A198" start="0" length="0">
      <dxf>
        <font>
          <b/>
          <sz val="15"/>
          <color rgb="FFFF0000"/>
          <name val="Times New Roman"/>
          <scheme val="none"/>
        </font>
      </dxf>
    </rfmt>
    <rfmt sheetId="1" sqref="B19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80" sId="1" ref="A198:XFD19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8:XFD198" start="0" length="0">
      <dxf>
        <font>
          <color rgb="FFFF0000"/>
          <name val="Times New Roman"/>
          <scheme val="none"/>
        </font>
      </dxf>
    </rfmt>
    <rfmt sheetId="1" sqref="A198" start="0" length="0">
      <dxf>
        <font>
          <b/>
          <sz val="15"/>
          <color rgb="FFFF0000"/>
          <name val="Times New Roman"/>
          <scheme val="none"/>
        </font>
      </dxf>
    </rfmt>
    <rfmt sheetId="1" sqref="B19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81" sId="1" ref="A198:XFD19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8:XFD198" start="0" length="0">
      <dxf>
        <font>
          <color rgb="FFFF0000"/>
          <name val="Times New Roman"/>
          <scheme val="none"/>
        </font>
      </dxf>
    </rfmt>
    <rfmt sheetId="1" sqref="A198" start="0" length="0">
      <dxf>
        <font>
          <b/>
          <sz val="15"/>
          <color rgb="FFFF0000"/>
          <name val="Times New Roman"/>
          <scheme val="none"/>
        </font>
      </dxf>
    </rfmt>
    <rfmt sheetId="1" sqref="B19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82" sId="1" ref="A198:XFD19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8:XFD198" start="0" length="0">
      <dxf>
        <font>
          <color rgb="FFFF0000"/>
          <name val="Times New Roman"/>
          <scheme val="none"/>
        </font>
      </dxf>
    </rfmt>
    <rfmt sheetId="1" sqref="A198" start="0" length="0">
      <dxf>
        <font>
          <b/>
          <sz val="15"/>
          <color rgb="FFFF0000"/>
          <name val="Times New Roman"/>
          <scheme val="none"/>
        </font>
      </dxf>
    </rfmt>
    <rfmt sheetId="1" sqref="B19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83" sId="1" ref="A198:XFD19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8:XFD198" start="0" length="0">
      <dxf>
        <font>
          <color rgb="FFFF0000"/>
          <name val="Times New Roman"/>
          <scheme val="none"/>
        </font>
      </dxf>
    </rfmt>
    <rfmt sheetId="1" sqref="A198" start="0" length="0">
      <dxf>
        <font>
          <b/>
          <sz val="15"/>
          <color rgb="FFFF0000"/>
          <name val="Times New Roman"/>
          <scheme val="none"/>
        </font>
      </dxf>
    </rfmt>
    <rfmt sheetId="1" sqref="B19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84" sId="1" ref="A157:XFD162" action="insert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</rrc>
  <rm rId="1585" sheetId="1" source="A198:XFD203" destination="A157:XFD162" sourceSheetId="1">
    <rfmt sheetId="1" xfDxf="1" sqref="A157:XFD157" start="0" length="0">
      <dxf>
        <font>
          <sz val="13"/>
          <color rgb="FFFF0000"/>
          <name val="Times New Roman"/>
          <scheme val="none"/>
        </font>
      </dxf>
    </rfmt>
    <rfmt sheetId="1" xfDxf="1" sqref="A158:XFD158" start="0" length="0">
      <dxf>
        <font>
          <sz val="13"/>
          <color rgb="FFFF0000"/>
          <name val="Times New Roman"/>
          <scheme val="none"/>
        </font>
      </dxf>
    </rfmt>
    <rfmt sheetId="1" xfDxf="1" sqref="A159:XFD159" start="0" length="0">
      <dxf>
        <font>
          <sz val="13"/>
          <color rgb="FFFF0000"/>
          <name val="Times New Roman"/>
          <scheme val="none"/>
        </font>
      </dxf>
    </rfmt>
    <rfmt sheetId="1" xfDxf="1" sqref="A160:XFD160" start="0" length="0">
      <dxf>
        <font>
          <sz val="13"/>
          <color rgb="FFFF0000"/>
          <name val="Times New Roman"/>
          <scheme val="none"/>
        </font>
      </dxf>
    </rfmt>
    <rfmt sheetId="1" xfDxf="1" sqref="A161:XFD161" start="0" length="0">
      <dxf>
        <font>
          <sz val="13"/>
          <color rgb="FFFF0000"/>
          <name val="Times New Roman"/>
          <scheme val="none"/>
        </font>
      </dxf>
    </rfmt>
    <rfmt sheetId="1" xfDxf="1" sqref="A162:XFD162" start="0" length="0">
      <dxf>
        <font>
          <sz val="13"/>
          <color rgb="FFFF0000"/>
          <name val="Times New Roman"/>
          <scheme val="none"/>
        </font>
      </dxf>
    </rfmt>
    <rfmt sheetId="1" sqref="A157" start="0" length="0">
      <dxf>
        <font>
          <b/>
          <sz val="15"/>
          <color rgb="FFFF0000"/>
          <name val="Times New Roman"/>
          <scheme val="none"/>
        </font>
      </dxf>
    </rfmt>
    <rfmt sheetId="1" sqref="B157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57" start="0" length="0">
      <dxf>
        <font>
          <sz val="13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57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57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57" start="0" length="0">
      <dxf>
        <font>
          <sz val="13"/>
          <color auto="1"/>
          <name val="Times New Roman"/>
          <scheme val="none"/>
        </font>
        <numFmt numFmtId="166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57" start="0" length="0">
      <dxf>
        <font>
          <sz val="13"/>
          <color auto="1"/>
          <name val="Times New Roman"/>
          <scheme val="none"/>
        </font>
        <numFmt numFmtId="166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57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57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58" start="0" length="0">
      <dxf>
        <font>
          <b/>
          <sz val="15"/>
          <color rgb="FFFF0000"/>
          <name val="Times New Roman"/>
          <scheme val="none"/>
        </font>
      </dxf>
    </rfmt>
    <rfmt sheetId="1" sqref="B15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58" start="0" length="0">
      <dxf>
        <font>
          <sz val="13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58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58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58" start="0" length="0">
      <dxf>
        <font>
          <sz val="13"/>
          <color auto="1"/>
          <name val="Times New Roman"/>
          <scheme val="none"/>
        </font>
        <numFmt numFmtId="166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58" start="0" length="0">
      <dxf>
        <font>
          <sz val="13"/>
          <color auto="1"/>
          <name val="Times New Roman"/>
          <scheme val="none"/>
        </font>
        <numFmt numFmtId="166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58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58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59" start="0" length="0">
      <dxf>
        <font>
          <b/>
          <sz val="15"/>
          <color rgb="FFFF0000"/>
          <name val="Times New Roman"/>
          <scheme val="none"/>
        </font>
      </dxf>
    </rfmt>
    <rfmt sheetId="1" sqref="B159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59" start="0" length="0">
      <dxf>
        <font>
          <sz val="13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59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59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59" start="0" length="0">
      <dxf>
        <font>
          <sz val="13"/>
          <color auto="1"/>
          <name val="Times New Roman"/>
          <scheme val="none"/>
        </font>
        <numFmt numFmtId="166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59" start="0" length="0">
      <dxf>
        <font>
          <sz val="13"/>
          <color auto="1"/>
          <name val="Times New Roman"/>
          <scheme val="none"/>
        </font>
        <numFmt numFmtId="166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59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59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0" start="0" length="0">
      <dxf>
        <font>
          <b/>
          <sz val="15"/>
          <color rgb="FFFF0000"/>
          <name val="Times New Roman"/>
          <scheme val="none"/>
        </font>
      </dxf>
    </rfmt>
    <rfmt sheetId="1" sqref="B16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60" start="0" length="0">
      <dxf>
        <font>
          <sz val="13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60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60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60" start="0" length="0">
      <dxf>
        <font>
          <sz val="13"/>
          <color auto="1"/>
          <name val="Times New Roman"/>
          <scheme val="none"/>
        </font>
        <numFmt numFmtId="166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60" start="0" length="0">
      <dxf>
        <font>
          <sz val="13"/>
          <color auto="1"/>
          <name val="Times New Roman"/>
          <scheme val="none"/>
        </font>
        <numFmt numFmtId="166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60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60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1" start="0" length="0">
      <dxf>
        <font>
          <b/>
          <sz val="15"/>
          <color rgb="FFFF0000"/>
          <name val="Times New Roman"/>
          <scheme val="none"/>
        </font>
      </dxf>
    </rfmt>
    <rfmt sheetId="1" sqref="B161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61" start="0" length="0">
      <dxf>
        <font>
          <sz val="13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61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61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61" start="0" length="0">
      <dxf>
        <font>
          <sz val="13"/>
          <color auto="1"/>
          <name val="Times New Roman"/>
          <scheme val="none"/>
        </font>
        <numFmt numFmtId="166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61" start="0" length="0">
      <dxf>
        <font>
          <sz val="13"/>
          <color auto="1"/>
          <name val="Times New Roman"/>
          <scheme val="none"/>
        </font>
        <numFmt numFmtId="166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61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61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2" start="0" length="0">
      <dxf>
        <font>
          <b/>
          <sz val="15"/>
          <color rgb="FFFF0000"/>
          <name val="Times New Roman"/>
          <scheme val="none"/>
        </font>
      </dxf>
    </rfmt>
    <rfmt sheetId="1" sqref="B16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62" start="0" length="0">
      <dxf>
        <font>
          <sz val="13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62" start="0" length="0">
      <dxf>
        <font>
          <sz val="13"/>
          <color auto="1"/>
          <name val="Times New Roman"/>
          <scheme val="none"/>
        </font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62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62" start="0" length="0">
      <dxf>
        <font>
          <sz val="13"/>
          <color auto="1"/>
          <name val="Times New Roman"/>
          <scheme val="none"/>
        </font>
        <numFmt numFmtId="166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62" start="0" length="0">
      <dxf>
        <font>
          <sz val="13"/>
          <color auto="1"/>
          <name val="Times New Roman"/>
          <scheme val="none"/>
        </font>
        <numFmt numFmtId="166" formatCode="#,##0.0"/>
        <fill>
          <patternFill patternType="solid">
            <bgColor theme="0"/>
          </patternFill>
        </fill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62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62" start="0" length="0">
      <dxf>
        <font>
          <sz val="13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rc rId="1586" sId="1" ref="A198:XFD19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8:XFD198" start="0" length="0">
      <dxf>
        <font>
          <color rgb="FFFF0000"/>
          <name val="Times New Roman"/>
          <scheme val="none"/>
        </font>
      </dxf>
    </rfmt>
    <rfmt sheetId="1" sqref="A198" start="0" length="0">
      <dxf>
        <font>
          <b/>
          <sz val="15"/>
          <color rgb="FFFF0000"/>
          <name val="Times New Roman"/>
          <scheme val="none"/>
        </font>
      </dxf>
    </rfmt>
    <rfmt sheetId="1" sqref="B19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87" sId="1" ref="A198:XFD19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8:XFD198" start="0" length="0">
      <dxf>
        <font>
          <color rgb="FFFF0000"/>
          <name val="Times New Roman"/>
          <scheme val="none"/>
        </font>
      </dxf>
    </rfmt>
    <rfmt sheetId="1" sqref="A198" start="0" length="0">
      <dxf>
        <font>
          <b/>
          <sz val="15"/>
          <color rgb="FFFF0000"/>
          <name val="Times New Roman"/>
          <scheme val="none"/>
        </font>
      </dxf>
    </rfmt>
    <rfmt sheetId="1" sqref="B19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88" sId="1" ref="A198:XFD19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8:XFD198" start="0" length="0">
      <dxf>
        <font>
          <color rgb="FFFF0000"/>
          <name val="Times New Roman"/>
          <scheme val="none"/>
        </font>
      </dxf>
    </rfmt>
    <rfmt sheetId="1" sqref="A198" start="0" length="0">
      <dxf>
        <font>
          <b/>
          <sz val="15"/>
          <color rgb="FFFF0000"/>
          <name val="Times New Roman"/>
          <scheme val="none"/>
        </font>
      </dxf>
    </rfmt>
    <rfmt sheetId="1" sqref="B19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89" sId="1" ref="A198:XFD19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8:XFD198" start="0" length="0">
      <dxf>
        <font>
          <color rgb="FFFF0000"/>
          <name val="Times New Roman"/>
          <scheme val="none"/>
        </font>
      </dxf>
    </rfmt>
    <rfmt sheetId="1" sqref="A198" start="0" length="0">
      <dxf>
        <font>
          <b/>
          <sz val="15"/>
          <color rgb="FFFF0000"/>
          <name val="Times New Roman"/>
          <scheme val="none"/>
        </font>
      </dxf>
    </rfmt>
    <rfmt sheetId="1" sqref="B19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90" sId="1" ref="A198:XFD19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8:XFD198" start="0" length="0">
      <dxf>
        <font>
          <color rgb="FFFF0000"/>
          <name val="Times New Roman"/>
          <scheme val="none"/>
        </font>
      </dxf>
    </rfmt>
    <rfmt sheetId="1" sqref="A198" start="0" length="0">
      <dxf>
        <font>
          <b/>
          <sz val="15"/>
          <color rgb="FFFF0000"/>
          <name val="Times New Roman"/>
          <scheme val="none"/>
        </font>
      </dxf>
    </rfmt>
    <rfmt sheetId="1" sqref="B19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91" sId="1" ref="A198:XFD198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8:XFD198" start="0" length="0">
      <dxf>
        <font>
          <color rgb="FFFF0000"/>
          <name val="Times New Roman"/>
          <scheme val="none"/>
        </font>
      </dxf>
    </rfmt>
    <rfmt sheetId="1" sqref="A198" start="0" length="0">
      <dxf>
        <font>
          <b/>
          <sz val="15"/>
          <color rgb="FFFF0000"/>
          <name val="Times New Roman"/>
          <scheme val="none"/>
        </font>
      </dxf>
    </rfmt>
    <rfmt sheetId="1" sqref="B19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92" sId="1" ref="A201:XFD205" action="insert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</rrc>
  <rm rId="1593" sheetId="1" source="A163:XFD167" destination="A201:XFD205" sourceSheetId="1">
    <rfmt sheetId="1" xfDxf="1" sqref="A201:XFD201" start="0" length="0">
      <dxf>
        <font>
          <sz val="12"/>
          <color rgb="FFFF0000"/>
          <name val="Times New Roman"/>
          <scheme val="none"/>
        </font>
      </dxf>
    </rfmt>
    <rfmt sheetId="1" xfDxf="1" sqref="A202:XFD202" start="0" length="0">
      <dxf>
        <font>
          <sz val="12"/>
          <color rgb="FFFF0000"/>
          <name val="Times New Roman"/>
          <scheme val="none"/>
        </font>
      </dxf>
    </rfmt>
    <rfmt sheetId="1" xfDxf="1" sqref="A203:XFD203" start="0" length="0">
      <dxf>
        <font>
          <sz val="12"/>
          <color rgb="FFFF0000"/>
          <name val="Times New Roman"/>
          <scheme val="none"/>
        </font>
      </dxf>
    </rfmt>
    <rfmt sheetId="1" xfDxf="1" sqref="A204:XFD204" start="0" length="0">
      <dxf>
        <font>
          <sz val="12"/>
          <color rgb="FFFF0000"/>
          <name val="Times New Roman"/>
          <scheme val="none"/>
        </font>
      </dxf>
    </rfmt>
    <rfmt sheetId="1" xfDxf="1" sqref="A205:XFD205" start="0" length="0">
      <dxf>
        <font>
          <sz val="12"/>
          <color rgb="FFFF0000"/>
          <name val="Times New Roman"/>
          <scheme val="none"/>
        </font>
      </dxf>
    </rfmt>
    <rfmt sheetId="1" sqref="A201" start="0" length="0">
      <dxf>
        <font>
          <b/>
          <sz val="15"/>
          <color rgb="FFFF0000"/>
          <name val="Times New Roman"/>
          <scheme val="none"/>
        </font>
      </dxf>
    </rfmt>
    <rfmt sheetId="1" sqref="B201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201" start="0" length="0">
      <dxf>
        <font>
          <sz val="12"/>
          <color auto="1"/>
          <name val="Times New Roman"/>
          <scheme val="none"/>
        </font>
        <numFmt numFmtId="30" formatCode="@"/>
        <alignment horizontal="center" vertical="center" wrapText="1" readingOrder="0"/>
      </dxf>
    </rfmt>
    <rfmt sheetId="1" sqref="D201" start="0" length="0">
      <dxf>
        <font>
          <sz val="12"/>
          <color auto="1"/>
          <name val="Times New Roman"/>
          <scheme val="none"/>
        </font>
        <alignment vertical="center" wrapText="1" readingOrder="0"/>
      </dxf>
    </rfmt>
    <rfmt sheetId="1" sqref="E201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</dxf>
    </rfmt>
    <rfmt sheetId="1" sqref="F201" start="0" length="0">
      <dxf>
        <font>
          <sz val="13"/>
          <color auto="1"/>
          <name val="Times New Roman"/>
          <scheme val="none"/>
        </font>
        <alignment horizontal="center" vertical="center" readingOrder="0"/>
      </dxf>
    </rfmt>
    <rfmt sheetId="1" sqref="G201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</dxf>
    </rfmt>
    <rfmt sheetId="1" sqref="H201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</dxf>
    </rfmt>
    <rfmt sheetId="1" sqref="I201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</dxf>
    </rfmt>
    <rfmt sheetId="1" sqref="J201" start="0" length="0">
      <dxf>
        <alignment horizontal="left" vertical="center" wrapText="1" readingOrder="0"/>
      </dxf>
    </rfmt>
    <rfmt sheetId="1" sqref="K201" start="0" length="0">
      <dxf>
        <font>
          <sz val="13"/>
          <color rgb="FFFF0000"/>
          <name val="Times New Roman"/>
          <scheme val="none"/>
        </font>
      </dxf>
    </rfmt>
    <rfmt sheetId="1" sqref="L201" start="0" length="0">
      <dxf>
        <font>
          <sz val="13"/>
          <color rgb="FFFF0000"/>
          <name val="Times New Roman"/>
          <scheme val="none"/>
        </font>
      </dxf>
    </rfmt>
    <rfmt sheetId="1" sqref="A202" start="0" length="0">
      <dxf>
        <font>
          <b/>
          <sz val="15"/>
          <color rgb="FFFF0000"/>
          <name val="Times New Roman"/>
          <scheme val="none"/>
        </font>
      </dxf>
    </rfmt>
    <rfmt sheetId="1" sqref="B202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202" start="0" length="0">
      <dxf>
        <font>
          <sz val="12"/>
          <color auto="1"/>
          <name val="Times New Roman"/>
          <scheme val="none"/>
        </font>
        <numFmt numFmtId="30" formatCode="@"/>
        <alignment horizontal="center" vertical="center" wrapText="1" readingOrder="0"/>
      </dxf>
    </rfmt>
    <rfmt sheetId="1" sqref="D202" start="0" length="0">
      <dxf>
        <font>
          <sz val="12"/>
          <color auto="1"/>
          <name val="Times New Roman"/>
          <scheme val="none"/>
        </font>
        <alignment vertical="center" wrapText="1" readingOrder="0"/>
      </dxf>
    </rfmt>
    <rfmt sheetId="1" sqref="E202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</dxf>
    </rfmt>
    <rfmt sheetId="1" sqref="F202" start="0" length="0">
      <dxf>
        <font>
          <sz val="13"/>
          <color auto="1"/>
          <name val="Times New Roman"/>
          <scheme val="none"/>
        </font>
        <alignment horizontal="center" vertical="center" readingOrder="0"/>
      </dxf>
    </rfmt>
    <rfmt sheetId="1" sqref="G202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</dxf>
    </rfmt>
    <rfmt sheetId="1" sqref="H202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</dxf>
    </rfmt>
    <rfmt sheetId="1" sqref="I202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</dxf>
    </rfmt>
    <rfmt sheetId="1" sqref="J202" start="0" length="0">
      <dxf>
        <alignment horizontal="left" vertical="center" wrapText="1" readingOrder="0"/>
      </dxf>
    </rfmt>
    <rfmt sheetId="1" sqref="K202" start="0" length="0">
      <dxf>
        <font>
          <sz val="13"/>
          <color rgb="FFFF0000"/>
          <name val="Times New Roman"/>
          <scheme val="none"/>
        </font>
      </dxf>
    </rfmt>
    <rfmt sheetId="1" sqref="L202" start="0" length="0">
      <dxf>
        <font>
          <sz val="13"/>
          <color rgb="FFFF0000"/>
          <name val="Times New Roman"/>
          <scheme val="none"/>
        </font>
      </dxf>
    </rfmt>
    <rfmt sheetId="1" sqref="A203" start="0" length="0">
      <dxf>
        <font>
          <b/>
          <sz val="15"/>
          <color rgb="FFFF0000"/>
          <name val="Times New Roman"/>
          <scheme val="none"/>
        </font>
      </dxf>
    </rfmt>
    <rfmt sheetId="1" sqref="B203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203" start="0" length="0">
      <dxf>
        <font>
          <sz val="12"/>
          <color auto="1"/>
          <name val="Times New Roman"/>
          <scheme val="none"/>
        </font>
        <numFmt numFmtId="30" formatCode="@"/>
        <alignment horizontal="center" vertical="center" wrapText="1" readingOrder="0"/>
      </dxf>
    </rfmt>
    <rfmt sheetId="1" sqref="D203" start="0" length="0">
      <dxf>
        <font>
          <sz val="12"/>
          <color auto="1"/>
          <name val="Times New Roman"/>
          <scheme val="none"/>
        </font>
        <alignment vertical="center" wrapText="1" readingOrder="0"/>
      </dxf>
    </rfmt>
    <rfmt sheetId="1" sqref="E203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</dxf>
    </rfmt>
    <rfmt sheetId="1" sqref="F203" start="0" length="0">
      <dxf>
        <font>
          <sz val="13"/>
          <color auto="1"/>
          <name val="Times New Roman"/>
          <scheme val="none"/>
        </font>
        <alignment horizontal="center" vertical="center" readingOrder="0"/>
      </dxf>
    </rfmt>
    <rfmt sheetId="1" sqref="G203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</dxf>
    </rfmt>
    <rfmt sheetId="1" sqref="H203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</dxf>
    </rfmt>
    <rfmt sheetId="1" sqref="I203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</dxf>
    </rfmt>
    <rfmt sheetId="1" sqref="J203" start="0" length="0">
      <dxf>
        <alignment horizontal="left" vertical="center" wrapText="1" readingOrder="0"/>
      </dxf>
    </rfmt>
    <rfmt sheetId="1" sqref="K203" start="0" length="0">
      <dxf>
        <font>
          <sz val="13"/>
          <color rgb="FFFF0000"/>
          <name val="Times New Roman"/>
          <scheme val="none"/>
        </font>
      </dxf>
    </rfmt>
    <rfmt sheetId="1" sqref="L203" start="0" length="0">
      <dxf>
        <font>
          <sz val="13"/>
          <color rgb="FFFF0000"/>
          <name val="Times New Roman"/>
          <scheme val="none"/>
        </font>
      </dxf>
    </rfmt>
    <rfmt sheetId="1" sqref="A204" start="0" length="0">
      <dxf>
        <font>
          <b/>
          <sz val="15"/>
          <color rgb="FFFF0000"/>
          <name val="Times New Roman"/>
          <scheme val="none"/>
        </font>
      </dxf>
    </rfmt>
    <rfmt sheetId="1" sqref="B20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204" start="0" length="0">
      <dxf>
        <font>
          <sz val="12"/>
          <color auto="1"/>
          <name val="Times New Roman"/>
          <scheme val="none"/>
        </font>
        <numFmt numFmtId="30" formatCode="@"/>
        <alignment horizontal="center" vertical="center" wrapText="1" readingOrder="0"/>
      </dxf>
    </rfmt>
    <rfmt sheetId="1" sqref="D204" start="0" length="0">
      <dxf>
        <font>
          <sz val="12"/>
          <color auto="1"/>
          <name val="Times New Roman"/>
          <scheme val="none"/>
        </font>
        <alignment vertical="center" wrapText="1" readingOrder="0"/>
      </dxf>
    </rfmt>
    <rfmt sheetId="1" sqref="E204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</dxf>
    </rfmt>
    <rfmt sheetId="1" sqref="F204" start="0" length="0">
      <dxf>
        <font>
          <sz val="13"/>
          <color auto="1"/>
          <name val="Times New Roman"/>
          <scheme val="none"/>
        </font>
        <alignment horizontal="center" vertical="center" readingOrder="0"/>
      </dxf>
    </rfmt>
    <rfmt sheetId="1" sqref="G204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</dxf>
    </rfmt>
    <rfmt sheetId="1" sqref="H204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</dxf>
    </rfmt>
    <rfmt sheetId="1" sqref="I204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</dxf>
    </rfmt>
    <rfmt sheetId="1" sqref="J204" start="0" length="0">
      <dxf>
        <alignment horizontal="left" vertical="center" wrapText="1" readingOrder="0"/>
      </dxf>
    </rfmt>
    <rfmt sheetId="1" sqref="K204" start="0" length="0">
      <dxf>
        <font>
          <sz val="13"/>
          <color rgb="FFFF0000"/>
          <name val="Times New Roman"/>
          <scheme val="none"/>
        </font>
      </dxf>
    </rfmt>
    <rfmt sheetId="1" sqref="L204" start="0" length="0">
      <dxf>
        <font>
          <sz val="13"/>
          <color rgb="FFFF0000"/>
          <name val="Times New Roman"/>
          <scheme val="none"/>
        </font>
      </dxf>
    </rfmt>
    <rfmt sheetId="1" sqref="A205" start="0" length="0">
      <dxf>
        <font>
          <b/>
          <sz val="15"/>
          <color rgb="FFFF0000"/>
          <name val="Times New Roman"/>
          <scheme val="none"/>
        </font>
      </dxf>
    </rfmt>
    <rfmt sheetId="1" sqref="B205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205" start="0" length="0">
      <dxf>
        <font>
          <sz val="12"/>
          <color auto="1"/>
          <name val="Times New Roman"/>
          <scheme val="none"/>
        </font>
        <numFmt numFmtId="30" formatCode="@"/>
        <alignment horizontal="center" vertical="center" wrapText="1" readingOrder="0"/>
      </dxf>
    </rfmt>
    <rfmt sheetId="1" sqref="D205" start="0" length="0">
      <dxf>
        <font>
          <sz val="12"/>
          <color auto="1"/>
          <name val="Times New Roman"/>
          <scheme val="none"/>
        </font>
        <alignment vertical="center" wrapText="1" readingOrder="0"/>
      </dxf>
    </rfmt>
    <rfmt sheetId="1" sqref="E205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</dxf>
    </rfmt>
    <rfmt sheetId="1" sqref="F205" start="0" length="0">
      <dxf>
        <font>
          <sz val="13"/>
          <color auto="1"/>
          <name val="Times New Roman"/>
          <scheme val="none"/>
        </font>
        <alignment horizontal="center" vertical="center" readingOrder="0"/>
      </dxf>
    </rfmt>
    <rfmt sheetId="1" sqref="G205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</dxf>
    </rfmt>
    <rfmt sheetId="1" sqref="H205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</dxf>
    </rfmt>
    <rfmt sheetId="1" sqref="I205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</dxf>
    </rfmt>
    <rfmt sheetId="1" sqref="J205" start="0" length="0">
      <dxf>
        <alignment horizontal="left" vertical="center" wrapText="1" readingOrder="0"/>
      </dxf>
    </rfmt>
    <rfmt sheetId="1" sqref="K205" start="0" length="0">
      <dxf>
        <font>
          <sz val="13"/>
          <color rgb="FFFF0000"/>
          <name val="Times New Roman"/>
          <scheme val="none"/>
        </font>
      </dxf>
    </rfmt>
    <rfmt sheetId="1" sqref="L205" start="0" length="0">
      <dxf>
        <font>
          <sz val="13"/>
          <color rgb="FFFF0000"/>
          <name val="Times New Roman"/>
          <scheme val="none"/>
        </font>
      </dxf>
    </rfmt>
  </rm>
  <rrc rId="1594" sId="1" ref="A163:XFD163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3:XFD163" start="0" length="0">
      <dxf>
        <font>
          <color rgb="FFFF0000"/>
          <name val="Times New Roman"/>
          <scheme val="none"/>
        </font>
      </dxf>
    </rfmt>
    <rfmt sheetId="1" sqref="A163" start="0" length="0">
      <dxf>
        <font>
          <b/>
          <sz val="15"/>
          <color rgb="FFFF0000"/>
          <name val="Times New Roman"/>
          <scheme val="none"/>
        </font>
      </dxf>
    </rfmt>
    <rfmt sheetId="1" sqref="B163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95" sId="1" ref="A163:XFD163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3:XFD163" start="0" length="0">
      <dxf>
        <font>
          <color rgb="FFFF0000"/>
          <name val="Times New Roman"/>
          <scheme val="none"/>
        </font>
      </dxf>
    </rfmt>
    <rfmt sheetId="1" sqref="A163" start="0" length="0">
      <dxf>
        <font>
          <b/>
          <sz val="15"/>
          <color rgb="FFFF0000"/>
          <name val="Times New Roman"/>
          <scheme val="none"/>
        </font>
      </dxf>
    </rfmt>
    <rfmt sheetId="1" sqref="B163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96" sId="1" ref="A163:XFD163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3:XFD163" start="0" length="0">
      <dxf>
        <font>
          <color rgb="FFFF0000"/>
          <name val="Times New Roman"/>
          <scheme val="none"/>
        </font>
      </dxf>
    </rfmt>
    <rfmt sheetId="1" sqref="A163" start="0" length="0">
      <dxf>
        <font>
          <b/>
          <sz val="15"/>
          <color rgb="FFFF0000"/>
          <name val="Times New Roman"/>
          <scheme val="none"/>
        </font>
      </dxf>
    </rfmt>
    <rfmt sheetId="1" sqref="B163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97" sId="1" ref="A163:XFD163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3:XFD163" start="0" length="0">
      <dxf>
        <font>
          <color rgb="FFFF0000"/>
          <name val="Times New Roman"/>
          <scheme val="none"/>
        </font>
      </dxf>
    </rfmt>
    <rfmt sheetId="1" sqref="A163" start="0" length="0">
      <dxf>
        <font>
          <b/>
          <sz val="15"/>
          <color rgb="FFFF0000"/>
          <name val="Times New Roman"/>
          <scheme val="none"/>
        </font>
      </dxf>
    </rfmt>
    <rfmt sheetId="1" sqref="B163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98" sId="1" ref="A163:XFD163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63:XFD163" start="0" length="0">
      <dxf>
        <font>
          <color rgb="FFFF0000"/>
          <name val="Times New Roman"/>
          <scheme val="none"/>
        </font>
      </dxf>
    </rfmt>
    <rfmt sheetId="1" sqref="A163" start="0" length="0">
      <dxf>
        <font>
          <b/>
          <sz val="15"/>
          <color rgb="FFFF0000"/>
          <name val="Times New Roman"/>
          <scheme val="none"/>
        </font>
      </dxf>
    </rfmt>
    <rfmt sheetId="1" sqref="B163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599" sId="1" ref="A171:XFD173" action="insert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</rrc>
  <rm rId="1600" sheetId="1" source="A196:XFD198" destination="A171:XFD173" sourceSheetId="1">
    <undo index="0" exp="area" ref3D="1" dr="$C$1:$L$198" dn="Z_FEA8BA84_09E7_4AC9_B99A_D42DE5EF1549_.wvu.FilterData" sId="1"/>
    <undo index="0" exp="area" ref3D="1" dr="$C$1:$L$198" dn="Z_73EB819A_D15A_4F77_AC5C_3AD050B6B638_.wvu.FilterData" sId="1"/>
    <undo index="0" exp="area" ref3D="1" dr="$C$1:$L$198" dn="Z_9B8CFFA8_C857_4156_B2D3_EB8167F689F9_.wvu.FilterData" sId="1"/>
    <undo index="0" exp="area" ref3D="1" dr="$C$1:$L$198" dn="Z_47B689C4_ABBE_41BA_9B3C_3E610DB9C5AC_.wvu.FilterData" sId="1"/>
    <undo index="0" exp="area" ref3D="1" dr="$C$1:$L$198" dn="Z_355F3DCA_2977_4C49_BACF_D67A51825EB3_.wvu.FilterData" sId="1"/>
    <undo index="0" exp="area" ref3D="1" dr="$C$1:$L$198" dn="_ФильтрБазыДанных" sId="1"/>
    <rfmt sheetId="1" xfDxf="1" sqref="A171:XFD171" start="0" length="0">
      <dxf>
        <font>
          <sz val="10"/>
          <color rgb="FFFF0000"/>
          <name val="Times New Roman"/>
          <scheme val="none"/>
        </font>
        <alignment horizontal="center" readingOrder="0"/>
      </dxf>
    </rfmt>
    <rfmt sheetId="1" xfDxf="1" sqref="A172:XFD172" start="0" length="0">
      <dxf>
        <font>
          <sz val="10"/>
          <color rgb="FFFF0000"/>
          <name val="Times New Roman"/>
          <scheme val="none"/>
        </font>
        <alignment horizontal="center" readingOrder="0"/>
      </dxf>
    </rfmt>
    <rfmt sheetId="1" xfDxf="1" sqref="A173:XFD173" start="0" length="0">
      <dxf>
        <font>
          <sz val="10"/>
          <color rgb="FFFF0000"/>
          <name val="Times New Roman"/>
          <scheme val="none"/>
        </font>
        <alignment horizontal="center" readingOrder="0"/>
      </dxf>
    </rfmt>
    <rfmt sheetId="1" sqref="A171" start="0" length="0">
      <dxf>
        <font>
          <b/>
          <sz val="15"/>
          <color rgb="FFFF0000"/>
          <name val="Times New Roman"/>
          <scheme val="none"/>
        </font>
      </dxf>
    </rfmt>
    <rfmt sheetId="1" sqref="B171" start="0" length="0">
      <dxf>
        <font>
          <b/>
          <sz val="15"/>
          <color rgb="FFFF0000"/>
          <name val="Times New Roman"/>
          <scheme val="none"/>
        </font>
        <alignment vertical="center" readingOrder="0"/>
      </dxf>
    </rfmt>
    <rfmt sheetId="1" sqref="C17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7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7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7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7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7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71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1" start="0" length="0">
      <dxf>
        <font>
          <sz val="13"/>
          <color rgb="FFFF0000"/>
          <name val="Times New Roman"/>
          <scheme val="none"/>
        </font>
        <numFmt numFmtId="164" formatCode="0.0"/>
      </dxf>
    </rfmt>
    <rfmt sheetId="1" sqref="L171" start="0" length="0">
      <dxf>
        <font>
          <sz val="13"/>
          <color rgb="FFFF0000"/>
          <name val="Times New Roman"/>
          <scheme val="none"/>
        </font>
      </dxf>
    </rfmt>
    <rfmt sheetId="1" sqref="A172" start="0" length="0">
      <dxf>
        <font>
          <b/>
          <sz val="15"/>
          <color rgb="FFFF0000"/>
          <name val="Times New Roman"/>
          <scheme val="none"/>
        </font>
      </dxf>
    </rfmt>
    <rfmt sheetId="1" sqref="B172" start="0" length="0">
      <dxf>
        <font>
          <b/>
          <sz val="15"/>
          <color rgb="FFFF0000"/>
          <name val="Times New Roman"/>
          <scheme val="none"/>
        </font>
        <alignment vertical="center" readingOrder="0"/>
      </dxf>
    </rfmt>
    <rfmt sheetId="1" sqref="C17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7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7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7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7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7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72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2" start="0" length="0">
      <dxf>
        <font>
          <sz val="13"/>
          <color rgb="FFFF0000"/>
          <name val="Times New Roman"/>
          <scheme val="none"/>
        </font>
        <numFmt numFmtId="164" formatCode="0.0"/>
      </dxf>
    </rfmt>
    <rfmt sheetId="1" sqref="L172" start="0" length="0">
      <dxf>
        <font>
          <sz val="13"/>
          <color rgb="FFFF0000"/>
          <name val="Times New Roman"/>
          <scheme val="none"/>
        </font>
      </dxf>
    </rfmt>
    <rfmt sheetId="1" sqref="A173" start="0" length="0">
      <dxf>
        <font>
          <b/>
          <sz val="15"/>
          <color rgb="FFFF0000"/>
          <name val="Times New Roman"/>
          <scheme val="none"/>
        </font>
      </dxf>
    </rfmt>
    <rfmt sheetId="1" sqref="B173" start="0" length="0">
      <dxf>
        <font>
          <b/>
          <sz val="15"/>
          <color rgb="FFFF0000"/>
          <name val="Times New Roman"/>
          <scheme val="none"/>
        </font>
        <alignment vertical="center" readingOrder="0"/>
      </dxf>
    </rfmt>
    <rfmt sheetId="1" sqref="C17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7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7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7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7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7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73" start="0" length="0">
      <dxf>
        <font>
          <b/>
          <sz val="13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3" start="0" length="0">
      <dxf>
        <font>
          <sz val="13"/>
          <color rgb="FFFF0000"/>
          <name val="Times New Roman"/>
          <scheme val="none"/>
        </font>
        <numFmt numFmtId="164" formatCode="0.0"/>
      </dxf>
    </rfmt>
    <rfmt sheetId="1" sqref="L173" start="0" length="0">
      <dxf>
        <font>
          <sz val="13"/>
          <color rgb="FFFF0000"/>
          <name val="Times New Roman"/>
          <scheme val="none"/>
        </font>
      </dxf>
    </rfmt>
  </rm>
  <rrc rId="1601" sId="1" ref="A196:XFD196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6:XFD196" start="0" length="0">
      <dxf>
        <font>
          <color rgb="FFFF0000"/>
          <name val="Times New Roman"/>
          <scheme val="none"/>
        </font>
      </dxf>
    </rfmt>
    <rfmt sheetId="1" sqref="A196" start="0" length="0">
      <dxf>
        <font>
          <b/>
          <sz val="15"/>
          <color rgb="FFFF0000"/>
          <name val="Times New Roman"/>
          <scheme val="none"/>
        </font>
      </dxf>
    </rfmt>
    <rfmt sheetId="1" sqref="B196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602" sId="1" ref="A196:XFD196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6:XFD196" start="0" length="0">
      <dxf>
        <font>
          <color rgb="FFFF0000"/>
          <name val="Times New Roman"/>
          <scheme val="none"/>
        </font>
      </dxf>
    </rfmt>
    <rfmt sheetId="1" sqref="A196" start="0" length="0">
      <dxf>
        <font>
          <b/>
          <sz val="15"/>
          <color rgb="FFFF0000"/>
          <name val="Times New Roman"/>
          <scheme val="none"/>
        </font>
      </dxf>
    </rfmt>
    <rfmt sheetId="1" sqref="B196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603" sId="1" ref="A196:XFD196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96:XFD196" start="0" length="0">
      <dxf>
        <font>
          <color rgb="FFFF0000"/>
          <name val="Times New Roman"/>
          <scheme val="none"/>
        </font>
      </dxf>
    </rfmt>
    <rfmt sheetId="1" sqref="A196" start="0" length="0">
      <dxf>
        <font>
          <b/>
          <sz val="15"/>
          <color rgb="FFFF0000"/>
          <name val="Times New Roman"/>
          <scheme val="none"/>
        </font>
      </dxf>
    </rfmt>
    <rfmt sheetId="1" sqref="B196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604" sId="1" ref="A163:XFD168" action="insert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</rrc>
  <rm rId="1605" sheetId="1" source="A180:XFD185" destination="A163:XFD168" sourceSheetId="1">
    <rfmt sheetId="1" xfDxf="1" sqref="A163:XFD163" start="0" length="0">
      <dxf>
        <font>
          <color rgb="FFFF0000"/>
          <name val="Times New Roman"/>
          <scheme val="none"/>
        </font>
      </dxf>
    </rfmt>
    <rfmt sheetId="1" xfDxf="1" sqref="A164:XFD164" start="0" length="0">
      <dxf>
        <font>
          <color rgb="FFFF0000"/>
          <name val="Times New Roman"/>
          <scheme val="none"/>
        </font>
      </dxf>
    </rfmt>
    <rfmt sheetId="1" xfDxf="1" sqref="A165:XFD165" start="0" length="0">
      <dxf>
        <font>
          <color rgb="FFFF0000"/>
          <name val="Times New Roman"/>
          <scheme val="none"/>
        </font>
      </dxf>
    </rfmt>
    <rfmt sheetId="1" xfDxf="1" sqref="A166:XFD166" start="0" length="0">
      <dxf>
        <font>
          <color rgb="FFFF0000"/>
          <name val="Times New Roman"/>
          <scheme val="none"/>
        </font>
      </dxf>
    </rfmt>
    <rfmt sheetId="1" xfDxf="1" sqref="A167:XFD167" start="0" length="0">
      <dxf>
        <font>
          <color rgb="FFFF0000"/>
          <name val="Times New Roman"/>
          <scheme val="none"/>
        </font>
      </dxf>
    </rfmt>
    <rfmt sheetId="1" xfDxf="1" sqref="A168:XFD168" start="0" length="0">
      <dxf>
        <font>
          <color rgb="FFFF0000"/>
          <name val="Times New Roman"/>
          <scheme val="none"/>
        </font>
      </dxf>
    </rfmt>
    <rfmt sheetId="1" sqref="A163" start="0" length="0">
      <dxf>
        <font>
          <b/>
          <sz val="15"/>
          <color rgb="FFFF0000"/>
          <name val="Times New Roman"/>
          <scheme val="none"/>
        </font>
      </dxf>
    </rfmt>
    <rfmt sheetId="1" sqref="B163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63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63" start="0" length="0">
      <dxf>
        <font>
          <sz val="13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63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63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63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63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63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3" start="0" length="0">
      <dxf>
        <font>
          <sz val="13"/>
          <color rgb="FFFF0000"/>
          <name val="Times New Roman"/>
          <scheme val="none"/>
        </font>
      </dxf>
    </rfmt>
    <rfmt sheetId="1" sqref="L163" start="0" length="0">
      <dxf>
        <font>
          <sz val="13"/>
          <color rgb="FFFF0000"/>
          <name val="Times New Roman"/>
          <scheme val="none"/>
        </font>
      </dxf>
    </rfmt>
    <rfmt sheetId="1" sqref="A164" start="0" length="0">
      <dxf>
        <font>
          <b/>
          <sz val="15"/>
          <color rgb="FFFF0000"/>
          <name val="Times New Roman"/>
          <scheme val="none"/>
        </font>
      </dxf>
    </rfmt>
    <rfmt sheetId="1" sqref="B164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64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64" start="0" length="0">
      <dxf>
        <font>
          <sz val="13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64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64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64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64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64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4" start="0" length="0">
      <dxf>
        <font>
          <sz val="13"/>
          <color rgb="FFFF0000"/>
          <name val="Times New Roman"/>
          <scheme val="none"/>
        </font>
      </dxf>
    </rfmt>
    <rfmt sheetId="1" sqref="L164" start="0" length="0">
      <dxf>
        <font>
          <sz val="13"/>
          <color rgb="FFFF0000"/>
          <name val="Times New Roman"/>
          <scheme val="none"/>
        </font>
      </dxf>
    </rfmt>
    <rfmt sheetId="1" sqref="A165" start="0" length="0">
      <dxf>
        <font>
          <b/>
          <sz val="15"/>
          <color rgb="FFFF0000"/>
          <name val="Times New Roman"/>
          <scheme val="none"/>
        </font>
      </dxf>
    </rfmt>
    <rfmt sheetId="1" sqref="B165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65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65" start="0" length="0">
      <dxf>
        <font>
          <sz val="13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65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65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65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65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65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5" start="0" length="0">
      <dxf>
        <font>
          <sz val="13"/>
          <color rgb="FFFF0000"/>
          <name val="Times New Roman"/>
          <scheme val="none"/>
        </font>
      </dxf>
    </rfmt>
    <rfmt sheetId="1" sqref="L165" start="0" length="0">
      <dxf>
        <font>
          <sz val="13"/>
          <color rgb="FFFF0000"/>
          <name val="Times New Roman"/>
          <scheme val="none"/>
        </font>
      </dxf>
    </rfmt>
    <rfmt sheetId="1" sqref="A166" start="0" length="0">
      <dxf>
        <font>
          <b/>
          <sz val="15"/>
          <color rgb="FFFF0000"/>
          <name val="Times New Roman"/>
          <scheme val="none"/>
        </font>
      </dxf>
    </rfmt>
    <rfmt sheetId="1" sqref="B166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66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66" start="0" length="0">
      <dxf>
        <font>
          <sz val="13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66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66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66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66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66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6" start="0" length="0">
      <dxf>
        <font>
          <sz val="13"/>
          <color rgb="FFFF0000"/>
          <name val="Times New Roman"/>
          <scheme val="none"/>
        </font>
      </dxf>
    </rfmt>
    <rfmt sheetId="1" sqref="L166" start="0" length="0">
      <dxf>
        <font>
          <sz val="13"/>
          <color rgb="FFFF0000"/>
          <name val="Times New Roman"/>
          <scheme val="none"/>
        </font>
      </dxf>
    </rfmt>
    <rfmt sheetId="1" sqref="A167" start="0" length="0">
      <dxf>
        <font>
          <b/>
          <sz val="15"/>
          <color rgb="FFFF0000"/>
          <name val="Times New Roman"/>
          <scheme val="none"/>
        </font>
      </dxf>
    </rfmt>
    <rfmt sheetId="1" sqref="B167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67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67" start="0" length="0">
      <dxf>
        <font>
          <sz val="13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67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67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67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67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67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7" start="0" length="0">
      <dxf>
        <font>
          <sz val="13"/>
          <color rgb="FFFF0000"/>
          <name val="Times New Roman"/>
          <scheme val="none"/>
        </font>
      </dxf>
    </rfmt>
    <rfmt sheetId="1" sqref="L167" start="0" length="0">
      <dxf>
        <font>
          <sz val="13"/>
          <color rgb="FFFF0000"/>
          <name val="Times New Roman"/>
          <scheme val="none"/>
        </font>
      </dxf>
    </rfmt>
    <rfmt sheetId="1" sqref="A168" start="0" length="0">
      <dxf>
        <font>
          <b/>
          <sz val="15"/>
          <color rgb="FFFF0000"/>
          <name val="Times New Roman"/>
          <scheme val="none"/>
        </font>
      </dxf>
    </rfmt>
    <rfmt sheetId="1" sqref="B168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  <rfmt sheetId="1" sqref="C168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68" start="0" length="0">
      <dxf>
        <font>
          <sz val="13"/>
          <color auto="1"/>
          <name val="Times New Roman"/>
          <scheme val="none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68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68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68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font>
          <sz val="13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68" start="0" length="0">
      <dxf>
        <font>
          <sz val="13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68" start="0" length="0">
      <dxf>
        <font>
          <sz val="13"/>
          <color auto="1"/>
          <name val="Times New Roman"/>
          <scheme val="none"/>
        </font>
        <alignment horizontal="justify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8" start="0" length="0">
      <dxf>
        <font>
          <sz val="13"/>
          <color rgb="FFFF0000"/>
          <name val="Times New Roman"/>
          <scheme val="none"/>
        </font>
      </dxf>
    </rfmt>
    <rfmt sheetId="1" sqref="L168" start="0" length="0">
      <dxf>
        <font>
          <sz val="13"/>
          <color rgb="FFFF0000"/>
          <name val="Times New Roman"/>
          <scheme val="none"/>
        </font>
      </dxf>
    </rfmt>
  </rm>
  <rrc rId="1606" sId="1" ref="A180:XFD18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80:XFD180" start="0" length="0">
      <dxf>
        <font>
          <color rgb="FFFF0000"/>
          <name val="Times New Roman"/>
          <scheme val="none"/>
        </font>
      </dxf>
    </rfmt>
    <rfmt sheetId="1" sqref="A180" start="0" length="0">
      <dxf>
        <font>
          <b/>
          <sz val="15"/>
          <color rgb="FFFF0000"/>
          <name val="Times New Roman"/>
          <scheme val="none"/>
        </font>
      </dxf>
    </rfmt>
    <rfmt sheetId="1" sqref="B18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607" sId="1" ref="A180:XFD18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80:XFD180" start="0" length="0">
      <dxf>
        <font>
          <color rgb="FFFF0000"/>
          <name val="Times New Roman"/>
          <scheme val="none"/>
        </font>
      </dxf>
    </rfmt>
    <rfmt sheetId="1" sqref="A180" start="0" length="0">
      <dxf>
        <font>
          <b/>
          <sz val="15"/>
          <color rgb="FFFF0000"/>
          <name val="Times New Roman"/>
          <scheme val="none"/>
        </font>
      </dxf>
    </rfmt>
    <rfmt sheetId="1" sqref="B18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608" sId="1" ref="A180:XFD18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80:XFD180" start="0" length="0">
      <dxf>
        <font>
          <color rgb="FFFF0000"/>
          <name val="Times New Roman"/>
          <scheme val="none"/>
        </font>
      </dxf>
    </rfmt>
    <rfmt sheetId="1" sqref="A180" start="0" length="0">
      <dxf>
        <font>
          <b/>
          <sz val="15"/>
          <color rgb="FFFF0000"/>
          <name val="Times New Roman"/>
          <scheme val="none"/>
        </font>
      </dxf>
    </rfmt>
    <rfmt sheetId="1" sqref="B18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609" sId="1" ref="A180:XFD18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80:XFD180" start="0" length="0">
      <dxf>
        <font>
          <color rgb="FFFF0000"/>
          <name val="Times New Roman"/>
          <scheme val="none"/>
        </font>
      </dxf>
    </rfmt>
    <rfmt sheetId="1" sqref="A180" start="0" length="0">
      <dxf>
        <font>
          <b/>
          <sz val="15"/>
          <color rgb="FFFF0000"/>
          <name val="Times New Roman"/>
          <scheme val="none"/>
        </font>
      </dxf>
    </rfmt>
    <rfmt sheetId="1" sqref="B18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610" sId="1" ref="A180:XFD18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80:XFD180" start="0" length="0">
      <dxf>
        <font>
          <color rgb="FFFF0000"/>
          <name val="Times New Roman"/>
          <scheme val="none"/>
        </font>
      </dxf>
    </rfmt>
    <rfmt sheetId="1" sqref="A180" start="0" length="0">
      <dxf>
        <font>
          <b/>
          <sz val="15"/>
          <color rgb="FFFF0000"/>
          <name val="Times New Roman"/>
          <scheme val="none"/>
        </font>
      </dxf>
    </rfmt>
    <rfmt sheetId="1" sqref="B18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rc rId="1611" sId="1" ref="A180:XFD180" action="deleteRow">
    <undo index="0" exp="area" ref3D="1" dr="$A$1:$A$1048576" dn="Z_FEA8BA84_09E7_4AC9_B99A_D42DE5EF1549_.wvu.Cols" sId="1"/>
    <undo index="0" exp="area" ref3D="1" dr="$A$1:$A$1048576" dn="Z_47B689C4_ABBE_41BA_9B3C_3E610DB9C5AC_.wvu.Cols" sId="1"/>
    <undo index="0" exp="area" ref3D="1" dr="$A$1:$A$1048576" dn="Z_29EBB03D_D157_4DB4_B2FB_3BC1828B8F46_.wvu.Cols" sId="1"/>
    <rfmt sheetId="1" xfDxf="1" sqref="A180:XFD180" start="0" length="0">
      <dxf>
        <font>
          <color rgb="FFFF0000"/>
          <name val="Times New Roman"/>
          <scheme val="none"/>
        </font>
      </dxf>
    </rfmt>
    <rfmt sheetId="1" sqref="A180" start="0" length="0">
      <dxf>
        <font>
          <b/>
          <sz val="15"/>
          <color rgb="FFFF0000"/>
          <name val="Times New Roman"/>
          <scheme val="none"/>
        </font>
      </dxf>
    </rfmt>
    <rfmt sheetId="1" sqref="B180" start="0" length="0">
      <dxf>
        <font>
          <b/>
          <sz val="15"/>
          <color rgb="FFFF0000"/>
          <name val="Times New Roman"/>
          <scheme val="none"/>
        </font>
        <alignment horizontal="center" vertical="center" readingOrder="0"/>
      </dxf>
    </rfmt>
  </rrc>
  <rcv guid="{FEA8BA84-09E7-4AC9-B99A-D42DE5EF1549}" action="delete"/>
  <rdn rId="0" localSheetId="1" customView="1" name="Z_FEA8BA84_09E7_4AC9_B99A_D42DE5EF1549_.wvu.PrintArea" hidden="1" oldHidden="1">
    <formula>'Приложение 2'!$C$1:$J$148</formula>
    <oldFormula>'Приложение 2'!$C$1:$J$148</oldFormula>
  </rdn>
  <rdn rId="0" localSheetId="1" customView="1" name="Z_FEA8BA84_09E7_4AC9_B99A_D42DE5EF1549_.wvu.PrintTitles" hidden="1" oldHidden="1">
    <formula>'Приложение 2'!$3:$5</formula>
    <oldFormula>'Приложение 2'!$3:$5</oldFormula>
  </rdn>
  <rdn rId="0" localSheetId="1" customView="1" name="Z_FEA8BA84_09E7_4AC9_B99A_D42DE5EF1549_.wvu.Cols" hidden="1" oldHidden="1">
    <formula>'Приложение 2'!$A:$A</formula>
    <oldFormula>'Приложение 2'!$A:$A</oldFormula>
  </rdn>
  <rdn rId="0" localSheetId="1" customView="1" name="Z_FEA8BA84_09E7_4AC9_B99A_D42DE5EF1549_.wvu.FilterData" hidden="1" oldHidden="1">
    <formula>'Приложение 2'!$C$1:$L$195</formula>
    <oldFormula>'Приложение 2'!$C$1:$L$195</oldFormula>
  </rdn>
  <rcv guid="{FEA8BA84-09E7-4AC9-B99A-D42DE5EF1549}" action="add"/>
</revisions>
</file>

<file path=xl/revisions/revisionLog1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6" sId="1">
    <nc r="B90">
      <v>75</v>
    </nc>
  </rcc>
  <rm rId="1617" sheetId="1" source="B91" destination="B90" sourceSheetId="1">
    <rcc rId="0" sId="1" dxf="1">
      <nc r="B90">
        <v>75</v>
      </nc>
      <ndxf>
        <font>
          <b/>
          <sz val="14"/>
          <color rgb="FFFF0000"/>
          <name val="Times New Roman"/>
          <scheme val="none"/>
        </font>
        <alignment horizontal="center" vertical="center" textRotation="255" readingOrder="0"/>
      </ndxf>
    </rcc>
  </rm>
  <rcc rId="1618" sId="1">
    <nc r="B91">
      <v>76</v>
    </nc>
  </rcc>
  <rfmt sheetId="1" sqref="B90" start="0" length="2147483647">
    <dxf>
      <font>
        <b val="0"/>
      </font>
    </dxf>
  </rfmt>
  <rfmt sheetId="1" sqref="B90" start="0" length="2147483647">
    <dxf>
      <font>
        <b/>
      </font>
    </dxf>
  </rfmt>
  <rcc rId="1619" sId="1">
    <oc r="B90">
      <v>109</v>
    </oc>
    <nc r="B90">
      <v>75</v>
    </nc>
  </rcc>
  <rcc rId="1620" sId="1">
    <oc r="B92">
      <v>110</v>
    </oc>
    <nc r="B92">
      <v>77</v>
    </nc>
  </rcc>
  <rcc rId="1621" sId="1">
    <oc r="B93">
      <v>111</v>
    </oc>
    <nc r="B93">
      <v>78</v>
    </nc>
  </rcc>
  <rcc rId="1622" sId="1">
    <oc r="B94">
      <v>112</v>
    </oc>
    <nc r="B94">
      <v>79</v>
    </nc>
  </rcc>
  <rfmt sheetId="1" sqref="B90:B94" start="0" length="2147483647">
    <dxf>
      <font>
        <color auto="1"/>
      </font>
    </dxf>
  </rfmt>
  <rcc rId="1623" sId="1">
    <oc r="B96">
      <v>133</v>
    </oc>
    <nc r="B96">
      <v>80</v>
    </nc>
  </rcc>
  <rcc rId="1624" sId="1">
    <oc r="B97">
      <v>134</v>
    </oc>
    <nc r="B97">
      <v>81</v>
    </nc>
  </rcc>
  <rcc rId="1625" sId="1">
    <oc r="B98">
      <v>135</v>
    </oc>
    <nc r="B98">
      <v>82</v>
    </nc>
  </rcc>
  <rcc rId="1626" sId="1">
    <oc r="B99">
      <v>136</v>
    </oc>
    <nc r="B99">
      <v>83</v>
    </nc>
  </rcc>
  <rcc rId="1627" sId="1">
    <oc r="B100">
      <v>137</v>
    </oc>
    <nc r="B100">
      <v>84</v>
    </nc>
  </rcc>
  <rfmt sheetId="1" sqref="B96:B100" start="0" length="2147483647">
    <dxf>
      <font>
        <color auto="1"/>
      </font>
    </dxf>
  </rfmt>
  <rcc rId="1628" sId="1">
    <oc r="B102">
      <v>124</v>
    </oc>
    <nc r="B102">
      <v>85</v>
    </nc>
  </rcc>
  <rcc rId="1629" sId="1">
    <oc r="B103">
      <v>125</v>
    </oc>
    <nc r="B103">
      <v>86</v>
    </nc>
  </rcc>
  <rcc rId="1630" sId="1">
    <oc r="B104">
      <v>127</v>
    </oc>
    <nc r="B104">
      <v>87</v>
    </nc>
  </rcc>
  <rcc rId="1631" sId="1">
    <oc r="B105">
      <v>128</v>
    </oc>
    <nc r="B105">
      <v>88</v>
    </nc>
  </rcc>
  <rcc rId="1632" sId="1">
    <oc r="B106">
      <v>130</v>
    </oc>
    <nc r="B106">
      <v>89</v>
    </nc>
  </rcc>
  <rcc rId="1633" sId="1">
    <oc r="B107">
      <v>131</v>
    </oc>
    <nc r="B107">
      <v>90</v>
    </nc>
  </rcc>
  <rcc rId="1634" sId="1">
    <oc r="B108">
      <v>132</v>
    </oc>
    <nc r="B108">
      <v>91</v>
    </nc>
  </rcc>
  <rcc rId="1635" sId="1">
    <oc r="B109">
      <v>130</v>
    </oc>
    <nc r="B109">
      <v>92</v>
    </nc>
  </rcc>
  <rcc rId="1636" sId="1">
    <oc r="B110">
      <v>131</v>
    </oc>
    <nc r="B110">
      <v>93</v>
    </nc>
  </rcc>
  <rfmt sheetId="1" sqref="B102:B110" start="0" length="2147483647">
    <dxf>
      <font>
        <color auto="1"/>
      </font>
    </dxf>
  </rfmt>
  <rcc rId="1637" sId="1">
    <oc r="B112">
      <v>139</v>
    </oc>
    <nc r="B112">
      <v>94</v>
    </nc>
  </rcc>
  <rcc rId="1638" sId="1">
    <oc r="B113">
      <v>140</v>
    </oc>
    <nc r="B113">
      <v>95</v>
    </nc>
  </rcc>
  <rcc rId="1639" sId="1">
    <oc r="B114">
      <v>141</v>
    </oc>
    <nc r="B114">
      <v>96</v>
    </nc>
  </rcc>
  <rcc rId="1640" sId="1">
    <oc r="B115">
      <v>142</v>
    </oc>
    <nc r="B115">
      <v>97</v>
    </nc>
  </rcc>
  <rcc rId="1641" sId="1">
    <oc r="B116">
      <v>143</v>
    </oc>
    <nc r="B116">
      <v>98</v>
    </nc>
  </rcc>
  <rcc rId="1642" sId="1">
    <oc r="B117">
      <v>143</v>
    </oc>
    <nc r="B117">
      <v>99</v>
    </nc>
  </rcc>
  <rcc rId="1643" sId="1">
    <oc r="B118">
      <v>143</v>
    </oc>
    <nc r="B118">
      <v>100</v>
    </nc>
  </rcc>
  <rfmt sheetId="1" sqref="B112:B118" start="0" length="2147483647">
    <dxf>
      <font>
        <color auto="1"/>
      </font>
    </dxf>
  </rfmt>
  <rcc rId="1644" sId="1">
    <oc r="B120">
      <v>97</v>
    </oc>
    <nc r="B120">
      <v>101</v>
    </nc>
  </rcc>
  <rcc rId="1645" sId="1">
    <oc r="B121">
      <v>98</v>
    </oc>
    <nc r="B121">
      <v>102</v>
    </nc>
  </rcc>
  <rcc rId="1646" sId="1">
    <oc r="B122">
      <v>99</v>
    </oc>
    <nc r="B122">
      <v>103</v>
    </nc>
  </rcc>
  <rcc rId="1647" sId="1">
    <oc r="B123">
      <v>100</v>
    </oc>
    <nc r="B123">
      <v>104</v>
    </nc>
  </rcc>
  <rcc rId="1648" sId="1">
    <oc r="B124">
      <v>101</v>
    </oc>
    <nc r="B124">
      <v>105</v>
    </nc>
  </rcc>
  <rcc rId="1649" sId="1">
    <oc r="B125">
      <v>102</v>
    </oc>
    <nc r="B125">
      <v>106</v>
    </nc>
  </rcc>
  <rcc rId="1650" sId="1">
    <oc r="B126">
      <v>103</v>
    </oc>
    <nc r="B126">
      <v>107</v>
    </nc>
  </rcc>
  <rcc rId="1651" sId="1">
    <oc r="B127">
      <v>104</v>
    </oc>
    <nc r="B127">
      <v>108</v>
    </nc>
  </rcc>
  <rcc rId="1652" sId="1">
    <oc r="B128">
      <v>105</v>
    </oc>
    <nc r="B128">
      <v>109</v>
    </nc>
  </rcc>
  <rcc rId="1653" sId="1">
    <oc r="B129">
      <v>106</v>
    </oc>
    <nc r="B129">
      <v>110</v>
    </nc>
  </rcc>
  <rcc rId="1654" sId="1">
    <oc r="B130">
      <v>107</v>
    </oc>
    <nc r="B130">
      <v>111</v>
    </nc>
  </rcc>
  <rcc rId="1655" sId="1">
    <oc r="B131">
      <v>108</v>
    </oc>
    <nc r="B131">
      <v>112</v>
    </nc>
  </rcc>
  <rcc rId="1656" sId="1">
    <nc r="B134">
      <v>113</v>
    </nc>
  </rcc>
  <rcc rId="1657" sId="1">
    <nc r="B135">
      <v>114</v>
    </nc>
  </rcc>
  <rcc rId="1658" sId="1">
    <nc r="B136">
      <v>115</v>
    </nc>
  </rcc>
  <rfmt sheetId="1" sqref="B120:B136" start="0" length="2147483647">
    <dxf>
      <font>
        <color auto="1"/>
      </font>
    </dxf>
  </rfmt>
  <rcc rId="1659" sId="1">
    <oc r="B138">
      <v>113</v>
    </oc>
    <nc r="B138">
      <v>116</v>
    </nc>
  </rcc>
  <rcc rId="1660" sId="1">
    <oc r="B139">
      <v>114</v>
    </oc>
    <nc r="B139">
      <v>117</v>
    </nc>
  </rcc>
  <rcc rId="1661" sId="1">
    <oc r="B140">
      <v>115</v>
    </oc>
    <nc r="B140">
      <v>118</v>
    </nc>
  </rcc>
  <rcc rId="1662" sId="1">
    <oc r="B141">
      <v>116</v>
    </oc>
    <nc r="B141">
      <v>119</v>
    </nc>
  </rcc>
  <rcc rId="1663" sId="1">
    <oc r="B142">
      <v>117</v>
    </oc>
    <nc r="B142">
      <v>120</v>
    </nc>
  </rcc>
  <rfmt sheetId="1" sqref="B138:B142" start="0" length="2147483647">
    <dxf>
      <font>
        <color auto="1"/>
      </font>
    </dxf>
  </rfmt>
  <rcc rId="1664" sId="1">
    <oc r="B144">
      <v>167</v>
    </oc>
    <nc r="B144">
      <v>121</v>
    </nc>
  </rcc>
  <rcc rId="1665" sId="1">
    <oc r="B145">
      <v>168</v>
    </oc>
    <nc r="B145">
      <v>122</v>
    </nc>
  </rcc>
  <rcc rId="1666" sId="1">
    <oc r="B146">
      <v>169</v>
    </oc>
    <nc r="B146">
      <v>123</v>
    </nc>
  </rcc>
  <rcc rId="1667" sId="1">
    <oc r="B147">
      <v>170</v>
    </oc>
    <nc r="B147">
      <v>124</v>
    </nc>
  </rcc>
  <rcc rId="1668" sId="1">
    <oc r="B148">
      <v>171</v>
    </oc>
    <nc r="B148">
      <v>125</v>
    </nc>
  </rcc>
  <rcc rId="1669" sId="1">
    <oc r="B149">
      <v>169</v>
    </oc>
    <nc r="B149">
      <v>126</v>
    </nc>
  </rcc>
  <rcc rId="1670" sId="1">
    <oc r="B150">
      <v>169</v>
    </oc>
    <nc r="B150">
      <v>127</v>
    </nc>
  </rcc>
  <rfmt sheetId="1" sqref="A144:B150" start="0" length="2147483647">
    <dxf>
      <font>
        <color auto="1"/>
      </font>
    </dxf>
  </rfmt>
  <rcc rId="1671" sId="1">
    <oc r="B152">
      <v>119</v>
    </oc>
    <nc r="B152">
      <v>128</v>
    </nc>
  </rcc>
  <rcc rId="1672" sId="1">
    <oc r="B153">
      <v>120</v>
    </oc>
    <nc r="B153">
      <v>129</v>
    </nc>
  </rcc>
  <rcc rId="1673" sId="1">
    <oc r="B154">
      <v>121</v>
    </oc>
    <nc r="B154">
      <v>130</v>
    </nc>
  </rcc>
  <rcc rId="1674" sId="1">
    <oc r="B155">
      <v>122</v>
    </oc>
    <nc r="B155">
      <v>131</v>
    </nc>
  </rcc>
  <rcc rId="1675" sId="1">
    <oc r="B156">
      <v>123</v>
    </oc>
    <nc r="B156">
      <v>132</v>
    </nc>
  </rcc>
  <rfmt sheetId="1" sqref="B152:B156" start="0" length="2147483647">
    <dxf>
      <font>
        <color auto="1"/>
      </font>
    </dxf>
  </rfmt>
  <rcc rId="1676" sId="1">
    <oc r="B158">
      <v>144</v>
    </oc>
    <nc r="B158">
      <v>133</v>
    </nc>
  </rcc>
  <rcc rId="1677" sId="1">
    <oc r="B159">
      <v>145</v>
    </oc>
    <nc r="B159">
      <v>134</v>
    </nc>
  </rcc>
  <rcc rId="1678" sId="1">
    <oc r="B160">
      <v>146</v>
    </oc>
    <nc r="B160">
      <v>135</v>
    </nc>
  </rcc>
  <rcc rId="1679" sId="1">
    <oc r="B161">
      <v>147</v>
    </oc>
    <nc r="B161">
      <v>136</v>
    </nc>
  </rcc>
  <rcc rId="1680" sId="1">
    <oc r="B162">
      <v>148</v>
    </oc>
    <nc r="B162">
      <v>137</v>
    </nc>
  </rcc>
  <rfmt sheetId="1" sqref="B158:B162" start="0" length="2147483647">
    <dxf>
      <font>
        <color auto="1"/>
      </font>
    </dxf>
  </rfmt>
  <rcc rId="1681" sId="1">
    <oc r="B164">
      <v>149</v>
    </oc>
    <nc r="B164">
      <v>138</v>
    </nc>
  </rcc>
  <rcc rId="1682" sId="1">
    <oc r="B165">
      <v>150</v>
    </oc>
    <nc r="B165">
      <v>139</v>
    </nc>
  </rcc>
  <rcc rId="1683" sId="1">
    <oc r="B166">
      <v>151</v>
    </oc>
    <nc r="B166">
      <v>140</v>
    </nc>
  </rcc>
  <rcc rId="1684" sId="1">
    <oc r="B167">
      <v>152</v>
    </oc>
    <nc r="B167">
      <v>141</v>
    </nc>
  </rcc>
  <rcc rId="1685" sId="1">
    <oc r="B168">
      <v>153</v>
    </oc>
    <nc r="B168">
      <v>142</v>
    </nc>
  </rcc>
  <rfmt sheetId="1" sqref="B164:B168" start="0" length="2147483647">
    <dxf>
      <font>
        <color auto="1"/>
      </font>
    </dxf>
  </rfmt>
  <rcc rId="1686" sId="1">
    <oc r="B170">
      <v>154</v>
    </oc>
    <nc r="B170">
      <v>143</v>
    </nc>
  </rcc>
  <rcc rId="1687" sId="1">
    <oc r="B171">
      <v>155</v>
    </oc>
    <nc r="B171">
      <v>144</v>
    </nc>
  </rcc>
  <rcc rId="1688" sId="1">
    <oc r="B172">
      <v>156</v>
    </oc>
    <nc r="B172">
      <v>145</v>
    </nc>
  </rcc>
  <rcc rId="1689" sId="1">
    <oc r="B173">
      <v>157</v>
    </oc>
    <nc r="B173">
      <v>146</v>
    </nc>
  </rcc>
  <rcc rId="1690" sId="1">
    <oc r="B174">
      <v>158</v>
    </oc>
    <nc r="B174">
      <v>147</v>
    </nc>
  </rcc>
  <rcc rId="1691" sId="1">
    <oc r="B175">
      <v>159</v>
    </oc>
    <nc r="B175">
      <v>148</v>
    </nc>
  </rcc>
  <rfmt sheetId="1" sqref="B170:B175" start="0" length="2147483647">
    <dxf>
      <font>
        <color auto="1"/>
      </font>
    </dxf>
  </rfmt>
  <rcc rId="1692" sId="1">
    <oc r="B178">
      <v>161</v>
    </oc>
    <nc r="B178">
      <v>149</v>
    </nc>
  </rcc>
  <rcc rId="1693" sId="1">
    <oc r="B179">
      <v>162</v>
    </oc>
    <nc r="B179">
      <v>150</v>
    </nc>
  </rcc>
  <rfmt sheetId="1" sqref="B178:B179" start="0" length="2147483647">
    <dxf>
      <font>
        <color auto="1"/>
      </font>
    </dxf>
  </rfmt>
  <rcc rId="1694" sId="1">
    <oc r="B181">
      <v>80</v>
    </oc>
    <nc r="B181">
      <v>151</v>
    </nc>
  </rcc>
  <rcc rId="1695" sId="1">
    <oc r="B182">
      <v>81</v>
    </oc>
    <nc r="B182">
      <v>152</v>
    </nc>
  </rcc>
  <rcc rId="1696" sId="1" odxf="1">
    <oc r="B183">
      <v>82</v>
    </oc>
    <nc r="B183">
      <v>153</v>
    </nc>
    <odxf/>
  </rcc>
  <rcc rId="1697" sId="1">
    <oc r="B184">
      <v>83</v>
    </oc>
    <nc r="B184">
      <v>154</v>
    </nc>
  </rcc>
  <rfmt sheetId="1" sqref="B181:B184" start="0" length="2147483647">
    <dxf>
      <font>
        <color auto="1"/>
      </font>
    </dxf>
  </rfmt>
  <rcc rId="1698" sId="1">
    <oc r="B186">
      <v>84</v>
    </oc>
    <nc r="B186">
      <v>155</v>
    </nc>
  </rcc>
  <rcc rId="1699" sId="1">
    <oc r="B187">
      <v>85</v>
    </oc>
    <nc r="B187">
      <v>156</v>
    </nc>
  </rcc>
  <rcc rId="1700" sId="1">
    <oc r="B188">
      <v>86</v>
    </oc>
    <nc r="B188">
      <v>157</v>
    </nc>
  </rcc>
  <rcc rId="1701" sId="1">
    <oc r="B189">
      <v>88</v>
    </oc>
    <nc r="B189">
      <v>158</v>
    </nc>
  </rcc>
  <rcc rId="1702" sId="1" odxf="1" dxf="1">
    <nc r="B190">
      <v>159</v>
    </nc>
    <odxf>
      <border outline="0">
        <right style="thin">
          <color indexed="64"/>
        </right>
      </border>
    </odxf>
    <ndxf>
      <border outline="0">
        <right/>
      </border>
    </ndxf>
  </rcc>
  <rcc rId="1703" sId="1">
    <oc r="B191">
      <v>90</v>
    </oc>
    <nc r="B191">
      <v>160</v>
    </nc>
  </rcc>
  <rcc rId="1704" sId="1">
    <oc r="B192">
      <v>91</v>
    </oc>
    <nc r="B192">
      <v>161</v>
    </nc>
  </rcc>
  <rcc rId="1705" sId="1">
    <oc r="B193">
      <v>92</v>
    </oc>
    <nc r="B193">
      <v>162</v>
    </nc>
  </rcc>
  <rcc rId="1706" sId="1">
    <oc r="B194">
      <v>93</v>
    </oc>
    <nc r="B194">
      <v>163</v>
    </nc>
  </rcc>
  <rcc rId="1707" sId="1">
    <oc r="B195">
      <v>94</v>
    </oc>
    <nc r="B195">
      <v>164</v>
    </nc>
  </rcc>
  <rfmt sheetId="1" sqref="B186:B195" start="0" length="2147483647">
    <dxf>
      <font>
        <color auto="1"/>
      </font>
    </dxf>
  </rfmt>
  <rcc rId="1708" sId="1">
    <oc r="B197">
      <v>76</v>
    </oc>
    <nc r="B197">
      <v>165</v>
    </nc>
  </rcc>
  <rcc rId="1709" sId="1">
    <oc r="B198">
      <v>77</v>
    </oc>
    <nc r="B198">
      <v>166</v>
    </nc>
  </rcc>
  <rcc rId="1710" sId="1">
    <oc r="B199">
      <v>78</v>
    </oc>
    <nc r="B199">
      <v>167</v>
    </nc>
  </rcc>
  <rcc rId="1711" sId="1">
    <oc r="B200">
      <v>79</v>
    </oc>
    <nc r="B200">
      <v>168</v>
    </nc>
  </rcc>
  <rfmt sheetId="1" sqref="A197:B200" start="0" length="2147483647">
    <dxf>
      <font>
        <color auto="1"/>
      </font>
    </dxf>
  </rfmt>
  <rcc rId="1712" sId="1">
    <oc r="I203">
      <f>(K144+#REF!+K178+K170+K164+K112+K96+K102+K152+K138+K90+K120+K181+K197+K78+K25+K35+K62+K14+K8+K158+#REF!)/22</f>
    </oc>
    <nc r="I203">
      <f>(K144+#REF!+K178+K170+K164+K112+K96+K102+K152+K138+K90+K120+K181+K197+K78+K25+K35+K62+K14+K8+K158+#REF!)/22</f>
    </nc>
  </rcc>
  <rfmt sheetId="1" sqref="K8" start="0" length="2147483647">
    <dxf>
      <font>
        <color auto="1"/>
      </font>
    </dxf>
  </rfmt>
  <rfmt sheetId="1" sqref="K25" start="0" length="2147483647">
    <dxf>
      <font>
        <color auto="1"/>
      </font>
    </dxf>
  </rfmt>
</revisions>
</file>

<file path=xl/revisions/revisionLog1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3" sId="1">
    <oc r="K144">
      <f>(I144+I145+I146+I147+I148+I149+I150)/7</f>
    </oc>
    <nc r="K144">
      <f>(I144+I145+I146+I147+I149+I150)/6</f>
    </nc>
  </rcc>
  <rfmt sheetId="1" sqref="K144" start="0" length="2147483647">
    <dxf>
      <font>
        <color auto="1"/>
      </font>
    </dxf>
  </rfmt>
  <rfmt sheetId="1" sqref="K158" start="0" length="2147483647">
    <dxf>
      <font>
        <color auto="1"/>
      </font>
    </dxf>
  </rfmt>
  <rfmt sheetId="1" sqref="K144">
    <dxf>
      <alignment vertical="bottom" readingOrder="0"/>
    </dxf>
  </rfmt>
  <rfmt sheetId="1" sqref="K144">
    <dxf>
      <alignment horizontal="right" readingOrder="0"/>
    </dxf>
  </rfmt>
  <rcv guid="{FEA8BA84-09E7-4AC9-B99A-D42DE5EF1549}" action="delete"/>
  <rdn rId="0" localSheetId="1" customView="1" name="Z_FEA8BA84_09E7_4AC9_B99A_D42DE5EF1549_.wvu.PrintArea" hidden="1" oldHidden="1">
    <formula>'Приложение 2'!$C$1:$J$148</formula>
    <oldFormula>'Приложение 2'!$C$1:$J$148</oldFormula>
  </rdn>
  <rdn rId="0" localSheetId="1" customView="1" name="Z_FEA8BA84_09E7_4AC9_B99A_D42DE5EF1549_.wvu.PrintTitles" hidden="1" oldHidden="1">
    <formula>'Приложение 2'!$3:$5</formula>
    <oldFormula>'Приложение 2'!$3:$5</oldFormula>
  </rdn>
  <rdn rId="0" localSheetId="1" customView="1" name="Z_FEA8BA84_09E7_4AC9_B99A_D42DE5EF1549_.wvu.Cols" hidden="1" oldHidden="1">
    <formula>'Приложение 2'!$A:$A</formula>
    <oldFormula>'Приложение 2'!$A:$A</oldFormula>
  </rdn>
  <rdn rId="0" localSheetId="1" customView="1" name="Z_FEA8BA84_09E7_4AC9_B99A_D42DE5EF1549_.wvu.FilterData" hidden="1" oldHidden="1">
    <formula>'Приложение 2'!$C$1:$L$195</formula>
    <oldFormula>'Приложение 2'!$C$1:$L$195</oldFormula>
  </rdn>
  <rcv guid="{FEA8BA84-09E7-4AC9-B99A-D42DE5EF1549}" action="add"/>
</revisions>
</file>

<file path=xl/revisions/revisionLog1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170" start="0" length="2147483647">
    <dxf>
      <font>
        <color auto="1"/>
      </font>
    </dxf>
  </rfmt>
  <rcc rId="1718" sId="1">
    <oc r="I203">
      <f>(K144+#REF!+K178+K170+K164+K112+K96+K102+K152+K138+K90+K120+K181+K197+K78+K25+K35+K62+K14+K8+K158+#REF!)/22</f>
    </oc>
    <nc r="I203">
      <f>(K8+K14+K25+K35+K62+K78+K90+K96+K102+K112+K120+K138+K144+K152+K158+K164+K170+K178+K181+K197)/20</f>
    </nc>
  </rcc>
  <rfmt sheetId="1" sqref="I203" start="0" length="2147483647">
    <dxf>
      <font>
        <color auto="1"/>
      </font>
    </dxf>
  </rfmt>
  <rcc rId="1719" sId="1">
    <oc r="L11">
      <f>5+10+14+26+9+10+4+14+15+5+5+5+7+5+7+5+5+4+2+6</f>
    </oc>
    <nc r="L11"/>
  </rcc>
  <rfmt sheetId="1" sqref="L11">
    <dxf>
      <fill>
        <patternFill patternType="none">
          <bgColor auto="1"/>
        </patternFill>
      </fill>
    </dxf>
  </rfmt>
</revisions>
</file>

<file path=xl/revisions/revisionLog1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0" sId="1">
    <nc r="L11">
      <f>5+10+9+26+14+10+5+5+7+7+15+5+6+5+5+5+4+2+14+4</f>
    </nc>
  </rcc>
  <rcc rId="1721" sId="1">
    <oc r="B107">
      <v>90</v>
    </oc>
    <nc r="B107"/>
  </rcc>
  <rcc rId="1722" sId="1">
    <oc r="B108">
      <v>91</v>
    </oc>
    <nc r="B108"/>
  </rcc>
  <rcc rId="1723" sId="1">
    <oc r="B109">
      <v>92</v>
    </oc>
    <nc r="B109">
      <v>90</v>
    </nc>
  </rcc>
  <rcc rId="1724" sId="1">
    <oc r="B110">
      <v>93</v>
    </oc>
    <nc r="B110">
      <v>91</v>
    </nc>
  </rcc>
  <rcc rId="1725" sId="1">
    <oc r="B114">
      <v>96</v>
    </oc>
    <nc r="B114">
      <v>92</v>
    </nc>
  </rcc>
  <rcc rId="1726" sId="1">
    <oc r="B115">
      <v>97</v>
    </oc>
    <nc r="B115">
      <v>93</v>
    </nc>
  </rcc>
  <rcc rId="1727" sId="1">
    <oc r="B116">
      <v>98</v>
    </oc>
    <nc r="B116">
      <v>94</v>
    </nc>
  </rcc>
  <rcc rId="1728" sId="1">
    <oc r="B117">
      <v>99</v>
    </oc>
    <nc r="B117">
      <v>95</v>
    </nc>
  </rcc>
  <rcc rId="1729" sId="1">
    <oc r="B118">
      <v>100</v>
    </oc>
    <nc r="B118">
      <v>96</v>
    </nc>
  </rcc>
  <rcc rId="1730" sId="1">
    <oc r="B120">
      <v>101</v>
    </oc>
    <nc r="B120">
      <v>97</v>
    </nc>
  </rcc>
  <rcc rId="1731" sId="1">
    <oc r="B121">
      <v>102</v>
    </oc>
    <nc r="B121">
      <v>98</v>
    </nc>
  </rcc>
  <rcc rId="1732" sId="1">
    <oc r="B122">
      <v>103</v>
    </oc>
    <nc r="B122">
      <v>99</v>
    </nc>
  </rcc>
  <rcc rId="1733" sId="1">
    <oc r="B123">
      <v>104</v>
    </oc>
    <nc r="B123">
      <v>100</v>
    </nc>
  </rcc>
  <rcc rId="1734" sId="1">
    <oc r="B124">
      <v>105</v>
    </oc>
    <nc r="B124">
      <v>101</v>
    </nc>
  </rcc>
  <rcc rId="1735" sId="1">
    <oc r="B125">
      <v>106</v>
    </oc>
    <nc r="B125">
      <v>102</v>
    </nc>
  </rcc>
  <rcc rId="1736" sId="1">
    <oc r="B126">
      <v>107</v>
    </oc>
    <nc r="B126">
      <v>103</v>
    </nc>
  </rcc>
  <rcc rId="1737" sId="1">
    <oc r="B127">
      <v>108</v>
    </oc>
    <nc r="B127">
      <v>104</v>
    </nc>
  </rcc>
  <rcc rId="1738" sId="1">
    <oc r="B128">
      <v>109</v>
    </oc>
    <nc r="B128">
      <v>105</v>
    </nc>
  </rcc>
  <rcc rId="1739" sId="1">
    <oc r="B129">
      <v>110</v>
    </oc>
    <nc r="B129">
      <v>106</v>
    </nc>
  </rcc>
  <rcc rId="1740" sId="1">
    <oc r="B130">
      <v>111</v>
    </oc>
    <nc r="B130">
      <v>107</v>
    </nc>
  </rcc>
  <rcc rId="1741" sId="1">
    <oc r="B131">
      <v>112</v>
    </oc>
    <nc r="B131">
      <v>108</v>
    </nc>
  </rcc>
  <rcc rId="1742" sId="1">
    <oc r="B134">
      <v>113</v>
    </oc>
    <nc r="B134">
      <v>109</v>
    </nc>
  </rcc>
  <rcc rId="1743" sId="1">
    <oc r="B135">
      <v>114</v>
    </oc>
    <nc r="B135">
      <v>110</v>
    </nc>
  </rcc>
  <rcc rId="1744" sId="1">
    <oc r="B136">
      <v>115</v>
    </oc>
    <nc r="B136">
      <v>111</v>
    </nc>
  </rcc>
  <rcc rId="1745" sId="1">
    <oc r="B138">
      <v>116</v>
    </oc>
    <nc r="B138">
      <v>112</v>
    </nc>
  </rcc>
  <rcc rId="1746" sId="1">
    <oc r="B139">
      <v>117</v>
    </oc>
    <nc r="B139">
      <v>113</v>
    </nc>
  </rcc>
  <rcc rId="1747" sId="1">
    <oc r="B140">
      <v>118</v>
    </oc>
    <nc r="B140">
      <v>114</v>
    </nc>
  </rcc>
  <rcc rId="1748" sId="1">
    <oc r="B141">
      <v>119</v>
    </oc>
    <nc r="B141">
      <v>115</v>
    </nc>
  </rcc>
  <rcc rId="1749" sId="1">
    <oc r="B142">
      <v>120</v>
    </oc>
    <nc r="B142">
      <v>116</v>
    </nc>
  </rcc>
  <rcc rId="1750" sId="1">
    <oc r="B144">
      <v>121</v>
    </oc>
    <nc r="B144">
      <v>117</v>
    </nc>
  </rcc>
  <rcc rId="1751" sId="1">
    <oc r="B145">
      <v>122</v>
    </oc>
    <nc r="B145">
      <v>118</v>
    </nc>
  </rcc>
  <rcc rId="1752" sId="1">
    <oc r="B146">
      <v>123</v>
    </oc>
    <nc r="B146">
      <v>119</v>
    </nc>
  </rcc>
  <rcc rId="1753" sId="1">
    <oc r="B147">
      <v>124</v>
    </oc>
    <nc r="B147">
      <v>120</v>
    </nc>
  </rcc>
  <rcc rId="1754" sId="1">
    <oc r="B148">
      <v>125</v>
    </oc>
    <nc r="B148">
      <v>121</v>
    </nc>
  </rcc>
  <rcc rId="1755" sId="1">
    <oc r="B149">
      <v>126</v>
    </oc>
    <nc r="B149">
      <v>122</v>
    </nc>
  </rcc>
  <rcc rId="1756" sId="1">
    <oc r="B150">
      <v>127</v>
    </oc>
    <nc r="B150">
      <v>123</v>
    </nc>
  </rcc>
  <rcc rId="1757" sId="1">
    <oc r="B152">
      <v>128</v>
    </oc>
    <nc r="B152">
      <v>124</v>
    </nc>
  </rcc>
  <rcc rId="1758" sId="1">
    <oc r="B153">
      <v>129</v>
    </oc>
    <nc r="B153">
      <v>125</v>
    </nc>
  </rcc>
  <rcc rId="1759" sId="1">
    <oc r="B154">
      <v>130</v>
    </oc>
    <nc r="B154">
      <v>126</v>
    </nc>
  </rcc>
  <rcc rId="1760" sId="1">
    <oc r="B155">
      <v>131</v>
    </oc>
    <nc r="B155">
      <v>127</v>
    </nc>
  </rcc>
  <rcc rId="1761" sId="1">
    <oc r="B156">
      <v>132</v>
    </oc>
    <nc r="B156">
      <v>128</v>
    </nc>
  </rcc>
  <rcc rId="1762" sId="1">
    <oc r="B158">
      <v>133</v>
    </oc>
    <nc r="B158">
      <v>129</v>
    </nc>
  </rcc>
  <rcc rId="1763" sId="1">
    <oc r="B159">
      <v>134</v>
    </oc>
    <nc r="B159">
      <v>130</v>
    </nc>
  </rcc>
  <rcc rId="1764" sId="1">
    <oc r="B160">
      <v>135</v>
    </oc>
    <nc r="B160">
      <v>131</v>
    </nc>
  </rcc>
  <rcc rId="1765" sId="1">
    <oc r="B161">
      <v>136</v>
    </oc>
    <nc r="B161">
      <v>132</v>
    </nc>
  </rcc>
  <rcc rId="1766" sId="1">
    <oc r="B162">
      <v>137</v>
    </oc>
    <nc r="B162">
      <v>133</v>
    </nc>
  </rcc>
  <rcc rId="1767" sId="1">
    <oc r="B164">
      <v>138</v>
    </oc>
    <nc r="B164">
      <v>134</v>
    </nc>
  </rcc>
  <rcc rId="1768" sId="1">
    <oc r="B165">
      <v>139</v>
    </oc>
    <nc r="B165">
      <v>135</v>
    </nc>
  </rcc>
  <rcc rId="1769" sId="1">
    <oc r="B166">
      <v>140</v>
    </oc>
    <nc r="B166">
      <v>136</v>
    </nc>
  </rcc>
  <rcc rId="1770" sId="1">
    <oc r="B167">
      <v>141</v>
    </oc>
    <nc r="B167">
      <v>137</v>
    </nc>
  </rcc>
  <rcc rId="1771" sId="1">
    <oc r="B168">
      <v>142</v>
    </oc>
    <nc r="B168">
      <v>138</v>
    </nc>
  </rcc>
  <rcc rId="1772" sId="1">
    <oc r="B170">
      <v>143</v>
    </oc>
    <nc r="B170">
      <v>139</v>
    </nc>
  </rcc>
  <rcc rId="1773" sId="1">
    <oc r="B171">
      <v>144</v>
    </oc>
    <nc r="B171">
      <v>140</v>
    </nc>
  </rcc>
  <rcc rId="1774" sId="1">
    <oc r="B172">
      <v>145</v>
    </oc>
    <nc r="B172"/>
  </rcc>
  <rcc rId="1775" sId="1">
    <oc r="B173">
      <v>146</v>
    </oc>
    <nc r="B173"/>
  </rcc>
  <rcc rId="1776" sId="1">
    <oc r="B174">
      <v>147</v>
    </oc>
    <nc r="B174">
      <v>141</v>
    </nc>
  </rcc>
  <rcc rId="1777" sId="1">
    <oc r="B175">
      <v>148</v>
    </oc>
    <nc r="B175">
      <v>142</v>
    </nc>
  </rcc>
  <rcc rId="1778" sId="1">
    <oc r="B178">
      <v>149</v>
    </oc>
    <nc r="B178">
      <v>143</v>
    </nc>
  </rcc>
  <rcc rId="1779" sId="1">
    <oc r="B179">
      <v>150</v>
    </oc>
    <nc r="B179">
      <v>144</v>
    </nc>
  </rcc>
  <rcc rId="1780" sId="1">
    <oc r="B181">
      <v>151</v>
    </oc>
    <nc r="B181">
      <v>145</v>
    </nc>
  </rcc>
  <rcc rId="1781" sId="1">
    <oc r="B182">
      <v>152</v>
    </oc>
    <nc r="B182">
      <v>146</v>
    </nc>
  </rcc>
  <rcc rId="1782" sId="1">
    <oc r="B183">
      <v>153</v>
    </oc>
    <nc r="B183">
      <v>147</v>
    </nc>
  </rcc>
  <rcc rId="1783" sId="1">
    <oc r="B184">
      <v>154</v>
    </oc>
    <nc r="B184">
      <v>148</v>
    </nc>
  </rcc>
  <rcc rId="1784" sId="1" odxf="1" dxf="1">
    <nc r="B185">
      <v>149</v>
    </nc>
    <odxf>
      <font>
        <sz val="15"/>
        <color rgb="FFFF0000"/>
        <name val="Times New Roman"/>
        <scheme val="none"/>
      </font>
    </odxf>
    <ndxf>
      <font>
        <sz val="15"/>
        <color auto="1"/>
        <name val="Times New Roman"/>
        <scheme val="none"/>
      </font>
    </ndxf>
  </rcc>
  <rcc rId="1785" sId="1">
    <oc r="B186">
      <v>155</v>
    </oc>
    <nc r="B186">
      <v>150</v>
    </nc>
  </rcc>
  <rcc rId="1786" sId="1" odxf="1">
    <oc r="B187">
      <v>156</v>
    </oc>
    <nc r="B187">
      <v>151</v>
    </nc>
    <odxf/>
  </rcc>
  <rcc rId="1787" sId="1">
    <oc r="B188">
      <v>157</v>
    </oc>
    <nc r="B188">
      <v>152</v>
    </nc>
  </rcc>
  <rcc rId="1788" sId="1" odxf="1">
    <oc r="B189">
      <v>158</v>
    </oc>
    <nc r="B189">
      <v>153</v>
    </nc>
    <odxf/>
  </rcc>
  <rcc rId="1789" sId="1" odxf="1">
    <oc r="B190">
      <v>159</v>
    </oc>
    <nc r="B190">
      <v>154</v>
    </nc>
    <odxf/>
  </rcc>
  <rcc rId="1790" sId="1">
    <oc r="B191">
      <v>160</v>
    </oc>
    <nc r="B191">
      <v>155</v>
    </nc>
  </rcc>
  <rcc rId="1791" sId="1" odxf="1">
    <oc r="B192">
      <v>161</v>
    </oc>
    <nc r="B192">
      <v>156</v>
    </nc>
    <odxf/>
  </rcc>
  <rcc rId="1792" sId="1">
    <oc r="B193">
      <v>162</v>
    </oc>
    <nc r="B193">
      <v>157</v>
    </nc>
  </rcc>
  <rcc rId="1793" sId="1" odxf="1">
    <oc r="B194">
      <v>163</v>
    </oc>
    <nc r="B194">
      <v>158</v>
    </nc>
    <odxf/>
  </rcc>
  <rcc rId="1794" sId="1">
    <oc r="B195">
      <v>164</v>
    </oc>
    <nc r="B195">
      <v>159</v>
    </nc>
  </rcc>
  <rcc rId="1795" sId="1">
    <oc r="B197">
      <v>165</v>
    </oc>
    <nc r="B197">
      <v>160</v>
    </nc>
  </rcc>
  <rcc rId="1796" sId="1">
    <oc r="B198">
      <v>166</v>
    </oc>
    <nc r="B198">
      <v>161</v>
    </nc>
  </rcc>
  <rcc rId="1797" sId="1">
    <oc r="B199">
      <v>167</v>
    </oc>
    <nc r="B199">
      <v>162</v>
    </nc>
  </rcc>
  <rcc rId="1798" sId="1">
    <oc r="B200">
      <v>168</v>
    </oc>
    <nc r="B200">
      <v>163</v>
    </nc>
  </rcc>
  <rfmt sheetId="1" sqref="H207" start="0" length="0">
    <dxf>
      <font>
        <sz val="11"/>
        <color theme="1"/>
        <name val="Calibri"/>
        <scheme val="minor"/>
      </font>
    </dxf>
  </rfmt>
  <rfmt sheetId="1" xfDxf="1" sqref="H207" start="0" length="0">
    <dxf>
      <font>
        <sz val="13"/>
        <color rgb="FFFF0000"/>
        <name val="Times New Roman"/>
        <scheme val="none"/>
      </font>
    </dxf>
  </rfmt>
  <rfmt sheetId="1" sqref="H208" start="0" length="0">
    <dxf>
      <font>
        <sz val="11"/>
        <color theme="1"/>
        <name val="Calibri"/>
        <scheme val="minor"/>
      </font>
    </dxf>
  </rfmt>
  <rfmt sheetId="1" xfDxf="1" sqref="H208" start="0" length="0">
    <dxf>
      <font>
        <sz val="13"/>
        <color rgb="FFFF0000"/>
        <name val="Times New Roman"/>
        <scheme val="none"/>
      </font>
    </dxf>
  </rfmt>
  <rfmt sheetId="1" s="1" sqref="H205" start="0" length="0">
    <dxf>
      <font>
        <sz val="13"/>
        <color auto="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H206" start="0" length="0">
    <dxf>
      <font>
        <sz val="13"/>
        <color auto="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H207" start="0" length="0">
    <dxf>
      <font>
        <sz val="13"/>
        <color auto="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H208" start="0" length="0">
    <dxf>
      <font>
        <sz val="13"/>
        <color auto="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99" sId="1" odxf="1" s="1" dxf="1">
    <nc r="H205" t="inlineStr">
      <is>
        <t>95% до 110%</t>
      </is>
    </nc>
    <ndxf>
      <font>
        <sz val="11"/>
        <color rgb="FFFF0000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ndxf>
  </rcc>
  <rcc rId="1800" sId="1" odxf="1" s="1" dxf="1">
    <nc r="H206" t="inlineStr">
      <is>
        <t>более 110%</t>
      </is>
    </nc>
    <ndxf>
      <font>
        <sz val="11"/>
        <color rgb="FFFF0000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ndxf>
  </rcc>
  <rcc rId="1801" sId="1" odxf="1" s="1" dxf="1">
    <nc r="H207" t="inlineStr">
      <is>
        <t>от 80% до 95%</t>
      </is>
    </nc>
    <ndxf>
      <font>
        <sz val="11"/>
        <color rgb="FFFF0000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ndxf>
  </rcc>
  <rcc rId="1802" sId="1" odxf="1" s="1" dxf="1">
    <nc r="H208" t="inlineStr">
      <is>
        <t xml:space="preserve">менее чем на 80% </t>
      </is>
    </nc>
    <ndxf>
      <font>
        <sz val="11"/>
        <color rgb="FFFF0000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ndxf>
  </rcc>
  <rcv guid="{FEA8BA84-09E7-4AC9-B99A-D42DE5EF1549}" action="delete"/>
  <rdn rId="0" localSheetId="1" customView="1" name="Z_FEA8BA84_09E7_4AC9_B99A_D42DE5EF1549_.wvu.PrintArea" hidden="1" oldHidden="1">
    <formula>'Приложение 2'!$C$1:$J$148</formula>
    <oldFormula>'Приложение 2'!$C$1:$J$148</oldFormula>
  </rdn>
  <rdn rId="0" localSheetId="1" customView="1" name="Z_FEA8BA84_09E7_4AC9_B99A_D42DE5EF1549_.wvu.PrintTitles" hidden="1" oldHidden="1">
    <formula>'Приложение 2'!$3:$5</formula>
    <oldFormula>'Приложение 2'!$3:$5</oldFormula>
  </rdn>
  <rdn rId="0" localSheetId="1" customView="1" name="Z_FEA8BA84_09E7_4AC9_B99A_D42DE5EF1549_.wvu.Cols" hidden="1" oldHidden="1">
    <formula>'Приложение 2'!$A:$A</formula>
    <oldFormula>'Приложение 2'!$A:$A</oldFormula>
  </rdn>
  <rdn rId="0" localSheetId="1" customView="1" name="Z_FEA8BA84_09E7_4AC9_B99A_D42DE5EF1549_.wvu.FilterData" hidden="1" oldHidden="1">
    <formula>'Приложение 2'!$C$1:$L$195</formula>
    <oldFormula>'Приложение 2'!$C$1:$L$195</oldFormula>
  </rdn>
  <rcv guid="{FEA8BA84-09E7-4AC9-B99A-D42DE5EF1549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03" sId="1">
    <oc r="J99" t="inlineStr">
      <is>
        <r>
          <rPr>
            <sz val="12"/>
            <rFont val="Times New Roman"/>
            <family val="1"/>
            <charset val="204"/>
          </rPr>
          <t>Утверждены списки граждан, удостоенных звания «Почётный гражданин города Когалыма», в количестве 7 человек,  получающих компенсацию расходов в 2021 году:</t>
        </r>
        <r>
          <rPr>
            <sz val="12"/>
            <color rgb="FFFF0000"/>
            <rFont val="Times New Roman"/>
            <family val="1"/>
            <charset val="204"/>
          </rPr>
          <t xml:space="preserve">
- компенсация расходов на оплату жилого помещения и коммунальных услуг в размере 26231,76 рублей ежемесячно;
- компенсация расходов за проезд в городском автомобильном пассажирском транспорте общего пользования (кроме такси) в размере 11 340 ежемесячно.                                                                                                                                                                                                В 2021 году компенсация расходов на санаторно-курортное лечение и проезд была предоставлена одному почётному гражданину (в декабре).            </t>
        </r>
      </is>
    </oc>
    <nc r="J99" t="inlineStr">
      <is>
        <r>
          <rPr>
            <sz val="12"/>
            <rFont val="Times New Roman"/>
            <family val="1"/>
            <charset val="204"/>
          </rPr>
          <t>Утверждены списки граждан, удостоенных звания «Почётный гражданин города Когалыма», в количестве 7 человек,  получающих компенсацию расходов в 2021 году:</t>
        </r>
        <r>
          <rPr>
            <sz val="12"/>
            <color rgb="FFFF0000"/>
            <rFont val="Times New Roman"/>
            <family val="1"/>
            <charset val="204"/>
          </rPr>
          <t xml:space="preserve">
- на оплату жилого помещения и коммунальных услуг;
- за проезд в городском автомобильном пассажирском транспорте общего пользования (кроме такси).                                                                                                                                                                                                В 2021 году компенсация расходов на санаторно-курортное лечение и проезд была предоставлена одному почётному гражданину (в декабре).            </t>
        </r>
      </is>
    </nc>
  </rcc>
  <rfmt sheetId="1" sqref="J99">
    <dxf>
      <fill>
        <patternFill>
          <bgColor rgb="FF92D050"/>
        </patternFill>
      </fill>
    </dxf>
  </rfmt>
  <rfmt sheetId="1" sqref="J99" start="0" length="2147483647">
    <dxf>
      <font>
        <color auto="1"/>
      </font>
    </dxf>
  </rfmt>
  <rcv guid="{47B689C4-ABBE-41BA-9B3C-3E610DB9C5AC}" action="delete"/>
  <rdn rId="0" localSheetId="1" customView="1" name="Z_47B689C4_ABBE_41BA_9B3C_3E610DB9C5AC_.wvu.PrintArea" hidden="1" oldHidden="1">
    <formula>'Приложение 2'!$C$1:$J$148</formula>
    <oldFormula>'Приложение 2'!$C$1:$J$148</oldFormula>
  </rdn>
  <rdn rId="0" localSheetId="1" customView="1" name="Z_47B689C4_ABBE_41BA_9B3C_3E610DB9C5AC_.wvu.PrintTitles" hidden="1" oldHidden="1">
    <formula>'Приложение 2'!$3:$5</formula>
    <oldFormula>'Приложение 2'!$3:$5</oldFormula>
  </rdn>
  <rdn rId="0" localSheetId="1" customView="1" name="Z_47B689C4_ABBE_41BA_9B3C_3E610DB9C5AC_.wvu.Cols" hidden="1" oldHidden="1">
    <formula>'Приложение 2'!$A:$A</formula>
    <oldFormula>'Приложение 2'!$A:$A</oldFormula>
  </rdn>
  <rdn rId="0" localSheetId="1" customView="1" name="Z_47B689C4_ABBE_41BA_9B3C_3E610DB9C5AC_.wvu.FilterData" hidden="1" oldHidden="1">
    <formula>'Приложение 2'!$C$1:$L$200</formula>
    <oldFormula>'Приложение 2'!$C$1:$L$200</oldFormula>
  </rdn>
  <rcv guid="{47B689C4-ABBE-41BA-9B3C-3E610DB9C5AC}" action="add"/>
</revisions>
</file>

<file path=xl/revisions/revisionLog1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205" start="0" length="0">
    <dxf>
      <numFmt numFmtId="164" formatCode="0.0"/>
    </dxf>
  </rfmt>
  <rcc rId="1807" sId="1">
    <nc r="I205">
      <f>(I8+I9+I10+I11+I12+I14+I17+I20+I23+I25+I26+I27+I28+I29+I30+I32+I33+I35+I37+I39+I40+I41+I42+I44+I45+I46+I47+I48+I50+I51+I52+I53+I54+I55+I56+I57+I58+I59+I60+I62+I66+I67+I69+I70+I71+I74+I75+I76+I79+I81+I83+I85+I86+I90+I91+I92+I93+I94+I96+I98+I99+I100+I102+I103+I104+I105+I112+I113+I114+I116+I118+I120+I121+I123+I124+I125+I127+I128+I129+I130+I131+I134+I135+I136+I138+I139+I140+I141+I142+I144+I145+I146+I147+I148+I149+I150+I152+I153+I154+I155+I156+I158+I164+I165+I166+I170+I174+I175+I178+I179+I181+I182+I183+I184+I185+I186+I187+I188+I189+I190+I191+I192+I193+I195+I197+I198+I199+I200)/128</f>
    </nc>
  </rcc>
  <rfmt sheetId="1" sqref="H205:I205" start="0" length="2147483647">
    <dxf>
      <font>
        <color auto="1"/>
      </font>
    </dxf>
  </rfmt>
</revisions>
</file>

<file path=xl/revisions/revisionLog1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06" start="0" length="2147483647">
    <dxf>
      <font>
        <color auto="1"/>
      </font>
    </dxf>
  </rfmt>
  <rcc rId="1808" sId="1">
    <nc r="I206">
      <f>(I16+I18+I19+I22+I38+I43+I49+I63+I64+I65+I68+I78+I80+I84+I87+I115+I159+I160+I161+I162+I194)/21</f>
    </nc>
  </rcc>
  <rcc rId="1809" sId="1">
    <nc r="I207">
      <f>(I15+I21+I85+I108+I117+I167+I199)/7</f>
    </nc>
  </rcc>
  <rfmt sheetId="1" sqref="H207" start="0" length="2147483647">
    <dxf>
      <font>
        <color auto="1"/>
      </font>
    </dxf>
  </rfmt>
</revisions>
</file>

<file path=xl/revisions/revisionLog1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08" start="0" length="2147483647">
    <dxf>
      <font>
        <color auto="1"/>
      </font>
    </dxf>
  </rfmt>
</revisions>
</file>

<file path=xl/revisions/revisionLog1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208" start="0" length="0">
    <dxf>
      <numFmt numFmtId="164" formatCode="0.0"/>
    </dxf>
  </rfmt>
  <rfmt sheetId="1" sqref="I206:I208">
    <dxf>
      <numFmt numFmtId="172" formatCode="0.000000"/>
    </dxf>
  </rfmt>
  <rfmt sheetId="1" sqref="I206:I208">
    <dxf>
      <numFmt numFmtId="171" formatCode="0.00000"/>
    </dxf>
  </rfmt>
  <rfmt sheetId="1" sqref="I206:I208">
    <dxf>
      <numFmt numFmtId="169" formatCode="0.0000"/>
    </dxf>
  </rfmt>
  <rfmt sheetId="1" sqref="I206:I208">
    <dxf>
      <numFmt numFmtId="168" formatCode="0.000"/>
    </dxf>
  </rfmt>
  <rfmt sheetId="1" sqref="I206:I208">
    <dxf>
      <numFmt numFmtId="2" formatCode="0.00"/>
    </dxf>
  </rfmt>
  <rfmt sheetId="1" sqref="I206:I208">
    <dxf>
      <numFmt numFmtId="164" formatCode="0.0"/>
    </dxf>
  </rfmt>
  <rcc rId="1810" sId="1">
    <nc r="I208">
      <f>(I15+I36+I72+I73+I82+I97+I109+I110+I122+I126+I168+I171)/12</f>
    </nc>
  </rcc>
  <rcc rId="1811" sId="1">
    <oc r="I205">
      <f>(I8+I9+I10+I11+I12+I14+I17+I20+I23+I25+I26+I27+I28+I29+I30+I32+I33+I35+I37+I39+I40+I41+I42+I44+I45+I46+I47+I48+I50+I51+I52+I53+I54+I55+I56+I57+I58+I59+I60+I62+I66+I67+I69+I70+I71+I74+I75+I76+I79+I81+I83+I85+I86+I90+I91+I92+I93+I94+I96+I98+I99+I100+I102+I103+I104+I105+I112+I113+I114+I116+I118+I120+I121+I123+I124+I125+I127+I128+I129+I130+I131+I134+I135+I136+I138+I139+I140+I141+I142+I144+I145+I146+I147+I148+I149+I150+I152+I153+I154+I155+I156+I158+I164+I165+I166+I170+I174+I175+I178+I179+I181+I182+I183+I184+I185+I186+I187+I188+I189+I190+I191+I192+I193+I195+I197+I198+I199+I200)/128</f>
    </oc>
    <nc r="I205">
      <f>(I8+I9+I10+I11+I12+I14+I17+I20+I23+I25+I26+I27+I28+I29+I30+I32+I33+I35+I37+I39+I40+I41+I42+I44+I45+I46+I47+I48+I50+I51+I52+I53+I54+I55+I56+I57+I58+I59+I60+I62+I66+I67+I70+I71+I74+I75+I76+I79+I81+I83+I85+I86+I90+I91+I92+I93+I94+I96+I98+I99+I100+I102+I103+I104+I105+I112+I113+I114+I116+I118+I120+I121+I123+I124+I125+I127+I128+I129+I130+I131+I134+I135+I136+I138+I139+I140+I141+I142+I144+I145+I146+I147+I148+I149+I150+I152+I153+I154+I155+I156+I158+I164+I165+I166+I170+I174+I175+I178+I179+I181+I182+I183+I184+I185+I186+I187+I188+I189+I190+I191+I192+I193+I195+I197+I198+I199+I200)/127</f>
    </nc>
  </rcc>
  <rfmt sheetId="1" sqref="I206:I208" start="0" length="2147483647">
    <dxf>
      <font>
        <color auto="1"/>
      </font>
    </dxf>
  </rfmt>
</revisions>
</file>

<file path=xl/revisions/revisionLog1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2" sId="1">
    <oc r="I205">
      <f>(I8+I9+I10+I11+I12+I14+I17+I20+I23+I25+I26+I27+I28+I29+I30+I32+I33+I35+I37+I39+I40+I41+I42+I44+I45+I46+I47+I48+I50+I51+I52+I53+I54+I55+I56+I57+I58+I59+I60+I62+I66+I67+I70+I71+I74+I75+I76+I79+I81+I83+I85+I86+I90+I91+I92+I93+I94+I96+I98+I99+I100+I102+I103+I104+I105+I112+I113+I114+I116+I118+I120+I121+I123+I124+I125+I127+I128+I129+I130+I131+I134+I135+I136+I138+I139+I140+I141+I142+I144+I145+I146+I147+I148+I149+I150+I152+I153+I154+I155+I156+I158+I164+I165+I166+I170+I174+I175+I178+I179+I181+I182+I183+I184+I185+I186+I187+I188+I189+I190+I191+I192+I193+I195+I197+I198+I199+I200)/127</f>
    </oc>
    <nc r="I205">
      <f>(I8+I9+I10+I11+I12+I14+I17+I20+I23+I25+I26+I27+I28+I29+I30+I32+I33+I35+I37+I39+I40+I41+I42+I44+I45+I46+I47+I48+I50+I51+I52+I53+I54+I55+I56+I57+I58+I59+I60+I62+I66+I67+I70+I71+I74+I75+I76+I79+I81+I83+I85+I86+I90+I91+I92+I93+I94+I96+I98+I99+I100+I102+I103+I104+I105+I112+I113+I114+I116+I118+I120+I121+I123+I124+I125+I127+I128+I129+I130+I131+I134+I135+I136+I138+I139+I140+I141+I142+I144+I145+I146+I147+I148+I149+I150+I152+I153+I154+I155+I156+I158+I164+I165+I166+I170+I174+I175+I178+I179+I181+I182+I183+I184+I186+I187+I188+I189+I190+I191+I192+I193+I195+I197+I198+I199+I200)/126</f>
    </nc>
  </rcc>
</revisions>
</file>

<file path=xl/revisions/revisionLog1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8:I12">
    <dxf>
      <fill>
        <patternFill patternType="solid">
          <bgColor rgb="FF92D050"/>
        </patternFill>
      </fill>
    </dxf>
  </rfmt>
  <rfmt sheetId="1" sqref="I14 I17 I20 I23">
    <dxf>
      <fill>
        <patternFill patternType="solid">
          <bgColor rgb="FF92D050"/>
        </patternFill>
      </fill>
    </dxf>
  </rfmt>
  <rfmt sheetId="1" sqref="I25:I30 I32:I33">
    <dxf>
      <fill>
        <patternFill patternType="solid">
          <bgColor rgb="FF92D050"/>
        </patternFill>
      </fill>
    </dxf>
  </rfmt>
  <rfmt sheetId="1" sqref="I35 I37 I39:I42 I44:I48 I50:I60">
    <dxf>
      <fill>
        <patternFill patternType="solid">
          <bgColor rgb="FF92D050"/>
        </patternFill>
      </fill>
    </dxf>
  </rfmt>
  <rfmt sheetId="1" sqref="I62 I66:I67">
    <dxf>
      <fill>
        <patternFill patternType="solid">
          <bgColor rgb="FF92D050"/>
        </patternFill>
      </fill>
    </dxf>
  </rfmt>
  <rfmt sheetId="1" sqref="I69">
    <dxf>
      <fill>
        <patternFill patternType="solid">
          <bgColor theme="8" tint="0.39997558519241921"/>
        </patternFill>
      </fill>
    </dxf>
  </rfmt>
  <rfmt sheetId="1" sqref="I70:I71 I74:I76">
    <dxf>
      <fill>
        <patternFill patternType="solid">
          <bgColor rgb="FF92D050"/>
        </patternFill>
      </fill>
    </dxf>
  </rfmt>
  <rfmt sheetId="1" sqref="I79 I81 I83 I86">
    <dxf>
      <fill>
        <patternFill patternType="solid">
          <bgColor rgb="FF92D050"/>
        </patternFill>
      </fill>
    </dxf>
  </rfmt>
  <rfmt sheetId="1" sqref="I90:I94">
    <dxf>
      <fill>
        <patternFill patternType="solid">
          <bgColor rgb="FF92D050"/>
        </patternFill>
      </fill>
    </dxf>
  </rfmt>
  <rfmt sheetId="1" sqref="I96 I98:I100">
    <dxf>
      <fill>
        <patternFill patternType="solid">
          <bgColor rgb="FF92D050"/>
        </patternFill>
      </fill>
    </dxf>
  </rfmt>
  <rfmt sheetId="1" sqref="I102:I105">
    <dxf>
      <fill>
        <patternFill patternType="solid">
          <bgColor rgb="FF92D050"/>
        </patternFill>
      </fill>
    </dxf>
  </rfmt>
  <rfmt sheetId="1" sqref="I112:I114 I116 I118">
    <dxf>
      <fill>
        <patternFill patternType="solid">
          <bgColor rgb="FF92D050"/>
        </patternFill>
      </fill>
    </dxf>
  </rfmt>
  <rfmt sheetId="1" sqref="I120:I121 I123:I125 I127:I129">
    <dxf>
      <fill>
        <patternFill>
          <bgColor rgb="FF92D050"/>
        </patternFill>
      </fill>
    </dxf>
  </rfmt>
  <rfmt sheetId="1" sqref="I130:I131">
    <dxf>
      <fill>
        <patternFill>
          <bgColor rgb="FF92D050"/>
        </patternFill>
      </fill>
    </dxf>
  </rfmt>
  <rfmt sheetId="1" sqref="I134:I136">
    <dxf>
      <fill>
        <patternFill patternType="solid">
          <bgColor rgb="FF92D050"/>
        </patternFill>
      </fill>
    </dxf>
  </rfmt>
  <rfmt sheetId="1" sqref="I139:I141">
    <dxf>
      <fill>
        <patternFill patternType="solid">
          <bgColor rgb="FF92D050"/>
        </patternFill>
      </fill>
    </dxf>
  </rfmt>
  <rfmt sheetId="1" sqref="I138">
    <dxf>
      <fill>
        <patternFill patternType="solid">
          <bgColor rgb="FF92D050"/>
        </patternFill>
      </fill>
    </dxf>
  </rfmt>
  <rfmt sheetId="1" sqref="I142">
    <dxf>
      <fill>
        <patternFill patternType="solid">
          <bgColor rgb="FF92D050"/>
        </patternFill>
      </fill>
    </dxf>
  </rfmt>
  <rfmt sheetId="1" sqref="I144:I147">
    <dxf>
      <fill>
        <patternFill patternType="solid">
          <bgColor rgb="FF92D050"/>
        </patternFill>
      </fill>
    </dxf>
  </rfmt>
  <rfmt sheetId="1" sqref="I149:I150">
    <dxf>
      <fill>
        <patternFill patternType="solid">
          <bgColor rgb="FF92D050"/>
        </patternFill>
      </fill>
    </dxf>
  </rfmt>
  <rfmt sheetId="1" sqref="I152:I156">
    <dxf>
      <fill>
        <patternFill patternType="solid">
          <bgColor rgb="FF92D050"/>
        </patternFill>
      </fill>
    </dxf>
  </rfmt>
  <rfmt sheetId="1" sqref="I158">
    <dxf>
      <fill>
        <patternFill patternType="solid">
          <bgColor rgb="FF92D050"/>
        </patternFill>
      </fill>
    </dxf>
  </rfmt>
  <rfmt sheetId="1" sqref="I164:I166">
    <dxf>
      <fill>
        <patternFill patternType="solid">
          <bgColor rgb="FF92D050"/>
        </patternFill>
      </fill>
    </dxf>
  </rfmt>
  <rfmt sheetId="1" sqref="I170">
    <dxf>
      <fill>
        <patternFill patternType="solid">
          <bgColor rgb="FF92D050"/>
        </patternFill>
      </fill>
    </dxf>
  </rfmt>
  <rfmt sheetId="1" sqref="I174">
    <dxf>
      <fill>
        <patternFill patternType="solid">
          <bgColor rgb="FF92D050"/>
        </patternFill>
      </fill>
    </dxf>
  </rfmt>
  <rfmt sheetId="1" sqref="I175">
    <dxf>
      <fill>
        <patternFill patternType="solid">
          <bgColor rgb="FF92D050"/>
        </patternFill>
      </fill>
    </dxf>
  </rfmt>
  <rfmt sheetId="1" sqref="I178">
    <dxf>
      <fill>
        <patternFill patternType="solid">
          <bgColor rgb="FF92D050"/>
        </patternFill>
      </fill>
    </dxf>
  </rfmt>
  <rfmt sheetId="1" sqref="I179">
    <dxf>
      <fill>
        <patternFill patternType="solid">
          <bgColor rgb="FF92D050"/>
        </patternFill>
      </fill>
    </dxf>
  </rfmt>
  <rfmt sheetId="1" sqref="I181:I184">
    <dxf>
      <fill>
        <patternFill patternType="solid">
          <bgColor rgb="FF92D050"/>
        </patternFill>
      </fill>
    </dxf>
  </rfmt>
  <rfmt sheetId="1" sqref="I186:I191">
    <dxf>
      <fill>
        <patternFill patternType="solid">
          <bgColor rgb="FF92D050"/>
        </patternFill>
      </fill>
    </dxf>
  </rfmt>
  <rfmt sheetId="1" sqref="I192:I193 I195">
    <dxf>
      <fill>
        <patternFill patternType="solid">
          <bgColor rgb="FF92D050"/>
        </patternFill>
      </fill>
    </dxf>
  </rfmt>
  <rfmt sheetId="1" sqref="I197:I200">
    <dxf>
      <fill>
        <patternFill patternType="solid">
          <bgColor rgb="FF92D050"/>
        </patternFill>
      </fill>
    </dxf>
  </rfmt>
  <rfmt sheetId="1" sqref="I16">
    <dxf>
      <fill>
        <patternFill patternType="solid">
          <bgColor rgb="FFC00000"/>
        </patternFill>
      </fill>
    </dxf>
  </rfmt>
  <rfmt sheetId="1" sqref="I18:I19 I22">
    <dxf>
      <fill>
        <patternFill patternType="solid">
          <bgColor rgb="FFC00000"/>
        </patternFill>
      </fill>
    </dxf>
  </rfmt>
  <rfmt sheetId="1" sqref="I31">
    <dxf>
      <fill>
        <patternFill patternType="solid">
          <bgColor rgb="FFC00000"/>
        </patternFill>
      </fill>
    </dxf>
  </rfmt>
  <rfmt sheetId="1" sqref="I38">
    <dxf>
      <fill>
        <patternFill patternType="solid">
          <bgColor rgb="FFC00000"/>
        </patternFill>
      </fill>
    </dxf>
  </rfmt>
  <rfmt sheetId="1" sqref="I43">
    <dxf>
      <fill>
        <patternFill patternType="solid">
          <bgColor rgb="FFC00000"/>
        </patternFill>
      </fill>
    </dxf>
  </rfmt>
  <rfmt sheetId="1" sqref="I49">
    <dxf>
      <fill>
        <patternFill patternType="solid">
          <bgColor rgb="FFC00000"/>
        </patternFill>
      </fill>
    </dxf>
  </rfmt>
  <rfmt sheetId="1" sqref="I63">
    <dxf>
      <fill>
        <patternFill patternType="solid">
          <bgColor rgb="FFC00000"/>
        </patternFill>
      </fill>
    </dxf>
  </rfmt>
  <rfmt sheetId="1" sqref="I64">
    <dxf>
      <fill>
        <patternFill patternType="solid">
          <bgColor rgb="FFC00000"/>
        </patternFill>
      </fill>
    </dxf>
  </rfmt>
  <rfmt sheetId="1" sqref="I65">
    <dxf>
      <fill>
        <patternFill patternType="solid">
          <bgColor rgb="FFC00000"/>
        </patternFill>
      </fill>
    </dxf>
  </rfmt>
  <rfmt sheetId="1" sqref="I68">
    <dxf>
      <fill>
        <patternFill patternType="solid">
          <bgColor rgb="FFC00000"/>
        </patternFill>
      </fill>
    </dxf>
  </rfmt>
  <rfmt sheetId="1" sqref="I78">
    <dxf>
      <fill>
        <patternFill patternType="solid">
          <bgColor rgb="FFC00000"/>
        </patternFill>
      </fill>
    </dxf>
  </rfmt>
  <rfmt sheetId="1" sqref="I80">
    <dxf>
      <fill>
        <patternFill patternType="solid">
          <bgColor rgb="FFC00000"/>
        </patternFill>
      </fill>
    </dxf>
  </rfmt>
  <rfmt sheetId="1" sqref="I84">
    <dxf>
      <fill>
        <patternFill patternType="solid">
          <bgColor rgb="FFC00000"/>
        </patternFill>
      </fill>
    </dxf>
  </rfmt>
  <rfmt sheetId="1" sqref="I87">
    <dxf>
      <fill>
        <patternFill patternType="solid">
          <bgColor rgb="FFC00000"/>
        </patternFill>
      </fill>
    </dxf>
  </rfmt>
  <rfmt sheetId="1" sqref="I115">
    <dxf>
      <fill>
        <patternFill patternType="solid">
          <bgColor rgb="FFC00000"/>
        </patternFill>
      </fill>
    </dxf>
  </rfmt>
  <rfmt sheetId="1" sqref="I159">
    <dxf>
      <fill>
        <patternFill patternType="solid">
          <bgColor rgb="FFC00000"/>
        </patternFill>
      </fill>
    </dxf>
  </rfmt>
  <rfmt sheetId="1" sqref="I160">
    <dxf>
      <fill>
        <patternFill patternType="solid">
          <bgColor rgb="FFC00000"/>
        </patternFill>
      </fill>
    </dxf>
  </rfmt>
  <rfmt sheetId="1" sqref="I161">
    <dxf>
      <fill>
        <patternFill patternType="solid">
          <bgColor rgb="FFC00000"/>
        </patternFill>
      </fill>
    </dxf>
  </rfmt>
  <rfmt sheetId="1" sqref="I162">
    <dxf>
      <fill>
        <patternFill patternType="solid">
          <bgColor rgb="FFC00000"/>
        </patternFill>
      </fill>
    </dxf>
  </rfmt>
  <rfmt sheetId="1" sqref="I194">
    <dxf>
      <fill>
        <patternFill patternType="solid">
          <bgColor rgb="FFC00000"/>
        </patternFill>
      </fill>
    </dxf>
  </rfmt>
  <rfmt sheetId="1" sqref="I21">
    <dxf>
      <fill>
        <patternFill patternType="solid">
          <bgColor theme="5" tint="0.59999389629810485"/>
        </patternFill>
      </fill>
    </dxf>
  </rfmt>
  <rfmt sheetId="1" sqref="I117">
    <dxf>
      <fill>
        <patternFill patternType="solid">
          <bgColor theme="5" tint="0.59999389629810485"/>
        </patternFill>
      </fill>
    </dxf>
  </rfmt>
  <rfmt sheetId="1" sqref="I167">
    <dxf>
      <fill>
        <patternFill patternType="solid">
          <bgColor theme="5" tint="0.59999389629810485"/>
        </patternFill>
      </fill>
    </dxf>
  </rfmt>
  <rfmt sheetId="1" sqref="I85">
    <dxf>
      <fill>
        <patternFill patternType="solid">
          <bgColor theme="8" tint="0.39997558519241921"/>
        </patternFill>
      </fill>
    </dxf>
  </rfmt>
  <rfmt sheetId="1" sqref="I108">
    <dxf>
      <fill>
        <patternFill patternType="solid">
          <bgColor theme="8" tint="0.39997558519241921"/>
        </patternFill>
      </fill>
    </dxf>
  </rfmt>
  <rfmt sheetId="1" sqref="I15">
    <dxf>
      <fill>
        <patternFill patternType="solid">
          <bgColor rgb="FFFF0000"/>
        </patternFill>
      </fill>
    </dxf>
  </rfmt>
  <rfmt sheetId="1" sqref="I72">
    <dxf>
      <fill>
        <patternFill patternType="solid">
          <bgColor rgb="FFFF0000"/>
        </patternFill>
      </fill>
    </dxf>
  </rfmt>
  <rfmt sheetId="1" sqref="I73">
    <dxf>
      <fill>
        <patternFill patternType="solid">
          <bgColor rgb="FFFF0000"/>
        </patternFill>
      </fill>
    </dxf>
  </rfmt>
  <rfmt sheetId="1" sqref="I82">
    <dxf>
      <fill>
        <patternFill patternType="solid">
          <bgColor rgb="FFFF0000"/>
        </patternFill>
      </fill>
    </dxf>
  </rfmt>
  <rfmt sheetId="1" sqref="I97">
    <dxf>
      <fill>
        <patternFill patternType="solid">
          <bgColor rgb="FFFF0000"/>
        </patternFill>
      </fill>
    </dxf>
  </rfmt>
  <rfmt sheetId="1" sqref="I109">
    <dxf>
      <fill>
        <patternFill patternType="solid">
          <bgColor rgb="FFFF0000"/>
        </patternFill>
      </fill>
    </dxf>
  </rfmt>
  <rfmt sheetId="1" sqref="I110">
    <dxf>
      <fill>
        <patternFill patternType="solid">
          <bgColor rgb="FFFF0000"/>
        </patternFill>
      </fill>
    </dxf>
  </rfmt>
  <rfmt sheetId="1" sqref="I122">
    <dxf>
      <fill>
        <patternFill patternType="solid">
          <bgColor rgb="FFFF0000"/>
        </patternFill>
      </fill>
    </dxf>
  </rfmt>
  <rfmt sheetId="1" sqref="I126">
    <dxf>
      <fill>
        <patternFill>
          <bgColor rgb="FFFF0000"/>
        </patternFill>
      </fill>
    </dxf>
  </rfmt>
  <rfmt sheetId="1" sqref="I168">
    <dxf>
      <fill>
        <patternFill patternType="solid">
          <bgColor rgb="FFFF0000"/>
        </patternFill>
      </fill>
    </dxf>
  </rfmt>
  <rfmt sheetId="1" sqref="I171">
    <dxf>
      <fill>
        <patternFill patternType="solid">
          <bgColor rgb="FFFF0000"/>
        </patternFill>
      </fill>
    </dxf>
  </rfmt>
  <rfmt sheetId="1" sqref="I36">
    <dxf>
      <fill>
        <patternFill patternType="solid">
          <bgColor theme="8" tint="0.39997558519241921"/>
        </patternFill>
      </fill>
    </dxf>
  </rfmt>
  <rfmt sheetId="1" sqref="I107">
    <dxf>
      <fill>
        <patternFill patternType="solid">
          <bgColor theme="8" tint="0.39997558519241921"/>
        </patternFill>
      </fill>
    </dxf>
  </rfmt>
  <rfmt sheetId="1" sqref="I172:I173">
    <dxf>
      <fill>
        <patternFill patternType="solid">
          <bgColor theme="8" tint="0.39997558519241921"/>
        </patternFill>
      </fill>
    </dxf>
  </rfmt>
</revisions>
</file>

<file path=xl/revisions/revisionLog1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36">
    <dxf>
      <fill>
        <patternFill>
          <bgColor rgb="FFFF0000"/>
        </patternFill>
      </fill>
    </dxf>
  </rfmt>
  <rcc rId="1813" sId="1" odxf="1" dxf="1">
    <oc r="I108">
      <f>H108/G108*100</f>
    </oc>
    <nc r="I108">
      <f>H108/G108*100</f>
    </nc>
    <odxf>
      <fill>
        <patternFill>
          <bgColor theme="8" tint="0.39997558519241921"/>
        </patternFill>
      </fill>
    </odxf>
    <ndxf>
      <fill>
        <patternFill>
          <bgColor theme="5" tint="0.59999389629810485"/>
        </patternFill>
      </fill>
    </ndxf>
  </rcc>
  <rfmt sheetId="1" sqref="I148">
    <dxf>
      <fill>
        <patternFill patternType="solid">
          <bgColor theme="8" tint="0.39997558519241921"/>
        </patternFill>
      </fill>
    </dxf>
  </rfmt>
  <rcc rId="1814" sId="1">
    <oc r="B185">
      <v>149</v>
    </oc>
    <nc r="B185"/>
  </rcc>
  <rcc rId="1815" sId="1">
    <nc r="K183">
      <v>110</v>
    </nc>
  </rcc>
  <rfmt sheetId="1" sqref="I185">
    <dxf>
      <fill>
        <patternFill patternType="solid">
          <bgColor theme="8" tint="0.39997558519241921"/>
        </patternFill>
      </fill>
    </dxf>
  </rfmt>
  <rcc rId="1816" sId="1">
    <nc r="K200">
      <v>124</v>
    </nc>
  </rcc>
  <rfmt sheetId="1" sqref="I85">
    <dxf>
      <fill>
        <patternFill>
          <bgColor rgb="FFFFFF00"/>
        </patternFill>
      </fill>
    </dxf>
  </rfmt>
  <rcc rId="1817" sId="1" odxf="1" dxf="1">
    <oc r="I85">
      <f>H85/G85*100</f>
    </oc>
    <nc r="I85">
      <f>H85/G85*100</f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fmt sheetId="1" sqref="I132:I133">
    <dxf>
      <fill>
        <patternFill>
          <bgColor theme="8" tint="0.39997558519241921"/>
        </patternFill>
      </fill>
    </dxf>
  </rfmt>
  <rcc rId="1818" sId="1">
    <oc r="B148">
      <v>121</v>
    </oc>
    <nc r="B148"/>
  </rcc>
  <rcc rId="1819" sId="1">
    <oc r="B149">
      <v>122</v>
    </oc>
    <nc r="B149">
      <v>121</v>
    </nc>
  </rcc>
  <rcc rId="1820" sId="1">
    <oc r="B150">
      <v>123</v>
    </oc>
    <nc r="B150">
      <v>122</v>
    </nc>
  </rcc>
  <rcc rId="1821" sId="1">
    <oc r="B152">
      <v>124</v>
    </oc>
    <nc r="B152">
      <v>123</v>
    </nc>
  </rcc>
  <rcc rId="1822" sId="1">
    <oc r="B153">
      <v>125</v>
    </oc>
    <nc r="B153">
      <v>124</v>
    </nc>
  </rcc>
  <rcc rId="1823" sId="1">
    <oc r="B154">
      <v>126</v>
    </oc>
    <nc r="B154">
      <v>125</v>
    </nc>
  </rcc>
  <rcc rId="1824" sId="1">
    <oc r="B155">
      <v>127</v>
    </oc>
    <nc r="B155">
      <v>126</v>
    </nc>
  </rcc>
  <rcc rId="1825" sId="1">
    <oc r="B156">
      <v>128</v>
    </oc>
    <nc r="B156">
      <v>127</v>
    </nc>
  </rcc>
  <rcc rId="1826" sId="1">
    <oc r="B158">
      <v>129</v>
    </oc>
    <nc r="B158">
      <v>128</v>
    </nc>
  </rcc>
  <rcc rId="1827" sId="1">
    <oc r="B159">
      <v>130</v>
    </oc>
    <nc r="B159">
      <v>129</v>
    </nc>
  </rcc>
  <rcc rId="1828" sId="1">
    <oc r="B160">
      <v>131</v>
    </oc>
    <nc r="B160">
      <v>130</v>
    </nc>
  </rcc>
  <rcc rId="1829" sId="1">
    <oc r="B161">
      <v>132</v>
    </oc>
    <nc r="B161">
      <v>131</v>
    </nc>
  </rcc>
  <rcc rId="1830" sId="1">
    <oc r="B162">
      <v>133</v>
    </oc>
    <nc r="B162">
      <v>132</v>
    </nc>
  </rcc>
  <rcc rId="1831" sId="1">
    <oc r="B164">
      <v>134</v>
    </oc>
    <nc r="B164">
      <v>133</v>
    </nc>
  </rcc>
  <rcc rId="1832" sId="1">
    <oc r="B165">
      <v>135</v>
    </oc>
    <nc r="B165">
      <v>134</v>
    </nc>
  </rcc>
  <rcc rId="1833" sId="1">
    <oc r="B166">
      <v>136</v>
    </oc>
    <nc r="B166">
      <v>135</v>
    </nc>
  </rcc>
  <rcc rId="1834" sId="1">
    <oc r="B167">
      <v>137</v>
    </oc>
    <nc r="B167">
      <v>136</v>
    </nc>
  </rcc>
  <rcc rId="1835" sId="1">
    <oc r="B168">
      <v>138</v>
    </oc>
    <nc r="B168">
      <v>137</v>
    </nc>
  </rcc>
  <rcc rId="1836" sId="1">
    <oc r="B170">
      <v>139</v>
    </oc>
    <nc r="B170">
      <v>138</v>
    </nc>
  </rcc>
  <rcc rId="1837" sId="1">
    <oc r="B171">
      <v>140</v>
    </oc>
    <nc r="B171">
      <v>139</v>
    </nc>
  </rcc>
  <rcc rId="1838" sId="1">
    <oc r="B174">
      <v>141</v>
    </oc>
    <nc r="B174">
      <v>140</v>
    </nc>
  </rcc>
  <rcc rId="1839" sId="1">
    <oc r="B175">
      <v>142</v>
    </oc>
    <nc r="B175">
      <v>141</v>
    </nc>
  </rcc>
  <rcc rId="1840" sId="1">
    <oc r="B178">
      <v>143</v>
    </oc>
    <nc r="B178">
      <v>142</v>
    </nc>
  </rcc>
  <rcc rId="1841" sId="1">
    <oc r="B179">
      <v>144</v>
    </oc>
    <nc r="B179">
      <v>143</v>
    </nc>
  </rcc>
  <rcc rId="1842" sId="1">
    <oc r="B181">
      <v>145</v>
    </oc>
    <nc r="B181">
      <v>144</v>
    </nc>
  </rcc>
  <rcc rId="1843" sId="1">
    <oc r="B182">
      <v>146</v>
    </oc>
    <nc r="B182">
      <v>145</v>
    </nc>
  </rcc>
  <rcc rId="1844" sId="1">
    <oc r="B183">
      <v>147</v>
    </oc>
    <nc r="B183">
      <v>146</v>
    </nc>
  </rcc>
  <rcc rId="1845" sId="1">
    <oc r="B184">
      <v>148</v>
    </oc>
    <nc r="B184">
      <v>147</v>
    </nc>
  </rcc>
  <rcc rId="1846" sId="1">
    <oc r="B186">
      <v>150</v>
    </oc>
    <nc r="B186">
      <v>148</v>
    </nc>
  </rcc>
  <rcc rId="1847" sId="1">
    <oc r="B187">
      <v>151</v>
    </oc>
    <nc r="B187">
      <v>149</v>
    </nc>
  </rcc>
  <rcc rId="1848" sId="1">
    <oc r="B188">
      <v>152</v>
    </oc>
    <nc r="B188">
      <v>150</v>
    </nc>
  </rcc>
  <rcc rId="1849" sId="1">
    <oc r="B189">
      <v>153</v>
    </oc>
    <nc r="B189">
      <v>151</v>
    </nc>
  </rcc>
  <rcc rId="1850" sId="1">
    <oc r="B190">
      <v>154</v>
    </oc>
    <nc r="B190">
      <v>152</v>
    </nc>
  </rcc>
  <rcc rId="1851" sId="1">
    <oc r="B191">
      <v>155</v>
    </oc>
    <nc r="B191">
      <v>153</v>
    </nc>
  </rcc>
  <rcc rId="1852" sId="1">
    <oc r="B192">
      <v>156</v>
    </oc>
    <nc r="B192">
      <v>154</v>
    </nc>
  </rcc>
  <rcc rId="1853" sId="1">
    <oc r="B193">
      <v>157</v>
    </oc>
    <nc r="B193">
      <v>155</v>
    </nc>
  </rcc>
  <rcc rId="1854" sId="1">
    <oc r="B194">
      <v>158</v>
    </oc>
    <nc r="B194">
      <v>156</v>
    </nc>
  </rcc>
  <rcc rId="1855" sId="1">
    <oc r="B195">
      <v>159</v>
    </oc>
    <nc r="B195">
      <v>157</v>
    </nc>
  </rcc>
  <rcc rId="1856" sId="1">
    <oc r="B197">
      <v>160</v>
    </oc>
    <nc r="B197">
      <v>158</v>
    </nc>
  </rcc>
  <rcc rId="1857" sId="1">
    <oc r="B198">
      <v>161</v>
    </oc>
    <nc r="B198">
      <v>159</v>
    </nc>
  </rcc>
  <rcc rId="1858" sId="1">
    <oc r="B199">
      <v>162</v>
    </oc>
    <nc r="B199">
      <v>160</v>
    </nc>
  </rcc>
  <rcc rId="1859" sId="1">
    <oc r="B200">
      <v>163</v>
    </oc>
    <nc r="B200">
      <v>161</v>
    </nc>
  </rcc>
</revisions>
</file>

<file path=xl/revisions/revisionLog1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60" sId="1">
    <nc r="M100">
      <v>60</v>
    </nc>
  </rcc>
  <rfmt sheetId="1" sqref="M100">
    <dxf>
      <fill>
        <patternFill patternType="solid">
          <bgColor theme="8" tint="0.39997558519241921"/>
        </patternFill>
      </fill>
    </dxf>
  </rfmt>
  <rcc rId="1861" sId="1">
    <nc r="M164">
      <v>100</v>
    </nc>
  </rcc>
  <rfmt sheetId="1" sqref="M164">
    <dxf>
      <fill>
        <patternFill patternType="solid">
          <bgColor theme="8" tint="0.39997558519241921"/>
        </patternFill>
      </fill>
    </dxf>
  </rfmt>
  <rcc rId="1862" sId="1">
    <oc r="K183">
      <v>110</v>
    </oc>
    <nc r="K183"/>
  </rcc>
  <rcc rId="1863" sId="1">
    <nc r="M183">
      <v>110</v>
    </nc>
  </rcc>
  <rfmt sheetId="1" sqref="M183">
    <dxf>
      <fill>
        <patternFill patternType="solid">
          <bgColor theme="8" tint="0.39997558519241921"/>
        </patternFill>
      </fill>
    </dxf>
  </rfmt>
  <rcc rId="1864" sId="1">
    <oc r="K200">
      <v>124</v>
    </oc>
    <nc r="K200"/>
  </rcc>
  <rcc rId="1865" sId="1">
    <nc r="M200">
      <v>124</v>
    </nc>
  </rcc>
  <rfmt sheetId="1" sqref="M200">
    <dxf>
      <fill>
        <patternFill patternType="solid">
          <bgColor theme="8" tint="0.39997558519241921"/>
        </patternFill>
      </fill>
    </dxf>
  </rfmt>
  <rcc rId="1866" sId="1">
    <oc r="B112">
      <v>94</v>
    </oc>
    <nc r="B112">
      <v>92</v>
    </nc>
  </rcc>
  <rcc rId="1867" sId="1">
    <oc r="B113">
      <v>95</v>
    </oc>
    <nc r="B113">
      <v>93</v>
    </nc>
  </rcc>
  <rcc rId="1868" sId="1">
    <oc r="B114">
      <v>92</v>
    </oc>
    <nc r="B114">
      <v>94</v>
    </nc>
  </rcc>
  <rcc rId="1869" sId="1">
    <oc r="B115">
      <v>93</v>
    </oc>
    <nc r="B115">
      <v>95</v>
    </nc>
  </rcc>
  <rcc rId="1870" sId="1">
    <oc r="B116">
      <v>94</v>
    </oc>
    <nc r="B116">
      <v>96</v>
    </nc>
  </rcc>
  <rcc rId="1871" sId="1">
    <oc r="B117">
      <v>95</v>
    </oc>
    <nc r="B117">
      <v>97</v>
    </nc>
  </rcc>
  <rcc rId="1872" sId="1">
    <oc r="B118">
      <v>96</v>
    </oc>
    <nc r="B118">
      <v>98</v>
    </nc>
  </rcc>
  <rcc rId="1873" sId="1">
    <oc r="B120">
      <v>97</v>
    </oc>
    <nc r="B120">
      <v>99</v>
    </nc>
  </rcc>
  <rcc rId="1874" sId="1">
    <oc r="B121">
      <v>98</v>
    </oc>
    <nc r="B121">
      <v>100</v>
    </nc>
  </rcc>
  <rcc rId="1875" sId="1">
    <oc r="B122">
      <v>99</v>
    </oc>
    <nc r="B122">
      <v>101</v>
    </nc>
  </rcc>
  <rcc rId="1876" sId="1">
    <oc r="B123">
      <v>100</v>
    </oc>
    <nc r="B123">
      <v>102</v>
    </nc>
  </rcc>
  <rcc rId="1877" sId="1">
    <oc r="B124">
      <v>101</v>
    </oc>
    <nc r="B124">
      <v>103</v>
    </nc>
  </rcc>
  <rcc rId="1878" sId="1">
    <oc r="B125">
      <v>102</v>
    </oc>
    <nc r="B125">
      <v>104</v>
    </nc>
  </rcc>
  <rcc rId="1879" sId="1">
    <oc r="B126">
      <v>103</v>
    </oc>
    <nc r="B126">
      <v>105</v>
    </nc>
  </rcc>
  <rcc rId="1880" sId="1">
    <oc r="B127">
      <v>104</v>
    </oc>
    <nc r="B127">
      <v>106</v>
    </nc>
  </rcc>
  <rcc rId="1881" sId="1">
    <oc r="B128">
      <v>105</v>
    </oc>
    <nc r="B128">
      <v>107</v>
    </nc>
  </rcc>
  <rcc rId="1882" sId="1">
    <oc r="B129">
      <v>106</v>
    </oc>
    <nc r="B129">
      <v>108</v>
    </nc>
  </rcc>
  <rcc rId="1883" sId="1">
    <oc r="B130">
      <v>107</v>
    </oc>
    <nc r="B130">
      <v>109</v>
    </nc>
  </rcc>
  <rcc rId="1884" sId="1">
    <oc r="B131">
      <v>108</v>
    </oc>
    <nc r="B131">
      <v>110</v>
    </nc>
  </rcc>
  <rcc rId="1885" sId="1">
    <oc r="B134">
      <v>109</v>
    </oc>
    <nc r="B134">
      <v>111</v>
    </nc>
  </rcc>
  <rcc rId="1886" sId="1">
    <oc r="B135">
      <v>110</v>
    </oc>
    <nc r="B135">
      <v>112</v>
    </nc>
  </rcc>
  <rcc rId="1887" sId="1">
    <oc r="B136">
      <v>111</v>
    </oc>
    <nc r="B136">
      <v>113</v>
    </nc>
  </rcc>
  <rcc rId="1888" sId="1">
    <oc r="B138">
      <v>112</v>
    </oc>
    <nc r="B138">
      <v>114</v>
    </nc>
  </rcc>
  <rcc rId="1889" sId="1">
    <oc r="B139">
      <v>113</v>
    </oc>
    <nc r="B139">
      <v>115</v>
    </nc>
  </rcc>
  <rcc rId="1890" sId="1">
    <oc r="B140">
      <v>114</v>
    </oc>
    <nc r="B140">
      <v>116</v>
    </nc>
  </rcc>
  <rcc rId="1891" sId="1">
    <oc r="B141">
      <v>115</v>
    </oc>
    <nc r="B141">
      <v>117</v>
    </nc>
  </rcc>
  <rcc rId="1892" sId="1">
    <oc r="B142">
      <v>116</v>
    </oc>
    <nc r="B142">
      <v>118</v>
    </nc>
  </rcc>
  <rcc rId="1893" sId="1">
    <oc r="B144">
      <v>117</v>
    </oc>
    <nc r="B144">
      <v>119</v>
    </nc>
  </rcc>
  <rcc rId="1894" sId="1">
    <oc r="B145">
      <v>118</v>
    </oc>
    <nc r="B145">
      <v>120</v>
    </nc>
  </rcc>
  <rcc rId="1895" sId="1">
    <oc r="B146">
      <v>119</v>
    </oc>
    <nc r="B146">
      <v>121</v>
    </nc>
  </rcc>
  <rcc rId="1896" sId="1">
    <oc r="B147">
      <v>120</v>
    </oc>
    <nc r="B147">
      <v>122</v>
    </nc>
  </rcc>
  <rcc rId="1897" sId="1">
    <oc r="B149">
      <v>121</v>
    </oc>
    <nc r="B149">
      <v>123</v>
    </nc>
  </rcc>
  <rcc rId="1898" sId="1">
    <oc r="B150">
      <v>122</v>
    </oc>
    <nc r="B150">
      <v>124</v>
    </nc>
  </rcc>
  <rcc rId="1899" sId="1">
    <oc r="B152">
      <v>123</v>
    </oc>
    <nc r="B152">
      <v>125</v>
    </nc>
  </rcc>
  <rcc rId="1900" sId="1">
    <oc r="B153">
      <v>124</v>
    </oc>
    <nc r="B153">
      <v>126</v>
    </nc>
  </rcc>
  <rcc rId="1901" sId="1">
    <oc r="B154">
      <v>125</v>
    </oc>
    <nc r="B154">
      <v>127</v>
    </nc>
  </rcc>
  <rcc rId="1902" sId="1">
    <oc r="B155">
      <v>126</v>
    </oc>
    <nc r="B155">
      <v>128</v>
    </nc>
  </rcc>
  <rcc rId="1903" sId="1">
    <oc r="B156">
      <v>127</v>
    </oc>
    <nc r="B156">
      <v>129</v>
    </nc>
  </rcc>
  <rcc rId="1904" sId="1">
    <oc r="B158">
      <v>128</v>
    </oc>
    <nc r="B158">
      <v>130</v>
    </nc>
  </rcc>
  <rcc rId="1905" sId="1">
    <oc r="B159">
      <v>129</v>
    </oc>
    <nc r="B159">
      <v>131</v>
    </nc>
  </rcc>
  <rcc rId="1906" sId="1">
    <oc r="B160">
      <v>130</v>
    </oc>
    <nc r="B160">
      <v>132</v>
    </nc>
  </rcc>
  <rcc rId="1907" sId="1">
    <oc r="B161">
      <v>131</v>
    </oc>
    <nc r="B161">
      <v>133</v>
    </nc>
  </rcc>
  <rcc rId="1908" sId="1">
    <oc r="B162">
      <v>132</v>
    </oc>
    <nc r="B162">
      <v>134</v>
    </nc>
  </rcc>
  <rcc rId="1909" sId="1">
    <oc r="B164">
      <v>133</v>
    </oc>
    <nc r="B164">
      <v>135</v>
    </nc>
  </rcc>
  <rcc rId="1910" sId="1">
    <oc r="B165">
      <v>134</v>
    </oc>
    <nc r="B165">
      <v>136</v>
    </nc>
  </rcc>
  <rcc rId="1911" sId="1">
    <oc r="B166">
      <v>135</v>
    </oc>
    <nc r="B166">
      <v>137</v>
    </nc>
  </rcc>
  <rcc rId="1912" sId="1">
    <oc r="B167">
      <v>136</v>
    </oc>
    <nc r="B167">
      <v>138</v>
    </nc>
  </rcc>
  <rcc rId="1913" sId="1">
    <oc r="B168">
      <v>137</v>
    </oc>
    <nc r="B168">
      <v>139</v>
    </nc>
  </rcc>
  <rcc rId="1914" sId="1">
    <oc r="B170">
      <v>138</v>
    </oc>
    <nc r="B170">
      <v>140</v>
    </nc>
  </rcc>
  <rcc rId="1915" sId="1">
    <oc r="B171">
      <v>139</v>
    </oc>
    <nc r="B171">
      <v>141</v>
    </nc>
  </rcc>
  <rcc rId="1916" sId="1">
    <oc r="B174">
      <v>140</v>
    </oc>
    <nc r="B174">
      <v>142</v>
    </nc>
  </rcc>
  <rcc rId="1917" sId="1">
    <oc r="B175">
      <v>141</v>
    </oc>
    <nc r="B175">
      <v>143</v>
    </nc>
  </rcc>
  <rcc rId="1918" sId="1">
    <oc r="B178">
      <v>142</v>
    </oc>
    <nc r="B178">
      <v>144</v>
    </nc>
  </rcc>
  <rcc rId="1919" sId="1">
    <oc r="B179">
      <v>143</v>
    </oc>
    <nc r="B179">
      <v>145</v>
    </nc>
  </rcc>
  <rcc rId="1920" sId="1">
    <oc r="B181">
      <v>144</v>
    </oc>
    <nc r="B181">
      <v>146</v>
    </nc>
  </rcc>
  <rcc rId="1921" sId="1">
    <oc r="B182">
      <v>145</v>
    </oc>
    <nc r="B182">
      <v>147</v>
    </nc>
  </rcc>
  <rcc rId="1922" sId="1">
    <oc r="B183">
      <v>146</v>
    </oc>
    <nc r="B183">
      <v>148</v>
    </nc>
  </rcc>
  <rcc rId="1923" sId="1">
    <oc r="B184">
      <v>147</v>
    </oc>
    <nc r="B184">
      <v>149</v>
    </nc>
  </rcc>
  <rcc rId="1924" sId="1">
    <oc r="B186">
      <v>148</v>
    </oc>
    <nc r="B186">
      <v>150</v>
    </nc>
  </rcc>
  <rcc rId="1925" sId="1">
    <oc r="B187">
      <v>149</v>
    </oc>
    <nc r="B187">
      <v>151</v>
    </nc>
  </rcc>
  <rcc rId="1926" sId="1">
    <oc r="B188">
      <v>150</v>
    </oc>
    <nc r="B188">
      <v>152</v>
    </nc>
  </rcc>
  <rcc rId="1927" sId="1">
    <oc r="B189">
      <v>151</v>
    </oc>
    <nc r="B189">
      <v>153</v>
    </nc>
  </rcc>
  <rcc rId="1928" sId="1">
    <oc r="B190">
      <v>152</v>
    </oc>
    <nc r="B190">
      <v>154</v>
    </nc>
  </rcc>
  <rcc rId="1929" sId="1">
    <oc r="B191">
      <v>153</v>
    </oc>
    <nc r="B191">
      <v>155</v>
    </nc>
  </rcc>
  <rcc rId="1930" sId="1">
    <oc r="B192">
      <v>154</v>
    </oc>
    <nc r="B192">
      <v>156</v>
    </nc>
  </rcc>
  <rcc rId="1931" sId="1">
    <oc r="B193">
      <v>155</v>
    </oc>
    <nc r="B193">
      <v>157</v>
    </nc>
  </rcc>
  <rcc rId="1932" sId="1">
    <oc r="B194">
      <v>156</v>
    </oc>
    <nc r="B194">
      <v>158</v>
    </nc>
  </rcc>
  <rcc rId="1933" sId="1">
    <oc r="B195">
      <v>157</v>
    </oc>
    <nc r="B195">
      <v>159</v>
    </nc>
  </rcc>
  <rcc rId="1934" sId="1">
    <oc r="B197">
      <v>158</v>
    </oc>
    <nc r="B197">
      <v>160</v>
    </nc>
  </rcc>
  <rcc rId="1935" sId="1">
    <oc r="B198">
      <v>159</v>
    </oc>
    <nc r="B198">
      <v>161</v>
    </nc>
  </rcc>
  <rcc rId="1936" sId="1">
    <oc r="B199">
      <v>160</v>
    </oc>
    <nc r="B199">
      <v>162</v>
    </nc>
  </rcc>
  <rcc rId="1937" sId="1">
    <oc r="B200">
      <v>161</v>
    </oc>
    <nc r="B200">
      <v>163</v>
    </nc>
  </rcc>
</revisions>
</file>

<file path=xl/revisions/revisionLog1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38" sId="1">
    <nc r="M39">
      <v>20</v>
    </nc>
  </rcc>
  <rfmt sheetId="1" sqref="M39">
    <dxf>
      <fill>
        <patternFill patternType="solid">
          <bgColor theme="8" tint="0.39997558519241921"/>
        </patternFill>
      </fill>
    </dxf>
  </rfmt>
  <rcc rId="1939" sId="1">
    <nc r="M62">
      <v>40</v>
    </nc>
  </rcc>
  <rfmt sheetId="1" sqref="M62">
    <dxf>
      <fill>
        <patternFill patternType="solid">
          <bgColor theme="8" tint="0.39997558519241921"/>
        </patternFill>
      </fill>
    </dxf>
  </rfmt>
  <rcc rId="1940" sId="1">
    <nc r="M134">
      <v>80</v>
    </nc>
  </rcc>
  <rfmt sheetId="1" sqref="M134">
    <dxf>
      <fill>
        <patternFill patternType="solid">
          <bgColor theme="8" tint="0.39997558519241921"/>
        </patternFill>
      </fill>
    </dxf>
  </rfmt>
  <rcc rId="1941" sId="1">
    <oc r="I205">
      <f>(I8+I9+I10+I11+I12+I14+I17+I20+I23+I25+I26+I27+I28+I29+I30+I32+I33+I35+I37+I39+I40+I41+I42+I44+I45+I46+I47+I48+I50+I51+I52+I53+I54+I55+I56+I57+I58+I59+I60+I62+I66+I67+I70+I71+I74+I75+I76+I79+I81+I83+I85+I86+I90+I91+I92+I93+I94+I96+I98+I99+I100+I102+I103+I104+I105+I112+I113+I114+I116+I118+I120+I121+I123+I124+I125+I127+I128+I129+I130+I131+I134+I135+I136+I138+I139+I140+I141+I142+I144+I145+I146+I147+I148+I149+I150+I152+I153+I154+I155+I156+I158+I164+I165+I166+I170+I174+I175+I178+I179+I181+I182+I183+I184+I186+I187+I188+I189+I190+I191+I192+I193+I195+I197+I198+I199+I200)/126</f>
    </oc>
    <nc r="I205"/>
  </rcc>
  <rcc rId="1942" sId="1">
    <oc r="I206">
      <f>(I16+I18+I19+I22+I38+I43+I49+I63+I64+I65+I68+I78+I80+I84+I87+I115+I159+I160+I161+I162+I194)/21</f>
    </oc>
    <nc r="I206"/>
  </rcc>
  <rcc rId="1943" sId="1">
    <oc r="I207">
      <f>(I15+I21+I85+I108+I117+I167+I199)/7</f>
    </oc>
    <nc r="I207"/>
  </rcc>
  <rcc rId="1944" sId="1">
    <oc r="I208">
      <f>(I15+I36+I72+I73+I82+I97+I109+I110+I122+I126+I168+I171)/12</f>
    </oc>
    <nc r="I208"/>
  </rcc>
</revisions>
</file>

<file path=xl/revisions/revisionLog1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5" sId="1">
    <nc r="I206">
      <f>(I194+I162+I161+I160+I159+I115+I87+I84+I80+I78+I68+I65+I64+I63+I49+I43+I38+I31+I22+I19+I18+I16)/22</f>
    </nc>
  </rcc>
  <rcc rId="1946" sId="1">
    <nc r="I208">
      <f>(I171+I168+I126+I122+I110+I109+I97+I82+I73+I72+I36+I15)/12</f>
    </nc>
  </rcc>
  <rcc rId="1947" sId="1">
    <nc r="I205">
      <f>(I200+I198+I197+I195+I193+I192+I191+I190+I189+I188+I187+I186+I184+I183+I182+I181+I179+I178+I175+I174+I170+I166+I165+I164+I158+I156+I155+I154+I153+I152+I150+I149+I147+I146+I145+I144+I142+I141+I140+I139+I138+I136+I135+I134+I131+I130+I129+I128+I127+I125+I124+I123+I121+I120+I118+I116+I114+I113+I112+I105+I104+I103+I102+I100+I99+I98+I96+I94+I93+I92+I91+I90+I86+I83+I81+I79+I76+I75+I74+I71+I70+I67+I66+I62+I60+I59+I58+I57+I56+I55+I54+I53+I52+I51+I50+I48+I47+I46+I45+I44+I42+I41+I40+I39+I37+I35+I33+I32+I30+I29+I28+I27+I26+I25+I23+I20+I17+I14+I12+I11+I10+I9+I8)/123</f>
    </nc>
  </rcc>
  <rfmt sheetId="1" sqref="I199">
    <dxf>
      <fill>
        <patternFill>
          <bgColor theme="5" tint="0.79998168889431442"/>
        </patternFill>
      </fill>
    </dxf>
  </rfmt>
  <rfmt sheetId="1" sqref="I199">
    <dxf>
      <fill>
        <patternFill>
          <bgColor theme="5" tint="0.59999389629810485"/>
        </patternFill>
      </fill>
    </dxf>
  </rfmt>
  <rcc rId="1948" sId="1">
    <nc r="I207">
      <f>(I199+I167+I117+I85+I21+I108)/6</f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21">
    <dxf>
      <fill>
        <patternFill patternType="solid">
          <bgColor rgb="FFFF0000"/>
        </patternFill>
      </fill>
    </dxf>
  </rfmt>
  <rfmt sheetId="1" sqref="J15">
    <dxf>
      <fill>
        <patternFill patternType="solid">
          <bgColor rgb="FFFF0000"/>
        </patternFill>
      </fill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08" sId="1">
    <oc r="J99" t="inlineStr">
      <is>
        <t xml:space="preserve">Утверждены списки граждан, удостоенных звания «Почётный гражданин города Когалыма», в количестве 7 человек,  получающих компенсацию расходов в 2021 году:
- на оплату жилого помещения и коммунальных услуг;
- за проезд в городском автомобильном пассажирском транспорте общего пользования (кроме такси).                                                                                                                                                                                                В 2021 году компенсация расходов на санаторно-курортное лечение и проезд была предоставлена одному почётному гражданину (в декабре).            </t>
      </is>
    </oc>
    <nc r="J99" t="inlineStr">
      <is>
        <t xml:space="preserve">Утверждены списки граждан, удостоенных звания «Почётный гражданин города Когалыма», в количестве 7 человек,  получающих компенсацию расходов в 2021 году:
- на оплату жилого помещения и коммунальных услуг;
- за проезд в городском автомобильном пассажирском транспорте общего пользования (кроме такси).                                                                                                                                                                                                - на санаторно-курортное лечение и проезд.      </t>
      </is>
    </nc>
  </rcc>
  <rcv guid="{47B689C4-ABBE-41BA-9B3C-3E610DB9C5AC}" action="delete"/>
  <rdn rId="0" localSheetId="1" customView="1" name="Z_47B689C4_ABBE_41BA_9B3C_3E610DB9C5AC_.wvu.PrintArea" hidden="1" oldHidden="1">
    <formula>'Приложение 2'!$C$1:$J$148</formula>
    <oldFormula>'Приложение 2'!$C$1:$J$148</oldFormula>
  </rdn>
  <rdn rId="0" localSheetId="1" customView="1" name="Z_47B689C4_ABBE_41BA_9B3C_3E610DB9C5AC_.wvu.PrintTitles" hidden="1" oldHidden="1">
    <formula>'Приложение 2'!$3:$5</formula>
    <oldFormula>'Приложение 2'!$3:$5</oldFormula>
  </rdn>
  <rdn rId="0" localSheetId="1" customView="1" name="Z_47B689C4_ABBE_41BA_9B3C_3E610DB9C5AC_.wvu.Cols" hidden="1" oldHidden="1">
    <formula>'Приложение 2'!$A:$A</formula>
    <oldFormula>'Приложение 2'!$A:$A</oldFormula>
  </rdn>
  <rdn rId="0" localSheetId="1" customView="1" name="Z_47B689C4_ABBE_41BA_9B3C_3E610DB9C5AC_.wvu.FilterData" hidden="1" oldHidden="1">
    <formula>'Приложение 2'!$C$1:$L$200</formula>
    <oldFormula>'Приложение 2'!$C$1:$L$200</oldFormula>
  </rdn>
  <rcv guid="{47B689C4-ABBE-41BA-9B3C-3E610DB9C5AC}" action="add"/>
</revisions>
</file>

<file path=xl/revisions/revisionLog2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82" start="0" length="0">
    <dxf>
      <fill>
        <patternFill>
          <bgColor rgb="FF92D050"/>
        </patternFill>
      </fill>
    </dxf>
  </rfmt>
  <rcc rId="1949" sId="1">
    <oc r="I81">
      <f>G81/H81*100</f>
    </oc>
    <nc r="I81">
      <f>H81/G81*100</f>
    </nc>
  </rcc>
  <rcc rId="1950" sId="1">
    <oc r="I82">
      <f>G82/H82*100</f>
    </oc>
    <nc r="I82">
      <f>H82/G82*100</f>
    </nc>
  </rcc>
  <rcc rId="1951" sId="1">
    <oc r="I78">
      <f>H78/G78*100</f>
    </oc>
    <nc r="I78">
      <f>H78/G78*100</f>
    </nc>
  </rcc>
  <rcc rId="1952" sId="1">
    <oc r="I80">
      <f>H80/G80*100</f>
    </oc>
    <nc r="I80">
      <f>H80/G80*100</f>
    </nc>
  </rcc>
  <rcc rId="1953" sId="1">
    <oc r="I83">
      <f>H83/G83*100</f>
    </oc>
    <nc r="I83">
      <f>H83/G83*100</f>
    </nc>
  </rcc>
  <rcc rId="1954" sId="1">
    <oc r="I14">
      <f>H14/G14*100</f>
    </oc>
    <nc r="I14">
      <f>H14/G14*100</f>
    </nc>
  </rcc>
  <rcc rId="1955" sId="1">
    <oc r="I15">
      <f>H15/G15*100</f>
    </oc>
    <nc r="I15">
      <f>H15/G15*100</f>
    </nc>
  </rcc>
  <rcc rId="1956" sId="1">
    <oc r="I16">
      <f>H16/G16*100</f>
    </oc>
    <nc r="I16">
      <f>H16/G16*100</f>
    </nc>
  </rcc>
  <rcc rId="1957" sId="1">
    <oc r="I17">
      <f>H17/G17*100</f>
    </oc>
    <nc r="I17">
      <f>H17/G17*100</f>
    </nc>
  </rcc>
  <rcc rId="1958" sId="1">
    <oc r="I18">
      <f>H18/G18*100</f>
    </oc>
    <nc r="I18">
      <f>H18/G18*100</f>
    </nc>
  </rcc>
  <rcc rId="1959" sId="1">
    <oc r="I19">
      <f>H19/G19*100</f>
    </oc>
    <nc r="I19">
      <f>H19/G19*100</f>
    </nc>
  </rcc>
  <rcc rId="1960" sId="1">
    <oc r="I20">
      <f>H20/G20*100</f>
    </oc>
    <nc r="I20">
      <f>H20/G20*100</f>
    </nc>
  </rcc>
  <rcc rId="1961" sId="1">
    <oc r="I21">
      <f>H21/G21*100</f>
    </oc>
    <nc r="I21">
      <f>H21/G21*100</f>
    </nc>
  </rcc>
  <rcc rId="1962" sId="1">
    <oc r="I22">
      <f>H22/G22*100</f>
    </oc>
    <nc r="I22">
      <f>H22/G22*100</f>
    </nc>
  </rcc>
  <rcc rId="1963" sId="1">
    <oc r="I23">
      <f>H23/G23*100</f>
    </oc>
    <nc r="I23">
      <f>H23/G23*100</f>
    </nc>
  </rcc>
  <rcc rId="1964" sId="1">
    <oc r="I25">
      <f>H25/G25*100</f>
    </oc>
    <nc r="I25">
      <f>H25/G25*100</f>
    </nc>
  </rcc>
  <rcc rId="1965" sId="1">
    <oc r="I26">
      <f>H26/G26*100</f>
    </oc>
    <nc r="I26">
      <f>H26/G26*100</f>
    </nc>
  </rcc>
  <rcc rId="1966" sId="1">
    <oc r="I27">
      <f>H27/G27*100</f>
    </oc>
    <nc r="I27">
      <f>H27/G27*100</f>
    </nc>
  </rcc>
  <rcc rId="1967" sId="1">
    <oc r="I28">
      <f>H28/G28*100</f>
    </oc>
    <nc r="I28">
      <f>H28/G28*100</f>
    </nc>
  </rcc>
  <rcc rId="1968" sId="1">
    <oc r="I29">
      <f>H29/G29*100</f>
    </oc>
    <nc r="I29">
      <f>H29/G29*100</f>
    </nc>
  </rcc>
  <rcc rId="1969" sId="1">
    <oc r="I30">
      <f>H30/G30*100</f>
    </oc>
    <nc r="I30">
      <f>H30/G30*100</f>
    </nc>
  </rcc>
  <rcc rId="1970" sId="1">
    <oc r="I31">
      <f>H31/G31*100</f>
    </oc>
    <nc r="I31">
      <f>H31/G31*100</f>
    </nc>
  </rcc>
  <rcc rId="1971" sId="1">
    <oc r="I32">
      <f>H32/G32*100</f>
    </oc>
    <nc r="I32">
      <f>H32/G32*100</f>
    </nc>
  </rcc>
  <rcc rId="1972" sId="1">
    <oc r="I33">
      <f>H33/G33*100</f>
    </oc>
    <nc r="I33">
      <f>H33/G33*100</f>
    </nc>
  </rcc>
  <rcc rId="1973" sId="1">
    <oc r="I36">
      <f>H36/G36*100</f>
    </oc>
    <nc r="I36">
      <f>H36/G36*100</f>
    </nc>
  </rcc>
  <rcc rId="1974" sId="1">
    <oc r="I37">
      <f>H37/G37*100</f>
    </oc>
    <nc r="I37">
      <f>H37/G37*100</f>
    </nc>
  </rcc>
  <rcc rId="1975" sId="1">
    <oc r="I38">
      <f>H38/G38*100</f>
    </oc>
    <nc r="I38">
      <f>H38/G38*100</f>
    </nc>
  </rcc>
  <rcc rId="1976" sId="1">
    <oc r="I39">
      <f>H39/G39*100</f>
    </oc>
    <nc r="I39">
      <f>H39/G39*100</f>
    </nc>
  </rcc>
  <rcc rId="1977" sId="1">
    <oc r="I40">
      <f>H40/G40*100</f>
    </oc>
    <nc r="I40">
      <f>H40/G40*100</f>
    </nc>
  </rcc>
  <rcc rId="1978" sId="1">
    <oc r="I41">
      <f>H41/G41*100</f>
    </oc>
    <nc r="I41">
      <f>H41/G41*100</f>
    </nc>
  </rcc>
  <rcc rId="1979" sId="1">
    <oc r="I42">
      <f>H42/G42*100</f>
    </oc>
    <nc r="I42">
      <f>H42/G42*100</f>
    </nc>
  </rcc>
  <rcc rId="1980" sId="1">
    <oc r="I43">
      <f>H43/G43*100</f>
    </oc>
    <nc r="I43">
      <f>H43/G43*100</f>
    </nc>
  </rcc>
  <rcc rId="1981" sId="1">
    <oc r="I44">
      <f>H44/G44*100</f>
    </oc>
    <nc r="I44">
      <f>H44/G44*100</f>
    </nc>
  </rcc>
  <rcc rId="1982" sId="1">
    <oc r="I45">
      <f>H45/G45*100</f>
    </oc>
    <nc r="I45">
      <f>H45/G45*100</f>
    </nc>
  </rcc>
  <rcc rId="1983" sId="1">
    <oc r="I46">
      <f>H46/G46*100</f>
    </oc>
    <nc r="I46">
      <f>H46/G46*100</f>
    </nc>
  </rcc>
  <rcc rId="1984" sId="1">
    <oc r="I47">
      <f>H47/G47*100</f>
    </oc>
    <nc r="I47">
      <f>H47/G47*100</f>
    </nc>
  </rcc>
  <rcc rId="1985" sId="1">
    <oc r="I48">
      <f>H48/G48*100</f>
    </oc>
    <nc r="I48">
      <f>H48/G48*100</f>
    </nc>
  </rcc>
  <rcc rId="1986" sId="1">
    <oc r="I49">
      <f>H49/G49*100</f>
    </oc>
    <nc r="I49">
      <f>H49/G49*100</f>
    </nc>
  </rcc>
  <rcc rId="1987" sId="1">
    <oc r="I50">
      <f>H50/G50*100</f>
    </oc>
    <nc r="I50">
      <f>H50/G50*100</f>
    </nc>
  </rcc>
  <rcc rId="1988" sId="1">
    <oc r="I51">
      <f>H51/G51*100</f>
    </oc>
    <nc r="I51">
      <f>H51/G51*100</f>
    </nc>
  </rcc>
  <rcc rId="1989" sId="1">
    <oc r="I52">
      <f>H52/G52*100</f>
    </oc>
    <nc r="I52">
      <f>H52/G52*100</f>
    </nc>
  </rcc>
  <rcc rId="1990" sId="1">
    <oc r="I53">
      <f>H53/G53*100</f>
    </oc>
    <nc r="I53">
      <f>H53/G53*100</f>
    </nc>
  </rcc>
  <rcc rId="1991" sId="1">
    <oc r="I54">
      <f>H54/G54*100</f>
    </oc>
    <nc r="I54">
      <f>H54/G54*100</f>
    </nc>
  </rcc>
  <rcc rId="1992" sId="1">
    <oc r="I55">
      <f>H55/G55*100</f>
    </oc>
    <nc r="I55">
      <f>H55/G55*100</f>
    </nc>
  </rcc>
  <rcc rId="1993" sId="1">
    <oc r="I56">
      <f>H56/G56*100</f>
    </oc>
    <nc r="I56">
      <f>H56/G56*100</f>
    </nc>
  </rcc>
  <rcc rId="1994" sId="1">
    <oc r="I57">
      <f>H57/G57*100</f>
    </oc>
    <nc r="I57">
      <f>H57/G57*100</f>
    </nc>
  </rcc>
  <rcc rId="1995" sId="1">
    <oc r="I58">
      <f>H58/G58*100</f>
    </oc>
    <nc r="I58">
      <f>H58/G58*100</f>
    </nc>
  </rcc>
  <rcc rId="1996" sId="1">
    <oc r="I59">
      <f>H59/G59*100</f>
    </oc>
    <nc r="I59">
      <f>H59/G59*100</f>
    </nc>
  </rcc>
  <rcc rId="1997" sId="1">
    <oc r="I60">
      <f>H60/G60*100</f>
    </oc>
    <nc r="I60">
      <f>H60/G60*100</f>
    </nc>
  </rcc>
  <rcc rId="1998" sId="1">
    <oc r="I63">
      <f>H63/G63*100</f>
    </oc>
    <nc r="I63">
      <f>H63/G63*100</f>
    </nc>
  </rcc>
  <rcc rId="1999" sId="1">
    <oc r="I64">
      <f>H64/G64*100</f>
    </oc>
    <nc r="I64">
      <f>H64/G64*100</f>
    </nc>
  </rcc>
  <rcc rId="2000" sId="1">
    <oc r="I65">
      <f>H65/G65*100</f>
    </oc>
    <nc r="I65">
      <f>H65/G65*100</f>
    </nc>
  </rcc>
  <rcc rId="2001" sId="1">
    <oc r="I66">
      <f>H66/G66*100</f>
    </oc>
    <nc r="I66">
      <f>H66/G66*100</f>
    </nc>
  </rcc>
  <rcc rId="2002" sId="1">
    <oc r="I67">
      <f>H67/G67*100</f>
    </oc>
    <nc r="I67">
      <f>H67/G67*100</f>
    </nc>
  </rcc>
  <rcc rId="2003" sId="1">
    <oc r="I68">
      <f>H68/G68*100</f>
    </oc>
    <nc r="I68">
      <f>H68/G68*100</f>
    </nc>
  </rcc>
  <rcc rId="2004" sId="1">
    <oc r="I69">
      <f>H69/G69*100</f>
    </oc>
    <nc r="I69">
      <f>H69/G69*100</f>
    </nc>
  </rcc>
  <rcc rId="2005" sId="1">
    <oc r="I70">
      <f>H70/G70*100</f>
    </oc>
    <nc r="I70">
      <f>H70/G70*100</f>
    </nc>
  </rcc>
  <rcc rId="2006" sId="1">
    <oc r="I71">
      <f>H71/G71*100</f>
    </oc>
    <nc r="I71">
      <f>H71/G71*100</f>
    </nc>
  </rcc>
  <rcc rId="2007" sId="1">
    <oc r="I72">
      <f>H72/G72*100</f>
    </oc>
    <nc r="I72">
      <f>H72/G72*100</f>
    </nc>
  </rcc>
  <rcc rId="2008" sId="1">
    <oc r="I73">
      <f>H73/G73*100</f>
    </oc>
    <nc r="I73">
      <f>H73/G73*100</f>
    </nc>
  </rcc>
  <rcc rId="2009" sId="1">
    <oc r="I74">
      <f>H74/G74*100</f>
    </oc>
    <nc r="I74">
      <f>H74/G74*100</f>
    </nc>
  </rcc>
  <rcc rId="2010" sId="1">
    <oc r="I75">
      <f>H75/G75*100</f>
    </oc>
    <nc r="I75">
      <f>H75/G75*100</f>
    </nc>
  </rcc>
  <rcc rId="2011" sId="1">
    <oc r="I76">
      <f>H76/G76*100</f>
    </oc>
    <nc r="I76">
      <f>H76/G76*100</f>
    </nc>
  </rcc>
  <rcc rId="2012" sId="1">
    <oc r="I85">
      <f>H85/G85*100</f>
    </oc>
    <nc r="I85">
      <f>H85/G85*100</f>
    </nc>
  </rcc>
  <rcc rId="2013" sId="1">
    <oc r="I96">
      <f>H96/G96*100</f>
    </oc>
    <nc r="I96">
      <f>H96/G96*100</f>
    </nc>
  </rcc>
  <rcc rId="2014" sId="1">
    <oc r="I97">
      <f>H97/G97*100</f>
    </oc>
    <nc r="I97">
      <f>H97/G97*100</f>
    </nc>
  </rcc>
  <rcc rId="2015" sId="1">
    <oc r="I98">
      <f>H98/G98*100</f>
    </oc>
    <nc r="I98">
      <f>H98/G98*100</f>
    </nc>
  </rcc>
  <rcc rId="2016" sId="1">
    <oc r="I99">
      <f>H99/G99*100</f>
    </oc>
    <nc r="I99">
      <f>H99/G99*100</f>
    </nc>
  </rcc>
  <rcc rId="2017" sId="1">
    <oc r="I100">
      <f>H100/G100*100</f>
    </oc>
    <nc r="I100">
      <f>H100/G100*100</f>
    </nc>
  </rcc>
  <rcc rId="2018" sId="1">
    <oc r="I102">
      <f>H102/G102*100</f>
    </oc>
    <nc r="I102">
      <f>H102/G102*100</f>
    </nc>
  </rcc>
  <rcc rId="2019" sId="1">
    <oc r="I103">
      <f>H103/G103*100</f>
    </oc>
    <nc r="I103">
      <f>H103/G103*100</f>
    </nc>
  </rcc>
  <rcc rId="2020" sId="1">
    <oc r="I104">
      <f>H104/G104*100</f>
    </oc>
    <nc r="I104">
      <f>H104/G104*100</f>
    </nc>
  </rcc>
  <rcc rId="2021" sId="1">
    <oc r="I105">
      <f>H105/G105*100</f>
    </oc>
    <nc r="I105">
      <f>H105/G105*100</f>
    </nc>
  </rcc>
  <rcc rId="2022" sId="1">
    <oc r="I107">
      <f>H107/G107*100</f>
    </oc>
    <nc r="I107">
      <f>H107/G107*100</f>
    </nc>
  </rcc>
  <rcc rId="2023" sId="1">
    <oc r="I108">
      <f>H108/G108*100</f>
    </oc>
    <nc r="I108">
      <f>H108/G108*100</f>
    </nc>
  </rcc>
  <rcc rId="2024" sId="1">
    <oc r="I109">
      <f>H109/G109*100</f>
    </oc>
    <nc r="I109">
      <f>H109/G109*100</f>
    </nc>
  </rcc>
  <rcc rId="2025" sId="1">
    <oc r="I110">
      <f>H110/G110*100</f>
    </oc>
    <nc r="I110">
      <f>H110/G110*100</f>
    </nc>
  </rcc>
  <rcc rId="2026" sId="1">
    <oc r="I112">
      <f>H112/G112*100</f>
    </oc>
    <nc r="I112">
      <f>H112/G112*100</f>
    </nc>
  </rcc>
  <rcc rId="2027" sId="1">
    <oc r="I113">
      <f>H113/G113*100</f>
    </oc>
    <nc r="I113">
      <f>H113/G113*100</f>
    </nc>
  </rcc>
  <rcc rId="2028" sId="1">
    <oc r="I114">
      <f>H114/G114*100</f>
    </oc>
    <nc r="I114">
      <f>H114/G114*100</f>
    </nc>
  </rcc>
  <rcc rId="2029" sId="1">
    <oc r="I115">
      <f>H115/G115*100</f>
    </oc>
    <nc r="I115">
      <f>H115/G115*100</f>
    </nc>
  </rcc>
  <rcc rId="2030" sId="1">
    <oc r="I116">
      <f>H116/G116*100</f>
    </oc>
    <nc r="I116">
      <f>H116/G116*100</f>
    </nc>
  </rcc>
  <rcc rId="2031" sId="1">
    <oc r="I117">
      <f>H117/G117*100</f>
    </oc>
    <nc r="I117">
      <f>H117/G117*100</f>
    </nc>
  </rcc>
  <rcc rId="2032" sId="1">
    <oc r="I118">
      <f>H118/G118*100</f>
    </oc>
    <nc r="I118">
      <f>H118/G118*100</f>
    </nc>
  </rcc>
  <rcc rId="2033" sId="1">
    <oc r="I125">
      <f>H125/G125*100</f>
    </oc>
    <nc r="I125">
      <f>H125/G125*100</f>
    </nc>
  </rcc>
  <rcc rId="2034" sId="1">
    <oc r="I127">
      <f>H127/G127*100</f>
    </oc>
    <nc r="I127">
      <f>H127/G127*100</f>
    </nc>
  </rcc>
  <rcc rId="2035" sId="1">
    <oc r="I128">
      <f>H128/G128*100</f>
    </oc>
    <nc r="I128">
      <f>H128/G128*100</f>
    </nc>
  </rcc>
  <rcc rId="2036" sId="1">
    <oc r="I129">
      <f>H129/G129*100</f>
    </oc>
    <nc r="I129">
      <f>H129/G129*100</f>
    </nc>
  </rcc>
  <rcc rId="2037" sId="1">
    <oc r="I130">
      <f>H130/G130*100</f>
    </oc>
    <nc r="I130">
      <f>H130/G130*100</f>
    </nc>
  </rcc>
  <rcc rId="2038" sId="1">
    <oc r="I131">
      <f>H131/G131*100</f>
    </oc>
    <nc r="I131">
      <f>H131/G131*100</f>
    </nc>
  </rcc>
  <rcc rId="2039" sId="1">
    <oc r="I132">
      <f>H132/G132*100</f>
    </oc>
    <nc r="I132">
      <f>H132/G132*100</f>
    </nc>
  </rcc>
  <rcc rId="2040" sId="1">
    <oc r="I133">
      <f>H133/G133*100</f>
    </oc>
    <nc r="I133">
      <f>H133/G133*100</f>
    </nc>
  </rcc>
  <rcc rId="2041" sId="1">
    <oc r="I134">
      <f>H134/G134*100</f>
    </oc>
    <nc r="I134">
      <f>H134/G134*100</f>
    </nc>
  </rcc>
  <rcc rId="2042" sId="1">
    <oc r="I135">
      <f>H135/G135*100</f>
    </oc>
    <nc r="I135">
      <f>H135/G135*100</f>
    </nc>
  </rcc>
  <rcc rId="2043" sId="1">
    <oc r="I136">
      <f>H136/G136*100</f>
    </oc>
    <nc r="I136">
      <f>H136/G136*100</f>
    </nc>
  </rcc>
  <rcc rId="2044" sId="1">
    <oc r="I140">
      <f>H140/G140*100</f>
    </oc>
    <nc r="I140">
      <f>H140/G140*100</f>
    </nc>
  </rcc>
  <rcc rId="2045" sId="1">
    <oc r="I141">
      <f>H141/G141*100</f>
    </oc>
    <nc r="I141">
      <f>H141/G141*100</f>
    </nc>
  </rcc>
  <rcc rId="2046" sId="1">
    <oc r="I142">
      <f>H142/G142*100</f>
    </oc>
    <nc r="I142">
      <f>H142/G142*100</f>
    </nc>
  </rcc>
  <rcc rId="2047" sId="1">
    <oc r="I144">
      <f>H144/G144*100</f>
    </oc>
    <nc r="I144">
      <f>H144/G144*100</f>
    </nc>
  </rcc>
  <rcc rId="2048" sId="1">
    <oc r="I145">
      <f>H145/G145*100</f>
    </oc>
    <nc r="I145">
      <f>H145/G145*100</f>
    </nc>
  </rcc>
  <rcc rId="2049" sId="1">
    <oc r="I146">
      <f>H146/G146*100</f>
    </oc>
    <nc r="I146">
      <f>H146/G146*100</f>
    </nc>
  </rcc>
  <rcc rId="2050" sId="1">
    <oc r="I147">
      <f>H147/G147*100</f>
    </oc>
    <nc r="I147">
      <f>H147/G147*100</f>
    </nc>
  </rcc>
  <rcc rId="2051" sId="1">
    <oc r="I148">
      <f>H148/G148*100</f>
    </oc>
    <nc r="I148">
      <f>H148/G148*100</f>
    </nc>
  </rcc>
  <rcc rId="2052" sId="1">
    <oc r="I149">
      <f>H149/G149*100</f>
    </oc>
    <nc r="I149">
      <f>H149/G149*100</f>
    </nc>
  </rcc>
  <rcc rId="2053" sId="1">
    <oc r="I150">
      <f>H150/G150*100</f>
    </oc>
    <nc r="I150">
      <f>H150/G150*100</f>
    </nc>
  </rcc>
  <rcc rId="2054" sId="1" numFmtId="4">
    <oc r="I154">
      <v>100</v>
    </oc>
    <nc r="I154">
      <f>H154/G154*100</f>
    </nc>
  </rcc>
</revisions>
</file>

<file path=xl/revisions/revisionLog2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55" sId="1">
    <oc r="I170">
      <f>H170/G170*100</f>
    </oc>
    <nc r="I170">
      <f>H170/G170*100</f>
    </nc>
  </rcc>
  <rcc rId="2056" sId="1">
    <oc r="I171">
      <f>H171/G171*100</f>
    </oc>
    <nc r="I171">
      <f>H171/G171*100</f>
    </nc>
  </rcc>
  <rcc rId="2057" sId="1">
    <oc r="I172">
      <f>H172/G172*100</f>
    </oc>
    <nc r="I172">
      <f>H172/G172*100</f>
    </nc>
  </rcc>
  <rcc rId="2058" sId="1">
    <oc r="I174">
      <f>H174/G174*100</f>
    </oc>
    <nc r="I174">
      <f>H174/G174*100</f>
    </nc>
  </rcc>
  <rcc rId="2059" sId="1">
    <oc r="I181">
      <f>H181/G181*100</f>
    </oc>
    <nc r="I181">
      <f>H181/G181*100</f>
    </nc>
  </rcc>
  <rcc rId="2060" sId="1" numFmtId="4">
    <oc r="I182">
      <v>100</v>
    </oc>
    <nc r="I182">
      <f>H182/G182*100</f>
    </nc>
  </rcc>
  <rcc rId="2061" sId="1">
    <oc r="I184">
      <f>H184/G184*100</f>
    </oc>
    <nc r="I184">
      <f>H184/G184*100</f>
    </nc>
  </rcc>
  <rcc rId="2062" sId="1">
    <oc r="I185">
      <f>H185/G185*100</f>
    </oc>
    <nc r="I185">
      <f>H185/G185*100</f>
    </nc>
  </rcc>
  <rcc rId="2063" sId="1">
    <oc r="I186">
      <f>H186/G186*100</f>
    </oc>
    <nc r="I186">
      <f>H186/G186*100</f>
    </nc>
  </rcc>
  <rcc rId="2064" sId="1">
    <oc r="I187">
      <f>H187/G187*100</f>
    </oc>
    <nc r="I187">
      <f>H187/G187*100</f>
    </nc>
  </rcc>
  <rcc rId="2065" sId="1">
    <oc r="I188">
      <f>H188/G188*100</f>
    </oc>
    <nc r="I188">
      <f>H188/G188*100</f>
    </nc>
  </rcc>
  <rcc rId="2066" sId="1">
    <oc r="I189">
      <f>H189/G189*100</f>
    </oc>
    <nc r="I189">
      <f>H189/G189*100</f>
    </nc>
  </rcc>
  <rcc rId="2067" sId="1">
    <oc r="I190">
      <f>H190/G190*100</f>
    </oc>
    <nc r="I190">
      <f>H190/G190*100</f>
    </nc>
  </rcc>
  <rcc rId="2068" sId="1">
    <oc r="I191">
      <f>H191/G191*100</f>
    </oc>
    <nc r="I191">
      <f>H191/G191*100</f>
    </nc>
  </rcc>
  <rcc rId="2069" sId="1">
    <oc r="I192">
      <f>H192/G192*100</f>
    </oc>
    <nc r="I192">
      <f>H192/G192*100</f>
    </nc>
  </rcc>
  <rcc rId="2070" sId="1">
    <oc r="I193">
      <f>H193/G193*100</f>
    </oc>
    <nc r="I193">
      <f>H193/G193*100</f>
    </nc>
  </rcc>
  <rcc rId="2071" sId="1">
    <oc r="I194">
      <f>H194/G194*100</f>
    </oc>
    <nc r="I194">
      <f>H194/G194*100</f>
    </nc>
  </rcc>
</revisions>
</file>

<file path=xl/revisions/revisionLog2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2" sId="1">
    <nc r="J85" t="inlineStr">
      <is>
        <t xml:space="preserve">сколько приобретено - столько и расселено, из-за того что не могут найти граждан </t>
      </is>
    </nc>
  </rcc>
  <rfmt sheetId="1" sqref="J85" start="0" length="2147483647">
    <dxf>
      <font>
        <color rgb="FFFF0000"/>
      </font>
    </dxf>
  </rfmt>
  <rcc rId="2073" sId="1">
    <nc r="J208">
      <v>11</v>
    </nc>
  </rcc>
  <rcc rId="2074" sId="1">
    <nc r="J206">
      <v>23</v>
    </nc>
  </rcc>
  <rcc rId="2075" sId="1">
    <nc r="J205">
      <v>123</v>
    </nc>
  </rcc>
  <rcc rId="2076" sId="1">
    <nc r="J207">
      <v>6</v>
    </nc>
  </rcc>
  <rcc rId="2077" sId="1">
    <oc r="I206">
      <f>(I194+I162+I161+I160+I159+I115+I87+I84+I80+I78+I68+I65+I64+I63+I49+I43+I38+I31+I22+I19+I18+I16)/22</f>
    </oc>
    <nc r="I206">
      <f>(I194+I162+I161+I160+I159+I115+I87+I84+I80+I78+I68+I65+I64+I63+I49+I43+I38+I31+I22+I19+I18+I16+I82)/23</f>
    </nc>
  </rcc>
  <rcc rId="2078" sId="1">
    <oc r="I208">
      <f>(I171+I168+I126+I122+I110+I109+I97+I82+I73+I72+I36+I15)/12</f>
    </oc>
    <nc r="I208">
      <f>(I171+I168+I126+I122+I110+I109+I97+I73+I72+I36+I15)/11</f>
    </nc>
  </rcc>
  <rrc rId="2079" sId="1" ref="M1:M1048576" action="deleteCol">
    <undo index="0" exp="area" ref3D="1" dr="$A$3:$XFD$5" dn="Z_FEA8BA84_09E7_4AC9_B99A_D42DE5EF1549_.wvu.PrintTitles" sId="1"/>
    <undo index="0" exp="area" ref3D="1" dr="$A$3:$XFD$5" dn="Заголовки_для_печати" sId="1"/>
    <undo index="0" exp="area" ref3D="1" dr="$A$3:$XFD$5" dn="Z_BA841332_DFE8_4B37_BA4A_C5C5E49832E3_.wvu.PrintTitles" sId="1"/>
    <undo index="0" exp="area" ref3D="1" dr="$A$3:$XFD$5" dn="Z_DE2D4942_7408_4E97_8066_36FDC42C9E89_.wvu.PrintTitles" sId="1"/>
    <undo index="0" exp="area" ref3D="1" dr="$A$3:$XFD$5" dn="Z_47B689C4_ABBE_41BA_9B3C_3E610DB9C5AC_.wvu.PrintTitles" sId="1"/>
    <undo index="0" exp="area" ref3D="1" dr="$A$3:$XFD$5" dn="Z_10002042_64B8_47E1_9CF6_7701B56F6EC0_.wvu.PrintTitles" sId="1"/>
    <undo index="0" exp="area" ref3D="1" dr="$A$3:$XFD$5" dn="Z_29EBB03D_D157_4DB4_B2FB_3BC1828B8F46_.wvu.PrintTitles" sId="1"/>
    <rfmt sheetId="1" xfDxf="1" sqref="M1:M1048576" start="0" length="0">
      <dxf>
        <font>
          <color rgb="FFFF0000"/>
          <name val="Times New Roman"/>
          <scheme val="none"/>
        </font>
      </dxf>
    </rfmt>
    <rfmt sheetId="1" sqref="M5" start="0" length="0">
      <dxf>
        <font>
          <sz val="10"/>
          <color rgb="FFFF0000"/>
          <name val="Times New Roman"/>
          <scheme val="none"/>
        </font>
        <alignment horizontal="center" vertical="top" readingOrder="0"/>
      </dxf>
    </rfmt>
    <rfmt sheetId="1" sqref="M6" start="0" length="0">
      <dxf>
        <font>
          <sz val="10"/>
          <color rgb="FFFF0000"/>
          <name val="Times New Roman"/>
          <scheme val="none"/>
        </font>
        <alignment horizontal="center" vertical="top" readingOrder="0"/>
      </dxf>
    </rfmt>
    <rfmt sheetId="1" sqref="M13" start="0" length="0">
      <dxf>
        <font>
          <sz val="12"/>
          <color rgb="FFFF0000"/>
          <name val="Times New Roman"/>
          <scheme val="none"/>
        </font>
      </dxf>
    </rfmt>
    <rfmt sheetId="1" sqref="M14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15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16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33" start="0" length="0">
      <dxf>
        <fill>
          <patternFill patternType="solid">
            <bgColor theme="0"/>
          </patternFill>
        </fill>
      </dxf>
    </rfmt>
    <rfmt sheetId="1" sqref="M34" start="0" length="0">
      <dxf>
        <font>
          <sz val="12"/>
          <color rgb="FFFF0000"/>
          <name val="Times New Roman"/>
          <scheme val="none"/>
        </font>
      </dxf>
    </rfmt>
    <rfmt sheetId="1" sqref="M35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36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37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38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cc rId="0" sId="1" dxf="1">
      <nc r="M39">
        <v>20</v>
      </nc>
      <ndxf>
        <font>
          <sz val="12"/>
          <color rgb="FFFF0000"/>
          <name val="Times New Roman"/>
          <scheme val="none"/>
        </font>
        <fill>
          <patternFill patternType="solid">
            <bgColor theme="8" tint="0.39997558519241921"/>
          </patternFill>
        </fill>
        <alignment horizontal="center" vertical="center" wrapText="1" readingOrder="0"/>
      </ndxf>
    </rcc>
    <rfmt sheetId="1" sqref="M40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41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42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43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44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45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46" start="0" length="0">
      <dxf>
        <font>
          <sz val="12"/>
          <color rgb="FFFF0000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1" sqref="M47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48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49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50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51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52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53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54" start="0" length="0">
      <dxf>
        <font>
          <sz val="12"/>
          <color rgb="FFFF0000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1" sqref="M55" start="0" length="0">
      <dxf>
        <font>
          <sz val="12"/>
          <color rgb="FFFF0000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1" sqref="M56" start="0" length="0">
      <dxf>
        <font>
          <sz val="12"/>
          <color rgb="FFFF0000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1" sqref="M57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58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59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60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fmt sheetId="1" sqref="M61" start="0" length="0">
      <dxf>
        <font>
          <sz val="12"/>
          <color rgb="FFFF0000"/>
          <name val="Times New Roman"/>
          <scheme val="none"/>
        </font>
      </dxf>
    </rfmt>
    <rcc rId="0" sId="1" dxf="1">
      <nc r="M62">
        <v>40</v>
      </nc>
      <ndxf>
        <font>
          <sz val="12"/>
          <color rgb="FFFF0000"/>
          <name val="Times New Roman"/>
          <scheme val="none"/>
        </font>
        <fill>
          <patternFill patternType="solid">
            <bgColor theme="8" tint="0.39997558519241921"/>
          </patternFill>
        </fill>
      </ndxf>
    </rcc>
    <rfmt sheetId="1" sqref="M63" start="0" length="0">
      <dxf>
        <font>
          <sz val="12"/>
          <color rgb="FFFF0000"/>
          <name val="Times New Roman"/>
          <scheme val="none"/>
        </font>
      </dxf>
    </rfmt>
    <rfmt sheetId="1" sqref="M64" start="0" length="0">
      <dxf>
        <font>
          <sz val="12"/>
          <color rgb="FFFF0000"/>
          <name val="Times New Roman"/>
          <scheme val="none"/>
        </font>
      </dxf>
    </rfmt>
    <rcc rId="0" sId="1" dxf="1">
      <nc r="M100">
        <v>60</v>
      </nc>
      <ndxf>
        <fill>
          <patternFill patternType="solid">
            <bgColor theme="8" tint="0.39997558519241921"/>
          </patternFill>
        </fill>
      </ndxf>
    </rcc>
    <rfmt sheetId="1" sqref="M111" start="0" length="0">
      <dxf>
        <font>
          <sz val="12"/>
          <color rgb="FFFF0000"/>
          <name val="Times New Roman"/>
          <scheme val="none"/>
        </font>
      </dxf>
    </rfmt>
    <rfmt sheetId="1" sqref="M112" start="0" length="0">
      <dxf>
        <font>
          <sz val="12"/>
          <color rgb="FFFF0000"/>
          <name val="Times New Roman"/>
          <scheme val="none"/>
        </font>
      </dxf>
    </rfmt>
    <rfmt sheetId="1" sqref="M129" start="0" length="0">
      <dxf>
        <font>
          <sz val="12"/>
          <color rgb="FFFF0000"/>
          <name val="Times New Roman"/>
          <scheme val="none"/>
        </font>
      </dxf>
    </rfmt>
    <rfmt sheetId="1" sqref="M130" start="0" length="0">
      <dxf>
        <font>
          <sz val="12"/>
          <color rgb="FFFF0000"/>
          <name val="Times New Roman"/>
          <scheme val="none"/>
        </font>
      </dxf>
    </rfmt>
    <rfmt sheetId="1" sqref="M131" start="0" length="0">
      <dxf>
        <font>
          <sz val="12"/>
          <color rgb="FFFF0000"/>
          <name val="Times New Roman"/>
          <scheme val="none"/>
        </font>
      </dxf>
    </rfmt>
    <rfmt sheetId="1" sqref="M132" start="0" length="0">
      <dxf>
        <font>
          <sz val="12"/>
          <color rgb="FFFF0000"/>
          <name val="Times New Roman"/>
          <scheme val="none"/>
        </font>
      </dxf>
    </rfmt>
    <rfmt sheetId="1" sqref="M133" start="0" length="0">
      <dxf>
        <font>
          <sz val="12"/>
          <color rgb="FFFF0000"/>
          <name val="Times New Roman"/>
          <scheme val="none"/>
        </font>
      </dxf>
    </rfmt>
    <rcc rId="0" sId="1" dxf="1">
      <nc r="M134">
        <v>80</v>
      </nc>
      <ndxf>
        <font>
          <sz val="12"/>
          <color rgb="FFFF0000"/>
          <name val="Times New Roman"/>
          <scheme val="none"/>
        </font>
        <fill>
          <patternFill patternType="solid">
            <bgColor theme="8" tint="0.39997558519241921"/>
          </patternFill>
        </fill>
      </ndxf>
    </rcc>
    <rfmt sheetId="1" sqref="M135" start="0" length="0">
      <dxf>
        <font>
          <sz val="12"/>
          <color rgb="FFFF0000"/>
          <name val="Times New Roman"/>
          <scheme val="none"/>
        </font>
      </dxf>
    </rfmt>
    <rfmt sheetId="1" sqref="M136" start="0" length="0">
      <dxf>
        <font>
          <sz val="12"/>
          <color rgb="FFFF0000"/>
          <name val="Times New Roman"/>
          <scheme val="none"/>
        </font>
      </dxf>
    </rfmt>
    <rfmt sheetId="1" sqref="M143" start="0" length="0">
      <dxf>
        <font>
          <sz val="12"/>
          <color rgb="FFFF0000"/>
          <name val="Times New Roman"/>
          <scheme val="none"/>
        </font>
      </dxf>
    </rfmt>
    <rfmt sheetId="1" sqref="M144" start="0" length="0">
      <dxf>
        <font>
          <sz val="12"/>
          <color rgb="FFFF0000"/>
          <name val="Times New Roman"/>
          <scheme val="none"/>
        </font>
        <alignment horizontal="center" vertical="center" wrapText="1" readingOrder="0"/>
      </dxf>
    </rfmt>
    <rcc rId="0" sId="1" dxf="1">
      <nc r="M164">
        <v>100</v>
      </nc>
      <ndxf>
        <fill>
          <patternFill patternType="solid">
            <bgColor theme="8" tint="0.39997558519241921"/>
          </patternFill>
        </fill>
      </ndxf>
    </rcc>
    <rfmt sheetId="1" sqref="M169" start="0" length="0">
      <dxf>
        <font>
          <sz val="12"/>
          <color rgb="FFFF0000"/>
          <name val="Times New Roman"/>
          <scheme val="none"/>
        </font>
      </dxf>
    </rfmt>
    <rfmt sheetId="1" sqref="M170" start="0" length="0">
      <dxf>
        <font>
          <sz val="12"/>
          <color rgb="FFFF0000"/>
          <name val="Times New Roman"/>
          <scheme val="none"/>
        </font>
      </dxf>
    </rfmt>
    <rfmt sheetId="1" sqref="M171" start="0" length="0">
      <dxf>
        <font>
          <sz val="12"/>
          <color rgb="FFFF0000"/>
          <name val="Times New Roman"/>
          <scheme val="none"/>
        </font>
      </dxf>
    </rfmt>
    <rfmt sheetId="1" sqref="M172" start="0" length="0">
      <dxf>
        <font>
          <sz val="12"/>
          <color rgb="FFFF0000"/>
          <name val="Times New Roman"/>
          <scheme val="none"/>
        </font>
      </dxf>
    </rfmt>
    <rfmt sheetId="1" sqref="M173" start="0" length="0">
      <dxf>
        <font>
          <sz val="12"/>
          <color rgb="FFFF0000"/>
          <name val="Times New Roman"/>
          <scheme val="none"/>
        </font>
      </dxf>
    </rfmt>
    <rfmt sheetId="1" sqref="M174" start="0" length="0">
      <dxf>
        <font>
          <sz val="12"/>
          <color rgb="FFFF0000"/>
          <name val="Times New Roman"/>
          <scheme val="none"/>
        </font>
      </dxf>
    </rfmt>
    <rfmt sheetId="1" sqref="M175" start="0" length="0">
      <dxf>
        <font>
          <sz val="12"/>
          <color rgb="FFFF0000"/>
          <name val="Times New Roman"/>
          <scheme val="none"/>
        </font>
      </dxf>
    </rfmt>
    <rfmt sheetId="1" sqref="M176" start="0" length="0">
      <dxf>
        <font>
          <sz val="10"/>
          <color rgb="FFFF0000"/>
          <name val="Times New Roman"/>
          <scheme val="none"/>
        </font>
        <alignment horizontal="center" vertical="top" readingOrder="0"/>
      </dxf>
    </rfmt>
    <rfmt sheetId="1" sqref="M177" start="0" length="0">
      <dxf>
        <font>
          <sz val="12"/>
          <color rgb="FFFF0000"/>
          <name val="Times New Roman"/>
          <scheme val="none"/>
        </font>
      </dxf>
    </rfmt>
    <rfmt sheetId="1" sqref="M178" start="0" length="0">
      <dxf>
        <font>
          <sz val="12"/>
          <color rgb="FFFF0000"/>
          <name val="Times New Roman"/>
          <scheme val="none"/>
        </font>
      </dxf>
    </rfmt>
    <rfmt sheetId="1" sqref="M179" start="0" length="0">
      <dxf>
        <font>
          <sz val="12"/>
          <color rgb="FFFF0000"/>
          <name val="Times New Roman"/>
          <scheme val="none"/>
        </font>
      </dxf>
    </rfmt>
    <rfmt sheetId="1" sqref="M180" start="0" length="0">
      <dxf>
        <font>
          <sz val="12"/>
          <color rgb="FFFF0000"/>
          <name val="Times New Roman"/>
          <scheme val="none"/>
        </font>
      </dxf>
    </rfmt>
    <rfmt sheetId="1" sqref="M181" start="0" length="0">
      <dxf>
        <font>
          <sz val="12"/>
          <color rgb="FFFF0000"/>
          <name val="Times New Roman"/>
          <scheme val="none"/>
        </font>
      </dxf>
    </rfmt>
    <rfmt sheetId="1" sqref="M182" start="0" length="0">
      <dxf>
        <font>
          <sz val="12"/>
          <color rgb="FFFF0000"/>
          <name val="Times New Roman"/>
          <scheme val="none"/>
        </font>
      </dxf>
    </rfmt>
    <rcc rId="0" sId="1" dxf="1">
      <nc r="M183">
        <v>110</v>
      </nc>
      <ndxf>
        <font>
          <sz val="12"/>
          <color rgb="FFFF0000"/>
          <name val="Times New Roman"/>
          <scheme val="none"/>
        </font>
        <fill>
          <patternFill patternType="solid">
            <bgColor theme="8" tint="0.39997558519241921"/>
          </patternFill>
        </fill>
      </ndxf>
    </rcc>
    <rfmt sheetId="1" sqref="M184" start="0" length="0">
      <dxf>
        <font>
          <sz val="12"/>
          <color rgb="FFFF0000"/>
          <name val="Times New Roman"/>
          <scheme val="none"/>
        </font>
      </dxf>
    </rfmt>
    <rfmt sheetId="1" sqref="M185" start="0" length="0">
      <dxf>
        <font>
          <sz val="12"/>
          <color rgb="FFFF0000"/>
          <name val="Times New Roman"/>
          <scheme val="none"/>
        </font>
      </dxf>
    </rfmt>
    <rfmt sheetId="1" sqref="M186" start="0" length="0">
      <dxf>
        <font>
          <sz val="12"/>
          <color rgb="FFFF0000"/>
          <name val="Times New Roman"/>
          <scheme val="none"/>
        </font>
      </dxf>
    </rfmt>
    <rfmt sheetId="1" sqref="M187" start="0" length="0">
      <dxf>
        <font>
          <sz val="12"/>
          <color rgb="FFFF0000"/>
          <name val="Times New Roman"/>
          <scheme val="none"/>
        </font>
      </dxf>
    </rfmt>
    <rfmt sheetId="1" sqref="M188" start="0" length="0">
      <dxf>
        <font>
          <sz val="12"/>
          <color rgb="FFFF0000"/>
          <name val="Times New Roman"/>
          <scheme val="none"/>
        </font>
      </dxf>
    </rfmt>
    <rfmt sheetId="1" sqref="M189" start="0" length="0">
      <dxf>
        <font>
          <sz val="12"/>
          <color rgb="FFFF0000"/>
          <name val="Times New Roman"/>
          <scheme val="none"/>
        </font>
      </dxf>
    </rfmt>
    <rfmt sheetId="1" sqref="M190" start="0" length="0">
      <dxf>
        <font>
          <sz val="12"/>
          <color rgb="FFFF0000"/>
          <name val="Times New Roman"/>
          <scheme val="none"/>
        </font>
      </dxf>
    </rfmt>
    <rfmt sheetId="1" sqref="M191" start="0" length="0">
      <dxf>
        <font>
          <sz val="12"/>
          <color rgb="FFFF0000"/>
          <name val="Times New Roman"/>
          <scheme val="none"/>
        </font>
      </dxf>
    </rfmt>
    <rfmt sheetId="1" sqref="M192" start="0" length="0">
      <dxf>
        <font>
          <sz val="12"/>
          <color rgb="FFFF0000"/>
          <name val="Times New Roman"/>
          <scheme val="none"/>
        </font>
      </dxf>
    </rfmt>
    <rfmt sheetId="1" sqref="M193" start="0" length="0">
      <dxf>
        <font>
          <sz val="12"/>
          <color rgb="FFFF0000"/>
          <name val="Times New Roman"/>
          <scheme val="none"/>
        </font>
      </dxf>
    </rfmt>
    <rfmt sheetId="1" sqref="M194" start="0" length="0">
      <dxf>
        <font>
          <sz val="12"/>
          <color rgb="FFFF0000"/>
          <name val="Times New Roman"/>
          <scheme val="none"/>
        </font>
      </dxf>
    </rfmt>
    <rfmt sheetId="1" sqref="M195" start="0" length="0">
      <dxf>
        <font>
          <sz val="12"/>
          <color rgb="FFFF0000"/>
          <name val="Times New Roman"/>
          <scheme val="none"/>
        </font>
      </dxf>
    </rfmt>
    <rcc rId="0" sId="1" dxf="1">
      <nc r="M200">
        <v>124</v>
      </nc>
      <ndxf>
        <fill>
          <patternFill patternType="solid">
            <bgColor theme="8" tint="0.39997558519241921"/>
          </patternFill>
        </fill>
      </ndxf>
    </rcc>
  </rrc>
</revisions>
</file>

<file path=xl/revisions/revisionLog2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205:J208" start="0" length="2147483647">
    <dxf>
      <font>
        <color auto="1"/>
      </font>
    </dxf>
  </rfmt>
</revisions>
</file>

<file path=xl/revisions/revisionLog2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0" sId="1">
    <oc r="J85" t="inlineStr">
      <is>
        <t xml:space="preserve">сколько приобретено - столько и расселено, из-за того что не могут найти граждан </t>
      </is>
    </oc>
    <nc r="J85" t="inlineStr">
      <is>
        <t xml:space="preserve">Базовый показатель «Количество квадратных метров расселенного аварийного жилищного фонда», установленный на 2021 год в размере 0,005 млн.кв.м. составлен из общего количества жилых помещений в аварийных жилых домах, подлежащих расселению в 2021 году. Итоговый же показатель  по состоянию на конец декабря 2021 года, составляющий 0,004 млн.кв.м. содержит в себе лишь количество расселенных жилых помещений в указанных жилых домах (не считая расселенных ранее, либо пустующих). При этом общее количество расселенных жилых домов и всех жилых помещений в них за 2021 год составляет 9457,43 кв.м. (0,009 млн.кв.м.). </t>
      </is>
    </nc>
  </rcc>
  <rfmt sheetId="1" sqref="J85" start="0" length="2147483647">
    <dxf>
      <font>
        <color auto="1"/>
      </font>
    </dxf>
  </rfmt>
  <rcv guid="{FEA8BA84-09E7-4AC9-B99A-D42DE5EF1549}" action="delete"/>
  <rdn rId="0" localSheetId="1" customView="1" name="Z_FEA8BA84_09E7_4AC9_B99A_D42DE5EF1549_.wvu.PrintArea" hidden="1" oldHidden="1">
    <formula>'Приложение 2'!$C$1:$J$148</formula>
    <oldFormula>'Приложение 2'!$C$1:$J$148</oldFormula>
  </rdn>
  <rdn rId="0" localSheetId="1" customView="1" name="Z_FEA8BA84_09E7_4AC9_B99A_D42DE5EF1549_.wvu.PrintTitles" hidden="1" oldHidden="1">
    <formula>'Приложение 2'!$3:$5</formula>
    <oldFormula>'Приложение 2'!$3:$5</oldFormula>
  </rdn>
  <rdn rId="0" localSheetId="1" customView="1" name="Z_FEA8BA84_09E7_4AC9_B99A_D42DE5EF1549_.wvu.Cols" hidden="1" oldHidden="1">
    <formula>'Приложение 2'!$A:$A</formula>
    <oldFormula>'Приложение 2'!$A:$A</oldFormula>
  </rdn>
  <rdn rId="0" localSheetId="1" customView="1" name="Z_FEA8BA84_09E7_4AC9_B99A_D42DE5EF1549_.wvu.FilterData" hidden="1" oldHidden="1">
    <formula>'Приложение 2'!$C$1:$L$200</formula>
    <oldFormula>'Приложение 2'!$C$1:$L$195</oldFormula>
  </rdn>
  <rcv guid="{FEA8BA84-09E7-4AC9-B99A-D42DE5EF1549}" action="add"/>
</revisions>
</file>

<file path=xl/revisions/revisionLog2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5" sId="1">
    <oc r="J87" t="inlineStr">
      <is>
        <t>На 01.01.2022 осуществлен снос 21 (домов,сооружений)</t>
      </is>
    </oc>
    <nc r="J87" t="inlineStr">
      <is>
        <t>На 01.01.2022 осуществлен снос 21 домов, сооружений</t>
      </is>
    </nc>
  </rcc>
  <rfmt sheetId="1" sqref="I1:I1048576">
    <dxf>
      <fill>
        <patternFill patternType="none">
          <bgColor auto="1"/>
        </patternFill>
      </fill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3" sId="1">
    <nc r="J59" t="inlineStr">
      <is>
        <t>Проведены работы по ремонту облицовки плит с объемными буквами, расположенных по ул. Сибирской.</t>
      </is>
    </nc>
  </rcc>
  <rfmt sheetId="1" sqref="J59">
    <dxf>
      <fill>
        <patternFill>
          <bgColor rgb="FF92D050"/>
        </patternFill>
      </fill>
    </dxf>
  </rfmt>
  <rfmt sheetId="1" sqref="J59" start="0" length="2147483647">
    <dxf>
      <font>
        <color auto="1"/>
      </font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203">
    <dxf>
      <numFmt numFmtId="1" formatCode="0"/>
    </dxf>
  </rfmt>
  <rfmt sheetId="1" sqref="I203">
    <dxf>
      <numFmt numFmtId="164" formatCode="0.0"/>
    </dxf>
  </rfmt>
  <rfmt sheetId="1" sqref="K75">
    <dxf>
      <fill>
        <patternFill patternType="solid">
          <bgColor rgb="FF92D050"/>
        </patternFill>
      </fill>
    </dxf>
  </rfmt>
  <rfmt sheetId="1" sqref="K99">
    <dxf>
      <fill>
        <patternFill patternType="solid">
          <bgColor rgb="FF92D050"/>
        </patternFill>
      </fill>
    </dxf>
  </rfmt>
  <rcc rId="2214" sId="1">
    <oc r="J110" t="inlineStr">
      <is>
        <t>С ИП Скляр Л.П. на 2021 год заключен МК от 22.12.2020 №0187300013720000517 на оказание услуг по обращению с животными без владельцев на территории города Когалыма на сумму 1783,3 тыс. рублей.
Обязательства по МК от 22.12.2020 №0187300013720000517 на сумму 1783,3 тыс. рублей выполнены в полном объеме.
С ИП Скляр Л.П. на 2021 год заключен контракт от 11.08.2021 №047 на оказание услуг по обращению с животными без владельцев на территории города Когалыма на сумму 600,0 тыс. рублей
Услуги по договору оказаны. Оплата произведена в полном объеме. 
С ИП Скляр Л.П. заключен договор от 11.11.2021 №77 на оказание услуг по обращению с животными без владельцев на территории города Когалыма на сумму 70,7 тыс. рублей.    
На основании решения Думы города Когалыма от 22.12.2021 №56-ГД на оказание услуг по обращению с животными без владельцев на территории города Когалыма с МП «Содержание объектов городского хозяйства и инженерной инфраструктуры в городе Когалыме» перераспределена экономия плановых ассигнований в сумме 202,8 тыс. рублей.
С ИП Скляр Л.П. заключен договор от 03.12.2021 №81 на сумму 202,8 тыс. рублей.
В декабре 2021 года:  отловлено 19 животных; содержание животных составило 477 суток; проведены проф.мероприятия 19 голов; маркировано (чипировано) 19 голов; возвращено животных на прежнее место обитания 18.                                                         
 Итого с начала 2021 года: отловлено 206 животных; содержание животных составило 3739 суток; проведены проф.мероприятия 199 голов; маркировано (чипировано) 199 голов; возвращено животных на прежнее место обитания 200;  проведена эвтаназия 5 животных; утилизированы трупы 5 животных.
На оказание услуг по обращению с животными без владельцев на территории города Когалыма в 2022 году с ИП Скляр Л.П. заключен муниципальный контракт от 13.12.2021 №0187300013721000254 на сумму 2369,8 тыс. рублей.</t>
      </is>
    </oc>
    <nc r="J110" t="inlineStr">
      <is>
        <t>В декабре 2021 года:  отловлено 19 животных; содержание животных составило 477 суток; проведены проф.мероприятия 19 голов; маркировано (чипировано) 19 голов; возвращено животных на прежнее место обитания 18.                                                         
 Итого с начала 2021 года: отловлено 206 животных; содержание животных составило 3739 суток; проведены проф.мероприятия 199 голов; маркировано (чипировано) 199 голов; возвращено животных на прежнее место обитания 200;  проведена эвтаназия 5 животных; утилизированы трупы 5 животных.
На оказание услуг по обращению с животными без владельцев на территории города Когалыма в 2022 году с ИП Скляр Л.П. заключен муниципальный контракт от 13.12.2021 №0187300013721000254 на сумму 2369,8 тыс. рублей.</t>
      </is>
    </nc>
  </rcc>
  <rcv guid="{FEA8BA84-09E7-4AC9-B99A-D42DE5EF1549}" action="delete"/>
  <rdn rId="0" localSheetId="1" customView="1" name="Z_FEA8BA84_09E7_4AC9_B99A_D42DE5EF1549_.wvu.PrintArea" hidden="1" oldHidden="1">
    <formula>'Приложение 2'!$C$1:$J$148</formula>
    <oldFormula>'Приложение 2'!$C$1:$J$148</oldFormula>
  </rdn>
  <rdn rId="0" localSheetId="1" customView="1" name="Z_FEA8BA84_09E7_4AC9_B99A_D42DE5EF1549_.wvu.PrintTitles" hidden="1" oldHidden="1">
    <formula>'Приложение 2'!$3:$5</formula>
    <oldFormula>'Приложение 2'!$3:$5</oldFormula>
  </rdn>
  <rdn rId="0" localSheetId="1" customView="1" name="Z_FEA8BA84_09E7_4AC9_B99A_D42DE5EF1549_.wvu.Cols" hidden="1" oldHidden="1">
    <formula>'Приложение 2'!$A:$A</formula>
    <oldFormula>'Приложение 2'!$A:$A</oldFormula>
  </rdn>
  <rdn rId="0" localSheetId="1" customView="1" name="Z_FEA8BA84_09E7_4AC9_B99A_D42DE5EF1549_.wvu.FilterData" hidden="1" oldHidden="1">
    <formula>'Приложение 2'!$C$1:$L$200</formula>
    <oldFormula>'Приложение 2'!$C$1:$L$200</oldFormula>
  </rdn>
  <rcv guid="{FEA8BA84-09E7-4AC9-B99A-D42DE5EF1549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110:K110">
    <dxf>
      <fill>
        <patternFill>
          <bgColor rgb="FF92D050"/>
        </patternFill>
      </fill>
    </dxf>
  </rfmt>
  <rfmt sheetId="1" sqref="J110" start="0" length="2147483647">
    <dxf>
      <font>
        <color auto="1"/>
      </font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9" sId="1">
    <nc r="J126" t="inlineStr">
      <is>
        <t>Показатель недостигнут перераспределения на обсмлуживание действующих детских площадок (приобьретение и замену оборудования на дейцсмтвубщих площадках)</t>
      </is>
    </nc>
  </rcc>
  <rcc rId="2220" sId="1">
    <nc r="J133" t="inlineStr">
      <is>
        <t xml:space="preserve"> Оборудовано место для выгула животных в сквере возле 2 школы</t>
      </is>
    </nc>
  </rcc>
  <rfmt sheetId="1" sqref="I133:K133">
    <dxf>
      <fill>
        <patternFill>
          <bgColor rgb="FF92D050"/>
        </patternFill>
      </fill>
    </dxf>
  </rfmt>
  <rfmt sheetId="1" sqref="J133" start="0" length="2147483647">
    <dxf>
      <font>
        <color auto="1"/>
      </font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1" sId="1">
    <oc r="J126" t="inlineStr">
      <is>
        <t>Показатель недостигнут перераспределения на обсмлуживание действующих детских площадок (приобьретение и замену оборудования на дейцсмтвубщих площадках)</t>
      </is>
    </oc>
    <nc r="J126" t="inlineStr">
      <is>
        <t>Не достижение показателя обусловлено перераспределением запланированных средств на обслуживание действующих детских площадок (приобретение и замену оборудования).</t>
      </is>
    </nc>
  </rcc>
  <rfmt sheetId="1" sqref="J126" start="0" length="2147483647">
    <dxf>
      <font>
        <color auto="1"/>
      </font>
    </dxf>
  </rfmt>
  <rfmt sheetId="1" sqref="I126:K126">
    <dxf>
      <fill>
        <patternFill>
          <bgColor rgb="FF92D050"/>
        </patternFill>
      </fill>
    </dxf>
  </rfmt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2" sId="1">
    <oc r="J110" t="inlineStr">
      <is>
        <t>В декабре 2021 года:  отловлено 19 животных; содержание животных составило 477 суток; проведены проф.мероприятия 19 голов; маркировано (чипировано) 19 голов; возвращено животных на прежнее место обитания 18.                                                         
 Итого с начала 2021 года: отловлено 206 животных; содержание животных составило 3739 суток; проведены проф.мероприятия 199 голов; маркировано (чипировано) 199 голов; возвращено животных на прежнее место обитания 200;  проведена эвтаназия 5 животных; утилизированы трупы 5 животных.
На оказание услуг по обращению с животными без владельцев на территории города Когалыма в 2022 году с ИП Скляр Л.П. заключен муниципальный контракт от 13.12.2021 №0187300013721000254 на сумму 2369,8 тыс. рублей.</t>
      </is>
    </oc>
    <nc r="J110" t="inlineStr">
      <is>
        <t>С начала 2021 года: отловлено 206 животных; содержание животных составило 3739 суток; проведены проф.мероприятия 199 голов; маркировано (чипировано) 199 голов; возвращено животных на прежнее место обитания 200;  проведена эвтаназия 5 животных; утилизированы трупы 5 животных. Количество животных, подлежащих отлову за 2021 год составило 206 голов.
На оказание услуг по обращению с животными без владельцев на территории города Когалыма в 2022 году с ИП Скляр Л.П. заключен муниципальный контракт от 13.12.2021 №0187300013721000254 на сумму 2369,8 тыс. рублей.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3" sId="1">
    <oc r="J173" t="inlineStr">
      <is>
        <t>Завершение строительства (запуск) незавершенного строительством объекта «Блочная котельная по улице Комсомольской» в рамках I  этапа. Достижение показателя (увеличение мощности до 14 мВт) запланировано в 2022 году в рамках II  этапа.</t>
      </is>
    </oc>
    <nc r="J173" t="inlineStr">
      <is>
        <t>По мощности объекта «Блочная котельная по улице Комсомольской» было запланировано 14 мВт. Завершение строительства (запуск) незавершенного строительством объекта «Блочная котельная по улице Комсомольской» в рамках I  этапа. Достижение показателя (увеличение мощности до 14 мВт) запланировано в 2022 году в рамках II  этапа.</t>
      </is>
    </nc>
  </rcc>
  <rcv guid="{FEA8BA84-09E7-4AC9-B99A-D42DE5EF1549}" action="delete"/>
  <rdn rId="0" localSheetId="1" customView="1" name="Z_FEA8BA84_09E7_4AC9_B99A_D42DE5EF1549_.wvu.PrintArea" hidden="1" oldHidden="1">
    <formula>'Приложение 2'!$C$1:$J$148</formula>
    <oldFormula>'Приложение 2'!$C$1:$J$148</oldFormula>
  </rdn>
  <rdn rId="0" localSheetId="1" customView="1" name="Z_FEA8BA84_09E7_4AC9_B99A_D42DE5EF1549_.wvu.PrintTitles" hidden="1" oldHidden="1">
    <formula>'Приложение 2'!$3:$5</formula>
    <oldFormula>'Приложение 2'!$3:$5</oldFormula>
  </rdn>
  <rdn rId="0" localSheetId="1" customView="1" name="Z_FEA8BA84_09E7_4AC9_B99A_D42DE5EF1549_.wvu.Cols" hidden="1" oldHidden="1">
    <formula>'Приложение 2'!$A:$A</formula>
    <oldFormula>'Приложение 2'!$A:$A</oldFormula>
  </rdn>
  <rdn rId="0" localSheetId="1" customView="1" name="Z_FEA8BA84_09E7_4AC9_B99A_D42DE5EF1549_.wvu.FilterData" hidden="1" oldHidden="1">
    <formula>'Приложение 2'!$C$1:$L$200</formula>
    <oldFormula>'Приложение 2'!$C$1:$L$200</oldFormula>
  </rdn>
  <rcv guid="{FEA8BA84-09E7-4AC9-B99A-D42DE5EF1549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173:K173">
    <dxf>
      <fill>
        <patternFill>
          <bgColor rgb="FF92D050"/>
        </patternFill>
      </fill>
    </dxf>
  </rfmt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8" sId="1">
    <oc r="J199" t="inlineStr">
      <is>
        <t>Согласно результатам социологического исследования "Мониторинг межнациональных и межконфессиональных отношений в ХМАО-Югре", по результатам проведенного Департаментом общественных и внешних связей Югры.</t>
      </is>
    </oc>
    <nc r="J199" t="inlineStr">
      <is>
        <t>Согласно результатам социологического исследования "Мониторинг межнациональных и межконфессиональных отношений в ХМАО-Югре", проведенного Департаментом общественных и внешних связей Югры.</t>
      </is>
    </nc>
  </rcc>
  <rfmt sheetId="1" sqref="J199:K199">
    <dxf>
      <fill>
        <patternFill>
          <bgColor rgb="FF92D050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91" sId="1">
    <oc r="J15" t="inlineStr">
      <is>
        <t>Недостижение показателя обусловлено уменьшением объемов инвестиций в основной капитал отдельных организаций и предприятий на территории города Когалыма в связи с окончанием строительства/реконструкции таких объектов, как:
- гостиница «Ибис Стайлс Когалым» 3 звезды. Площадь здания - 7 239,5 м², 6 этажей, 273 места, 123 номера;
- «Теннисный центр» площадью – 6 500,00 м², зрительские трибуны которого рассчитаны на 338 мест, также проектом предусмотрены тренажерный комплекс и буфет;
- «Детский сад на 320 мест в 8 микрорайоне».
В прогнозном периоде планируется увеличение объема инвестиций за счет реализации инвестиционных проектов по строительству следующих объектов:
- футбольный манеж, проектная вместимость которого: 338 зрителей, 72 человека в смену, 92 новых рабочих места;
- «Региональный центр спортивной подготовки в городе Когалыме» площадью – 8 775,2 м² в 2 этажа. Предполагаемая вместимость трибун 434 человека. Назначение объекта: хоккей, фигурное катание, шорт-трек, керлинг, следж-хоккей;
- школа на 1 125 мест (Общеобразовательная организация с универсальной безбарьерной средой).
Также, снижение объема инвестиций обусловлено неблагоприятной санитарно-эпидемиологической обстановкой, связанной с распространением новой коронавирусной инфекции (COVID – 19).</t>
      </is>
    </oc>
    <nc r="J15" t="inlineStr">
      <is>
        <t xml:space="preserve">Недостижение показателя обусловлено переносом строительства некоторых объектов, которые были учтены в расчете планового значения показателя, на более поздние сроки. Также, снижение объема инвестиций обусловлено неблагоприятной санитарно-эпидемиологической обстановкой, связанной с распространением новой коронавирусной инфекции (COVID – 19).
В прогнозном периоде ожидается рост показателя с учетом осуществления строительства крупных объектов в сфере спорта, образования и туристической сферы, таких как:
- футбольный манеж, проектная вместимость которого: 338 зрителей, 72 человека в смену, 92 новых рабочих места;
- «Региональный центр спортивной подготовки в городе Когалыме» площадью – 8 775,2 м² в 2 этажа. Предполагаемая вместимость трибун 434 человека. Назначение объекта: хоккей, фигурное катание, шорт-трек, керлинг, следж-хоккей;
- школа на 1 125 мест (Общеобразовательная организация с универсальной безбарьерной средой).
</t>
      </is>
    </nc>
  </rcc>
  <rfmt sheetId="1" sqref="J15">
    <dxf>
      <fill>
        <patternFill patternType="none">
          <bgColor auto="1"/>
        </patternFill>
      </fill>
    </dxf>
  </rfmt>
  <rcc rId="2092" sId="1">
    <oc r="J21" t="inlineStr">
      <is>
        <t>Показатель формируется на основании Единого реестра субъектов малого и среднего предпринимательства</t>
      </is>
    </oc>
    <nc r="J21" t="inlineStr">
      <is>
        <t xml:space="preserve">Показатель формируется на основании Единого реестра субъектов малого и среднего предпринимательства. Целевой показатель ниже на 9,8% по сравнению с плановым значением по причине уменьшения количества малых и средних предприятий и как следствие, уменьшения среднесписочной численности работающих на данных предприятиях. </t>
      </is>
    </nc>
  </rcc>
  <rfmt sheetId="1" sqref="J21">
    <dxf>
      <fill>
        <patternFill patternType="none">
          <bgColor auto="1"/>
        </patternFill>
      </fill>
    </dxf>
  </rfmt>
  <rcv guid="{FEA8BA84-09E7-4AC9-B99A-D42DE5EF1549}" action="delete"/>
  <rdn rId="0" localSheetId="1" customView="1" name="Z_FEA8BA84_09E7_4AC9_B99A_D42DE5EF1549_.wvu.PrintArea" hidden="1" oldHidden="1">
    <formula>'Приложение 2'!$C$1:$J$148</formula>
    <oldFormula>'Приложение 2'!$C$1:$J$148</oldFormula>
  </rdn>
  <rdn rId="0" localSheetId="1" customView="1" name="Z_FEA8BA84_09E7_4AC9_B99A_D42DE5EF1549_.wvu.PrintTitles" hidden="1" oldHidden="1">
    <formula>'Приложение 2'!$3:$5</formula>
    <oldFormula>'Приложение 2'!$3:$5</oldFormula>
  </rdn>
  <rdn rId="0" localSheetId="1" customView="1" name="Z_FEA8BA84_09E7_4AC9_B99A_D42DE5EF1549_.wvu.Cols" hidden="1" oldHidden="1">
    <formula>'Приложение 2'!$A:$A</formula>
    <oldFormula>'Приложение 2'!$A:$A</oldFormula>
  </rdn>
  <rdn rId="0" localSheetId="1" customView="1" name="Z_FEA8BA84_09E7_4AC9_B99A_D42DE5EF1549_.wvu.FilterData" hidden="1" oldHidden="1">
    <formula>'Приложение 2'!$C$1:$L$200</formula>
    <oldFormula>'Приложение 2'!$C$1:$L$200</oldFormula>
  </rdn>
  <rcv guid="{FEA8BA84-09E7-4AC9-B99A-D42DE5EF1549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9" sId="1" numFmtId="4">
    <oc r="I205">
      <f>(I200+I198+I197+I195+I193+I192+I191+I190+I189+I188+I187+I186+I184+I183+I182+I181+I179+I178+I175+I174+I170+I166+I165+I164+I158+I156+I155+I154+I153+I152+I150+I149+I147+I146+I145+I144+I142+I141+I140+I139+I138+I136+I135+I134+I131+I130+I129+I128+I127+I125+I124+I123+I121+I120+I118+I116+I114+I113+I112+I105+I104+I103+I102+I100+I99+I98+I96+I94+I93+I92+I91+I90+I86+I83+I81+I79+I76+I75+I74+I71+I70+I67+I66+I62+I60+I59+I58+I57+I56+I55+I54+I53+I52+I51+I50+I48+I47+I46+I45+I44+I42+I41+I40+I39+I37+I35+I33+I32+I30+I29+I28+I27+I26+I25+I23+I20+I17+I14+I12+I11+I10+I9+I8)/123</f>
    </oc>
    <nc r="I205">
      <v>125</v>
    </nc>
  </rcc>
  <rcc rId="2230" sId="1" numFmtId="4">
    <oc r="I206">
      <f>(I194+I162+I161+I160+I159+I115+I87+I84+I80+I78+I68+I65+I64+I63+I49+I43+I38+I31+I22+I19+I18+I16+I82)/23</f>
    </oc>
    <nc r="I206">
      <v>23</v>
    </nc>
  </rcc>
  <rcc rId="2231" sId="1" numFmtId="4">
    <oc r="I207">
      <f>(I199+I167+I117+I85+I21+I108)/6</f>
    </oc>
    <nc r="I207">
      <v>5</v>
    </nc>
  </rcc>
  <rcc rId="2232" sId="1" numFmtId="4">
    <oc r="I208">
      <f>(I171+I168+I126+I122+I110+I109+I97+I73+I72+I36+I15)/11</f>
    </oc>
    <nc r="I208">
      <v>10</v>
    </nc>
  </rcc>
  <rcc rId="2233" sId="1">
    <oc r="J205">
      <v>123</v>
    </oc>
    <nc r="J205"/>
  </rcc>
  <rcc rId="2234" sId="1">
    <oc r="J206">
      <v>23</v>
    </oc>
    <nc r="J206"/>
  </rcc>
  <rcc rId="2235" sId="1">
    <oc r="J207">
      <v>6</v>
    </oc>
    <nc r="J207"/>
  </rcc>
  <rcc rId="2236" sId="1">
    <oc r="J208">
      <v>11</v>
    </oc>
    <nc r="J208"/>
  </rcc>
  <rcv guid="{BA841332-DFE8-4B37-BA4A-C5C5E49832E3}" action="delete"/>
  <rdn rId="0" localSheetId="1" customView="1" name="Z_BA841332_DFE8_4B37_BA4A_C5C5E49832E3_.wvu.PrintArea" hidden="1" oldHidden="1">
    <formula>'Приложение 2'!$C$1:$J$148</formula>
    <oldFormula>'Приложение 2'!$C$1:$J$148</oldFormula>
  </rdn>
  <rdn rId="0" localSheetId="1" customView="1" name="Z_BA841332_DFE8_4B37_BA4A_C5C5E49832E3_.wvu.PrintTitles" hidden="1" oldHidden="1">
    <formula>'Приложение 2'!$3:$5</formula>
    <oldFormula>'Приложение 2'!$3:$5</oldFormula>
  </rdn>
  <rdn rId="0" localSheetId="1" customView="1" name="Z_BA841332_DFE8_4B37_BA4A_C5C5E49832E3_.wvu.FilterData" hidden="1" oldHidden="1">
    <formula>'Приложение 2'!$C$1:$L$200</formula>
    <oldFormula>'Приложение 2'!$C$1:$L$148</oldFormula>
  </rdn>
  <rcv guid="{BA841332-DFE8-4B37-BA4A-C5C5E49832E3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40" sId="1">
    <oc r="J171" t="inlineStr">
      <is>
        <t xml:space="preserve">Проектные работы завершены по объектам:
-Водовод от ТК-9 до водопроводной камеры  ВК-6;
-Реконструкция участков инженерных сетей канализации к жилым домам №1, №2, №64, №65 и сетей линий электропередач 10кВ, (фидер 35-03) по улице Широкой в левобережной части города Когалыма.
Неисполнение запланированного количества ПСД в связи с низкими темпами выполнения работ проектной организацией.
</t>
      </is>
    </oc>
    <nc r="J171" t="inlineStr">
      <is>
        <t xml:space="preserve">Проектные работы завершены по объектам:
-Водовод от ТК-9 до водопроводной камеры  ВК-6;
-Реконструкция участков инженерных сетей канализации к жилым домам №1, №2, №64, №65 и сетей линий электропередач 10кВ, (фидер 35-03) по улице Широкой в левобережной части города Когалыма.
Неисполнение запланированного количества ПСД связано с нарушением сроков выполнения работ проектной организацией; длительной процедурой заключения контракта, обусловленной значительным удорожанием в 2021 году цен на материалы; негативным влиянием сложной эпидемиологической обстановки в стране, связанной с распространением новой коронавирусной инфекции COVID-19.
</t>
      </is>
    </nc>
  </rcc>
  <rcv guid="{BA841332-DFE8-4B37-BA4A-C5C5E49832E3}" action="delete"/>
  <rdn rId="0" localSheetId="1" customView="1" name="Z_BA841332_DFE8_4B37_BA4A_C5C5E49832E3_.wvu.PrintArea" hidden="1" oldHidden="1">
    <formula>'Приложение 2'!$C$1:$J$148</formula>
    <oldFormula>'Приложение 2'!$C$1:$J$148</oldFormula>
  </rdn>
  <rdn rId="0" localSheetId="1" customView="1" name="Z_BA841332_DFE8_4B37_BA4A_C5C5E49832E3_.wvu.PrintTitles" hidden="1" oldHidden="1">
    <formula>'Приложение 2'!$3:$5</formula>
    <oldFormula>'Приложение 2'!$3:$5</oldFormula>
  </rdn>
  <rdn rId="0" localSheetId="1" customView="1" name="Z_BA841332_DFE8_4B37_BA4A_C5C5E49832E3_.wvu.FilterData" hidden="1" oldHidden="1">
    <formula>'Приложение 2'!$C$1:$L$200</formula>
    <oldFormula>'Приложение 2'!$C$1:$L$200</oldFormula>
  </rdn>
  <rcv guid="{BA841332-DFE8-4B37-BA4A-C5C5E49832E3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44" sId="1">
    <oc r="K16" t="inlineStr">
      <is>
        <t>точки в конце предложения, если везде, то везде</t>
      </is>
    </oc>
    <nc r="K16"/>
  </rcc>
  <rfmt sheetId="1" sqref="J16:K16 J18">
    <dxf>
      <fill>
        <patternFill patternType="none">
          <bgColor auto="1"/>
        </patternFill>
      </fill>
    </dxf>
  </rfmt>
  <rcc rId="2245" sId="1">
    <oc r="K21" t="inlineStr">
      <is>
        <t>из оценки эффективности</t>
      </is>
    </oc>
    <nc r="K21"/>
  </rcc>
  <rcc rId="2246" sId="1">
    <oc r="L21" t="inlineStr">
      <is>
        <t>в оценке эффективности - сравнение с предыдущим периодом, а не с плановым значением</t>
      </is>
    </oc>
    <nc r="L21"/>
  </rcc>
  <rfmt sheetId="1" sqref="J21:L21">
    <dxf>
      <fill>
        <patternFill patternType="none">
          <bgColor auto="1"/>
        </patternFill>
      </fill>
    </dxf>
  </rfmt>
  <rcc rId="2247" sId="1">
    <oc r="K59" t="inlineStr">
      <is>
        <t>не пойдет</t>
      </is>
    </oc>
    <nc r="K59"/>
  </rcc>
  <rfmt sheetId="1" sqref="J59">
    <dxf>
      <fill>
        <patternFill patternType="none">
          <bgColor auto="1"/>
        </patternFill>
      </fill>
    </dxf>
  </rfmt>
  <rfmt sheetId="1" sqref="G63">
    <dxf>
      <fill>
        <patternFill patternType="none">
          <bgColor auto="1"/>
        </patternFill>
      </fill>
    </dxf>
  </rfmt>
  <rcc rId="2248" sId="1">
    <oc r="K75" t="inlineStr">
      <is>
        <t>проверить все десятые, доли в поазателях</t>
      </is>
    </oc>
    <nc r="K75"/>
  </rcc>
  <rfmt sheetId="1" sqref="K75 G75 H75 H76 G76">
    <dxf>
      <fill>
        <patternFill patternType="none">
          <bgColor auto="1"/>
        </patternFill>
      </fill>
    </dxf>
  </rfmt>
  <rcc rId="2249" sId="1">
    <oc r="K80" t="inlineStr">
      <is>
        <t>почему план такой маленький?</t>
      </is>
    </oc>
    <nc r="K80"/>
  </rcc>
  <rfmt sheetId="1" sqref="I80 I82 I84">
    <dxf>
      <fill>
        <patternFill patternType="none">
          <bgColor auto="1"/>
        </patternFill>
      </fill>
    </dxf>
  </rfmt>
  <rcc rId="2250" sId="1">
    <oc r="K99" t="inlineStr">
      <is>
        <t>это надо так подробно??))</t>
      </is>
    </oc>
    <nc r="K99"/>
  </rcc>
  <rfmt sheetId="1" sqref="K99 J99">
    <dxf>
      <fill>
        <patternFill patternType="none">
          <bgColor auto="1"/>
        </patternFill>
      </fill>
    </dxf>
  </rfmt>
  <rcc rId="2251" sId="1">
    <oc r="K110" t="inlineStr">
      <is>
        <t>проверить описание</t>
      </is>
    </oc>
    <nc r="K110"/>
  </rcc>
  <rfmt sheetId="1" sqref="T113 J110:K110">
    <dxf>
      <fill>
        <patternFill patternType="none">
          <bgColor auto="1"/>
        </patternFill>
      </fill>
    </dxf>
  </rfmt>
  <rcc rId="2252" sId="1">
    <oc r="K126" t="inlineStr">
      <is>
        <t>пояснение</t>
      </is>
    </oc>
    <nc r="K126"/>
  </rcc>
  <rfmt sheetId="1" sqref="S126 I126:J126">
    <dxf>
      <fill>
        <patternFill patternType="none">
          <bgColor auto="1"/>
        </patternFill>
      </fill>
    </dxf>
  </rfmt>
  <rfmt sheetId="1" sqref="K126">
    <dxf>
      <fill>
        <patternFill patternType="none">
          <bgColor auto="1"/>
        </patternFill>
      </fill>
    </dxf>
  </rfmt>
  <rcc rId="2253" sId="1">
    <oc r="K133" t="inlineStr">
      <is>
        <t>написать территорию</t>
      </is>
    </oc>
    <nc r="K133"/>
  </rcc>
  <rfmt sheetId="1" sqref="I133:K134">
    <dxf>
      <fill>
        <patternFill patternType="none">
          <bgColor auto="1"/>
        </patternFill>
      </fill>
    </dxf>
  </rfmt>
  <rcc rId="2254" sId="1">
    <oc r="K173" t="inlineStr">
      <is>
        <t>пояснение добавить</t>
      </is>
    </oc>
    <nc r="K173"/>
  </rcc>
  <rfmt sheetId="1" sqref="J173:K173">
    <dxf>
      <fill>
        <patternFill patternType="none">
          <bgColor auto="1"/>
        </patternFill>
      </fill>
    </dxf>
  </rfmt>
  <rcc rId="2255" sId="1">
    <oc r="K199" t="inlineStr">
      <is>
        <t>поправила ошибки</t>
      </is>
    </oc>
    <nc r="K199"/>
  </rcc>
  <rfmt sheetId="1" sqref="J199:K199">
    <dxf>
      <fill>
        <patternFill patternType="none">
          <bgColor auto="1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96:J196">
    <dxf>
      <fill>
        <patternFill>
          <bgColor rgb="FFFF0000"/>
        </patternFill>
      </fill>
    </dxf>
  </rfmt>
  <rfmt sheetId="1" sqref="C180:J180">
    <dxf>
      <fill>
        <patternFill>
          <bgColor rgb="FFFF0000"/>
        </patternFill>
      </fill>
    </dxf>
  </rfmt>
  <rfmt sheetId="1" sqref="C177:J177">
    <dxf>
      <fill>
        <patternFill>
          <bgColor rgb="FFFF0000"/>
        </patternFill>
      </fill>
    </dxf>
  </rfmt>
  <rfmt sheetId="1" sqref="C151:J151">
    <dxf>
      <fill>
        <patternFill>
          <bgColor rgb="FFFF0000"/>
        </patternFill>
      </fill>
    </dxf>
  </rfmt>
  <rfmt sheetId="1" sqref="C143:J143">
    <dxf>
      <fill>
        <patternFill>
          <bgColor rgb="FFFF0000"/>
        </patternFill>
      </fill>
    </dxf>
  </rfmt>
  <rfmt sheetId="1" sqref="C137:J137">
    <dxf>
      <fill>
        <patternFill>
          <bgColor rgb="FFFF0000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8:I12">
    <dxf>
      <fill>
        <patternFill patternType="solid">
          <bgColor rgb="FF92D050"/>
        </patternFill>
      </fill>
    </dxf>
  </rfmt>
  <rfmt sheetId="1" sqref="I197:I200">
    <dxf>
      <fill>
        <patternFill patternType="solid">
          <bgColor rgb="FF92D050"/>
        </patternFill>
      </fill>
    </dxf>
  </rfmt>
  <rfmt sheetId="1" sqref="I189:I193 I195">
    <dxf>
      <fill>
        <patternFill patternType="solid">
          <bgColor rgb="FF92D050"/>
        </patternFill>
      </fill>
    </dxf>
  </rfmt>
  <rfmt sheetId="1" sqref="I183:I188">
    <dxf>
      <fill>
        <patternFill patternType="solid">
          <bgColor rgb="FF92D050"/>
        </patternFill>
      </fill>
    </dxf>
  </rfmt>
  <rfmt sheetId="1" sqref="I182">
    <dxf>
      <fill>
        <patternFill patternType="solid">
          <bgColor rgb="FF92D050"/>
        </patternFill>
      </fill>
    </dxf>
  </rfmt>
  <rfmt sheetId="1" sqref="I181">
    <dxf>
      <fill>
        <patternFill patternType="solid">
          <bgColor rgb="FF92D050"/>
        </patternFill>
      </fill>
    </dxf>
  </rfmt>
  <rfmt sheetId="1" sqref="I178:I179">
    <dxf>
      <fill>
        <patternFill patternType="solid">
          <bgColor rgb="FF92D050"/>
        </patternFill>
      </fill>
    </dxf>
  </rfmt>
  <rfmt sheetId="1" sqref="I170 I174:I175">
    <dxf>
      <fill>
        <patternFill patternType="solid">
          <bgColor rgb="FF92D050"/>
        </patternFill>
      </fill>
    </dxf>
  </rfmt>
  <rfmt sheetId="1" sqref="I164:I166">
    <dxf>
      <fill>
        <patternFill patternType="solid">
          <bgColor rgb="FF92D050"/>
        </patternFill>
      </fill>
    </dxf>
  </rfmt>
  <rfmt sheetId="1" sqref="I158">
    <dxf>
      <fill>
        <patternFill patternType="solid">
          <bgColor rgb="FF92D050"/>
        </patternFill>
      </fill>
    </dxf>
  </rfmt>
  <rfmt sheetId="1" sqref="I154:I156">
    <dxf>
      <fill>
        <patternFill patternType="solid">
          <bgColor rgb="FF92D050"/>
        </patternFill>
      </fill>
    </dxf>
  </rfmt>
  <rfmt sheetId="1" sqref="I152:I153">
    <dxf>
      <fill>
        <patternFill patternType="solid">
          <bgColor rgb="FF92D050"/>
        </patternFill>
      </fill>
    </dxf>
  </rfmt>
  <rfmt sheetId="1" sqref="I146:I150">
    <dxf>
      <fill>
        <patternFill patternType="solid">
          <bgColor rgb="FF92D050"/>
        </patternFill>
      </fill>
    </dxf>
  </rfmt>
  <rfmt sheetId="1" sqref="I144:I145">
    <dxf>
      <fill>
        <patternFill patternType="solid">
          <bgColor rgb="FF92D050"/>
        </patternFill>
      </fill>
    </dxf>
  </rfmt>
  <rfmt sheetId="1" sqref="I138:I142">
    <dxf>
      <fill>
        <patternFill patternType="solid">
          <bgColor rgb="FF92D050"/>
        </patternFill>
      </fill>
    </dxf>
  </rfmt>
  <rfmt sheetId="1" sqref="I127:I136">
    <dxf>
      <fill>
        <patternFill patternType="solid">
          <bgColor rgb="FF92D050"/>
        </patternFill>
      </fill>
    </dxf>
  </rfmt>
  <rfmt sheetId="1" sqref="I120:I121 I123:I125">
    <dxf>
      <fill>
        <patternFill patternType="solid">
          <bgColor rgb="FF92D050"/>
        </patternFill>
      </fill>
    </dxf>
  </rfmt>
  <rfmt sheetId="1" sqref="I112:I114 I116 I118">
    <dxf>
      <fill>
        <patternFill patternType="solid">
          <bgColor rgb="FF92D050"/>
        </patternFill>
      </fill>
    </dxf>
  </rfmt>
  <rfmt sheetId="1" sqref="I102:I105">
    <dxf>
      <fill>
        <patternFill patternType="solid">
          <bgColor rgb="FF92D050"/>
        </patternFill>
      </fill>
    </dxf>
  </rfmt>
  <rfmt sheetId="1" sqref="I96 I98:I100">
    <dxf>
      <fill>
        <patternFill patternType="solid">
          <bgColor rgb="FF92D050"/>
        </patternFill>
      </fill>
    </dxf>
  </rfmt>
  <rfmt sheetId="1" sqref="I93:I94">
    <dxf>
      <fill>
        <patternFill patternType="solid">
          <bgColor rgb="FF92D050"/>
        </patternFill>
      </fill>
    </dxf>
  </rfmt>
  <rfmt sheetId="1" sqref="I90:I92">
    <dxf>
      <fill>
        <patternFill patternType="solid">
          <bgColor rgb="FF92D050"/>
        </patternFill>
      </fill>
    </dxf>
  </rfmt>
  <rfmt sheetId="1" sqref="I81 I83 I86">
    <dxf>
      <fill>
        <patternFill patternType="solid">
          <bgColor rgb="FF92D050"/>
        </patternFill>
      </fill>
    </dxf>
  </rfmt>
  <rfmt sheetId="1" sqref="I79">
    <dxf>
      <fill>
        <patternFill patternType="solid">
          <bgColor rgb="FF92D050"/>
        </patternFill>
      </fill>
    </dxf>
  </rfmt>
  <rfmt sheetId="1" sqref="I74:I76">
    <dxf>
      <fill>
        <patternFill patternType="solid">
          <bgColor rgb="FF92D050"/>
        </patternFill>
      </fill>
    </dxf>
  </rfmt>
  <rfmt sheetId="1" sqref="I69:I71">
    <dxf>
      <fill>
        <patternFill patternType="solid">
          <bgColor rgb="FF92D050"/>
        </patternFill>
      </fill>
    </dxf>
  </rfmt>
  <rfmt sheetId="1" sqref="I62 I66:I67">
    <dxf>
      <fill>
        <patternFill patternType="solid">
          <bgColor rgb="FF92D050"/>
        </patternFill>
      </fill>
    </dxf>
  </rfmt>
  <rfmt sheetId="1" sqref="I57:I60">
    <dxf>
      <fill>
        <patternFill patternType="solid">
          <bgColor rgb="FF92D050"/>
        </patternFill>
      </fill>
    </dxf>
  </rfmt>
  <rfmt sheetId="1" sqref="I51:I56">
    <dxf>
      <fill>
        <patternFill patternType="solid">
          <bgColor rgb="FF92D050"/>
        </patternFill>
      </fill>
    </dxf>
  </rfmt>
  <rfmt sheetId="1" sqref="I44:I48 I50">
    <dxf>
      <fill>
        <patternFill patternType="solid">
          <bgColor rgb="FF92D050"/>
        </patternFill>
      </fill>
    </dxf>
  </rfmt>
  <rfmt sheetId="1" sqref="I37 I39:I42">
    <dxf>
      <fill>
        <patternFill patternType="solid">
          <bgColor rgb="FF92D050"/>
        </patternFill>
      </fill>
    </dxf>
  </rfmt>
  <rfmt sheetId="1" sqref="I35:I36">
    <dxf>
      <fill>
        <patternFill patternType="solid">
          <bgColor rgb="FF92D050"/>
        </patternFill>
      </fill>
    </dxf>
  </rfmt>
  <rfmt sheetId="1" sqref="I30 I32:I33">
    <dxf>
      <fill>
        <patternFill patternType="solid">
          <bgColor rgb="FF92D050"/>
        </patternFill>
      </fill>
    </dxf>
  </rfmt>
  <rfmt sheetId="1" sqref="I25:I29">
    <dxf>
      <fill>
        <patternFill patternType="solid">
          <bgColor rgb="FF92D050"/>
        </patternFill>
      </fill>
    </dxf>
  </rfmt>
  <rfmt sheetId="1" sqref="I14 I17 I20 I23">
    <dxf>
      <fill>
        <patternFill patternType="solid">
          <bgColor rgb="FF92D050"/>
        </patternFill>
      </fill>
    </dxf>
  </rfmt>
  <rfmt sheetId="1" sqref="N1 N8:N12 N14 N17 N20 N23 N25:N30 N32:N33 N35:N37 N39:N42 N44:N48 N50:N60 N62 N66:N67 N69:N71 N74:N76 N79 N81 N83 N86 N90:N94 N96 N98:N100 N102:N105 N112:N114 N116 N118 N120:N121 N123:N125 N127:N136 N138:N142 N144:N150 N152:N156 N158 N164:N166 N170 N174:N175 N178:N179 N181:N193 N195 N197:N200 N205 N209:N1048576" start="0" length="2147483647">
    <dxf>
      <font>
        <sz val="12"/>
      </font>
    </dxf>
  </rfmt>
  <rfmt sheetId="1" sqref="N1 N8:N12 N14 N17 N20 N23 N25:N30 N32:N33 N35:N37 N39:N42 N44:N48 N50:N60 N62 N66:N67 N69:N71 N74:N76 N79 N81 N83 N86 N90:N94 N96 N98:N100 N102:N105 N112:N114 N116 N118 N120:N121 N123:N125 N127:N136 N138:N142 N144:N150 N152:N156 N158 N164:N166 N170 N174:N175 N178:N179 N181:N193 N195 N197:N200 N205 N209:N1048576" start="0" length="2147483647">
    <dxf>
      <font>
        <sz val="14"/>
      </font>
    </dxf>
  </rfmt>
  <rfmt sheetId="1" sqref="N1 N8:N12 N14 N17 N20 N23 N25:N30 N32:N33 N35:N37 N39:N42 N44:N48 N50:N60 N62 N66:N67 N69:N71 N74:N76 N79 N81 N83 N86 N90:N94 N96 N98:N100 N102:N105 N112:N114 N116 N118 N120:N121 N123:N125 N127:N136 N138:N142 N144:N150 N152:N156 N158 N164:N166 N170 N174:N175 N178:N179 N181:N193 N195 N197:N200 N205 N209:N1048576" start="0" length="2147483647">
    <dxf>
      <font>
        <color auto="1"/>
      </font>
    </dxf>
  </rfmt>
  <rfmt sheetId="1" sqref="N1 N8:N12 N14 N17 N20 N23 N25:N30 N32:N33 N35:N37 N39:N42 N44:N48 N50:N60 N62 N66:N67 N69:N71 N74:N76 N79 N81 N83 N86 N90:N94 N96 N98:N100 N102:N105 N112:N114 N116 N118 N120:N121 N123:N125 N127:N136 N138:N142 N144:N150 N152:N156 N158 N164:N166 N170 N174:N175 N178:N179 N181:N193 N195 N197:N200 N205 N209:N1048576" start="0" length="2147483647">
    <dxf>
      <font>
        <b/>
      </font>
    </dxf>
  </rfmt>
  <rfmt sheetId="1" sqref="N1 N8:N12 N14 N17 N20 N23 N25:N30 N32:N33 N35:N37 N39:N42 N44:N48 N50:N60 N62 N66:N67 N69:N71 N74:N76 N79 N81 N83 N86 N90:N94 N96 N98:N100 N102:N105 N112:N114 N116 N118 N120:N121 N123:N125 N127:N136 N138:N142 N144:N150 N152:N156 N158 N164:N166 N170 N174:N175 N178:N179 N181:N193 N195 N197:N200 N205 N209:N1048576" start="0" length="2147483647">
    <dxf>
      <font>
        <b val="0"/>
      </font>
    </dxf>
  </rfmt>
  <rfmt sheetId="1" sqref="N1 N8:N12 N14 N17 N20 N23 N25:N30 N32:N33 N35:N37 N39:N42 N44:N48 N50:N60 N62 N66:N67 N69:N71 N74:N76 N79 N81 N83 N86 N90:N94 N96 N98:N100 N102:N105 N112:N114 N116 N118 N120:N121 N123:N125 N127:N136 N138:N142 N144:N150 N152:N156 N158 N164:N166 N170 N174:N175 N178:N179 N181:N193 N195 N197:N200 N205 N209:N1048576" start="0" length="2147483647">
    <dxf>
      <font>
        <b/>
      </font>
    </dxf>
  </rfmt>
  <rfmt sheetId="1" sqref="N1 N8:N12 N14 N17 N20 N23 N25:N30 N32:N33 N35:N37 N39:N42 N44:N48 N50:N60 N62 N66:N67 N69:N71 N74:N76 N79 N81 N83 N86 N90:N94 N96 N98:N100 N102:N105 N112:N114 N116 N118 N120:N121 N123:N125 N127:N136 N138:N142 N144:N150 N152:N156 N158 N164:N166 N170 N174:N175 N178:N179 N181:N193 N195 N197:N200 N205 N209:N1048576" start="0" length="2147483647">
    <dxf>
      <font>
        <sz val="16"/>
      </font>
    </dxf>
  </rfmt>
  <rfmt sheetId="1" sqref="N1 N8:N12 N14 N17 N20 N23 N25:N30 N32:N33 N35:N37 N39:N42 N44:N48 N50:N60 N62 N66:N67 N69:N71 N74:N76 N79 N81 N83 N86 N90:N94 N96 N98:N100 N102:N105 N112:N114 N116 N118 N120:N121 N123:N125 N127:N136 N138:N142 N144:N150 N152:N156 N158 N164:N166 N170 N174:N175 N178:N179 N181:N193 N195 N197:N200 N205 N209:N1048576" start="0" length="2147483647">
    <dxf>
      <font>
        <sz val="18"/>
      </font>
    </dxf>
  </rfmt>
  <rfmt sheetId="1" sqref="N1 N8:N12 N14 N17 N20 N23 N25:N30 N32:N33 N35:N37 N39:N42 N44:N48 N50:N60 N62 N66:N67 N69:N71 N74:N76 N79 N81 N83 N86 N90:N94 N96 N98:N100 N102:N105 N112:N114 N116 N118 N120:N121 N123:N125 N127:N136 N138:N142 N144:N150 N152:N156 N158 N164:N166 N170 N174:N175 N178:N179 N181:N193 N195 N197:N200 N205 N209:N1048576" start="0" length="2147483647">
    <dxf>
      <font>
        <sz val="20"/>
      </font>
    </dxf>
  </rfmt>
  <rfmt sheetId="1" sqref="N1 N8:N12 N14 N17 N20 N23 N25:N30 N32:N33 N35:N37 N39:N42 N44:N48 N50:N60 N62 N66:N67 N69:N71 N74:N76 N79 N81 N83 N86 N90:N94 N96 N98:N100 N102:N105 N112:N114 N116 N118 N120:N121 N123:N125 N127:N136 N138:N142 N144:N150 N152:N156 N158 N164:N166 N170 N174:N175 N178:N179 N181:N193 N195 N197:N200 N205 N209:N1048576" start="0" length="2147483647">
    <dxf>
      <font>
        <sz val="22"/>
      </font>
    </dxf>
  </rfmt>
  <rfmt sheetId="1" sqref="N1 N8:N12 N14 N17 N20 N23 N25:N30 N32:N33 N35:N37 N39:N42 N44:N48 N50:N60 N62 N66:N67 N69:N71 N74:N76 N79 N81 N83 N86 N90:N94 N96 N98:N100 N102:N105 N112:N114 N116 N118 N120:N121 N123:N125 N127:N136 N138:N142 N144:N150 N152:N156 N158 N164:N166 N170 N174:N175 N178:N179 N181:N193 N195 N197:N200 N205 N209:N1048576" start="0" length="2147483647">
    <dxf>
      <font>
        <sz val="24"/>
      </font>
    </dxf>
  </rfmt>
  <rfmt sheetId="1" sqref="I194">
    <dxf>
      <fill>
        <patternFill patternType="solid">
          <bgColor theme="8" tint="0.59999389629810485"/>
        </patternFill>
      </fill>
    </dxf>
  </rfmt>
  <rfmt sheetId="1" sqref="I159:I162">
    <dxf>
      <fill>
        <patternFill patternType="solid">
          <bgColor theme="8" tint="0.59999389629810485"/>
        </patternFill>
      </fill>
    </dxf>
  </rfmt>
  <rfmt sheetId="1" sqref="I115">
    <dxf>
      <fill>
        <patternFill patternType="solid">
          <bgColor theme="8" tint="0.59999389629810485"/>
        </patternFill>
      </fill>
    </dxf>
  </rfmt>
  <rfmt sheetId="1" sqref="I84 I87">
    <dxf>
      <fill>
        <patternFill patternType="solid">
          <bgColor theme="8" tint="0.59999389629810485"/>
        </patternFill>
      </fill>
    </dxf>
  </rfmt>
  <rfmt sheetId="1" sqref="I80 I82">
    <dxf>
      <fill>
        <patternFill patternType="solid">
          <bgColor theme="8" tint="0.59999389629810485"/>
        </patternFill>
      </fill>
    </dxf>
  </rfmt>
  <rfmt sheetId="1" sqref="I78">
    <dxf>
      <fill>
        <patternFill patternType="solid">
          <bgColor theme="8" tint="0.59999389629810485"/>
        </patternFill>
      </fill>
    </dxf>
  </rfmt>
  <rfmt sheetId="1" sqref="I65 I68">
    <dxf>
      <fill>
        <patternFill patternType="solid">
          <bgColor theme="8" tint="0.59999389629810485"/>
        </patternFill>
      </fill>
    </dxf>
  </rfmt>
  <rfmt sheetId="1" sqref="I63:I64">
    <dxf>
      <fill>
        <patternFill patternType="solid">
          <bgColor theme="8" tint="0.59999389629810485"/>
        </patternFill>
      </fill>
    </dxf>
  </rfmt>
  <rfmt sheetId="1" sqref="I38 I43 I49">
    <dxf>
      <fill>
        <patternFill patternType="solid">
          <bgColor theme="8" tint="0.59999389629810485"/>
        </patternFill>
      </fill>
    </dxf>
  </rfmt>
  <rfmt sheetId="1" sqref="I31">
    <dxf>
      <fill>
        <patternFill patternType="solid">
          <bgColor theme="8" tint="0.59999389629810485"/>
        </patternFill>
      </fill>
    </dxf>
  </rfmt>
  <rfmt sheetId="1" sqref="I16 I18:I19 I22">
    <dxf>
      <fill>
        <patternFill patternType="solid">
          <bgColor theme="8" tint="0.59999389629810485"/>
        </patternFill>
      </fill>
    </dxf>
  </rfmt>
  <rfmt sheetId="1" sqref="M1 M16 M18:M19 M22 M31 M38 M43 M49 M63:M65 M68 M78 M80 M82 M84 M87 M115 M159:M162 M194 M203 M206 M209:M1048576" start="0" length="2147483647">
    <dxf>
      <font>
        <b/>
      </font>
    </dxf>
  </rfmt>
  <rfmt sheetId="1" sqref="M1 M16 M18:M19 M22 M31 M38 M43 M49 M63:M65 M68 M78 M80 M82 M84 M87 M115 M159:M162 M194 M203 M206 M209:M1048576" start="0" length="2147483647">
    <dxf>
      <font>
        <sz val="12"/>
      </font>
    </dxf>
  </rfmt>
  <rfmt sheetId="1" sqref="M1 M16 M18:M19 M22 M31 M38 M43 M49 M63:M65 M68 M78 M80 M82 M84 M87 M115 M159:M162 M194 M203 M206 M209:M1048576" start="0" length="2147483647">
    <dxf>
      <font>
        <sz val="14"/>
      </font>
    </dxf>
  </rfmt>
  <rfmt sheetId="1" sqref="M1 M16 M18:M19 M22 M31 M38 M43 M49 M63:M65 M68 M78 M80 M82 M84 M87 M115 M159:M162 M194 M203 M206 M209:M1048576" start="0" length="2147483647">
    <dxf>
      <font>
        <sz val="16"/>
      </font>
    </dxf>
  </rfmt>
  <rfmt sheetId="1" sqref="M1 M16 M18:M19 M22 M31 M38 M43 M49 M63:M65 M68 M78 M80 M82 M84 M87 M115 M159:M162 M194 M203 M206 M209:M1048576" start="0" length="2147483647">
    <dxf>
      <font>
        <sz val="18"/>
      </font>
    </dxf>
  </rfmt>
  <rfmt sheetId="1" sqref="M1 M16 M18:M19 M22 M31 M38 M43 M49 M63:M65 M68 M78 M80 M82 M84 M87 M115 M159:M162 M194 M203 M206 M209:M1048576" start="0" length="2147483647">
    <dxf>
      <font>
        <sz val="20"/>
      </font>
    </dxf>
  </rfmt>
  <rfmt sheetId="1" sqref="I167">
    <dxf>
      <fill>
        <patternFill patternType="solid">
          <bgColor theme="7" tint="0.39997558519241921"/>
        </patternFill>
      </fill>
    </dxf>
  </rfmt>
  <rfmt sheetId="1" sqref="I117">
    <dxf>
      <fill>
        <patternFill patternType="solid">
          <bgColor theme="7" tint="0.39997558519241921"/>
        </patternFill>
      </fill>
    </dxf>
  </rfmt>
  <rfmt sheetId="1" sqref="I108">
    <dxf>
      <fill>
        <patternFill patternType="solid">
          <bgColor theme="7" tint="0.39997558519241921"/>
        </patternFill>
      </fill>
    </dxf>
  </rfmt>
  <rfmt sheetId="1" sqref="I85">
    <dxf>
      <fill>
        <patternFill patternType="solid">
          <bgColor theme="7" tint="0.39997558519241921"/>
        </patternFill>
      </fill>
    </dxf>
  </rfmt>
  <rfmt sheetId="1" sqref="I21">
    <dxf>
      <fill>
        <patternFill patternType="solid">
          <bgColor theme="7" tint="0.39997558519241921"/>
        </patternFill>
      </fill>
    </dxf>
  </rfmt>
  <rfmt sheetId="1" sqref="N21" start="0" length="2147483647">
    <dxf>
      <font>
        <b/>
      </font>
    </dxf>
  </rfmt>
  <rfmt sheetId="1" sqref="N21" start="0" length="2147483647">
    <dxf>
      <font>
        <sz val="14"/>
      </font>
    </dxf>
  </rfmt>
  <rfmt sheetId="1" sqref="N21" start="0" length="2147483647">
    <dxf>
      <font>
        <sz val="16"/>
      </font>
    </dxf>
  </rfmt>
  <rfmt sheetId="1" sqref="N21" start="0" length="2147483647">
    <dxf>
      <font>
        <sz val="18"/>
      </font>
    </dxf>
  </rfmt>
  <rfmt sheetId="1" sqref="N21" start="0" length="2147483647">
    <dxf>
      <font>
        <sz val="20"/>
      </font>
    </dxf>
  </rfmt>
  <rfmt sheetId="1" sqref="N21" start="0" length="2147483647">
    <dxf>
      <font>
        <sz val="22"/>
      </font>
    </dxf>
  </rfmt>
  <rfmt sheetId="1" sqref="N21" start="0" length="2147483647">
    <dxf>
      <font>
        <sz val="24"/>
      </font>
    </dxf>
  </rfmt>
  <rfmt sheetId="1" sqref="N22" start="0" length="0">
    <dxf>
      <font>
        <b/>
        <sz val="24"/>
        <color rgb="FFFF0000"/>
        <name val="Times New Roman"/>
        <scheme val="none"/>
      </font>
    </dxf>
  </rfmt>
  <rfmt sheetId="1" sqref="N23" start="0" length="0">
    <dxf>
      <font>
        <sz val="24"/>
        <color rgb="FFFF0000"/>
        <name val="Times New Roman"/>
        <scheme val="none"/>
      </font>
    </dxf>
  </rfmt>
  <rfmt sheetId="1" sqref="N24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25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26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27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28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29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30" start="0" length="0">
    <dxf>
      <font>
        <sz val="24"/>
        <color rgb="FFFF0000"/>
        <name val="Times New Roman"/>
        <scheme val="none"/>
      </font>
      <fill>
        <patternFill patternType="none">
          <bgColor indexed="65"/>
        </patternFill>
      </fill>
      <alignment horizontal="center" vertical="center" wrapText="1" readingOrder="0"/>
    </dxf>
  </rfmt>
  <rfmt sheetId="1" sqref="N31" start="0" length="0">
    <dxf>
      <font>
        <b/>
        <sz val="24"/>
        <color rgb="FFFF0000"/>
        <name val="Times New Roman"/>
        <scheme val="none"/>
      </font>
      <fill>
        <patternFill patternType="none">
          <bgColor indexed="65"/>
        </patternFill>
      </fill>
      <alignment horizontal="center" vertical="center" wrapText="1" readingOrder="0"/>
    </dxf>
  </rfmt>
  <rfmt sheetId="1" sqref="N32" start="0" length="0">
    <dxf>
      <font>
        <sz val="24"/>
        <color rgb="FFFF0000"/>
        <name val="Times New Roman"/>
        <scheme val="none"/>
      </font>
      <fill>
        <patternFill patternType="none">
          <bgColor indexed="65"/>
        </patternFill>
      </fill>
      <alignment horizontal="center" vertical="center" wrapText="1" readingOrder="0"/>
    </dxf>
  </rfmt>
  <rfmt sheetId="1" sqref="N33" start="0" length="0">
    <dxf>
      <font>
        <sz val="24"/>
        <color rgb="FFFF0000"/>
        <name val="Times New Roman"/>
        <scheme val="none"/>
      </font>
      <fill>
        <patternFill patternType="none">
          <bgColor indexed="65"/>
        </patternFill>
      </fill>
      <alignment horizontal="center" vertical="center" wrapText="1" readingOrder="0"/>
    </dxf>
  </rfmt>
  <rfmt sheetId="1" sqref="N34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35" start="0" length="0">
    <dxf>
      <font>
        <sz val="24"/>
        <color rgb="FFFF0000"/>
        <name val="Times New Roman"/>
        <scheme val="none"/>
      </font>
    </dxf>
  </rfmt>
  <rfmt sheetId="1" sqref="N36" start="0" length="0">
    <dxf>
      <font>
        <sz val="24"/>
        <color rgb="FFFF0000"/>
        <name val="Times New Roman"/>
        <scheme val="none"/>
      </font>
    </dxf>
  </rfmt>
  <rfmt sheetId="1" sqref="N37" start="0" length="0">
    <dxf>
      <font>
        <sz val="24"/>
        <color rgb="FFFF0000"/>
        <name val="Times New Roman"/>
        <scheme val="none"/>
      </font>
    </dxf>
  </rfmt>
  <rfmt sheetId="1" sqref="N38" start="0" length="0">
    <dxf>
      <font>
        <b/>
        <sz val="24"/>
        <color rgb="FFFF0000"/>
        <name val="Times New Roman"/>
        <scheme val="none"/>
      </font>
    </dxf>
  </rfmt>
  <rfmt sheetId="1" sqref="N39" start="0" length="0">
    <dxf>
      <font>
        <sz val="24"/>
        <color rgb="FFFF0000"/>
        <name val="Times New Roman"/>
        <scheme val="none"/>
      </font>
    </dxf>
  </rfmt>
  <rfmt sheetId="1" sqref="N40" start="0" length="0">
    <dxf>
      <font>
        <sz val="24"/>
        <color rgb="FFFF0000"/>
        <name val="Times New Roman"/>
        <scheme val="none"/>
      </font>
    </dxf>
  </rfmt>
  <rfmt sheetId="1" sqref="N41" start="0" length="0">
    <dxf>
      <font>
        <sz val="24"/>
        <color rgb="FFFF0000"/>
        <name val="Times New Roman"/>
        <scheme val="none"/>
      </font>
    </dxf>
  </rfmt>
  <rfmt sheetId="1" sqref="N42" start="0" length="0">
    <dxf>
      <font>
        <sz val="24"/>
        <color rgb="FFFF0000"/>
        <name val="Times New Roman"/>
        <scheme val="none"/>
      </font>
    </dxf>
  </rfmt>
  <rfmt sheetId="1" sqref="N43" start="0" length="0">
    <dxf>
      <font>
        <b/>
        <sz val="24"/>
        <color rgb="FFFF0000"/>
        <name val="Times New Roman"/>
        <scheme val="none"/>
      </font>
    </dxf>
  </rfmt>
  <rfmt sheetId="1" sqref="N44" start="0" length="0">
    <dxf>
      <font>
        <sz val="24"/>
        <color rgb="FFFF0000"/>
        <name val="Times New Roman"/>
        <scheme val="none"/>
      </font>
    </dxf>
  </rfmt>
  <rfmt sheetId="1" sqref="N45" start="0" length="0">
    <dxf>
      <font>
        <sz val="24"/>
        <color rgb="FFFF0000"/>
        <name val="Times New Roman"/>
        <scheme val="none"/>
      </font>
    </dxf>
  </rfmt>
  <rfmt sheetId="1" sqref="N46" start="0" length="0">
    <dxf>
      <font>
        <sz val="24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qref="N47" start="0" length="0">
    <dxf>
      <font>
        <sz val="24"/>
        <color rgb="FFFF0000"/>
        <name val="Times New Roman"/>
        <scheme val="none"/>
      </font>
    </dxf>
  </rfmt>
  <rfmt sheetId="1" sqref="N48" start="0" length="0">
    <dxf>
      <font>
        <sz val="24"/>
        <color rgb="FFFF0000"/>
        <name val="Times New Roman"/>
        <scheme val="none"/>
      </font>
    </dxf>
  </rfmt>
  <rfmt sheetId="1" sqref="N49" start="0" length="0">
    <dxf>
      <font>
        <b/>
        <sz val="24"/>
        <color rgb="FFFF0000"/>
        <name val="Times New Roman"/>
        <scheme val="none"/>
      </font>
    </dxf>
  </rfmt>
  <rfmt sheetId="1" sqref="N50" start="0" length="0">
    <dxf>
      <font>
        <sz val="24"/>
        <color rgb="FFFF0000"/>
        <name val="Times New Roman"/>
        <scheme val="none"/>
      </font>
    </dxf>
  </rfmt>
  <rfmt sheetId="1" sqref="N51" start="0" length="0">
    <dxf>
      <font>
        <sz val="24"/>
        <color rgb="FFFF0000"/>
        <name val="Times New Roman"/>
        <scheme val="none"/>
      </font>
    </dxf>
  </rfmt>
  <rfmt sheetId="1" sqref="N52" start="0" length="0">
    <dxf>
      <font>
        <sz val="24"/>
        <color rgb="FFFF0000"/>
        <name val="Times New Roman"/>
        <scheme val="none"/>
      </font>
    </dxf>
  </rfmt>
  <rfmt sheetId="1" sqref="N53" start="0" length="0">
    <dxf>
      <font>
        <sz val="24"/>
        <color rgb="FFFF0000"/>
        <name val="Times New Roman"/>
        <scheme val="none"/>
      </font>
    </dxf>
  </rfmt>
  <rfmt sheetId="1" sqref="N54" start="0" length="0">
    <dxf>
      <font>
        <sz val="24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qref="N55" start="0" length="0">
    <dxf>
      <font>
        <sz val="24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qref="N56" start="0" length="0">
    <dxf>
      <font>
        <sz val="24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qref="N57" start="0" length="0">
    <dxf>
      <font>
        <sz val="24"/>
        <color rgb="FFFF0000"/>
        <name val="Times New Roman"/>
        <scheme val="none"/>
      </font>
    </dxf>
  </rfmt>
  <rfmt sheetId="1" sqref="N58" start="0" length="0">
    <dxf>
      <font>
        <sz val="24"/>
        <color rgb="FFFF0000"/>
        <name val="Times New Roman"/>
        <scheme val="none"/>
      </font>
    </dxf>
  </rfmt>
  <rfmt sheetId="1" sqref="N59" start="0" length="0">
    <dxf>
      <font>
        <sz val="24"/>
        <color rgb="FFFF0000"/>
        <name val="Times New Roman"/>
        <scheme val="none"/>
      </font>
    </dxf>
  </rfmt>
  <rfmt sheetId="1" sqref="N60" start="0" length="0">
    <dxf>
      <font>
        <sz val="24"/>
        <color rgb="FFFF0000"/>
        <name val="Times New Roman"/>
        <scheme val="none"/>
      </font>
    </dxf>
  </rfmt>
  <rfmt sheetId="1" sqref="N61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62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63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64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65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66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67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68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69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70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71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72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73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74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75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76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77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78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79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80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81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82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83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84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85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86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87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88" start="0" length="0">
    <dxf>
      <font>
        <b/>
        <sz val="24"/>
        <color rgb="FFFF0000"/>
        <name val="Times New Roman"/>
        <scheme val="none"/>
      </font>
      <alignment vertical="center" wrapText="1" readingOrder="0"/>
    </dxf>
  </rfmt>
  <rfmt sheetId="1" sqref="N89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90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91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92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93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94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95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96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97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98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99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00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01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02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03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04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05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06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07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08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09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10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11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12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13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14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15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16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17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18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19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20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21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22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23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24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25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26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27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28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29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30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31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32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33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34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35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36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37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38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39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40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41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42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43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44" start="0" length="0">
    <dxf>
      <font>
        <sz val="24"/>
        <color rgb="FFFF0000"/>
        <name val="Times New Roman"/>
        <scheme val="none"/>
      </font>
    </dxf>
  </rfmt>
  <rfmt sheetId="1" sqref="N145" start="0" length="0">
    <dxf>
      <font>
        <sz val="24"/>
        <color rgb="FFFF0000"/>
        <name val="Times New Roman"/>
        <scheme val="none"/>
      </font>
    </dxf>
  </rfmt>
  <rfmt sheetId="1" sqref="N146" start="0" length="0">
    <dxf>
      <font>
        <sz val="24"/>
        <color rgb="FFFF0000"/>
        <name val="Times New Roman"/>
        <scheme val="none"/>
      </font>
    </dxf>
  </rfmt>
  <rfmt sheetId="1" sqref="N147" start="0" length="0">
    <dxf>
      <font>
        <sz val="24"/>
        <color rgb="FFFF0000"/>
        <name val="Times New Roman"/>
        <scheme val="none"/>
      </font>
    </dxf>
  </rfmt>
  <rfmt sheetId="1" sqref="N148" start="0" length="0">
    <dxf>
      <font>
        <sz val="24"/>
        <color rgb="FFFF0000"/>
        <name val="Times New Roman"/>
        <scheme val="none"/>
      </font>
    </dxf>
  </rfmt>
  <rfmt sheetId="1" sqref="N149" start="0" length="0">
    <dxf>
      <font>
        <sz val="24"/>
        <color rgb="FFFF0000"/>
        <name val="Times New Roman"/>
        <scheme val="none"/>
      </font>
    </dxf>
  </rfmt>
  <rfmt sheetId="1" sqref="N150" start="0" length="0">
    <dxf>
      <font>
        <sz val="24"/>
        <color rgb="FFFF0000"/>
        <name val="Times New Roman"/>
        <scheme val="none"/>
      </font>
    </dxf>
  </rfmt>
  <rfmt sheetId="1" sqref="N151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52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53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54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55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56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57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58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59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60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61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62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63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164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65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66" start="0" length="0">
    <dxf>
      <font>
        <sz val="24"/>
        <color rgb="FFFF0000"/>
        <name val="Times New Roman"/>
        <scheme val="none"/>
      </font>
      <alignment horizontal="center" vertical="center" wrapText="1" readingOrder="0"/>
    </dxf>
  </rfmt>
  <rfmt sheetId="1" sqref="N167" start="0" length="0">
    <dxf>
      <font>
        <b/>
        <sz val="24"/>
        <color rgb="FFFF0000"/>
        <name val="Times New Roman"/>
        <scheme val="none"/>
      </font>
      <alignment horizontal="center" vertical="center" wrapText="1" readingOrder="0"/>
    </dxf>
  </rfmt>
  <rfmt sheetId="1" sqref="N21 N85 N108 N117 N167" start="0" length="2147483647">
    <dxf>
      <font>
        <color theme="6" tint="-0.249977111117893"/>
      </font>
    </dxf>
  </rfmt>
  <rfmt sheetId="1" sqref="I15">
    <dxf>
      <fill>
        <patternFill patternType="solid">
          <bgColor rgb="FFFF0000"/>
        </patternFill>
      </fill>
    </dxf>
  </rfmt>
  <rfmt sheetId="1" sqref="I72:I73">
    <dxf>
      <fill>
        <patternFill patternType="solid">
          <bgColor rgb="FFFF0000"/>
        </patternFill>
      </fill>
    </dxf>
  </rfmt>
  <rfmt sheetId="1" sqref="I97">
    <dxf>
      <fill>
        <patternFill patternType="solid">
          <bgColor rgb="FFFF0000"/>
        </patternFill>
      </fill>
    </dxf>
  </rfmt>
  <rfmt sheetId="1" sqref="I109">
    <dxf>
      <fill>
        <patternFill patternType="solid">
          <bgColor rgb="FFFF0000"/>
        </patternFill>
      </fill>
    </dxf>
  </rfmt>
  <rfmt sheetId="1" sqref="I107">
    <dxf>
      <fill>
        <patternFill patternType="solid">
          <bgColor rgb="FF00B0F0"/>
        </patternFill>
      </fill>
    </dxf>
  </rfmt>
  <rfmt sheetId="1" sqref="I110">
    <dxf>
      <fill>
        <patternFill patternType="solid">
          <bgColor rgb="FFFF0000"/>
        </patternFill>
      </fill>
    </dxf>
  </rfmt>
  <rfmt sheetId="1" sqref="I122">
    <dxf>
      <fill>
        <patternFill patternType="solid">
          <bgColor rgb="FFFF0000"/>
        </patternFill>
      </fill>
    </dxf>
  </rfmt>
  <rfmt sheetId="1" sqref="I126">
    <dxf>
      <fill>
        <patternFill patternType="solid">
          <bgColor rgb="FFFF0000"/>
        </patternFill>
      </fill>
    </dxf>
  </rfmt>
  <rfmt sheetId="1" sqref="I168">
    <dxf>
      <fill>
        <patternFill patternType="solid">
          <bgColor rgb="FFFF0000"/>
        </patternFill>
      </fill>
    </dxf>
  </rfmt>
  <rfmt sheetId="1" sqref="I171:I173">
    <dxf>
      <fill>
        <patternFill patternType="solid">
          <bgColor rgb="FFFF0000"/>
        </patternFill>
      </fill>
    </dxf>
  </rfmt>
  <rfmt sheetId="1" sqref="N15 N72:N73 N97 N107 N109:N110 N122 N126 N168 N171:N173" start="0" length="2147483647">
    <dxf>
      <font>
        <color theme="9" tint="-0.249977111117893"/>
      </font>
    </dxf>
  </rfmt>
  <rfmt sheetId="1" sqref="N15 N72:N73 N97 N107 N109:N110 N122 N126 N168 N171:N173" start="0" length="2147483647">
    <dxf>
      <font>
        <sz val="14"/>
      </font>
    </dxf>
  </rfmt>
  <rfmt sheetId="1" sqref="N15 N72:N73 N97 N107 N109:N110 N122 N126 N168 N171:N173" start="0" length="2147483647">
    <dxf>
      <font>
        <sz val="16"/>
      </font>
    </dxf>
  </rfmt>
  <rfmt sheetId="1" sqref="N15 N72:N73 N97 N107 N109:N110 N122 N126 N168 N171:N173" start="0" length="2147483647">
    <dxf>
      <font>
        <sz val="18"/>
      </font>
    </dxf>
  </rfmt>
  <rfmt sheetId="1" sqref="N15 N72:N73 N97 N107 N109:N110 N122 N126 N168 N171:N173" start="0" length="2147483647">
    <dxf>
      <font>
        <sz val="20"/>
      </font>
    </dxf>
  </rfmt>
  <rfmt sheetId="1" sqref="N15 N72:N73 N97 N107 N109:N110 N122 N126 N168 N171:N173" start="0" length="2147483647">
    <dxf>
      <font>
        <sz val="22"/>
      </font>
    </dxf>
  </rfmt>
  <rfmt sheetId="1" sqref="N15 N72:N73 N97 N107 N109:N110 N122 N126 N168 N171:N173" start="0" length="2147483647">
    <dxf>
      <font>
        <sz val="24"/>
      </font>
    </dxf>
  </rfmt>
  <rfmt sheetId="1" sqref="N15 N72:N73 N97 N107 N109:N110 N122 N126 N168 N171:N173" start="0" length="2147483647">
    <dxf>
      <font>
        <sz val="26"/>
      </font>
    </dxf>
  </rfmt>
  <rfmt sheetId="1" sqref="N15 N72:N73 N97 N107 N109:N110 N122 N126 N168 N171:N173" start="0" length="2147483647">
    <dxf>
      <font>
        <b/>
      </font>
    </dxf>
  </rfmt>
  <rfmt sheetId="1" sqref="I172:I173">
    <dxf>
      <fill>
        <patternFill>
          <bgColor rgb="FF00B0F0"/>
        </patternFill>
      </fill>
    </dxf>
  </rfmt>
  <rfmt sheetId="1" sqref="I1:I1048576">
    <dxf>
      <fill>
        <patternFill patternType="none">
          <bgColor auto="1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97" sId="1">
    <oc r="C24" t="inlineStr">
      <is>
        <t>5. Муниципальная программа "Формирование комфортной городской среды в городе Когалыме"</t>
      </is>
    </oc>
    <nc r="C24" t="inlineStr">
      <is>
        <t>3. Муниципальная программа "Формирование комфортной городской среды в городе Когалыме"</t>
      </is>
    </nc>
  </rcc>
  <rcc rId="2098" sId="1">
    <oc r="C61" t="inlineStr">
      <is>
        <t>3. Муниципальная программа "Развитие физической культуры и спорта в городе Когалыме"</t>
      </is>
    </oc>
    <nc r="C61" t="inlineStr">
      <is>
        <t>5. Муниципальная программа "Развитие физической культуры и спорта в городе Когалыме"</t>
      </is>
    </nc>
  </rcc>
  <rcc rId="2099" sId="1">
    <oc r="C89" t="inlineStr">
      <is>
        <t>10. Муниципальная программа "Содействие занятости населения города Когалыма"</t>
      </is>
    </oc>
    <nc r="C89" t="inlineStr">
      <is>
        <t>7. Муниципальная программа "Содействие занятости населения города Когалыма"</t>
      </is>
    </nc>
  </rcc>
  <rcc rId="2100" sId="1">
    <oc r="C95" t="inlineStr">
      <is>
        <t>14. Муниципальная программа "Социальное и демографическое развитие города Когалыма"</t>
      </is>
    </oc>
    <nc r="C95" t="inlineStr">
      <is>
        <t>8. Муниципальная программа "Социальное и демографическое развитие города Когалыма"</t>
      </is>
    </nc>
  </rcc>
  <rcc rId="2101" sId="1">
    <oc r="C101" t="inlineStr">
      <is>
        <t>13. Муниципальная программа "Развитие агропромышленного комплекса и рынков сельскохозяйственной продукции, сырья и продовольствия в городе Когалыме"</t>
      </is>
    </oc>
    <nc r="C101" t="inlineStr">
      <is>
        <t>9. Муниципальная программа "Развитие агропромышленного комплекса и рынков сельскохозяйственной продукции, сырья и продовольствия в городе Когалыме"</t>
      </is>
    </nc>
  </rcc>
  <rcc rId="2102" sId="1">
    <oc r="C111" t="inlineStr">
      <is>
        <t>15. Муниципальная программа "Культурное пространство города Когалыма"</t>
      </is>
    </oc>
    <nc r="C111" t="inlineStr">
      <is>
        <t>10. Муниципальная программа "Культурное пространство города Когалыма"</t>
      </is>
    </nc>
  </rcc>
  <rcc rId="2103" sId="1">
    <oc r="C119" t="inlineStr">
      <is>
        <t>9. Муниципальная программа "Содержание объектов городского хозяйства и инженерной инфраструктуры в городе Когалыме "</t>
      </is>
    </oc>
    <nc r="C119" t="inlineStr">
      <is>
        <t>11. Муниципальная программа "Содержание объектов городского хозяйства и инженерной инфраструктуры в городе Когалыме "</t>
      </is>
    </nc>
  </rcc>
  <rcc rId="2104" sId="1">
    <oc r="C137" t="inlineStr">
      <is>
        <t>11. Муниципальная программа "Безопасность жизнедеятельности населения города Когалыма"</t>
      </is>
    </oc>
    <nc r="C137" t="inlineStr">
      <is>
        <t>12. Муниципальная программа "Безопасность жизнедеятельности населения города Когалыма"</t>
      </is>
    </nc>
  </rcc>
  <rcc rId="2105" sId="1">
    <oc r="C143" t="inlineStr">
      <is>
        <t>21. Муниципальная программа "Развитие институтов гражданского общества города Когалыма"</t>
      </is>
    </oc>
    <nc r="C143" t="inlineStr">
      <is>
        <t>13. Муниципальная программа "Развитие институтов гражданского общества города Когалыма"</t>
      </is>
    </nc>
  </rcc>
  <rfmt sheetId="1" sqref="C137:J137">
    <dxf>
      <fill>
        <patternFill>
          <bgColor theme="9" tint="0.59999389629810485"/>
        </patternFill>
      </fill>
    </dxf>
  </rfmt>
  <rfmt sheetId="1" sqref="C143:J143">
    <dxf>
      <fill>
        <patternFill>
          <bgColor theme="9" tint="0.59999389629810485"/>
        </patternFill>
      </fill>
    </dxf>
  </rfmt>
  <rfmt sheetId="1" sqref="C151:J151">
    <dxf>
      <fill>
        <patternFill>
          <bgColor theme="9" tint="0.59999389629810485"/>
        </patternFill>
      </fill>
    </dxf>
  </rfmt>
  <rcc rId="2106" sId="1">
    <oc r="C151" t="inlineStr">
      <is>
        <t>12. Муниципальная программа «Развитие муниципальной службы в городе Когалыме»</t>
      </is>
    </oc>
    <nc r="C151" t="inlineStr">
      <is>
        <t>14. Муниципальная программа «Развитие муниципальной службы в городе Когалыме»</t>
      </is>
    </nc>
  </rcc>
  <rcc rId="2107" sId="1">
    <oc r="C157" t="inlineStr">
      <is>
        <t>16. Муниципальная программа "Профилактика правонарушений и обеспечение отдельных прав граждан в городе Когалыме"</t>
      </is>
    </oc>
    <nc r="C157" t="inlineStr">
      <is>
        <t>15. Муниципальная программа "Профилактика правонарушений и обеспечение отдельных прав граждан в городе Когалыме"</t>
      </is>
    </nc>
  </rcc>
  <rcc rId="2108" sId="1">
    <oc r="C163" t="inlineStr">
      <is>
        <t>17. Муниципальная программа "Управление муниципальным имуществом города Когалыма"</t>
      </is>
    </oc>
    <nc r="C163" t="inlineStr">
      <is>
        <t>16. Муниципальная программа "Управление муниципальным имуществом города Когалыма"</t>
      </is>
    </nc>
  </rcc>
  <rcc rId="2109" sId="1">
    <oc r="C169" t="inlineStr">
      <is>
        <t>18. Муниципальная программа "Развитие жилищно-коммунального комплекса в городе Когалыме"</t>
      </is>
    </oc>
    <nc r="C169" t="inlineStr">
      <is>
        <t>17. Муниципальная программа "Развитие жилищно-коммунального комплекса в городе Когалыме"</t>
      </is>
    </nc>
  </rcc>
  <rcc rId="2110" sId="1">
    <oc r="C177" t="inlineStr">
      <is>
        <t>19. Муниципальная программа "Управление муниципальными финансами в городе Когалыме"</t>
      </is>
    </oc>
    <nc r="C177" t="inlineStr">
      <is>
        <t>18. Муниципальная программа "Управление муниципальными финансами в городе Когалыме"</t>
      </is>
    </nc>
  </rcc>
  <rcc rId="2111" sId="1">
    <oc r="C180" t="inlineStr">
      <is>
        <t>8. Муниципальная программа "Развитие транспортной системы города Когалыма"</t>
      </is>
    </oc>
    <nc r="C180" t="inlineStr">
      <is>
        <t>19. Муниципальная программа "Развитие транспортной системы города Когалыма"</t>
      </is>
    </nc>
  </rcc>
  <rfmt sheetId="1" sqref="C177:J177 C180:J180">
    <dxf>
      <fill>
        <patternFill>
          <bgColor theme="9" tint="0.59999389629810485"/>
        </patternFill>
      </fill>
    </dxf>
  </rfmt>
  <rcc rId="2112" sId="1">
    <oc r="C196" t="inlineStr">
      <is>
        <t>7. Муниципальная программа "Укрепление межнационального и межконфессионального согласия, профилактика экстремизма и терроризма в городе Когалыме"</t>
      </is>
    </oc>
    <nc r="C196" t="inlineStr">
      <is>
        <t>20. Муниципальная программа "Укрепление межнационального и межконфессионального согласия, профилактика экстремизма и терроризма в городе Когалыме"</t>
      </is>
    </nc>
  </rcc>
  <rfmt sheetId="1" sqref="C196:J196">
    <dxf>
      <fill>
        <patternFill>
          <bgColor theme="9" tint="0.59999389629810485"/>
        </patternFill>
      </fill>
    </dxf>
  </rfmt>
  <rcv guid="{FEA8BA84-09E7-4AC9-B99A-D42DE5EF1549}" action="delete"/>
  <rdn rId="0" localSheetId="1" customView="1" name="Z_FEA8BA84_09E7_4AC9_B99A_D42DE5EF1549_.wvu.PrintArea" hidden="1" oldHidden="1">
    <formula>'Приложение 2'!$C$1:$J$148</formula>
    <oldFormula>'Приложение 2'!$C$1:$J$148</oldFormula>
  </rdn>
  <rdn rId="0" localSheetId="1" customView="1" name="Z_FEA8BA84_09E7_4AC9_B99A_D42DE5EF1549_.wvu.PrintTitles" hidden="1" oldHidden="1">
    <formula>'Приложение 2'!$3:$5</formula>
    <oldFormula>'Приложение 2'!$3:$5</oldFormula>
  </rdn>
  <rdn rId="0" localSheetId="1" customView="1" name="Z_FEA8BA84_09E7_4AC9_B99A_D42DE5EF1549_.wvu.Cols" hidden="1" oldHidden="1">
    <formula>'Приложение 2'!$A:$A</formula>
    <oldFormula>'Приложение 2'!$A:$A</oldFormula>
  </rdn>
  <rdn rId="0" localSheetId="1" customView="1" name="Z_FEA8BA84_09E7_4AC9_B99A_D42DE5EF1549_.wvu.FilterData" hidden="1" oldHidden="1">
    <formula>'Приложение 2'!$C$1:$L$200</formula>
    <oldFormula>'Приложение 2'!$C$1:$L$200</oldFormula>
  </rdn>
  <rcv guid="{FEA8BA84-09E7-4AC9-B99A-D42DE5EF1549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21" start="0" length="2147483647">
    <dxf>
      <font>
        <color rgb="FFFF0000"/>
      </font>
    </dxf>
  </rfmt>
  <rcc rId="2117" sId="1">
    <nc r="K21" t="inlineStr">
      <is>
        <t>из оценки эффективности</t>
      </is>
    </nc>
  </rcc>
  <rcc rId="2118" sId="1">
    <oc r="J18" t="inlineStr">
      <is>
        <t>Положительная динамика объясняется увеличением числа проведения разъяснительных мероприятий, а также проведением сотрудниками информационно-технологического отдела семинар обучения по теме: «Электронный документооборот ДЕЛО-WEB»</t>
      </is>
    </oc>
    <nc r="J18" t="inlineStr">
      <is>
        <t>Положительная динамика объясняется увеличением числа проведения разъяснительных мероприятий, а также проведением сотрудниками информационно-технологического отдела обучения по теме: «Электронный документооборот ДЕЛО-WEB»</t>
      </is>
    </nc>
  </rcc>
  <rfmt sheetId="1" sqref="J19">
    <dxf>
      <fill>
        <patternFill patternType="solid">
          <bgColor rgb="FFFFFF00"/>
        </patternFill>
      </fill>
    </dxf>
  </rfmt>
  <rdn rId="0" localSheetId="1" customView="1" name="Z_3A557100_9F28_4CAE_BE2B_77DADCE4D6AC_.wvu.PrintArea" hidden="1" oldHidden="1">
    <formula>'Приложение 2'!$C$1:$J$148</formula>
  </rdn>
  <rdn rId="0" localSheetId="1" customView="1" name="Z_3A557100_9F28_4CAE_BE2B_77DADCE4D6AC_.wvu.PrintTitles" hidden="1" oldHidden="1">
    <formula>'Приложение 2'!$3:$5</formula>
  </rdn>
  <rdn rId="0" localSheetId="1" customView="1" name="Z_3A557100_9F28_4CAE_BE2B_77DADCE4D6AC_.wvu.FilterData" hidden="1" oldHidden="1">
    <formula>'Приложение 2'!$I$1:$I$208</formula>
  </rdn>
  <rcv guid="{3A557100-9F28-4CAE-BE2B-77DADCE4D6AC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19">
    <dxf>
      <fill>
        <patternFill patternType="none">
          <bgColor auto="1"/>
        </patternFill>
      </fill>
    </dxf>
  </rfmt>
  <rfmt sheetId="1" sqref="J18">
    <dxf>
      <fill>
        <patternFill patternType="solid">
          <bgColor rgb="FFFFFF00"/>
        </patternFill>
      </fill>
    </dxf>
  </rfmt>
  <rfmt sheetId="1" sqref="J21">
    <dxf>
      <fill>
        <patternFill patternType="solid">
          <bgColor rgb="FFFFFF00"/>
        </patternFill>
      </fill>
    </dxf>
  </rfmt>
  <rfmt sheetId="1" sqref="J16">
    <dxf>
      <fill>
        <patternFill patternType="solid">
          <bgColor rgb="FFFFFF00"/>
        </patternFill>
      </fill>
    </dxf>
  </rfmt>
  <rcc rId="2122" sId="1">
    <nc r="K16" t="inlineStr">
      <is>
        <t>точки в конце предложения, если везде, то везде</t>
      </is>
    </nc>
  </rcc>
  <rfmt sheetId="1" sqref="J59" start="0" length="2147483647">
    <dxf>
      <font>
        <color rgb="FFFF0000"/>
      </font>
    </dxf>
  </rfmt>
  <rfmt sheetId="1" sqref="J59">
    <dxf>
      <fill>
        <patternFill>
          <bgColor rgb="FFFFFF00"/>
        </patternFill>
      </fill>
    </dxf>
  </rfmt>
  <rcc rId="2123" sId="1">
    <nc r="K59" t="inlineStr">
      <is>
        <t>не пойдет</t>
      </is>
    </nc>
  </rcc>
  <rfmt sheetId="1" sqref="H75">
    <dxf>
      <numFmt numFmtId="2" formatCode="0.00"/>
    </dxf>
  </rfmt>
  <rfmt sheetId="1" sqref="H75">
    <dxf>
      <numFmt numFmtId="164" formatCode="0.0"/>
    </dxf>
  </rfmt>
  <rfmt sheetId="1" sqref="H75">
    <dxf>
      <numFmt numFmtId="1" formatCode="0"/>
    </dxf>
  </rfmt>
  <rcv guid="{3A557100-9F28-4CAE-BE2B-77DADCE4D6AC}" action="delete"/>
  <rdn rId="0" localSheetId="1" customView="1" name="Z_3A557100_9F28_4CAE_BE2B_77DADCE4D6AC_.wvu.PrintArea" hidden="1" oldHidden="1">
    <formula>'Приложение 2'!$C$1:$J$148</formula>
    <oldFormula>'Приложение 2'!$C$1:$J$148</oldFormula>
  </rdn>
  <rdn rId="0" localSheetId="1" customView="1" name="Z_3A557100_9F28_4CAE_BE2B_77DADCE4D6AC_.wvu.PrintTitles" hidden="1" oldHidden="1">
    <formula>'Приложение 2'!$3:$5</formula>
    <oldFormula>'Приложение 2'!$3:$5</oldFormula>
  </rdn>
  <rdn rId="0" localSheetId="1" customView="1" name="Z_3A557100_9F28_4CAE_BE2B_77DADCE4D6AC_.wvu.FilterData" hidden="1" oldHidden="1">
    <formula>'Приложение 2'!$I$1:$I$208</formula>
    <oldFormula>'Приложение 2'!$I$1:$I$208</oldFormula>
  </rdn>
  <rcv guid="{3A557100-9F28-4CAE-BE2B-77DADCE4D6AC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75">
    <dxf>
      <fill>
        <patternFill patternType="solid">
          <bgColor rgb="FFFFFF00"/>
        </patternFill>
      </fill>
    </dxf>
  </rfmt>
  <rcc rId="2127" sId="1">
    <nc r="K75" t="inlineStr">
      <is>
        <t>проверить все десятые, доли в поазателях</t>
      </is>
    </nc>
  </rcc>
  <rfmt sheetId="1" sqref="I80">
    <dxf>
      <fill>
        <patternFill patternType="solid">
          <bgColor rgb="FFFFFF00"/>
        </patternFill>
      </fill>
    </dxf>
  </rfmt>
  <rcc rId="2128" sId="1">
    <nc r="K80" t="inlineStr">
      <is>
        <t>почему план такой маленький?</t>
      </is>
    </nc>
  </rcc>
  <rfmt sheetId="1" sqref="I82">
    <dxf>
      <fill>
        <patternFill patternType="solid">
          <bgColor rgb="FFFFFF00"/>
        </patternFill>
      </fill>
    </dxf>
  </rfmt>
  <rfmt sheetId="1" sqref="I84">
    <dxf>
      <fill>
        <patternFill patternType="solid">
          <bgColor rgb="FFFFFF00"/>
        </patternFill>
      </fill>
    </dxf>
  </rfmt>
  <rfmt sheetId="1" sqref="J99" start="0" length="2147483647">
    <dxf>
      <font>
        <color rgb="FFFF0000"/>
      </font>
    </dxf>
  </rfmt>
  <rcc rId="2129" sId="1">
    <nc r="K99" t="inlineStr">
      <is>
        <t>это надо так подробно??))</t>
      </is>
    </nc>
  </rcc>
  <rcv guid="{3A557100-9F28-4CAE-BE2B-77DADCE4D6AC}" action="delete"/>
  <rdn rId="0" localSheetId="1" customView="1" name="Z_3A557100_9F28_4CAE_BE2B_77DADCE4D6AC_.wvu.PrintArea" hidden="1" oldHidden="1">
    <formula>'Приложение 2'!$C$1:$J$148</formula>
    <oldFormula>'Приложение 2'!$C$1:$J$148</oldFormula>
  </rdn>
  <rdn rId="0" localSheetId="1" customView="1" name="Z_3A557100_9F28_4CAE_BE2B_77DADCE4D6AC_.wvu.PrintTitles" hidden="1" oldHidden="1">
    <formula>'Приложение 2'!$3:$5</formula>
    <oldFormula>'Приложение 2'!$3:$5</oldFormula>
  </rdn>
  <rdn rId="0" localSheetId="1" customView="1" name="Z_3A557100_9F28_4CAE_BE2B_77DADCE4D6AC_.wvu.FilterData" hidden="1" oldHidden="1">
    <formula>'Приложение 2'!$I$1:$I$208</formula>
    <oldFormula>'Приложение 2'!$I$1:$I$208</oldFormula>
  </rdn>
  <rcv guid="{3A557100-9F28-4CAE-BE2B-77DADCE4D6AC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F415060A-3B11-47DA-ABEB-0C085ACE1FB4}" name="Саратова Ольга Сергеевна" id="-2094278365" dateTime="2022-04-14T14:03:08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08"/>
  <sheetViews>
    <sheetView tabSelected="1" zoomScale="50" zoomScaleNormal="50" workbookViewId="0">
      <pane ySplit="5" topLeftCell="A165" activePane="bottomLeft" state="frozen"/>
      <selection activeCell="F1" sqref="F1"/>
      <selection pane="bottomLeft" activeCell="J199" sqref="J199:K199"/>
    </sheetView>
  </sheetViews>
  <sheetFormatPr defaultRowHeight="30" x14ac:dyDescent="0.4"/>
  <cols>
    <col min="1" max="1" width="1.5703125" style="32" customWidth="1"/>
    <col min="2" max="2" width="8" style="203" customWidth="1"/>
    <col min="3" max="3" width="6.42578125" style="12" customWidth="1"/>
    <col min="4" max="4" width="47.140625" style="12" customWidth="1"/>
    <col min="5" max="5" width="16.28515625" style="12" customWidth="1"/>
    <col min="6" max="6" width="15" style="12" customWidth="1"/>
    <col min="7" max="7" width="21.85546875" style="12" customWidth="1"/>
    <col min="8" max="8" width="19.7109375" style="40" customWidth="1"/>
    <col min="9" max="9" width="16.42578125" style="40" customWidth="1"/>
    <col min="10" max="10" width="96" style="12" customWidth="1"/>
    <col min="11" max="11" width="28.140625" style="12" customWidth="1"/>
    <col min="12" max="12" width="24.5703125" style="12" customWidth="1"/>
    <col min="13" max="13" width="9.140625" style="218"/>
    <col min="14" max="14" width="9.140625" style="214"/>
    <col min="15" max="16384" width="9.140625" style="12"/>
  </cols>
  <sheetData>
    <row r="1" spans="1:97" ht="25.5" customHeight="1" x14ac:dyDescent="0.4">
      <c r="C1" s="11"/>
      <c r="D1" s="65"/>
      <c r="E1" s="65"/>
      <c r="F1" s="65"/>
      <c r="G1" s="65"/>
      <c r="H1" s="66"/>
      <c r="I1" s="66"/>
      <c r="J1" s="67" t="s">
        <v>43</v>
      </c>
      <c r="K1" s="11"/>
      <c r="L1" s="11"/>
    </row>
    <row r="2" spans="1:97" ht="27.75" customHeight="1" x14ac:dyDescent="0.3">
      <c r="C2" s="11"/>
      <c r="D2" s="226" t="s">
        <v>172</v>
      </c>
      <c r="E2" s="226"/>
      <c r="F2" s="226"/>
      <c r="G2" s="226"/>
      <c r="H2" s="226"/>
      <c r="I2" s="226"/>
      <c r="J2" s="226"/>
      <c r="K2" s="11"/>
      <c r="L2" s="11"/>
      <c r="M2" s="12"/>
      <c r="N2" s="12"/>
    </row>
    <row r="3" spans="1:97" ht="32.25" customHeight="1" x14ac:dyDescent="0.3">
      <c r="C3" s="228" t="s">
        <v>0</v>
      </c>
      <c r="D3" s="228" t="s">
        <v>1</v>
      </c>
      <c r="E3" s="228" t="s">
        <v>2</v>
      </c>
      <c r="F3" s="228" t="s">
        <v>3</v>
      </c>
      <c r="G3" s="228" t="s">
        <v>173</v>
      </c>
      <c r="H3" s="228"/>
      <c r="I3" s="228"/>
      <c r="J3" s="228" t="s">
        <v>4</v>
      </c>
      <c r="K3" s="11"/>
      <c r="L3" s="11"/>
      <c r="M3" s="12"/>
      <c r="N3" s="12"/>
    </row>
    <row r="4" spans="1:97" ht="105.75" customHeight="1" x14ac:dyDescent="0.3">
      <c r="C4" s="228"/>
      <c r="D4" s="228"/>
      <c r="E4" s="228"/>
      <c r="F4" s="228"/>
      <c r="G4" s="63" t="s">
        <v>5</v>
      </c>
      <c r="H4" s="64" t="s">
        <v>6</v>
      </c>
      <c r="I4" s="64" t="s">
        <v>7</v>
      </c>
      <c r="J4" s="228"/>
      <c r="K4" s="28"/>
      <c r="L4" s="11"/>
      <c r="M4" s="12"/>
      <c r="N4" s="12"/>
    </row>
    <row r="5" spans="1:97" s="35" customFormat="1" ht="19.5" customHeight="1" x14ac:dyDescent="0.3">
      <c r="A5" s="52"/>
      <c r="B5" s="203"/>
      <c r="C5" s="63">
        <v>1</v>
      </c>
      <c r="D5" s="63">
        <v>2</v>
      </c>
      <c r="E5" s="63">
        <v>3</v>
      </c>
      <c r="F5" s="63">
        <v>4</v>
      </c>
      <c r="G5" s="63">
        <v>5</v>
      </c>
      <c r="H5" s="64">
        <v>6</v>
      </c>
      <c r="I5" s="64">
        <v>7</v>
      </c>
      <c r="J5" s="63">
        <v>8</v>
      </c>
      <c r="K5" s="33"/>
      <c r="L5" s="34"/>
    </row>
    <row r="6" spans="1:97" s="35" customFormat="1" ht="19.5" customHeight="1" x14ac:dyDescent="0.3">
      <c r="A6" s="52"/>
      <c r="B6" s="203"/>
      <c r="C6" s="229" t="s">
        <v>146</v>
      </c>
      <c r="D6" s="229"/>
      <c r="E6" s="229"/>
      <c r="F6" s="229"/>
      <c r="G6" s="229"/>
      <c r="H6" s="229"/>
      <c r="I6" s="229"/>
      <c r="J6" s="229"/>
      <c r="K6" s="33"/>
      <c r="L6" s="34"/>
    </row>
    <row r="7" spans="1:97" ht="20.25" customHeight="1" x14ac:dyDescent="0.3">
      <c r="C7" s="227" t="s">
        <v>167</v>
      </c>
      <c r="D7" s="227"/>
      <c r="E7" s="227"/>
      <c r="F7" s="227"/>
      <c r="G7" s="227"/>
      <c r="H7" s="227"/>
      <c r="I7" s="227"/>
      <c r="J7" s="227"/>
      <c r="K7" s="11"/>
      <c r="L7" s="11"/>
      <c r="M7" s="12"/>
      <c r="N7" s="12"/>
    </row>
    <row r="8" spans="1:97" s="40" customFormat="1" ht="122.25" customHeight="1" x14ac:dyDescent="0.4">
      <c r="A8" s="38">
        <v>169</v>
      </c>
      <c r="B8" s="204">
        <v>1</v>
      </c>
      <c r="C8" s="68" t="s">
        <v>8</v>
      </c>
      <c r="D8" s="69" t="s">
        <v>59</v>
      </c>
      <c r="E8" s="71" t="s">
        <v>60</v>
      </c>
      <c r="F8" s="68">
        <v>32</v>
      </c>
      <c r="G8" s="68">
        <v>56</v>
      </c>
      <c r="H8" s="68">
        <v>56</v>
      </c>
      <c r="I8" s="70">
        <f>H8/G8*100</f>
        <v>100</v>
      </c>
      <c r="J8" s="90" t="s">
        <v>211</v>
      </c>
      <c r="K8" s="209">
        <f>(I8+I9+I10+I11+I12)/5</f>
        <v>100</v>
      </c>
      <c r="L8" s="39"/>
      <c r="N8" s="215"/>
    </row>
    <row r="9" spans="1:97" s="40" customFormat="1" ht="73.5" customHeight="1" x14ac:dyDescent="0.4">
      <c r="A9" s="38">
        <v>170</v>
      </c>
      <c r="B9" s="204">
        <v>2</v>
      </c>
      <c r="C9" s="68" t="s">
        <v>11</v>
      </c>
      <c r="D9" s="69" t="s">
        <v>127</v>
      </c>
      <c r="E9" s="68" t="s">
        <v>55</v>
      </c>
      <c r="F9" s="68">
        <v>0.45</v>
      </c>
      <c r="G9" s="68">
        <v>0.56999999999999995</v>
      </c>
      <c r="H9" s="68">
        <v>0.56999999999999995</v>
      </c>
      <c r="I9" s="70">
        <f>H9/G9*100</f>
        <v>100</v>
      </c>
      <c r="J9" s="133" t="s">
        <v>209</v>
      </c>
      <c r="K9" s="39"/>
      <c r="L9" s="39"/>
      <c r="N9" s="215"/>
    </row>
    <row r="10" spans="1:97" ht="111.75" customHeight="1" x14ac:dyDescent="0.4">
      <c r="A10" s="38">
        <v>173</v>
      </c>
      <c r="B10" s="204">
        <v>3</v>
      </c>
      <c r="C10" s="89" t="s">
        <v>13</v>
      </c>
      <c r="D10" s="90" t="s">
        <v>207</v>
      </c>
      <c r="E10" s="71" t="s">
        <v>26</v>
      </c>
      <c r="F10" s="71">
        <v>2</v>
      </c>
      <c r="G10" s="71">
        <v>2</v>
      </c>
      <c r="H10" s="68">
        <v>2</v>
      </c>
      <c r="I10" s="70">
        <f>H10/G10*100</f>
        <v>100</v>
      </c>
      <c r="J10" s="90" t="s">
        <v>210</v>
      </c>
      <c r="K10" s="11"/>
      <c r="L10" s="11"/>
      <c r="M10" s="12"/>
    </row>
    <row r="11" spans="1:97" ht="105.75" customHeight="1" x14ac:dyDescent="0.4">
      <c r="A11" s="32">
        <v>174</v>
      </c>
      <c r="B11" s="205">
        <v>4</v>
      </c>
      <c r="C11" s="89" t="s">
        <v>14</v>
      </c>
      <c r="D11" s="90" t="s">
        <v>58</v>
      </c>
      <c r="E11" s="71" t="s">
        <v>7</v>
      </c>
      <c r="F11" s="71">
        <v>100</v>
      </c>
      <c r="G11" s="71">
        <v>100</v>
      </c>
      <c r="H11" s="68">
        <v>100</v>
      </c>
      <c r="I11" s="70">
        <f>H11/G11*100</f>
        <v>100</v>
      </c>
      <c r="J11" s="1"/>
      <c r="K11" s="11"/>
      <c r="L11" s="39">
        <f>5+10+9+26+14+10+5+5+7+7+15+5+6+5+5+5+4+2+14+4</f>
        <v>163</v>
      </c>
      <c r="M11" s="12"/>
    </row>
    <row r="12" spans="1:97" s="40" customFormat="1" ht="54" customHeight="1" x14ac:dyDescent="0.4">
      <c r="A12" s="38">
        <v>175</v>
      </c>
      <c r="B12" s="204">
        <v>5</v>
      </c>
      <c r="C12" s="77" t="s">
        <v>17</v>
      </c>
      <c r="D12" s="131" t="s">
        <v>128</v>
      </c>
      <c r="E12" s="68" t="s">
        <v>18</v>
      </c>
      <c r="F12" s="68">
        <v>60</v>
      </c>
      <c r="G12" s="68">
        <v>180</v>
      </c>
      <c r="H12" s="68">
        <v>180</v>
      </c>
      <c r="I12" s="70">
        <f>H12/G12*100</f>
        <v>100</v>
      </c>
      <c r="J12" s="90" t="s">
        <v>208</v>
      </c>
      <c r="K12" s="39"/>
      <c r="L12" s="39"/>
      <c r="N12" s="215"/>
    </row>
    <row r="13" spans="1:97" s="13" customFormat="1" ht="19.5" x14ac:dyDescent="0.3">
      <c r="A13" s="32"/>
      <c r="B13" s="203"/>
      <c r="C13" s="227" t="s">
        <v>168</v>
      </c>
      <c r="D13" s="227"/>
      <c r="E13" s="227"/>
      <c r="F13" s="227"/>
      <c r="G13" s="227"/>
      <c r="H13" s="227"/>
      <c r="I13" s="227"/>
      <c r="J13" s="227"/>
      <c r="K13" s="11"/>
      <c r="L13" s="11"/>
    </row>
    <row r="14" spans="1:97" s="6" customFormat="1" ht="49.5" x14ac:dyDescent="0.25">
      <c r="A14" s="36">
        <v>122</v>
      </c>
      <c r="B14" s="206">
        <v>6</v>
      </c>
      <c r="C14" s="68" t="s">
        <v>8</v>
      </c>
      <c r="D14" s="69" t="s">
        <v>67</v>
      </c>
      <c r="E14" s="68" t="s">
        <v>7</v>
      </c>
      <c r="F14" s="68">
        <v>100</v>
      </c>
      <c r="G14" s="68">
        <v>100</v>
      </c>
      <c r="H14" s="68">
        <v>100</v>
      </c>
      <c r="I14" s="70">
        <f t="shared" ref="I14:I23" si="0">H14/G14*100</f>
        <v>100</v>
      </c>
      <c r="J14" s="71"/>
      <c r="K14" s="93">
        <f>(I14+I15+I16+I17+I18+I19+I20+I21+I22+I23)/10</f>
        <v>107.93959090391259</v>
      </c>
      <c r="L14" s="9"/>
      <c r="N14" s="216"/>
    </row>
    <row r="15" spans="1:97" s="27" customFormat="1" ht="261.75" customHeight="1" x14ac:dyDescent="0.25">
      <c r="A15" s="37">
        <v>123</v>
      </c>
      <c r="B15" s="207">
        <v>7</v>
      </c>
      <c r="C15" s="68" t="s">
        <v>11</v>
      </c>
      <c r="D15" s="69" t="s">
        <v>68</v>
      </c>
      <c r="E15" s="68" t="s">
        <v>153</v>
      </c>
      <c r="F15" s="72">
        <v>200.1</v>
      </c>
      <c r="G15" s="72">
        <v>280.8</v>
      </c>
      <c r="H15" s="70">
        <v>152.30000000000001</v>
      </c>
      <c r="I15" s="70">
        <f t="shared" si="0"/>
        <v>54.237891737891744</v>
      </c>
      <c r="J15" s="86" t="s">
        <v>318</v>
      </c>
      <c r="K15" s="31"/>
      <c r="L15" s="30"/>
      <c r="M15" s="31"/>
      <c r="N15" s="224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</row>
    <row r="16" spans="1:97" s="6" customFormat="1" ht="77.25" customHeight="1" x14ac:dyDescent="0.25">
      <c r="A16" s="36">
        <v>124</v>
      </c>
      <c r="B16" s="206">
        <v>8</v>
      </c>
      <c r="C16" s="68" t="s">
        <v>13</v>
      </c>
      <c r="D16" s="69" t="s">
        <v>174</v>
      </c>
      <c r="E16" s="68" t="s">
        <v>7</v>
      </c>
      <c r="F16" s="73">
        <v>8.1</v>
      </c>
      <c r="G16" s="73">
        <v>8.5</v>
      </c>
      <c r="H16" s="74">
        <v>11.3</v>
      </c>
      <c r="I16" s="70">
        <f t="shared" si="0"/>
        <v>132.94117647058826</v>
      </c>
      <c r="J16" s="86" t="s">
        <v>336</v>
      </c>
      <c r="K16" s="30"/>
      <c r="L16" s="9"/>
      <c r="M16" s="219"/>
    </row>
    <row r="17" spans="1:14" s="31" customFormat="1" ht="138.75" customHeight="1" x14ac:dyDescent="0.25">
      <c r="A17" s="51">
        <v>126</v>
      </c>
      <c r="B17" s="207">
        <v>9</v>
      </c>
      <c r="C17" s="68" t="s">
        <v>14</v>
      </c>
      <c r="D17" s="69" t="s">
        <v>69</v>
      </c>
      <c r="E17" s="68" t="s">
        <v>70</v>
      </c>
      <c r="F17" s="68">
        <v>3</v>
      </c>
      <c r="G17" s="68">
        <v>3</v>
      </c>
      <c r="H17" s="75">
        <v>3</v>
      </c>
      <c r="I17" s="70">
        <f t="shared" si="0"/>
        <v>100</v>
      </c>
      <c r="J17" s="5"/>
      <c r="K17" s="30"/>
      <c r="L17" s="30"/>
      <c r="N17" s="217"/>
    </row>
    <row r="18" spans="1:14" s="6" customFormat="1" ht="67.5" customHeight="1" x14ac:dyDescent="0.25">
      <c r="A18" s="36">
        <v>127</v>
      </c>
      <c r="B18" s="206">
        <v>10</v>
      </c>
      <c r="C18" s="68" t="s">
        <v>17</v>
      </c>
      <c r="D18" s="76" t="s">
        <v>175</v>
      </c>
      <c r="E18" s="77" t="s">
        <v>7</v>
      </c>
      <c r="F18" s="73">
        <v>76.8</v>
      </c>
      <c r="G18" s="73">
        <v>80</v>
      </c>
      <c r="H18" s="74">
        <v>89.87</v>
      </c>
      <c r="I18" s="70">
        <f t="shared" si="0"/>
        <v>112.33750000000001</v>
      </c>
      <c r="J18" s="86" t="s">
        <v>382</v>
      </c>
      <c r="K18" s="43">
        <f>(I18+I19+I20+I21)/4</f>
        <v>120.16308404942907</v>
      </c>
      <c r="L18" s="9"/>
      <c r="M18" s="219"/>
    </row>
    <row r="19" spans="1:14" s="6" customFormat="1" ht="67.5" customHeight="1" x14ac:dyDescent="0.25">
      <c r="A19" s="36">
        <v>127</v>
      </c>
      <c r="B19" s="207">
        <v>11</v>
      </c>
      <c r="C19" s="68" t="s">
        <v>21</v>
      </c>
      <c r="D19" s="69" t="s">
        <v>176</v>
      </c>
      <c r="E19" s="68" t="s">
        <v>10</v>
      </c>
      <c r="F19" s="73">
        <v>1683</v>
      </c>
      <c r="G19" s="73">
        <v>1709</v>
      </c>
      <c r="H19" s="73">
        <v>3055</v>
      </c>
      <c r="I19" s="70">
        <f t="shared" si="0"/>
        <v>178.75950848449384</v>
      </c>
      <c r="J19" s="86" t="s">
        <v>337</v>
      </c>
      <c r="K19" s="93">
        <f>(I19+I20+I21+I22)/4</f>
        <v>119.96983520766145</v>
      </c>
      <c r="L19" s="9"/>
      <c r="M19" s="219"/>
    </row>
    <row r="20" spans="1:14" s="6" customFormat="1" ht="113.25" customHeight="1" x14ac:dyDescent="0.25">
      <c r="A20" s="36">
        <v>128</v>
      </c>
      <c r="B20" s="206">
        <v>12</v>
      </c>
      <c r="C20" s="68" t="s">
        <v>22</v>
      </c>
      <c r="D20" s="69" t="s">
        <v>71</v>
      </c>
      <c r="E20" s="77" t="s">
        <v>10</v>
      </c>
      <c r="F20" s="73">
        <v>249.8</v>
      </c>
      <c r="G20" s="73">
        <v>246.4</v>
      </c>
      <c r="H20" s="73">
        <v>244.8</v>
      </c>
      <c r="I20" s="70">
        <f t="shared" si="0"/>
        <v>99.350649350649363</v>
      </c>
      <c r="J20" s="86" t="s">
        <v>202</v>
      </c>
      <c r="K20" s="9"/>
      <c r="L20" s="9"/>
      <c r="N20" s="216"/>
    </row>
    <row r="21" spans="1:14" s="31" customFormat="1" ht="127.5" customHeight="1" x14ac:dyDescent="0.25">
      <c r="A21" s="51">
        <v>129</v>
      </c>
      <c r="B21" s="207">
        <v>13</v>
      </c>
      <c r="C21" s="68" t="s">
        <v>23</v>
      </c>
      <c r="D21" s="69" t="s">
        <v>72</v>
      </c>
      <c r="E21" s="77" t="s">
        <v>7</v>
      </c>
      <c r="F21" s="73">
        <v>13.5</v>
      </c>
      <c r="G21" s="73">
        <v>13.68</v>
      </c>
      <c r="H21" s="74">
        <v>12.34</v>
      </c>
      <c r="I21" s="70">
        <f t="shared" si="0"/>
        <v>90.204678362573105</v>
      </c>
      <c r="J21" s="86" t="s">
        <v>319</v>
      </c>
      <c r="K21" s="30"/>
      <c r="L21" s="259"/>
      <c r="N21" s="223"/>
    </row>
    <row r="22" spans="1:14" s="31" customFormat="1" ht="82.5" customHeight="1" x14ac:dyDescent="0.25">
      <c r="A22" s="36">
        <v>130</v>
      </c>
      <c r="B22" s="206">
        <v>14</v>
      </c>
      <c r="C22" s="68" t="s">
        <v>24</v>
      </c>
      <c r="D22" s="69" t="s">
        <v>177</v>
      </c>
      <c r="E22" s="77" t="s">
        <v>10</v>
      </c>
      <c r="F22" s="78">
        <v>5484</v>
      </c>
      <c r="G22" s="78">
        <v>5612</v>
      </c>
      <c r="H22" s="68">
        <v>6261</v>
      </c>
      <c r="I22" s="70">
        <f t="shared" si="0"/>
        <v>111.56450463292944</v>
      </c>
      <c r="J22" s="86" t="s">
        <v>337</v>
      </c>
      <c r="K22" s="30"/>
      <c r="L22" s="30"/>
      <c r="M22" s="220"/>
      <c r="N22" s="222"/>
    </row>
    <row r="23" spans="1:14" s="31" customFormat="1" ht="87.75" customHeight="1" x14ac:dyDescent="0.25">
      <c r="A23" s="51">
        <v>132</v>
      </c>
      <c r="B23" s="207">
        <v>15</v>
      </c>
      <c r="C23" s="68" t="s">
        <v>25</v>
      </c>
      <c r="D23" s="69" t="s">
        <v>178</v>
      </c>
      <c r="E23" s="77" t="s">
        <v>7</v>
      </c>
      <c r="F23" s="77">
        <v>0</v>
      </c>
      <c r="G23" s="77">
        <v>100</v>
      </c>
      <c r="H23" s="75">
        <v>100</v>
      </c>
      <c r="I23" s="70">
        <f t="shared" si="0"/>
        <v>100</v>
      </c>
      <c r="J23" s="86" t="s">
        <v>338</v>
      </c>
      <c r="K23" s="30"/>
      <c r="L23" s="30"/>
      <c r="N23" s="222"/>
    </row>
    <row r="24" spans="1:14" ht="23.25" customHeight="1" x14ac:dyDescent="0.3">
      <c r="C24" s="227" t="s">
        <v>320</v>
      </c>
      <c r="D24" s="227"/>
      <c r="E24" s="227"/>
      <c r="F24" s="251"/>
      <c r="G24" s="227"/>
      <c r="H24" s="227"/>
      <c r="I24" s="227"/>
      <c r="J24" s="227"/>
      <c r="K24" s="11"/>
      <c r="L24" s="11"/>
      <c r="M24" s="12"/>
      <c r="N24" s="222"/>
    </row>
    <row r="25" spans="1:14" ht="63" customHeight="1" x14ac:dyDescent="0.3">
      <c r="A25" s="32">
        <v>52</v>
      </c>
      <c r="B25" s="205">
        <v>16</v>
      </c>
      <c r="C25" s="89" t="s">
        <v>8</v>
      </c>
      <c r="D25" s="85" t="s">
        <v>44</v>
      </c>
      <c r="E25" s="71" t="s">
        <v>26</v>
      </c>
      <c r="F25" s="71">
        <v>1</v>
      </c>
      <c r="G25" s="96">
        <v>1</v>
      </c>
      <c r="H25" s="127">
        <v>1</v>
      </c>
      <c r="I25" s="70">
        <f t="shared" ref="I25:I33" si="1">H25/G25*100</f>
        <v>100</v>
      </c>
      <c r="J25" s="232" t="s">
        <v>339</v>
      </c>
      <c r="K25" s="201">
        <f>(I25+I26+I27+I28+I29+I30+I31+I33+I32)/9</f>
        <v>102.11111111111111</v>
      </c>
      <c r="L25" s="11"/>
      <c r="M25" s="12"/>
      <c r="N25" s="222"/>
    </row>
    <row r="26" spans="1:14" ht="63" customHeight="1" x14ac:dyDescent="0.3">
      <c r="A26" s="32">
        <v>53</v>
      </c>
      <c r="B26" s="205">
        <v>17</v>
      </c>
      <c r="C26" s="89" t="s">
        <v>11</v>
      </c>
      <c r="D26" s="117" t="s">
        <v>45</v>
      </c>
      <c r="E26" s="71" t="s">
        <v>7</v>
      </c>
      <c r="F26" s="123">
        <v>72.73</v>
      </c>
      <c r="G26" s="124">
        <v>76.97</v>
      </c>
      <c r="H26" s="128">
        <v>76.97</v>
      </c>
      <c r="I26" s="70">
        <f t="shared" si="1"/>
        <v>100</v>
      </c>
      <c r="J26" s="233"/>
      <c r="K26" s="11">
        <f>(I25+I26+I27+I28+I29+I30+I31)/7</f>
        <v>102.71428571428571</v>
      </c>
      <c r="L26" s="11"/>
      <c r="M26" s="12"/>
      <c r="N26" s="222"/>
    </row>
    <row r="27" spans="1:14" ht="112.5" customHeight="1" x14ac:dyDescent="0.3">
      <c r="A27" s="32">
        <v>54</v>
      </c>
      <c r="B27" s="205">
        <v>18</v>
      </c>
      <c r="C27" s="89" t="s">
        <v>13</v>
      </c>
      <c r="D27" s="118" t="s">
        <v>170</v>
      </c>
      <c r="E27" s="71" t="s">
        <v>7</v>
      </c>
      <c r="F27" s="71">
        <v>57.27</v>
      </c>
      <c r="G27" s="71">
        <v>60.85</v>
      </c>
      <c r="H27" s="128">
        <v>60.85</v>
      </c>
      <c r="I27" s="70">
        <f t="shared" si="1"/>
        <v>100</v>
      </c>
      <c r="J27" s="129" t="s">
        <v>340</v>
      </c>
      <c r="K27" s="22"/>
      <c r="L27" s="11"/>
      <c r="M27" s="12"/>
      <c r="N27" s="222"/>
    </row>
    <row r="28" spans="1:14" ht="96" customHeight="1" x14ac:dyDescent="0.3">
      <c r="A28" s="32">
        <v>55</v>
      </c>
      <c r="B28" s="205">
        <v>19</v>
      </c>
      <c r="C28" s="89" t="s">
        <v>14</v>
      </c>
      <c r="D28" s="90" t="s">
        <v>100</v>
      </c>
      <c r="E28" s="71" t="s">
        <v>118</v>
      </c>
      <c r="F28" s="71">
        <v>1</v>
      </c>
      <c r="G28" s="125">
        <v>1</v>
      </c>
      <c r="H28" s="75">
        <v>1</v>
      </c>
      <c r="I28" s="70">
        <f t="shared" si="1"/>
        <v>100</v>
      </c>
      <c r="J28" s="90" t="s">
        <v>341</v>
      </c>
      <c r="K28" s="22"/>
      <c r="L28" s="11"/>
      <c r="M28" s="12"/>
      <c r="N28" s="222"/>
    </row>
    <row r="29" spans="1:14" ht="77.25" customHeight="1" x14ac:dyDescent="0.3">
      <c r="A29" s="32">
        <v>56</v>
      </c>
      <c r="B29" s="205">
        <v>20</v>
      </c>
      <c r="C29" s="89" t="s">
        <v>17</v>
      </c>
      <c r="D29" s="95" t="s">
        <v>46</v>
      </c>
      <c r="E29" s="71" t="s">
        <v>7</v>
      </c>
      <c r="F29" s="71">
        <v>87.17</v>
      </c>
      <c r="G29" s="126">
        <v>87.51</v>
      </c>
      <c r="H29" s="130">
        <v>87.51</v>
      </c>
      <c r="I29" s="70">
        <f t="shared" si="1"/>
        <v>100</v>
      </c>
      <c r="J29" s="90" t="s">
        <v>341</v>
      </c>
      <c r="K29" s="22"/>
      <c r="L29" s="11"/>
      <c r="M29" s="12"/>
      <c r="N29" s="222"/>
    </row>
    <row r="30" spans="1:14" s="25" customFormat="1" ht="96" customHeight="1" x14ac:dyDescent="0.3">
      <c r="A30" s="38">
        <v>57</v>
      </c>
      <c r="B30" s="205">
        <v>21</v>
      </c>
      <c r="C30" s="77" t="s">
        <v>21</v>
      </c>
      <c r="D30" s="119" t="s">
        <v>47</v>
      </c>
      <c r="E30" s="68" t="s">
        <v>130</v>
      </c>
      <c r="F30" s="68">
        <v>26.24</v>
      </c>
      <c r="G30" s="122">
        <v>26.3</v>
      </c>
      <c r="H30" s="122">
        <v>26.3</v>
      </c>
      <c r="I30" s="70">
        <f t="shared" si="1"/>
        <v>100</v>
      </c>
      <c r="J30" s="41"/>
      <c r="K30" s="23"/>
      <c r="L30" s="24"/>
      <c r="N30" s="222"/>
    </row>
    <row r="31" spans="1:14" s="25" customFormat="1" ht="96" customHeight="1" x14ac:dyDescent="0.35">
      <c r="A31" s="38"/>
      <c r="B31" s="205">
        <v>22</v>
      </c>
      <c r="C31" s="77" t="s">
        <v>22</v>
      </c>
      <c r="D31" s="119" t="s">
        <v>99</v>
      </c>
      <c r="E31" s="68" t="s">
        <v>7</v>
      </c>
      <c r="F31" s="68">
        <v>4.5999999999999996</v>
      </c>
      <c r="G31" s="122">
        <v>15</v>
      </c>
      <c r="H31" s="122">
        <v>17.850000000000001</v>
      </c>
      <c r="I31" s="70">
        <f t="shared" si="1"/>
        <v>119.00000000000001</v>
      </c>
      <c r="J31" s="131" t="s">
        <v>205</v>
      </c>
      <c r="K31" s="23"/>
      <c r="L31" s="24"/>
      <c r="M31" s="221"/>
      <c r="N31" s="222"/>
    </row>
    <row r="32" spans="1:14" s="25" customFormat="1" ht="96" customHeight="1" x14ac:dyDescent="0.3">
      <c r="A32" s="38"/>
      <c r="B32" s="205">
        <v>23</v>
      </c>
      <c r="C32" s="120" t="s">
        <v>23</v>
      </c>
      <c r="D32" s="121" t="s">
        <v>203</v>
      </c>
      <c r="E32" s="68" t="s">
        <v>163</v>
      </c>
      <c r="F32" s="68" t="s">
        <v>37</v>
      </c>
      <c r="G32" s="122">
        <v>2</v>
      </c>
      <c r="H32" s="122">
        <v>2</v>
      </c>
      <c r="I32" s="70">
        <f t="shared" si="1"/>
        <v>100</v>
      </c>
      <c r="J32" s="131" t="s">
        <v>206</v>
      </c>
      <c r="K32" s="23"/>
      <c r="L32" s="24"/>
      <c r="N32" s="222"/>
    </row>
    <row r="33" spans="1:14" s="25" customFormat="1" ht="73.5" customHeight="1" x14ac:dyDescent="0.3">
      <c r="A33" s="38"/>
      <c r="B33" s="205">
        <v>24</v>
      </c>
      <c r="C33" s="132" t="s">
        <v>24</v>
      </c>
      <c r="D33" s="121" t="s">
        <v>204</v>
      </c>
      <c r="E33" s="68" t="s">
        <v>16</v>
      </c>
      <c r="F33" s="68" t="s">
        <v>37</v>
      </c>
      <c r="G33" s="122">
        <v>1</v>
      </c>
      <c r="H33" s="122">
        <v>1</v>
      </c>
      <c r="I33" s="70">
        <f t="shared" si="1"/>
        <v>100</v>
      </c>
      <c r="J33" s="131" t="s">
        <v>342</v>
      </c>
      <c r="K33" s="23"/>
      <c r="L33" s="24"/>
      <c r="N33" s="222"/>
    </row>
    <row r="34" spans="1:14" s="13" customFormat="1" ht="24" customHeight="1" x14ac:dyDescent="0.3">
      <c r="A34" s="32"/>
      <c r="B34" s="203"/>
      <c r="C34" s="227" t="s">
        <v>169</v>
      </c>
      <c r="D34" s="227"/>
      <c r="E34" s="227"/>
      <c r="F34" s="227"/>
      <c r="G34" s="227"/>
      <c r="H34" s="227"/>
      <c r="I34" s="227"/>
      <c r="J34" s="227"/>
      <c r="K34" s="11"/>
      <c r="L34" s="11"/>
      <c r="N34" s="222"/>
    </row>
    <row r="35" spans="1:14" s="31" customFormat="1" ht="43.5" customHeight="1" x14ac:dyDescent="0.25">
      <c r="A35" s="51">
        <v>85</v>
      </c>
      <c r="B35" s="207">
        <v>25</v>
      </c>
      <c r="C35" s="82" t="s">
        <v>8</v>
      </c>
      <c r="D35" s="141" t="s">
        <v>138</v>
      </c>
      <c r="E35" s="68" t="s">
        <v>7</v>
      </c>
      <c r="F35" s="68">
        <v>0</v>
      </c>
      <c r="G35" s="68">
        <v>100</v>
      </c>
      <c r="H35" s="68">
        <v>100</v>
      </c>
      <c r="I35" s="70">
        <f t="shared" ref="I35:I60" si="2">H35/G35*100</f>
        <v>100</v>
      </c>
      <c r="J35" s="56"/>
      <c r="K35" s="183">
        <f>(I35+I36+I37+I38+I39+I40+I48+I49+I57+I58+I46+I47+I50+I51+I52+I53+I54+I41+I42+I43+I44+I45+I55+I56+I59+I60)/26</f>
        <v>108.48342468722905</v>
      </c>
      <c r="L35" s="53"/>
      <c r="N35" s="222"/>
    </row>
    <row r="36" spans="1:14" s="31" customFormat="1" ht="54" customHeight="1" x14ac:dyDescent="0.25">
      <c r="A36" s="51">
        <v>86</v>
      </c>
      <c r="B36" s="207">
        <v>26</v>
      </c>
      <c r="C36" s="82" t="s">
        <v>11</v>
      </c>
      <c r="D36" s="141" t="s">
        <v>224</v>
      </c>
      <c r="E36" s="130" t="s">
        <v>231</v>
      </c>
      <c r="F36" s="68">
        <v>0</v>
      </c>
      <c r="G36" s="68">
        <v>2</v>
      </c>
      <c r="H36" s="68">
        <v>0</v>
      </c>
      <c r="I36" s="70">
        <v>100</v>
      </c>
      <c r="J36" s="133" t="s">
        <v>265</v>
      </c>
      <c r="K36" s="53"/>
      <c r="L36" s="53"/>
      <c r="N36" s="222"/>
    </row>
    <row r="37" spans="1:14" s="6" customFormat="1" ht="57" customHeight="1" x14ac:dyDescent="0.25">
      <c r="A37" s="36">
        <v>87</v>
      </c>
      <c r="B37" s="207">
        <v>27</v>
      </c>
      <c r="C37" s="80" t="s">
        <v>13</v>
      </c>
      <c r="D37" s="142" t="s">
        <v>225</v>
      </c>
      <c r="E37" s="68" t="s">
        <v>7</v>
      </c>
      <c r="F37" s="71">
        <v>71.8</v>
      </c>
      <c r="G37" s="138">
        <v>80</v>
      </c>
      <c r="H37" s="77">
        <v>81.5</v>
      </c>
      <c r="I37" s="70">
        <f t="shared" si="2"/>
        <v>101.875</v>
      </c>
      <c r="J37" s="84" t="s">
        <v>266</v>
      </c>
      <c r="K37" s="9"/>
      <c r="L37" s="9"/>
      <c r="N37" s="222"/>
    </row>
    <row r="38" spans="1:14" s="6" customFormat="1" ht="117" customHeight="1" x14ac:dyDescent="0.25">
      <c r="A38" s="45"/>
      <c r="B38" s="207">
        <v>28</v>
      </c>
      <c r="C38" s="80" t="s">
        <v>14</v>
      </c>
      <c r="D38" s="142" t="s">
        <v>232</v>
      </c>
      <c r="E38" s="68" t="s">
        <v>7</v>
      </c>
      <c r="F38" s="71">
        <v>0</v>
      </c>
      <c r="G38" s="138">
        <v>30</v>
      </c>
      <c r="H38" s="68">
        <v>48.7</v>
      </c>
      <c r="I38" s="70">
        <f t="shared" si="2"/>
        <v>162.33333333333334</v>
      </c>
      <c r="J38" s="84" t="s">
        <v>267</v>
      </c>
      <c r="K38" s="9"/>
      <c r="L38" s="9"/>
      <c r="M38" s="219"/>
      <c r="N38" s="222"/>
    </row>
    <row r="39" spans="1:14" s="6" customFormat="1" ht="102" customHeight="1" x14ac:dyDescent="0.25">
      <c r="A39" s="36">
        <v>90</v>
      </c>
      <c r="B39" s="207">
        <v>29</v>
      </c>
      <c r="C39" s="80" t="s">
        <v>17</v>
      </c>
      <c r="D39" s="143" t="s">
        <v>233</v>
      </c>
      <c r="E39" s="144" t="s">
        <v>10</v>
      </c>
      <c r="F39" s="145">
        <v>0</v>
      </c>
      <c r="G39" s="153">
        <v>1</v>
      </c>
      <c r="H39" s="154">
        <v>1</v>
      </c>
      <c r="I39" s="70">
        <f t="shared" si="2"/>
        <v>100</v>
      </c>
      <c r="J39" s="44"/>
      <c r="K39" s="9"/>
      <c r="L39" s="9"/>
      <c r="N39" s="222"/>
    </row>
    <row r="40" spans="1:14" s="31" customFormat="1" ht="87.75" customHeight="1" x14ac:dyDescent="0.25">
      <c r="A40" s="51">
        <v>91</v>
      </c>
      <c r="B40" s="207">
        <v>30</v>
      </c>
      <c r="C40" s="82" t="s">
        <v>21</v>
      </c>
      <c r="D40" s="141" t="s">
        <v>234</v>
      </c>
      <c r="E40" s="130" t="s">
        <v>155</v>
      </c>
      <c r="F40" s="75">
        <v>1830</v>
      </c>
      <c r="G40" s="75">
        <v>1886</v>
      </c>
      <c r="H40" s="75">
        <v>1886</v>
      </c>
      <c r="I40" s="70">
        <f t="shared" si="2"/>
        <v>100</v>
      </c>
      <c r="J40" s="5"/>
      <c r="K40" s="30"/>
      <c r="L40" s="30"/>
      <c r="N40" s="222"/>
    </row>
    <row r="41" spans="1:14" s="6" customFormat="1" ht="153.75" customHeight="1" x14ac:dyDescent="0.25">
      <c r="A41" s="36">
        <v>92</v>
      </c>
      <c r="B41" s="207">
        <v>31</v>
      </c>
      <c r="C41" s="82" t="s">
        <v>22</v>
      </c>
      <c r="D41" s="69" t="s">
        <v>158</v>
      </c>
      <c r="E41" s="130" t="s">
        <v>159</v>
      </c>
      <c r="F41" s="68">
        <v>9.8580000000000004E-3</v>
      </c>
      <c r="G41" s="152">
        <v>9.9000000000000008E-3</v>
      </c>
      <c r="H41" s="152">
        <v>9.9000000000000008E-3</v>
      </c>
      <c r="I41" s="70">
        <f t="shared" si="2"/>
        <v>100</v>
      </c>
      <c r="J41" s="86" t="s">
        <v>268</v>
      </c>
      <c r="K41" s="43"/>
      <c r="L41" s="9"/>
      <c r="N41" s="222"/>
    </row>
    <row r="42" spans="1:14" s="6" customFormat="1" ht="67.5" customHeight="1" x14ac:dyDescent="0.25">
      <c r="A42" s="36">
        <v>92</v>
      </c>
      <c r="B42" s="207">
        <v>32</v>
      </c>
      <c r="C42" s="80" t="s">
        <v>23</v>
      </c>
      <c r="D42" s="69" t="s">
        <v>236</v>
      </c>
      <c r="E42" s="68" t="s">
        <v>7</v>
      </c>
      <c r="F42" s="70">
        <v>57.14</v>
      </c>
      <c r="G42" s="70">
        <v>100</v>
      </c>
      <c r="H42" s="68">
        <v>100</v>
      </c>
      <c r="I42" s="70">
        <f t="shared" si="2"/>
        <v>100</v>
      </c>
      <c r="J42" s="86" t="s">
        <v>269</v>
      </c>
      <c r="K42" s="43"/>
      <c r="L42" s="9"/>
      <c r="N42" s="222"/>
    </row>
    <row r="43" spans="1:14" s="6" customFormat="1" ht="108.75" customHeight="1" x14ac:dyDescent="0.25">
      <c r="A43" s="36">
        <v>92</v>
      </c>
      <c r="B43" s="207">
        <v>33</v>
      </c>
      <c r="C43" s="80" t="s">
        <v>235</v>
      </c>
      <c r="D43" s="69" t="s">
        <v>237</v>
      </c>
      <c r="E43" s="68" t="s">
        <v>7</v>
      </c>
      <c r="F43" s="70">
        <v>6.9</v>
      </c>
      <c r="G43" s="137">
        <v>0.27</v>
      </c>
      <c r="H43" s="68">
        <v>0.61</v>
      </c>
      <c r="I43" s="70">
        <f t="shared" si="2"/>
        <v>225.9259259259259</v>
      </c>
      <c r="J43" s="86" t="s">
        <v>343</v>
      </c>
      <c r="K43" s="43"/>
      <c r="L43" s="9"/>
      <c r="M43" s="219"/>
      <c r="N43" s="222"/>
    </row>
    <row r="44" spans="1:14" s="6" customFormat="1" ht="87.75" customHeight="1" x14ac:dyDescent="0.25">
      <c r="A44" s="36">
        <v>90</v>
      </c>
      <c r="B44" s="207">
        <v>34</v>
      </c>
      <c r="C44" s="202" t="s">
        <v>25</v>
      </c>
      <c r="D44" s="143" t="s">
        <v>82</v>
      </c>
      <c r="E44" s="68" t="s">
        <v>7</v>
      </c>
      <c r="F44" s="145">
        <v>69.900000000000006</v>
      </c>
      <c r="G44" s="146">
        <v>70</v>
      </c>
      <c r="H44" s="155">
        <v>70</v>
      </c>
      <c r="I44" s="70">
        <f t="shared" si="2"/>
        <v>100</v>
      </c>
      <c r="J44" s="44"/>
      <c r="K44" s="9"/>
      <c r="L44" s="9"/>
      <c r="N44" s="222"/>
    </row>
    <row r="45" spans="1:14" s="31" customFormat="1" ht="102" customHeight="1" x14ac:dyDescent="0.25">
      <c r="A45" s="51">
        <v>91</v>
      </c>
      <c r="B45" s="207">
        <v>35</v>
      </c>
      <c r="C45" s="82" t="s">
        <v>28</v>
      </c>
      <c r="D45" s="141" t="s">
        <v>157</v>
      </c>
      <c r="E45" s="68" t="s">
        <v>7</v>
      </c>
      <c r="F45" s="70">
        <v>23.3</v>
      </c>
      <c r="G45" s="70">
        <v>30.8</v>
      </c>
      <c r="H45" s="70">
        <v>30.8</v>
      </c>
      <c r="I45" s="70">
        <f t="shared" si="2"/>
        <v>100</v>
      </c>
      <c r="J45" s="86" t="s">
        <v>344</v>
      </c>
      <c r="K45" s="30"/>
      <c r="L45" s="30"/>
      <c r="N45" s="222"/>
    </row>
    <row r="46" spans="1:14" s="48" customFormat="1" ht="61.5" customHeight="1" x14ac:dyDescent="0.25">
      <c r="A46" s="46">
        <v>101</v>
      </c>
      <c r="B46" s="207">
        <v>36</v>
      </c>
      <c r="C46" s="99" t="s">
        <v>29</v>
      </c>
      <c r="D46" s="141" t="s">
        <v>83</v>
      </c>
      <c r="E46" s="68" t="s">
        <v>7</v>
      </c>
      <c r="F46" s="70">
        <v>36.200000000000003</v>
      </c>
      <c r="G46" s="70">
        <v>36.200000000000003</v>
      </c>
      <c r="H46" s="137">
        <v>36.200000000000003</v>
      </c>
      <c r="I46" s="70">
        <f t="shared" si="2"/>
        <v>100</v>
      </c>
      <c r="J46" s="58"/>
      <c r="K46" s="47"/>
      <c r="L46" s="47"/>
      <c r="N46" s="222"/>
    </row>
    <row r="47" spans="1:14" s="6" customFormat="1" ht="82.5" customHeight="1" x14ac:dyDescent="0.25">
      <c r="A47" s="36">
        <v>102</v>
      </c>
      <c r="B47" s="207">
        <v>37</v>
      </c>
      <c r="C47" s="80" t="s">
        <v>30</v>
      </c>
      <c r="D47" s="141" t="s">
        <v>226</v>
      </c>
      <c r="E47" s="68" t="s">
        <v>7</v>
      </c>
      <c r="F47" s="71">
        <v>100</v>
      </c>
      <c r="G47" s="71">
        <v>100</v>
      </c>
      <c r="H47" s="70">
        <v>100</v>
      </c>
      <c r="I47" s="70">
        <f t="shared" si="2"/>
        <v>100</v>
      </c>
      <c r="J47" s="4"/>
      <c r="K47" s="10"/>
      <c r="L47" s="9"/>
      <c r="N47" s="222"/>
    </row>
    <row r="48" spans="1:14" s="6" customFormat="1" ht="92.25" customHeight="1" x14ac:dyDescent="0.25">
      <c r="A48" s="36">
        <v>92</v>
      </c>
      <c r="B48" s="207">
        <v>38</v>
      </c>
      <c r="C48" s="80" t="s">
        <v>31</v>
      </c>
      <c r="D48" s="69" t="s">
        <v>238</v>
      </c>
      <c r="E48" s="130" t="s">
        <v>18</v>
      </c>
      <c r="F48" s="68">
        <v>5</v>
      </c>
      <c r="G48" s="87">
        <v>12</v>
      </c>
      <c r="H48" s="68">
        <v>12</v>
      </c>
      <c r="I48" s="70">
        <f t="shared" si="2"/>
        <v>100</v>
      </c>
      <c r="J48" s="86" t="s">
        <v>345</v>
      </c>
      <c r="K48" s="43"/>
      <c r="L48" s="9"/>
      <c r="N48" s="222"/>
    </row>
    <row r="49" spans="1:14" s="6" customFormat="1" ht="83.25" customHeight="1" x14ac:dyDescent="0.25">
      <c r="A49" s="36">
        <v>93</v>
      </c>
      <c r="B49" s="207">
        <v>39</v>
      </c>
      <c r="C49" s="80" t="s">
        <v>32</v>
      </c>
      <c r="D49" s="142" t="s">
        <v>240</v>
      </c>
      <c r="E49" s="126" t="s">
        <v>34</v>
      </c>
      <c r="F49" s="151">
        <v>22.08</v>
      </c>
      <c r="G49" s="138">
        <v>16.100000000000001</v>
      </c>
      <c r="H49" s="70">
        <v>21</v>
      </c>
      <c r="I49" s="70">
        <f t="shared" si="2"/>
        <v>130.43478260869563</v>
      </c>
      <c r="J49" s="85" t="s">
        <v>346</v>
      </c>
      <c r="K49" s="43"/>
      <c r="L49" s="9"/>
      <c r="M49" s="219"/>
      <c r="N49" s="222"/>
    </row>
    <row r="50" spans="1:14" s="6" customFormat="1" ht="79.5" customHeight="1" x14ac:dyDescent="0.25">
      <c r="A50" s="36">
        <v>105</v>
      </c>
      <c r="B50" s="207">
        <v>40</v>
      </c>
      <c r="C50" s="80" t="s">
        <v>33</v>
      </c>
      <c r="D50" s="90" t="s">
        <v>160</v>
      </c>
      <c r="E50" s="68" t="s">
        <v>7</v>
      </c>
      <c r="F50" s="138">
        <v>50</v>
      </c>
      <c r="G50" s="138">
        <v>28</v>
      </c>
      <c r="H50" s="70">
        <v>28</v>
      </c>
      <c r="I50" s="70">
        <f t="shared" si="2"/>
        <v>100</v>
      </c>
      <c r="J50" s="95" t="s">
        <v>347</v>
      </c>
      <c r="K50" s="9"/>
      <c r="L50" s="9"/>
      <c r="N50" s="222"/>
    </row>
    <row r="51" spans="1:14" s="6" customFormat="1" ht="141.75" customHeight="1" x14ac:dyDescent="0.25">
      <c r="A51" s="36">
        <v>106</v>
      </c>
      <c r="B51" s="207">
        <v>41</v>
      </c>
      <c r="C51" s="80" t="s">
        <v>123</v>
      </c>
      <c r="D51" s="90" t="s">
        <v>230</v>
      </c>
      <c r="E51" s="68" t="s">
        <v>7</v>
      </c>
      <c r="F51" s="71">
        <v>100</v>
      </c>
      <c r="G51" s="71">
        <v>100</v>
      </c>
      <c r="H51" s="68">
        <v>100</v>
      </c>
      <c r="I51" s="70">
        <f t="shared" si="2"/>
        <v>100</v>
      </c>
      <c r="J51" s="18"/>
      <c r="K51" s="9"/>
      <c r="L51" s="9"/>
      <c r="N51" s="222"/>
    </row>
    <row r="52" spans="1:14" s="6" customFormat="1" ht="99" customHeight="1" x14ac:dyDescent="0.25">
      <c r="A52" s="36">
        <v>107</v>
      </c>
      <c r="B52" s="207">
        <v>42</v>
      </c>
      <c r="C52" s="80" t="s">
        <v>139</v>
      </c>
      <c r="D52" s="90" t="s">
        <v>85</v>
      </c>
      <c r="E52" s="68" t="s">
        <v>7</v>
      </c>
      <c r="F52" s="71">
        <v>98.2</v>
      </c>
      <c r="G52" s="138">
        <v>100</v>
      </c>
      <c r="H52" s="68">
        <v>100</v>
      </c>
      <c r="I52" s="70">
        <f t="shared" si="2"/>
        <v>100</v>
      </c>
      <c r="J52" s="86" t="s">
        <v>348</v>
      </c>
      <c r="K52" s="9"/>
      <c r="L52" s="9"/>
      <c r="N52" s="222"/>
    </row>
    <row r="53" spans="1:14" s="6" customFormat="1" ht="51.75" customHeight="1" x14ac:dyDescent="0.25">
      <c r="A53" s="36">
        <v>108</v>
      </c>
      <c r="B53" s="207">
        <v>43</v>
      </c>
      <c r="C53" s="80" t="s">
        <v>161</v>
      </c>
      <c r="D53" s="90" t="s">
        <v>229</v>
      </c>
      <c r="E53" s="126" t="s">
        <v>10</v>
      </c>
      <c r="F53" s="71">
        <v>0</v>
      </c>
      <c r="G53" s="71">
        <v>1</v>
      </c>
      <c r="H53" s="68">
        <v>1</v>
      </c>
      <c r="I53" s="70">
        <f t="shared" si="2"/>
        <v>100</v>
      </c>
      <c r="J53" s="95" t="s">
        <v>349</v>
      </c>
      <c r="K53" s="9"/>
      <c r="L53" s="9"/>
      <c r="N53" s="222"/>
    </row>
    <row r="54" spans="1:14" s="48" customFormat="1" ht="110.25" customHeight="1" x14ac:dyDescent="0.25">
      <c r="A54" s="46">
        <v>109</v>
      </c>
      <c r="B54" s="207">
        <v>44</v>
      </c>
      <c r="C54" s="80" t="s">
        <v>162</v>
      </c>
      <c r="D54" s="90" t="s">
        <v>144</v>
      </c>
      <c r="E54" s="68" t="s">
        <v>7</v>
      </c>
      <c r="F54" s="147">
        <v>28.5</v>
      </c>
      <c r="G54" s="147">
        <v>28.5</v>
      </c>
      <c r="H54" s="68">
        <v>28.5</v>
      </c>
      <c r="I54" s="70">
        <f t="shared" si="2"/>
        <v>100</v>
      </c>
      <c r="J54" s="179" t="s">
        <v>270</v>
      </c>
      <c r="K54" s="47"/>
      <c r="L54" s="47"/>
      <c r="N54" s="222"/>
    </row>
    <row r="55" spans="1:14" s="48" customFormat="1" ht="167.25" customHeight="1" x14ac:dyDescent="0.25">
      <c r="A55" s="46">
        <v>109</v>
      </c>
      <c r="B55" s="207">
        <v>45</v>
      </c>
      <c r="C55" s="80" t="s">
        <v>239</v>
      </c>
      <c r="D55" s="148" t="s">
        <v>156</v>
      </c>
      <c r="E55" s="68" t="s">
        <v>7</v>
      </c>
      <c r="F55" s="147">
        <v>97.3</v>
      </c>
      <c r="G55" s="147">
        <v>98</v>
      </c>
      <c r="H55" s="70">
        <v>98</v>
      </c>
      <c r="I55" s="70">
        <f t="shared" si="2"/>
        <v>100</v>
      </c>
      <c r="J55" s="179" t="s">
        <v>271</v>
      </c>
      <c r="K55" s="47"/>
      <c r="L55" s="47"/>
      <c r="N55" s="222"/>
    </row>
    <row r="56" spans="1:14" s="48" customFormat="1" ht="110.25" customHeight="1" x14ac:dyDescent="0.25">
      <c r="A56" s="46">
        <v>109</v>
      </c>
      <c r="B56" s="207">
        <v>46</v>
      </c>
      <c r="C56" s="80" t="s">
        <v>140</v>
      </c>
      <c r="D56" s="90" t="s">
        <v>241</v>
      </c>
      <c r="E56" s="68" t="s">
        <v>10</v>
      </c>
      <c r="F56" s="150">
        <v>3</v>
      </c>
      <c r="G56" s="150">
        <v>3</v>
      </c>
      <c r="H56" s="68">
        <v>3</v>
      </c>
      <c r="I56" s="70">
        <f t="shared" si="2"/>
        <v>100</v>
      </c>
      <c r="J56" s="58"/>
      <c r="K56" s="47"/>
      <c r="L56" s="47"/>
      <c r="N56" s="222"/>
    </row>
    <row r="57" spans="1:14" s="31" customFormat="1" ht="123" customHeight="1" x14ac:dyDescent="0.25">
      <c r="A57" s="51"/>
      <c r="B57" s="207">
        <v>47</v>
      </c>
      <c r="C57" s="99" t="s">
        <v>141</v>
      </c>
      <c r="D57" s="141" t="s">
        <v>84</v>
      </c>
      <c r="E57" s="130" t="s">
        <v>7</v>
      </c>
      <c r="F57" s="70">
        <v>100</v>
      </c>
      <c r="G57" s="70">
        <v>100</v>
      </c>
      <c r="H57" s="70">
        <v>100</v>
      </c>
      <c r="I57" s="70">
        <f t="shared" si="2"/>
        <v>100</v>
      </c>
      <c r="J57" s="5"/>
      <c r="K57" s="53"/>
      <c r="L57" s="30"/>
      <c r="N57" s="222"/>
    </row>
    <row r="58" spans="1:14" s="31" customFormat="1" ht="148.5" x14ac:dyDescent="0.25">
      <c r="A58" s="51">
        <v>95</v>
      </c>
      <c r="B58" s="207">
        <v>48</v>
      </c>
      <c r="C58" s="80" t="s">
        <v>142</v>
      </c>
      <c r="D58" s="141" t="s">
        <v>242</v>
      </c>
      <c r="E58" s="130" t="s">
        <v>7</v>
      </c>
      <c r="F58" s="70">
        <v>1.7</v>
      </c>
      <c r="G58" s="137">
        <v>2.27</v>
      </c>
      <c r="H58" s="68">
        <v>2.27</v>
      </c>
      <c r="I58" s="70">
        <f t="shared" si="2"/>
        <v>100</v>
      </c>
      <c r="J58" s="86" t="s">
        <v>272</v>
      </c>
      <c r="K58" s="30"/>
      <c r="L58" s="30"/>
      <c r="N58" s="222"/>
    </row>
    <row r="59" spans="1:14" s="6" customFormat="1" ht="70.5" customHeight="1" x14ac:dyDescent="0.25">
      <c r="A59" s="36">
        <v>111</v>
      </c>
      <c r="B59" s="207">
        <v>49</v>
      </c>
      <c r="C59" s="99" t="s">
        <v>143</v>
      </c>
      <c r="D59" s="148" t="s">
        <v>227</v>
      </c>
      <c r="E59" s="149" t="s">
        <v>10</v>
      </c>
      <c r="F59" s="150">
        <v>0</v>
      </c>
      <c r="G59" s="150">
        <v>1</v>
      </c>
      <c r="H59" s="150">
        <v>1</v>
      </c>
      <c r="I59" s="70">
        <f t="shared" si="2"/>
        <v>100</v>
      </c>
      <c r="J59" s="119" t="s">
        <v>384</v>
      </c>
      <c r="K59" s="9"/>
      <c r="L59" s="9"/>
      <c r="N59" s="222"/>
    </row>
    <row r="60" spans="1:14" s="6" customFormat="1" ht="86.25" customHeight="1" x14ac:dyDescent="0.25">
      <c r="A60" s="36">
        <v>111</v>
      </c>
      <c r="B60" s="207">
        <v>50</v>
      </c>
      <c r="C60" s="99" t="s">
        <v>145</v>
      </c>
      <c r="D60" s="148" t="s">
        <v>228</v>
      </c>
      <c r="E60" s="149" t="s">
        <v>10</v>
      </c>
      <c r="F60" s="150">
        <v>0</v>
      </c>
      <c r="G60" s="150">
        <v>1</v>
      </c>
      <c r="H60" s="150">
        <v>1</v>
      </c>
      <c r="I60" s="70">
        <f t="shared" si="2"/>
        <v>100</v>
      </c>
      <c r="J60" s="179" t="s">
        <v>273</v>
      </c>
      <c r="K60" s="9"/>
      <c r="L60" s="9"/>
      <c r="N60" s="222"/>
    </row>
    <row r="61" spans="1:14" s="13" customFormat="1" ht="22.5" customHeight="1" x14ac:dyDescent="0.3">
      <c r="A61" s="32"/>
      <c r="B61" s="203"/>
      <c r="C61" s="227" t="s">
        <v>321</v>
      </c>
      <c r="D61" s="227"/>
      <c r="E61" s="227"/>
      <c r="F61" s="227"/>
      <c r="G61" s="227"/>
      <c r="H61" s="227"/>
      <c r="I61" s="227"/>
      <c r="J61" s="227"/>
      <c r="K61" s="11"/>
      <c r="L61" s="11"/>
      <c r="N61" s="222"/>
    </row>
    <row r="62" spans="1:14" s="13" customFormat="1" ht="80.25" customHeight="1" x14ac:dyDescent="0.3">
      <c r="A62" s="32">
        <v>14</v>
      </c>
      <c r="B62" s="205">
        <v>51</v>
      </c>
      <c r="C62" s="68" t="s">
        <v>8</v>
      </c>
      <c r="D62" s="119" t="s">
        <v>75</v>
      </c>
      <c r="E62" s="68" t="s">
        <v>7</v>
      </c>
      <c r="F62" s="70">
        <v>39</v>
      </c>
      <c r="G62" s="70">
        <v>46</v>
      </c>
      <c r="H62" s="70">
        <v>48</v>
      </c>
      <c r="I62" s="70">
        <f t="shared" ref="I62:I76" si="3">H62/G62*100</f>
        <v>104.34782608695652</v>
      </c>
      <c r="J62" s="49"/>
      <c r="K62" s="92">
        <f>(I62+I63+I64+I65+I66+I67+I68+I69+I70+I71+I72+I73+I74+I75+I76)/15</f>
        <v>102.74374604325413</v>
      </c>
      <c r="L62" s="11"/>
      <c r="N62" s="222"/>
    </row>
    <row r="63" spans="1:14" s="13" customFormat="1" ht="78.75" customHeight="1" x14ac:dyDescent="0.35">
      <c r="A63" s="32">
        <v>15</v>
      </c>
      <c r="B63" s="205">
        <v>52</v>
      </c>
      <c r="C63" s="82" t="s">
        <v>11</v>
      </c>
      <c r="D63" s="119" t="s">
        <v>76</v>
      </c>
      <c r="E63" s="68" t="s">
        <v>7</v>
      </c>
      <c r="F63" s="68">
        <v>46.2</v>
      </c>
      <c r="G63" s="70">
        <v>44</v>
      </c>
      <c r="H63" s="68">
        <v>50.2</v>
      </c>
      <c r="I63" s="70">
        <f t="shared" si="3"/>
        <v>114.09090909090909</v>
      </c>
      <c r="J63" s="50"/>
      <c r="K63" s="20">
        <f>(I62+I63)/2</f>
        <v>109.21936758893281</v>
      </c>
      <c r="L63" s="11"/>
      <c r="M63" s="218"/>
      <c r="N63" s="222"/>
    </row>
    <row r="64" spans="1:14" s="13" customFormat="1" ht="88.5" customHeight="1" x14ac:dyDescent="0.35">
      <c r="A64" s="32">
        <v>16</v>
      </c>
      <c r="B64" s="205">
        <v>53</v>
      </c>
      <c r="C64" s="80" t="s">
        <v>13</v>
      </c>
      <c r="D64" s="95" t="s">
        <v>89</v>
      </c>
      <c r="E64" s="71" t="s">
        <v>7</v>
      </c>
      <c r="F64" s="71">
        <v>22.8</v>
      </c>
      <c r="G64" s="71">
        <v>29.3</v>
      </c>
      <c r="H64" s="68">
        <v>35.1</v>
      </c>
      <c r="I64" s="70">
        <f t="shared" si="3"/>
        <v>119.79522184300342</v>
      </c>
      <c r="J64" s="7"/>
      <c r="K64" s="11"/>
      <c r="L64" s="11"/>
      <c r="M64" s="218"/>
      <c r="N64" s="222"/>
    </row>
    <row r="65" spans="1:14" s="13" customFormat="1" ht="86.25" customHeight="1" x14ac:dyDescent="0.35">
      <c r="A65" s="32">
        <v>17</v>
      </c>
      <c r="B65" s="205">
        <v>54</v>
      </c>
      <c r="C65" s="71" t="s">
        <v>14</v>
      </c>
      <c r="D65" s="95" t="s">
        <v>90</v>
      </c>
      <c r="E65" s="71" t="s">
        <v>7</v>
      </c>
      <c r="F65" s="71">
        <v>6.2</v>
      </c>
      <c r="G65" s="138">
        <v>4.4000000000000004</v>
      </c>
      <c r="H65" s="70">
        <v>7.5</v>
      </c>
      <c r="I65" s="70">
        <f t="shared" si="3"/>
        <v>170.45454545454544</v>
      </c>
      <c r="J65" s="7"/>
      <c r="K65" s="11"/>
      <c r="L65" s="11"/>
      <c r="M65" s="218"/>
      <c r="N65" s="222"/>
    </row>
    <row r="66" spans="1:14" s="13" customFormat="1" ht="84.75" customHeight="1" x14ac:dyDescent="0.3">
      <c r="A66" s="32">
        <v>18</v>
      </c>
      <c r="B66" s="205">
        <v>55</v>
      </c>
      <c r="C66" s="80" t="s">
        <v>17</v>
      </c>
      <c r="D66" s="95" t="s">
        <v>91</v>
      </c>
      <c r="E66" s="71" t="s">
        <v>7</v>
      </c>
      <c r="F66" s="71">
        <v>75.5</v>
      </c>
      <c r="G66" s="71">
        <v>79.7</v>
      </c>
      <c r="H66" s="68">
        <v>84.5</v>
      </c>
      <c r="I66" s="70">
        <f t="shared" si="3"/>
        <v>106.02258469259725</v>
      </c>
      <c r="J66" s="7"/>
      <c r="K66" s="11"/>
      <c r="L66" s="11"/>
      <c r="N66" s="222"/>
    </row>
    <row r="67" spans="1:14" s="13" customFormat="1" ht="87" customHeight="1" x14ac:dyDescent="0.3">
      <c r="A67" s="32">
        <v>19</v>
      </c>
      <c r="B67" s="205">
        <v>56</v>
      </c>
      <c r="C67" s="82" t="s">
        <v>21</v>
      </c>
      <c r="D67" s="119" t="s">
        <v>92</v>
      </c>
      <c r="E67" s="68" t="s">
        <v>7</v>
      </c>
      <c r="F67" s="68">
        <v>25.4</v>
      </c>
      <c r="G67" s="70">
        <v>27.4</v>
      </c>
      <c r="H67" s="70">
        <v>27.4</v>
      </c>
      <c r="I67" s="70">
        <f t="shared" si="3"/>
        <v>100</v>
      </c>
      <c r="J67" s="7"/>
      <c r="K67" s="11"/>
      <c r="L67" s="11"/>
      <c r="N67" s="222"/>
    </row>
    <row r="68" spans="1:14" s="13" customFormat="1" ht="154.5" customHeight="1" x14ac:dyDescent="0.35">
      <c r="A68" s="32">
        <v>20</v>
      </c>
      <c r="B68" s="205">
        <v>57</v>
      </c>
      <c r="C68" s="230" t="s">
        <v>22</v>
      </c>
      <c r="D68" s="95" t="s">
        <v>77</v>
      </c>
      <c r="E68" s="71" t="s">
        <v>7</v>
      </c>
      <c r="F68" s="70">
        <v>57</v>
      </c>
      <c r="G68" s="70">
        <v>40.5</v>
      </c>
      <c r="H68" s="70">
        <v>47.7</v>
      </c>
      <c r="I68" s="70">
        <f t="shared" si="3"/>
        <v>117.77777777777779</v>
      </c>
      <c r="J68" s="7"/>
      <c r="K68" s="11"/>
      <c r="L68" s="11"/>
      <c r="M68" s="218"/>
      <c r="N68" s="222"/>
    </row>
    <row r="69" spans="1:14" s="13" customFormat="1" ht="33" customHeight="1" x14ac:dyDescent="0.3">
      <c r="A69" s="32"/>
      <c r="B69" s="205"/>
      <c r="C69" s="231"/>
      <c r="D69" s="95" t="s">
        <v>78</v>
      </c>
      <c r="E69" s="71" t="s">
        <v>7</v>
      </c>
      <c r="F69" s="70">
        <v>60</v>
      </c>
      <c r="G69" s="72">
        <v>70.5</v>
      </c>
      <c r="H69" s="139" t="s">
        <v>221</v>
      </c>
      <c r="I69" s="70">
        <f t="shared" si="3"/>
        <v>104.11347517730498</v>
      </c>
      <c r="J69" s="2"/>
      <c r="K69" s="11"/>
      <c r="L69" s="11"/>
      <c r="N69" s="222"/>
    </row>
    <row r="70" spans="1:14" s="13" customFormat="1" ht="144.75" customHeight="1" x14ac:dyDescent="0.3">
      <c r="A70" s="32">
        <v>21</v>
      </c>
      <c r="B70" s="205">
        <v>58</v>
      </c>
      <c r="C70" s="80" t="s">
        <v>23</v>
      </c>
      <c r="D70" s="95" t="s">
        <v>93</v>
      </c>
      <c r="E70" s="71" t="s">
        <v>7</v>
      </c>
      <c r="F70" s="71">
        <v>100</v>
      </c>
      <c r="G70" s="136">
        <v>100</v>
      </c>
      <c r="H70" s="72">
        <v>100</v>
      </c>
      <c r="I70" s="70">
        <f t="shared" si="3"/>
        <v>100</v>
      </c>
      <c r="J70" s="7"/>
      <c r="K70" s="11"/>
      <c r="L70" s="11"/>
      <c r="N70" s="222"/>
    </row>
    <row r="71" spans="1:14" s="13" customFormat="1" ht="126.75" customHeight="1" x14ac:dyDescent="0.3">
      <c r="A71" s="32">
        <v>22</v>
      </c>
      <c r="B71" s="205">
        <v>59</v>
      </c>
      <c r="C71" s="71" t="s">
        <v>24</v>
      </c>
      <c r="D71" s="119" t="s">
        <v>94</v>
      </c>
      <c r="E71" s="68" t="s">
        <v>7</v>
      </c>
      <c r="F71" s="68">
        <v>29</v>
      </c>
      <c r="G71" s="68">
        <v>61.2</v>
      </c>
      <c r="H71" s="140">
        <v>63.1</v>
      </c>
      <c r="I71" s="70">
        <f t="shared" si="3"/>
        <v>103.10457516339868</v>
      </c>
      <c r="J71" s="7"/>
      <c r="K71" s="11"/>
      <c r="L71" s="11"/>
      <c r="N71" s="222"/>
    </row>
    <row r="72" spans="1:14" s="13" customFormat="1" ht="151.5" customHeight="1" x14ac:dyDescent="0.3">
      <c r="A72" s="32">
        <v>22</v>
      </c>
      <c r="B72" s="205">
        <v>60</v>
      </c>
      <c r="C72" s="71" t="s">
        <v>25</v>
      </c>
      <c r="D72" s="119" t="s">
        <v>217</v>
      </c>
      <c r="E72" s="68" t="s">
        <v>7</v>
      </c>
      <c r="F72" s="68">
        <v>0.2</v>
      </c>
      <c r="G72" s="68">
        <v>0.2</v>
      </c>
      <c r="H72" s="140">
        <v>0.1</v>
      </c>
      <c r="I72" s="70">
        <f t="shared" si="3"/>
        <v>50</v>
      </c>
      <c r="J72" s="85" t="s">
        <v>222</v>
      </c>
      <c r="K72" s="11"/>
      <c r="L72" s="11"/>
      <c r="N72" s="224"/>
    </row>
    <row r="73" spans="1:14" s="13" customFormat="1" ht="131.25" customHeight="1" x14ac:dyDescent="0.3">
      <c r="A73" s="32">
        <v>22</v>
      </c>
      <c r="B73" s="205">
        <v>61</v>
      </c>
      <c r="C73" s="71" t="s">
        <v>28</v>
      </c>
      <c r="D73" s="119" t="s">
        <v>279</v>
      </c>
      <c r="E73" s="68" t="s">
        <v>18</v>
      </c>
      <c r="F73" s="72">
        <v>1150</v>
      </c>
      <c r="G73" s="72">
        <v>1380</v>
      </c>
      <c r="H73" s="140">
        <v>710</v>
      </c>
      <c r="I73" s="70">
        <f t="shared" si="3"/>
        <v>51.449275362318836</v>
      </c>
      <c r="J73" s="86" t="s">
        <v>223</v>
      </c>
      <c r="K73" s="11"/>
      <c r="L73" s="11"/>
      <c r="N73" s="224"/>
    </row>
    <row r="74" spans="1:14" s="13" customFormat="1" ht="69.75" customHeight="1" x14ac:dyDescent="0.3">
      <c r="A74" s="32">
        <v>22</v>
      </c>
      <c r="B74" s="205">
        <v>62</v>
      </c>
      <c r="C74" s="71" t="s">
        <v>29</v>
      </c>
      <c r="D74" s="119" t="s">
        <v>218</v>
      </c>
      <c r="E74" s="68" t="s">
        <v>7</v>
      </c>
      <c r="F74" s="68">
        <v>1.8</v>
      </c>
      <c r="G74" s="68">
        <v>2.1</v>
      </c>
      <c r="H74" s="140">
        <v>2.1</v>
      </c>
      <c r="I74" s="70">
        <f t="shared" si="3"/>
        <v>100</v>
      </c>
      <c r="J74" s="7"/>
      <c r="K74" s="11"/>
      <c r="L74" s="11"/>
      <c r="N74" s="222"/>
    </row>
    <row r="75" spans="1:14" s="13" customFormat="1" ht="99.75" customHeight="1" x14ac:dyDescent="0.3">
      <c r="A75" s="32">
        <v>22</v>
      </c>
      <c r="B75" s="205">
        <v>63</v>
      </c>
      <c r="C75" s="71" t="s">
        <v>30</v>
      </c>
      <c r="D75" s="119" t="s">
        <v>220</v>
      </c>
      <c r="E75" s="68" t="s">
        <v>10</v>
      </c>
      <c r="F75" s="68">
        <v>15</v>
      </c>
      <c r="G75" s="68">
        <v>16</v>
      </c>
      <c r="H75" s="178">
        <v>16</v>
      </c>
      <c r="I75" s="70">
        <f t="shared" si="3"/>
        <v>100</v>
      </c>
      <c r="J75" s="7"/>
      <c r="K75" s="39"/>
      <c r="L75" s="11"/>
      <c r="N75" s="222"/>
    </row>
    <row r="76" spans="1:14" s="13" customFormat="1" ht="69.75" customHeight="1" x14ac:dyDescent="0.3">
      <c r="A76" s="32">
        <v>22</v>
      </c>
      <c r="B76" s="205">
        <v>64</v>
      </c>
      <c r="C76" s="71" t="s">
        <v>31</v>
      </c>
      <c r="D76" s="119" t="s">
        <v>219</v>
      </c>
      <c r="E76" s="68" t="s">
        <v>7</v>
      </c>
      <c r="F76" s="68">
        <v>100</v>
      </c>
      <c r="G76" s="70">
        <v>100</v>
      </c>
      <c r="H76" s="140">
        <v>100</v>
      </c>
      <c r="I76" s="70">
        <f t="shared" si="3"/>
        <v>100</v>
      </c>
      <c r="J76" s="7"/>
      <c r="K76" s="11"/>
      <c r="L76" s="11"/>
      <c r="N76" s="222"/>
    </row>
    <row r="77" spans="1:14" s="11" customFormat="1" x14ac:dyDescent="0.3">
      <c r="A77" s="32"/>
      <c r="B77" s="203"/>
      <c r="C77" s="227" t="s">
        <v>149</v>
      </c>
      <c r="D77" s="227"/>
      <c r="E77" s="227"/>
      <c r="F77" s="227"/>
      <c r="G77" s="227"/>
      <c r="H77" s="227"/>
      <c r="I77" s="227"/>
      <c r="J77" s="227"/>
      <c r="N77" s="222"/>
    </row>
    <row r="78" spans="1:14" s="11" customFormat="1" ht="49.5" customHeight="1" x14ac:dyDescent="0.35">
      <c r="A78" s="208">
        <v>160</v>
      </c>
      <c r="B78" s="205">
        <v>65</v>
      </c>
      <c r="C78" s="68" t="s">
        <v>8</v>
      </c>
      <c r="D78" s="119" t="s">
        <v>281</v>
      </c>
      <c r="E78" s="68" t="s">
        <v>282</v>
      </c>
      <c r="F78" s="68">
        <v>7.5</v>
      </c>
      <c r="G78" s="195">
        <v>22.05</v>
      </c>
      <c r="H78" s="200">
        <v>34.194000000000003</v>
      </c>
      <c r="I78" s="70">
        <f t="shared" ref="I78:I87" si="4">H78/G78*100</f>
        <v>155.0748299319728</v>
      </c>
      <c r="J78" s="8"/>
      <c r="K78" s="107">
        <f>(I78+I79+I80+I81+I82+I83+I84+I85+I86+I87)/10</f>
        <v>344.6718056108781</v>
      </c>
      <c r="M78" s="218"/>
      <c r="N78" s="222"/>
    </row>
    <row r="79" spans="1:14" s="11" customFormat="1" ht="71.25" customHeight="1" x14ac:dyDescent="0.3">
      <c r="A79" s="208">
        <v>162</v>
      </c>
      <c r="B79" s="205">
        <v>66</v>
      </c>
      <c r="C79" s="96" t="s">
        <v>11</v>
      </c>
      <c r="D79" s="179" t="s">
        <v>129</v>
      </c>
      <c r="E79" s="96" t="s">
        <v>130</v>
      </c>
      <c r="F79" s="96">
        <v>15.8</v>
      </c>
      <c r="G79" s="96">
        <v>15.6</v>
      </c>
      <c r="H79" s="77">
        <v>15.9</v>
      </c>
      <c r="I79" s="70">
        <f t="shared" si="4"/>
        <v>101.92307692307693</v>
      </c>
      <c r="J79" s="5"/>
      <c r="N79" s="222"/>
    </row>
    <row r="80" spans="1:14" s="11" customFormat="1" ht="114.75" customHeight="1" x14ac:dyDescent="0.35">
      <c r="A80" s="208">
        <v>163</v>
      </c>
      <c r="B80" s="205">
        <v>67</v>
      </c>
      <c r="C80" s="96" t="s">
        <v>13</v>
      </c>
      <c r="D80" s="179" t="s">
        <v>41</v>
      </c>
      <c r="E80" s="96" t="s">
        <v>131</v>
      </c>
      <c r="F80" s="96">
        <v>5</v>
      </c>
      <c r="G80" s="96">
        <v>4</v>
      </c>
      <c r="H80" s="77">
        <v>20</v>
      </c>
      <c r="I80" s="70">
        <f t="shared" si="4"/>
        <v>500</v>
      </c>
      <c r="J80" s="86" t="s">
        <v>350</v>
      </c>
      <c r="M80" s="218"/>
      <c r="N80" s="222"/>
    </row>
    <row r="81" spans="1:14" s="11" customFormat="1" ht="99" x14ac:dyDescent="0.3">
      <c r="A81" s="208">
        <v>164</v>
      </c>
      <c r="B81" s="205">
        <v>68</v>
      </c>
      <c r="C81" s="96" t="s">
        <v>14</v>
      </c>
      <c r="D81" s="119" t="s">
        <v>132</v>
      </c>
      <c r="E81" s="96" t="s">
        <v>133</v>
      </c>
      <c r="F81" s="186">
        <v>1353</v>
      </c>
      <c r="G81" s="186">
        <v>1194</v>
      </c>
      <c r="H81" s="186">
        <v>1194</v>
      </c>
      <c r="I81" s="70">
        <f t="shared" si="4"/>
        <v>100</v>
      </c>
      <c r="J81" s="5"/>
      <c r="K81" s="29">
        <f>(I81+I83+I87)/3</f>
        <v>138.65671641791045</v>
      </c>
      <c r="N81" s="222"/>
    </row>
    <row r="82" spans="1:14" s="11" customFormat="1" ht="66" x14ac:dyDescent="0.35">
      <c r="A82" s="208"/>
      <c r="B82" s="205">
        <v>69</v>
      </c>
      <c r="C82" s="96" t="s">
        <v>17</v>
      </c>
      <c r="D82" s="121" t="s">
        <v>134</v>
      </c>
      <c r="E82" s="96" t="s">
        <v>26</v>
      </c>
      <c r="F82" s="96">
        <v>2</v>
      </c>
      <c r="G82" s="96">
        <v>1</v>
      </c>
      <c r="H82" s="77">
        <v>17</v>
      </c>
      <c r="I82" s="70">
        <f>H82/G82*100</f>
        <v>1700</v>
      </c>
      <c r="J82" s="86" t="s">
        <v>351</v>
      </c>
      <c r="M82" s="218"/>
      <c r="N82" s="222"/>
    </row>
    <row r="83" spans="1:14" s="11" customFormat="1" ht="99" x14ac:dyDescent="0.3">
      <c r="A83" s="208">
        <v>165</v>
      </c>
      <c r="B83" s="205">
        <v>70</v>
      </c>
      <c r="C83" s="96" t="s">
        <v>21</v>
      </c>
      <c r="D83" s="119" t="s">
        <v>135</v>
      </c>
      <c r="E83" s="96" t="s">
        <v>7</v>
      </c>
      <c r="F83" s="96">
        <v>0.3</v>
      </c>
      <c r="G83" s="96">
        <v>1.34</v>
      </c>
      <c r="H83" s="77">
        <v>1.42</v>
      </c>
      <c r="I83" s="70">
        <f>H83/G83*100</f>
        <v>105.97014925373134</v>
      </c>
      <c r="J83" s="57"/>
      <c r="N83" s="222"/>
    </row>
    <row r="84" spans="1:14" s="11" customFormat="1" ht="49.5" x14ac:dyDescent="0.35">
      <c r="A84" s="208">
        <v>166</v>
      </c>
      <c r="B84" s="205">
        <v>71</v>
      </c>
      <c r="C84" s="96" t="s">
        <v>22</v>
      </c>
      <c r="D84" s="121" t="s">
        <v>42</v>
      </c>
      <c r="E84" s="96" t="s">
        <v>16</v>
      </c>
      <c r="F84" s="96">
        <v>68</v>
      </c>
      <c r="G84" s="96">
        <v>32</v>
      </c>
      <c r="H84" s="77">
        <v>126</v>
      </c>
      <c r="I84" s="70">
        <f>H84/G84*100</f>
        <v>393.75</v>
      </c>
      <c r="J84" s="85" t="s">
        <v>352</v>
      </c>
      <c r="M84" s="218"/>
      <c r="N84" s="222"/>
    </row>
    <row r="85" spans="1:14" s="11" customFormat="1" ht="143.25" customHeight="1" x14ac:dyDescent="0.3">
      <c r="A85" s="208">
        <v>167</v>
      </c>
      <c r="B85" s="205">
        <v>72</v>
      </c>
      <c r="C85" s="173" t="s">
        <v>23</v>
      </c>
      <c r="D85" s="69" t="s">
        <v>164</v>
      </c>
      <c r="E85" s="174" t="s">
        <v>136</v>
      </c>
      <c r="F85" s="68">
        <v>3.0000000000000001E-3</v>
      </c>
      <c r="G85" s="68">
        <v>5.0000000000000001E-3</v>
      </c>
      <c r="H85" s="77">
        <v>4.0000000000000001E-3</v>
      </c>
      <c r="I85" s="70">
        <f t="shared" si="4"/>
        <v>80</v>
      </c>
      <c r="J85" s="86" t="s">
        <v>317</v>
      </c>
      <c r="K85" s="20"/>
      <c r="N85" s="223"/>
    </row>
    <row r="86" spans="1:14" s="11" customFormat="1" ht="35.25" customHeight="1" x14ac:dyDescent="0.3">
      <c r="A86" s="208">
        <v>168</v>
      </c>
      <c r="B86" s="205">
        <v>73</v>
      </c>
      <c r="C86" s="187" t="s">
        <v>24</v>
      </c>
      <c r="D86" s="148" t="s">
        <v>137</v>
      </c>
      <c r="E86" s="188" t="s">
        <v>26</v>
      </c>
      <c r="F86" s="150">
        <v>42</v>
      </c>
      <c r="G86" s="96">
        <v>1</v>
      </c>
      <c r="H86" s="178">
        <v>1</v>
      </c>
      <c r="I86" s="70">
        <f t="shared" si="4"/>
        <v>100</v>
      </c>
      <c r="J86" s="69" t="s">
        <v>353</v>
      </c>
      <c r="K86" s="26"/>
      <c r="N86" s="222"/>
    </row>
    <row r="87" spans="1:14" s="11" customFormat="1" ht="78" customHeight="1" x14ac:dyDescent="0.35">
      <c r="A87" s="208"/>
      <c r="B87" s="205">
        <v>74</v>
      </c>
      <c r="C87" s="187" t="s">
        <v>25</v>
      </c>
      <c r="D87" s="148" t="s">
        <v>165</v>
      </c>
      <c r="E87" s="188" t="s">
        <v>26</v>
      </c>
      <c r="F87" s="150" t="s">
        <v>27</v>
      </c>
      <c r="G87" s="96">
        <v>10</v>
      </c>
      <c r="H87" s="178">
        <v>21</v>
      </c>
      <c r="I87" s="70">
        <f t="shared" si="4"/>
        <v>210</v>
      </c>
      <c r="J87" s="69" t="s">
        <v>354</v>
      </c>
      <c r="K87" s="26"/>
      <c r="M87" s="218"/>
      <c r="N87" s="222"/>
    </row>
    <row r="88" spans="1:14" s="35" customFormat="1" ht="19.5" customHeight="1" x14ac:dyDescent="0.3">
      <c r="A88" s="52"/>
      <c r="B88" s="203"/>
      <c r="C88" s="229" t="s">
        <v>147</v>
      </c>
      <c r="D88" s="229"/>
      <c r="E88" s="229"/>
      <c r="F88" s="229"/>
      <c r="G88" s="229"/>
      <c r="H88" s="229"/>
      <c r="I88" s="229"/>
      <c r="J88" s="229"/>
      <c r="K88" s="33"/>
      <c r="L88" s="34"/>
      <c r="N88" s="222"/>
    </row>
    <row r="89" spans="1:14" ht="22.5" customHeight="1" x14ac:dyDescent="0.3">
      <c r="C89" s="234" t="s">
        <v>322</v>
      </c>
      <c r="D89" s="235"/>
      <c r="E89" s="235"/>
      <c r="F89" s="235"/>
      <c r="G89" s="235"/>
      <c r="H89" s="235"/>
      <c r="I89" s="235"/>
      <c r="J89" s="236"/>
      <c r="K89" s="11"/>
      <c r="L89" s="11"/>
      <c r="M89" s="12"/>
      <c r="N89" s="222"/>
    </row>
    <row r="90" spans="1:14" ht="165.75" customHeight="1" x14ac:dyDescent="0.3">
      <c r="B90" s="205">
        <v>75</v>
      </c>
      <c r="C90" s="71" t="s">
        <v>8</v>
      </c>
      <c r="D90" s="79" t="s">
        <v>80</v>
      </c>
      <c r="E90" s="80" t="s">
        <v>18</v>
      </c>
      <c r="F90" s="83">
        <v>614</v>
      </c>
      <c r="G90" s="83">
        <v>610</v>
      </c>
      <c r="H90" s="83">
        <v>615</v>
      </c>
      <c r="I90" s="70">
        <f>H90/G90*100</f>
        <v>100.81967213114753</v>
      </c>
      <c r="J90" s="84" t="s">
        <v>355</v>
      </c>
      <c r="K90" s="92">
        <f>(I90+I91+I92+I93+I94)/5</f>
        <v>100.1639344262295</v>
      </c>
      <c r="L90" s="11"/>
      <c r="M90" s="12"/>
      <c r="N90" s="222"/>
    </row>
    <row r="91" spans="1:14" ht="125.25" customHeight="1" x14ac:dyDescent="0.3">
      <c r="A91" s="32">
        <v>31</v>
      </c>
      <c r="B91" s="205">
        <v>76</v>
      </c>
      <c r="C91" s="80" t="s">
        <v>11</v>
      </c>
      <c r="D91" s="79" t="s">
        <v>19</v>
      </c>
      <c r="E91" s="80" t="s">
        <v>18</v>
      </c>
      <c r="F91" s="83">
        <v>110</v>
      </c>
      <c r="G91" s="83">
        <v>130</v>
      </c>
      <c r="H91" s="83">
        <v>130</v>
      </c>
      <c r="I91" s="70">
        <f>H91/G91*100</f>
        <v>100</v>
      </c>
      <c r="J91" s="84" t="s">
        <v>356</v>
      </c>
      <c r="K91" s="11"/>
      <c r="L91" s="11"/>
      <c r="M91" s="12"/>
      <c r="N91" s="222"/>
    </row>
    <row r="92" spans="1:14" ht="192.75" customHeight="1" x14ac:dyDescent="0.3">
      <c r="A92" s="32">
        <v>32</v>
      </c>
      <c r="B92" s="205">
        <v>77</v>
      </c>
      <c r="C92" s="80" t="s">
        <v>13</v>
      </c>
      <c r="D92" s="79" t="s">
        <v>20</v>
      </c>
      <c r="E92" s="80" t="s">
        <v>18</v>
      </c>
      <c r="F92" s="83">
        <v>77</v>
      </c>
      <c r="G92" s="83">
        <v>39</v>
      </c>
      <c r="H92" s="83">
        <v>39</v>
      </c>
      <c r="I92" s="70">
        <f>H92/G92*100</f>
        <v>100</v>
      </c>
      <c r="J92" s="84" t="s">
        <v>357</v>
      </c>
      <c r="K92" s="11"/>
      <c r="L92" s="11"/>
      <c r="M92" s="12"/>
      <c r="N92" s="222"/>
    </row>
    <row r="93" spans="1:14" ht="137.25" customHeight="1" x14ac:dyDescent="0.3">
      <c r="A93" s="32">
        <v>33</v>
      </c>
      <c r="B93" s="205">
        <v>78</v>
      </c>
      <c r="C93" s="82" t="s">
        <v>14</v>
      </c>
      <c r="D93" s="81" t="s">
        <v>96</v>
      </c>
      <c r="E93" s="82" t="s">
        <v>81</v>
      </c>
      <c r="F93" s="83">
        <v>10</v>
      </c>
      <c r="G93" s="83">
        <v>10</v>
      </c>
      <c r="H93" s="68">
        <v>10</v>
      </c>
      <c r="I93" s="70">
        <f>H93/G93*100</f>
        <v>100</v>
      </c>
      <c r="J93" s="84" t="s">
        <v>358</v>
      </c>
      <c r="K93" s="11"/>
      <c r="L93" s="11"/>
      <c r="M93" s="12"/>
      <c r="N93" s="222"/>
    </row>
    <row r="94" spans="1:14" ht="100.5" customHeight="1" x14ac:dyDescent="0.3">
      <c r="A94" s="32">
        <v>34</v>
      </c>
      <c r="B94" s="205">
        <v>79</v>
      </c>
      <c r="C94" s="80" t="s">
        <v>17</v>
      </c>
      <c r="D94" s="79" t="s">
        <v>97</v>
      </c>
      <c r="E94" s="80" t="s">
        <v>18</v>
      </c>
      <c r="F94" s="83">
        <v>1</v>
      </c>
      <c r="G94" s="83">
        <v>1</v>
      </c>
      <c r="H94" s="68">
        <v>1</v>
      </c>
      <c r="I94" s="70">
        <f>H94/G94*100</f>
        <v>100</v>
      </c>
      <c r="J94" s="84" t="s">
        <v>359</v>
      </c>
      <c r="K94" s="11"/>
      <c r="L94" s="11"/>
      <c r="M94" s="12"/>
      <c r="N94" s="222"/>
    </row>
    <row r="95" spans="1:14" ht="17.25" customHeight="1" x14ac:dyDescent="0.3">
      <c r="C95" s="234" t="s">
        <v>323</v>
      </c>
      <c r="D95" s="235"/>
      <c r="E95" s="235"/>
      <c r="F95" s="235"/>
      <c r="G95" s="235"/>
      <c r="H95" s="235"/>
      <c r="I95" s="235"/>
      <c r="J95" s="236"/>
      <c r="K95" s="11"/>
      <c r="L95" s="11"/>
      <c r="M95" s="12"/>
      <c r="N95" s="222"/>
    </row>
    <row r="96" spans="1:14" ht="96.75" customHeight="1" x14ac:dyDescent="0.3">
      <c r="A96" s="32">
        <v>37</v>
      </c>
      <c r="B96" s="205">
        <v>80</v>
      </c>
      <c r="C96" s="71" t="s">
        <v>8</v>
      </c>
      <c r="D96" s="159" t="s">
        <v>98</v>
      </c>
      <c r="E96" s="68" t="s">
        <v>7</v>
      </c>
      <c r="F96" s="68">
        <v>100</v>
      </c>
      <c r="G96" s="68">
        <v>100</v>
      </c>
      <c r="H96" s="77">
        <v>100</v>
      </c>
      <c r="I96" s="70">
        <f>H96/G96*100</f>
        <v>100</v>
      </c>
      <c r="J96" s="181" t="s">
        <v>360</v>
      </c>
      <c r="K96" s="107">
        <f>(I96+I97+I98+I99+I100)/5</f>
        <v>95</v>
      </c>
      <c r="L96" s="11"/>
      <c r="M96" s="12"/>
      <c r="N96" s="222"/>
    </row>
    <row r="97" spans="1:14" ht="157.5" customHeight="1" x14ac:dyDescent="0.3">
      <c r="A97" s="32">
        <v>38</v>
      </c>
      <c r="B97" s="205">
        <v>81</v>
      </c>
      <c r="C97" s="80" t="s">
        <v>11</v>
      </c>
      <c r="D97" s="159" t="s">
        <v>280</v>
      </c>
      <c r="E97" s="68" t="s">
        <v>7</v>
      </c>
      <c r="F97" s="68">
        <v>4.0999999999999996</v>
      </c>
      <c r="G97" s="68">
        <v>5.2</v>
      </c>
      <c r="H97" s="77">
        <v>3.9</v>
      </c>
      <c r="I97" s="70">
        <f>H97/G97*100</f>
        <v>75</v>
      </c>
      <c r="J97" s="181" t="s">
        <v>276</v>
      </c>
      <c r="K97" s="16"/>
      <c r="L97" s="11"/>
      <c r="M97" s="12"/>
      <c r="N97" s="224"/>
    </row>
    <row r="98" spans="1:14" ht="138.75" customHeight="1" x14ac:dyDescent="0.3">
      <c r="A98" s="32">
        <v>41</v>
      </c>
      <c r="B98" s="205">
        <v>82</v>
      </c>
      <c r="C98" s="80" t="s">
        <v>13</v>
      </c>
      <c r="D98" s="159" t="s">
        <v>249</v>
      </c>
      <c r="E98" s="111" t="s">
        <v>7</v>
      </c>
      <c r="F98" s="162">
        <v>100</v>
      </c>
      <c r="G98" s="160">
        <v>100</v>
      </c>
      <c r="H98" s="140">
        <v>100</v>
      </c>
      <c r="I98" s="70">
        <f>H98/G98*100</f>
        <v>100</v>
      </c>
      <c r="J98" s="182" t="s">
        <v>361</v>
      </c>
      <c r="K98" s="11"/>
      <c r="L98" s="11"/>
      <c r="M98" s="12"/>
      <c r="N98" s="222"/>
    </row>
    <row r="99" spans="1:14" ht="189" customHeight="1" x14ac:dyDescent="0.3">
      <c r="A99" s="32">
        <v>42</v>
      </c>
      <c r="B99" s="205">
        <v>83</v>
      </c>
      <c r="C99" s="80" t="s">
        <v>14</v>
      </c>
      <c r="D99" s="159" t="s">
        <v>248</v>
      </c>
      <c r="E99" s="111" t="s">
        <v>7</v>
      </c>
      <c r="F99" s="160">
        <v>100</v>
      </c>
      <c r="G99" s="161">
        <v>100</v>
      </c>
      <c r="H99" s="140">
        <v>100</v>
      </c>
      <c r="I99" s="70">
        <f>H99/G99*100</f>
        <v>100</v>
      </c>
      <c r="J99" s="261" t="s">
        <v>383</v>
      </c>
      <c r="K99" s="260"/>
      <c r="L99" s="11"/>
      <c r="M99" s="12"/>
      <c r="N99" s="222"/>
    </row>
    <row r="100" spans="1:14" ht="70.5" customHeight="1" x14ac:dyDescent="0.3">
      <c r="B100" s="205">
        <v>84</v>
      </c>
      <c r="C100" s="80" t="s">
        <v>17</v>
      </c>
      <c r="D100" s="159" t="s">
        <v>87</v>
      </c>
      <c r="E100" s="111" t="s">
        <v>7</v>
      </c>
      <c r="F100" s="160">
        <v>100</v>
      </c>
      <c r="G100" s="161">
        <v>100</v>
      </c>
      <c r="H100" s="140">
        <v>100</v>
      </c>
      <c r="I100" s="70">
        <f>H100/G100*100</f>
        <v>100</v>
      </c>
      <c r="J100" s="181" t="s">
        <v>275</v>
      </c>
      <c r="K100" s="17"/>
      <c r="L100" s="11"/>
      <c r="M100" s="12"/>
      <c r="N100" s="222"/>
    </row>
    <row r="101" spans="1:14" ht="19.5" customHeight="1" x14ac:dyDescent="0.3">
      <c r="C101" s="227" t="s">
        <v>324</v>
      </c>
      <c r="D101" s="227"/>
      <c r="E101" s="227"/>
      <c r="F101" s="227"/>
      <c r="G101" s="227"/>
      <c r="H101" s="227"/>
      <c r="I101" s="227"/>
      <c r="J101" s="227"/>
      <c r="K101" s="11"/>
      <c r="L101" s="11"/>
      <c r="M101" s="12"/>
      <c r="N101" s="222"/>
    </row>
    <row r="102" spans="1:14" ht="33" x14ac:dyDescent="0.3">
      <c r="A102" s="32">
        <v>1</v>
      </c>
      <c r="B102" s="205">
        <v>85</v>
      </c>
      <c r="C102" s="82" t="s">
        <v>8</v>
      </c>
      <c r="D102" s="69" t="s">
        <v>9</v>
      </c>
      <c r="E102" s="68" t="s">
        <v>10</v>
      </c>
      <c r="F102" s="68">
        <v>9</v>
      </c>
      <c r="G102" s="68">
        <v>10</v>
      </c>
      <c r="H102" s="87">
        <v>10</v>
      </c>
      <c r="I102" s="70">
        <f>H102/G102*100</f>
        <v>100</v>
      </c>
      <c r="J102" s="5"/>
      <c r="K102" s="92">
        <f>(I102+I103+I104+I105+I107+I108+I109+I110)/7</f>
        <v>86.11363636363636</v>
      </c>
      <c r="L102" s="20"/>
      <c r="M102" s="12"/>
      <c r="N102" s="222"/>
    </row>
    <row r="103" spans="1:14" ht="49.5" x14ac:dyDescent="0.3">
      <c r="A103" s="32">
        <v>2</v>
      </c>
      <c r="B103" s="205">
        <v>86</v>
      </c>
      <c r="C103" s="82" t="s">
        <v>11</v>
      </c>
      <c r="D103" s="69" t="s">
        <v>179</v>
      </c>
      <c r="E103" s="68" t="s">
        <v>15</v>
      </c>
      <c r="F103" s="71">
        <v>92</v>
      </c>
      <c r="G103" s="71">
        <v>154</v>
      </c>
      <c r="H103" s="68">
        <v>155</v>
      </c>
      <c r="I103" s="70">
        <f>H103/G103*100</f>
        <v>100.64935064935065</v>
      </c>
      <c r="J103" s="5"/>
      <c r="K103" s="11"/>
      <c r="L103" s="11"/>
      <c r="M103" s="12"/>
      <c r="N103" s="222"/>
    </row>
    <row r="104" spans="1:14" ht="82.5" x14ac:dyDescent="0.3">
      <c r="A104" s="32">
        <v>4</v>
      </c>
      <c r="B104" s="205">
        <v>87</v>
      </c>
      <c r="C104" s="82" t="s">
        <v>13</v>
      </c>
      <c r="D104" s="69" t="s">
        <v>180</v>
      </c>
      <c r="E104" s="68" t="s">
        <v>15</v>
      </c>
      <c r="F104" s="71">
        <v>16</v>
      </c>
      <c r="G104" s="71">
        <v>16.399999999999999</v>
      </c>
      <c r="H104" s="89">
        <v>16.399999999999999</v>
      </c>
      <c r="I104" s="70">
        <f>H104/G104*100</f>
        <v>100</v>
      </c>
      <c r="J104" s="5"/>
      <c r="K104" s="11"/>
      <c r="L104" s="11"/>
      <c r="M104" s="12"/>
      <c r="N104" s="222"/>
    </row>
    <row r="105" spans="1:14" ht="49.5" x14ac:dyDescent="0.3">
      <c r="A105" s="32">
        <v>5</v>
      </c>
      <c r="B105" s="205">
        <v>88</v>
      </c>
      <c r="C105" s="82" t="s">
        <v>14</v>
      </c>
      <c r="D105" s="69" t="s">
        <v>181</v>
      </c>
      <c r="E105" s="71" t="s">
        <v>182</v>
      </c>
      <c r="F105" s="71" t="s">
        <v>27</v>
      </c>
      <c r="G105" s="71">
        <v>184.8</v>
      </c>
      <c r="H105" s="89">
        <v>184.3</v>
      </c>
      <c r="I105" s="70">
        <f>H105/G105*100</f>
        <v>99.729437229437238</v>
      </c>
      <c r="J105" s="5"/>
      <c r="K105" s="11"/>
      <c r="L105" s="11"/>
      <c r="M105" s="12"/>
      <c r="N105" s="222"/>
    </row>
    <row r="106" spans="1:14" ht="33" x14ac:dyDescent="0.3">
      <c r="A106" s="32">
        <v>7</v>
      </c>
      <c r="B106" s="205">
        <v>89</v>
      </c>
      <c r="C106" s="89" t="s">
        <v>17</v>
      </c>
      <c r="D106" s="90" t="s">
        <v>183</v>
      </c>
      <c r="E106" s="14"/>
      <c r="F106" s="55"/>
      <c r="G106" s="55"/>
      <c r="H106" s="55"/>
      <c r="I106" s="55"/>
      <c r="J106" s="8"/>
      <c r="K106" s="11"/>
      <c r="L106" s="11"/>
      <c r="M106" s="12"/>
      <c r="N106" s="222"/>
    </row>
    <row r="107" spans="1:14" ht="33" x14ac:dyDescent="0.3">
      <c r="A107" s="32">
        <v>8</v>
      </c>
      <c r="B107" s="205"/>
      <c r="C107" s="91" t="s">
        <v>188</v>
      </c>
      <c r="D107" s="90" t="s">
        <v>184</v>
      </c>
      <c r="E107" s="68" t="s">
        <v>15</v>
      </c>
      <c r="F107" s="88" t="s">
        <v>27</v>
      </c>
      <c r="G107" s="88">
        <v>0.5</v>
      </c>
      <c r="H107" s="68">
        <v>0</v>
      </c>
      <c r="I107" s="70">
        <f>H107/G107*100</f>
        <v>0</v>
      </c>
      <c r="J107" s="69" t="s">
        <v>362</v>
      </c>
      <c r="K107" s="11"/>
      <c r="L107" s="11"/>
      <c r="M107" s="12"/>
      <c r="N107" s="224"/>
    </row>
    <row r="108" spans="1:14" ht="45" customHeight="1" x14ac:dyDescent="0.3">
      <c r="A108" s="32">
        <v>9</v>
      </c>
      <c r="B108" s="205"/>
      <c r="C108" s="91" t="s">
        <v>189</v>
      </c>
      <c r="D108" s="90" t="s">
        <v>185</v>
      </c>
      <c r="E108" s="68" t="s">
        <v>15</v>
      </c>
      <c r="F108" s="88" t="s">
        <v>27</v>
      </c>
      <c r="G108" s="88">
        <v>1.2</v>
      </c>
      <c r="H108" s="68">
        <v>1.0049999999999999</v>
      </c>
      <c r="I108" s="70">
        <f>H108/G108*100</f>
        <v>83.749999999999986</v>
      </c>
      <c r="J108" s="69" t="s">
        <v>363</v>
      </c>
      <c r="K108" s="11"/>
      <c r="L108" s="11"/>
      <c r="M108" s="12"/>
      <c r="N108" s="223"/>
    </row>
    <row r="109" spans="1:14" ht="49.5" x14ac:dyDescent="0.3">
      <c r="A109" s="32">
        <v>7</v>
      </c>
      <c r="B109" s="205">
        <v>90</v>
      </c>
      <c r="C109" s="82" t="s">
        <v>21</v>
      </c>
      <c r="D109" s="69" t="s">
        <v>186</v>
      </c>
      <c r="E109" s="68" t="s">
        <v>10</v>
      </c>
      <c r="F109" s="89">
        <v>0</v>
      </c>
      <c r="G109" s="89">
        <v>2</v>
      </c>
      <c r="H109" s="70">
        <v>1</v>
      </c>
      <c r="I109" s="70">
        <f>H109/G109*100</f>
        <v>50</v>
      </c>
      <c r="J109" s="69" t="s">
        <v>364</v>
      </c>
      <c r="K109" s="11"/>
      <c r="L109" s="11"/>
      <c r="M109" s="12"/>
      <c r="N109" s="224"/>
    </row>
    <row r="110" spans="1:14" ht="189" customHeight="1" x14ac:dyDescent="0.3">
      <c r="A110" s="32">
        <v>8</v>
      </c>
      <c r="B110" s="205">
        <v>91</v>
      </c>
      <c r="C110" s="82" t="s">
        <v>22</v>
      </c>
      <c r="D110" s="69" t="s">
        <v>187</v>
      </c>
      <c r="E110" s="89" t="s">
        <v>12</v>
      </c>
      <c r="F110" s="89">
        <v>321</v>
      </c>
      <c r="G110" s="89">
        <v>300</v>
      </c>
      <c r="H110" s="68">
        <v>206</v>
      </c>
      <c r="I110" s="70">
        <f>H110/G110*100</f>
        <v>68.666666666666671</v>
      </c>
      <c r="J110" s="108" t="s">
        <v>387</v>
      </c>
      <c r="K110" s="39"/>
      <c r="L110" s="11"/>
      <c r="M110" s="12"/>
      <c r="N110" s="224"/>
    </row>
    <row r="111" spans="1:14" s="13" customFormat="1" x14ac:dyDescent="0.3">
      <c r="A111" s="32"/>
      <c r="B111" s="203"/>
      <c r="C111" s="227" t="s">
        <v>325</v>
      </c>
      <c r="D111" s="227"/>
      <c r="E111" s="227"/>
      <c r="F111" s="227"/>
      <c r="G111" s="227"/>
      <c r="H111" s="227"/>
      <c r="I111" s="227"/>
      <c r="J111" s="227"/>
      <c r="K111" s="11"/>
      <c r="L111" s="11"/>
      <c r="N111" s="222"/>
    </row>
    <row r="112" spans="1:14" s="13" customFormat="1" ht="70.5" customHeight="1" x14ac:dyDescent="0.3">
      <c r="A112" s="32">
        <v>79</v>
      </c>
      <c r="B112" s="205">
        <v>92</v>
      </c>
      <c r="C112" s="80" t="s">
        <v>8</v>
      </c>
      <c r="D112" s="163" t="s">
        <v>250</v>
      </c>
      <c r="E112" s="164" t="s">
        <v>253</v>
      </c>
      <c r="F112" s="166">
        <v>0</v>
      </c>
      <c r="G112" s="166">
        <v>428</v>
      </c>
      <c r="H112" s="130">
        <v>454.38</v>
      </c>
      <c r="I112" s="70">
        <f t="shared" ref="I112:I118" si="5">H112/G112*100</f>
        <v>106.16355140186914</v>
      </c>
      <c r="J112" s="159" t="s">
        <v>365</v>
      </c>
      <c r="K112" s="107">
        <f>(I112+I113+I114+I115+I116+I117+I118)/7</f>
        <v>131.00186158381138</v>
      </c>
      <c r="L112" s="11"/>
      <c r="N112" s="222"/>
    </row>
    <row r="113" spans="1:20" s="13" customFormat="1" ht="49.5" customHeight="1" x14ac:dyDescent="0.3">
      <c r="A113" s="32">
        <v>80</v>
      </c>
      <c r="B113" s="205">
        <v>93</v>
      </c>
      <c r="C113" s="80" t="s">
        <v>11</v>
      </c>
      <c r="D113" s="163" t="s">
        <v>106</v>
      </c>
      <c r="E113" s="164" t="s">
        <v>18</v>
      </c>
      <c r="F113" s="166">
        <v>136</v>
      </c>
      <c r="G113" s="166">
        <v>150</v>
      </c>
      <c r="H113" s="75">
        <v>150</v>
      </c>
      <c r="I113" s="70">
        <f t="shared" si="5"/>
        <v>100</v>
      </c>
      <c r="J113" s="19"/>
      <c r="K113" s="11"/>
      <c r="L113" s="11"/>
      <c r="N113" s="222"/>
      <c r="T113" s="54"/>
    </row>
    <row r="114" spans="1:20" s="13" customFormat="1" ht="47.25" customHeight="1" x14ac:dyDescent="0.3">
      <c r="A114" s="32">
        <v>81</v>
      </c>
      <c r="B114" s="205">
        <v>94</v>
      </c>
      <c r="C114" s="80" t="s">
        <v>13</v>
      </c>
      <c r="D114" s="163" t="s">
        <v>107</v>
      </c>
      <c r="E114" s="164" t="s">
        <v>7</v>
      </c>
      <c r="F114" s="165">
        <v>1.2</v>
      </c>
      <c r="G114" s="165">
        <v>1.6</v>
      </c>
      <c r="H114" s="72">
        <v>1.6</v>
      </c>
      <c r="I114" s="70">
        <f t="shared" si="5"/>
        <v>100</v>
      </c>
      <c r="J114" s="19"/>
      <c r="K114" s="11"/>
      <c r="L114" s="11"/>
      <c r="N114" s="222"/>
    </row>
    <row r="115" spans="1:20" s="13" customFormat="1" ht="87" customHeight="1" x14ac:dyDescent="0.35">
      <c r="A115" s="32">
        <v>83</v>
      </c>
      <c r="B115" s="205">
        <v>95</v>
      </c>
      <c r="C115" s="80" t="s">
        <v>14</v>
      </c>
      <c r="D115" s="163" t="s">
        <v>108</v>
      </c>
      <c r="E115" s="164" t="s">
        <v>7</v>
      </c>
      <c r="F115" s="164">
        <v>0.76</v>
      </c>
      <c r="G115" s="164">
        <v>0.76</v>
      </c>
      <c r="H115" s="72">
        <v>2.4</v>
      </c>
      <c r="I115" s="70">
        <f t="shared" si="5"/>
        <v>315.78947368421052</v>
      </c>
      <c r="J115" s="180" t="s">
        <v>274</v>
      </c>
      <c r="K115" s="11"/>
      <c r="L115" s="11"/>
      <c r="M115" s="218"/>
      <c r="N115" s="222"/>
    </row>
    <row r="116" spans="1:20" s="13" customFormat="1" ht="58.5" customHeight="1" x14ac:dyDescent="0.3">
      <c r="A116" s="32">
        <v>84</v>
      </c>
      <c r="B116" s="205">
        <v>96</v>
      </c>
      <c r="C116" s="80" t="s">
        <v>17</v>
      </c>
      <c r="D116" s="163" t="s">
        <v>109</v>
      </c>
      <c r="E116" s="164" t="s">
        <v>110</v>
      </c>
      <c r="F116" s="167">
        <v>11.11</v>
      </c>
      <c r="G116" s="167">
        <v>11.11</v>
      </c>
      <c r="H116" s="168">
        <v>11.487</v>
      </c>
      <c r="I116" s="70">
        <f t="shared" si="5"/>
        <v>103.3933393339334</v>
      </c>
      <c r="J116" s="62"/>
      <c r="K116" s="11"/>
      <c r="L116" s="11"/>
      <c r="N116" s="222"/>
    </row>
    <row r="117" spans="1:20" s="13" customFormat="1" ht="142.5" customHeight="1" x14ac:dyDescent="0.3">
      <c r="A117" s="32">
        <v>84</v>
      </c>
      <c r="B117" s="205">
        <v>97</v>
      </c>
      <c r="C117" s="80" t="s">
        <v>21</v>
      </c>
      <c r="D117" s="163" t="s">
        <v>251</v>
      </c>
      <c r="E117" s="164" t="s">
        <v>7</v>
      </c>
      <c r="F117" s="165">
        <v>0</v>
      </c>
      <c r="G117" s="165">
        <v>0.6</v>
      </c>
      <c r="H117" s="130">
        <v>0.55000000000000004</v>
      </c>
      <c r="I117" s="70">
        <f t="shared" si="5"/>
        <v>91.666666666666671</v>
      </c>
      <c r="J117" s="159" t="s">
        <v>254</v>
      </c>
      <c r="K117" s="11"/>
      <c r="L117" s="11"/>
      <c r="N117" s="223"/>
    </row>
    <row r="118" spans="1:20" s="13" customFormat="1" ht="126.75" customHeight="1" x14ac:dyDescent="0.3">
      <c r="A118" s="32">
        <v>84</v>
      </c>
      <c r="B118" s="205">
        <v>98</v>
      </c>
      <c r="C118" s="80" t="s">
        <v>22</v>
      </c>
      <c r="D118" s="163" t="s">
        <v>252</v>
      </c>
      <c r="E118" s="164" t="s">
        <v>18</v>
      </c>
      <c r="F118" s="166">
        <v>2</v>
      </c>
      <c r="G118" s="166">
        <v>17</v>
      </c>
      <c r="H118" s="75">
        <v>17</v>
      </c>
      <c r="I118" s="70">
        <f t="shared" si="5"/>
        <v>100</v>
      </c>
      <c r="J118" s="159" t="s">
        <v>255</v>
      </c>
      <c r="K118" s="11"/>
      <c r="L118" s="11"/>
      <c r="N118" s="222"/>
    </row>
    <row r="119" spans="1:20" s="13" customFormat="1" ht="23.25" customHeight="1" x14ac:dyDescent="0.3">
      <c r="A119" s="32"/>
      <c r="B119" s="203"/>
      <c r="C119" s="234" t="s">
        <v>326</v>
      </c>
      <c r="D119" s="235"/>
      <c r="E119" s="235"/>
      <c r="F119" s="235"/>
      <c r="G119" s="235"/>
      <c r="H119" s="235"/>
      <c r="I119" s="235"/>
      <c r="J119" s="236"/>
      <c r="K119" s="11"/>
      <c r="L119" s="11"/>
      <c r="N119" s="222"/>
    </row>
    <row r="120" spans="1:20" s="13" customFormat="1" ht="86.25" customHeight="1" x14ac:dyDescent="0.3">
      <c r="A120" s="32">
        <v>65</v>
      </c>
      <c r="B120" s="205">
        <v>99</v>
      </c>
      <c r="C120" s="80" t="s">
        <v>8</v>
      </c>
      <c r="D120" s="190" t="s">
        <v>291</v>
      </c>
      <c r="E120" s="68" t="s">
        <v>307</v>
      </c>
      <c r="F120" s="68">
        <v>665.97400000000005</v>
      </c>
      <c r="G120" s="68">
        <v>692.75400000000002</v>
      </c>
      <c r="H120" s="197">
        <v>692.75400000000002</v>
      </c>
      <c r="I120" s="70">
        <f t="shared" ref="I120:I125" si="6">H120/G120*100</f>
        <v>100</v>
      </c>
      <c r="J120" s="15"/>
      <c r="K120" s="92">
        <f>(I120+I121+I122+I123+I124+I125+I126+I127+I128+I129+I130+I131+I134+I135+I136)/15</f>
        <v>91.151363129624002</v>
      </c>
      <c r="L120" s="11"/>
      <c r="N120" s="222"/>
    </row>
    <row r="121" spans="1:20" s="13" customFormat="1" ht="75" customHeight="1" x14ac:dyDescent="0.3">
      <c r="A121" s="32">
        <v>66</v>
      </c>
      <c r="B121" s="205">
        <v>100</v>
      </c>
      <c r="C121" s="80" t="s">
        <v>11</v>
      </c>
      <c r="D121" s="191" t="s">
        <v>54</v>
      </c>
      <c r="E121" s="83" t="s">
        <v>7</v>
      </c>
      <c r="F121" s="68">
        <v>41.82</v>
      </c>
      <c r="G121" s="68">
        <v>57.24</v>
      </c>
      <c r="H121" s="197">
        <v>57.24</v>
      </c>
      <c r="I121" s="70">
        <f t="shared" si="6"/>
        <v>100</v>
      </c>
      <c r="J121" s="7"/>
      <c r="K121" s="11"/>
      <c r="L121" s="11"/>
      <c r="N121" s="222"/>
    </row>
    <row r="122" spans="1:20" s="13" customFormat="1" ht="49.5" x14ac:dyDescent="0.3">
      <c r="A122" s="32">
        <v>67</v>
      </c>
      <c r="B122" s="205">
        <v>101</v>
      </c>
      <c r="C122" s="99" t="s">
        <v>13</v>
      </c>
      <c r="D122" s="180" t="s">
        <v>95</v>
      </c>
      <c r="E122" s="68" t="s">
        <v>306</v>
      </c>
      <c r="F122" s="68">
        <v>3289000</v>
      </c>
      <c r="G122" s="68">
        <v>3289000</v>
      </c>
      <c r="H122" s="83">
        <v>2212525</v>
      </c>
      <c r="I122" s="70">
        <f t="shared" si="6"/>
        <v>67.270446944359989</v>
      </c>
      <c r="J122" s="19"/>
      <c r="K122" s="11"/>
      <c r="L122" s="11"/>
      <c r="N122" s="224"/>
    </row>
    <row r="123" spans="1:20" s="13" customFormat="1" ht="60" customHeight="1" x14ac:dyDescent="0.3">
      <c r="A123" s="32">
        <v>68</v>
      </c>
      <c r="B123" s="205">
        <v>102</v>
      </c>
      <c r="C123" s="80" t="s">
        <v>14</v>
      </c>
      <c r="D123" s="180" t="s">
        <v>49</v>
      </c>
      <c r="E123" s="96" t="s">
        <v>88</v>
      </c>
      <c r="F123" s="68">
        <v>88.5</v>
      </c>
      <c r="G123" s="68">
        <v>95.188999999999993</v>
      </c>
      <c r="H123" s="83">
        <v>95.188999999999993</v>
      </c>
      <c r="I123" s="70">
        <f t="shared" si="6"/>
        <v>100</v>
      </c>
      <c r="J123" s="14"/>
      <c r="K123" s="11"/>
      <c r="L123" s="11"/>
      <c r="N123" s="222"/>
    </row>
    <row r="124" spans="1:20" s="13" customFormat="1" ht="43.5" customHeight="1" x14ac:dyDescent="0.3">
      <c r="A124" s="32">
        <v>69</v>
      </c>
      <c r="B124" s="205">
        <v>103</v>
      </c>
      <c r="C124" s="80" t="s">
        <v>17</v>
      </c>
      <c r="D124" s="180" t="s">
        <v>50</v>
      </c>
      <c r="E124" s="96" t="s">
        <v>7</v>
      </c>
      <c r="F124" s="96">
        <v>100</v>
      </c>
      <c r="G124" s="96">
        <v>100</v>
      </c>
      <c r="H124" s="68">
        <v>100</v>
      </c>
      <c r="I124" s="70">
        <f t="shared" si="6"/>
        <v>100</v>
      </c>
      <c r="J124" s="14"/>
      <c r="K124" s="20"/>
      <c r="L124" s="11"/>
      <c r="N124" s="222"/>
    </row>
    <row r="125" spans="1:20" s="13" customFormat="1" ht="44.25" customHeight="1" x14ac:dyDescent="0.3">
      <c r="A125" s="32">
        <v>70</v>
      </c>
      <c r="B125" s="205">
        <v>104</v>
      </c>
      <c r="C125" s="80" t="s">
        <v>21</v>
      </c>
      <c r="D125" s="180" t="s">
        <v>51</v>
      </c>
      <c r="E125" s="96" t="s">
        <v>7</v>
      </c>
      <c r="F125" s="96">
        <v>100</v>
      </c>
      <c r="G125" s="96">
        <v>100</v>
      </c>
      <c r="H125" s="68">
        <v>100</v>
      </c>
      <c r="I125" s="70">
        <f t="shared" si="6"/>
        <v>100</v>
      </c>
      <c r="J125" s="14"/>
      <c r="K125" s="11"/>
      <c r="L125" s="11"/>
      <c r="N125" s="222"/>
    </row>
    <row r="126" spans="1:20" s="13" customFormat="1" ht="51" customHeight="1" x14ac:dyDescent="0.3">
      <c r="A126" s="32">
        <v>71</v>
      </c>
      <c r="B126" s="205">
        <v>105</v>
      </c>
      <c r="C126" s="80" t="s">
        <v>22</v>
      </c>
      <c r="D126" s="180" t="s">
        <v>101</v>
      </c>
      <c r="E126" s="96" t="s">
        <v>26</v>
      </c>
      <c r="F126" s="96">
        <v>3</v>
      </c>
      <c r="G126" s="96">
        <v>1</v>
      </c>
      <c r="H126" s="14" t="s">
        <v>27</v>
      </c>
      <c r="I126" s="70">
        <f>IFERROR(H126/G126*100,0)</f>
        <v>0</v>
      </c>
      <c r="J126" s="86" t="s">
        <v>386</v>
      </c>
      <c r="K126" s="39"/>
      <c r="L126" s="11"/>
      <c r="N126" s="224"/>
      <c r="S126" s="54"/>
    </row>
    <row r="127" spans="1:20" s="13" customFormat="1" ht="254.25" customHeight="1" x14ac:dyDescent="0.3">
      <c r="A127" s="32">
        <v>72</v>
      </c>
      <c r="B127" s="205">
        <v>106</v>
      </c>
      <c r="C127" s="80" t="s">
        <v>23</v>
      </c>
      <c r="D127" s="159" t="s">
        <v>52</v>
      </c>
      <c r="E127" s="96" t="s">
        <v>7</v>
      </c>
      <c r="F127" s="150">
        <v>100</v>
      </c>
      <c r="G127" s="150">
        <v>100</v>
      </c>
      <c r="H127" s="87">
        <v>100</v>
      </c>
      <c r="I127" s="87">
        <f t="shared" ref="I127:I136" si="7">H127/G127*100</f>
        <v>100</v>
      </c>
      <c r="J127" s="14"/>
      <c r="K127" s="11"/>
      <c r="L127" s="11"/>
      <c r="N127" s="222"/>
    </row>
    <row r="128" spans="1:20" s="13" customFormat="1" ht="65.25" customHeight="1" x14ac:dyDescent="0.3">
      <c r="A128" s="32">
        <v>73</v>
      </c>
      <c r="B128" s="205">
        <v>107</v>
      </c>
      <c r="C128" s="80" t="s">
        <v>24</v>
      </c>
      <c r="D128" s="159" t="s">
        <v>292</v>
      </c>
      <c r="E128" s="96" t="s">
        <v>7</v>
      </c>
      <c r="F128" s="150">
        <v>100</v>
      </c>
      <c r="G128" s="150">
        <v>100</v>
      </c>
      <c r="H128" s="87">
        <v>100</v>
      </c>
      <c r="I128" s="87">
        <f t="shared" si="7"/>
        <v>100</v>
      </c>
      <c r="J128" s="15"/>
      <c r="K128" s="11"/>
      <c r="L128" s="11"/>
      <c r="N128" s="222"/>
    </row>
    <row r="129" spans="1:14" s="13" customFormat="1" ht="239.25" customHeight="1" x14ac:dyDescent="0.3">
      <c r="A129" s="32">
        <v>74</v>
      </c>
      <c r="B129" s="205">
        <v>108</v>
      </c>
      <c r="C129" s="80" t="s">
        <v>25</v>
      </c>
      <c r="D129" s="159" t="s">
        <v>293</v>
      </c>
      <c r="E129" s="68" t="s">
        <v>305</v>
      </c>
      <c r="F129" s="87">
        <v>905</v>
      </c>
      <c r="G129" s="87">
        <v>1689</v>
      </c>
      <c r="H129" s="87">
        <v>1689</v>
      </c>
      <c r="I129" s="87">
        <f t="shared" si="7"/>
        <v>100</v>
      </c>
      <c r="J129" s="159" t="s">
        <v>366</v>
      </c>
      <c r="K129" s="11"/>
      <c r="L129" s="11"/>
      <c r="N129" s="222"/>
    </row>
    <row r="130" spans="1:14" s="13" customFormat="1" ht="117.75" customHeight="1" x14ac:dyDescent="0.3">
      <c r="A130" s="32">
        <v>76</v>
      </c>
      <c r="B130" s="205">
        <v>109</v>
      </c>
      <c r="C130" s="80" t="s">
        <v>28</v>
      </c>
      <c r="D130" s="159" t="s">
        <v>294</v>
      </c>
      <c r="E130" s="68" t="s">
        <v>303</v>
      </c>
      <c r="F130" s="87">
        <v>700</v>
      </c>
      <c r="G130" s="87">
        <v>638</v>
      </c>
      <c r="H130" s="87">
        <v>638</v>
      </c>
      <c r="I130" s="87">
        <f t="shared" si="7"/>
        <v>100</v>
      </c>
      <c r="J130" s="194" t="s">
        <v>304</v>
      </c>
      <c r="K130" s="11"/>
      <c r="L130" s="11"/>
      <c r="N130" s="222"/>
    </row>
    <row r="131" spans="1:14" s="13" customFormat="1" ht="165" customHeight="1" x14ac:dyDescent="0.3">
      <c r="A131" s="32"/>
      <c r="B131" s="205">
        <v>110</v>
      </c>
      <c r="C131" s="246" t="s">
        <v>29</v>
      </c>
      <c r="D131" s="69" t="s">
        <v>295</v>
      </c>
      <c r="E131" s="255" t="s">
        <v>102</v>
      </c>
      <c r="F131" s="87" t="str">
        <f>F133</f>
        <v>-</v>
      </c>
      <c r="G131" s="87">
        <v>14</v>
      </c>
      <c r="H131" s="196">
        <v>14</v>
      </c>
      <c r="I131" s="87">
        <f t="shared" si="7"/>
        <v>100</v>
      </c>
      <c r="J131" s="241" t="s">
        <v>367</v>
      </c>
      <c r="K131" s="20"/>
      <c r="L131" s="11"/>
      <c r="N131" s="222"/>
    </row>
    <row r="132" spans="1:14" s="13" customFormat="1" ht="165" customHeight="1" x14ac:dyDescent="0.3">
      <c r="A132" s="32">
        <v>77</v>
      </c>
      <c r="B132" s="205"/>
      <c r="C132" s="254"/>
      <c r="D132" s="192" t="s">
        <v>296</v>
      </c>
      <c r="E132" s="256"/>
      <c r="F132" s="87">
        <v>4</v>
      </c>
      <c r="G132" s="87">
        <v>13</v>
      </c>
      <c r="H132" s="196">
        <v>13</v>
      </c>
      <c r="I132" s="87">
        <f t="shared" si="7"/>
        <v>100</v>
      </c>
      <c r="J132" s="242"/>
      <c r="K132" s="11"/>
      <c r="L132" s="11"/>
      <c r="N132" s="222"/>
    </row>
    <row r="133" spans="1:14" s="13" customFormat="1" ht="33" x14ac:dyDescent="0.3">
      <c r="A133" s="32">
        <v>78</v>
      </c>
      <c r="B133" s="205"/>
      <c r="C133" s="247"/>
      <c r="D133" s="86" t="s">
        <v>297</v>
      </c>
      <c r="E133" s="257"/>
      <c r="F133" s="87" t="s">
        <v>27</v>
      </c>
      <c r="G133" s="87">
        <v>1</v>
      </c>
      <c r="H133" s="196">
        <v>1</v>
      </c>
      <c r="I133" s="87">
        <f>H133/G133*100</f>
        <v>100</v>
      </c>
      <c r="J133" s="86" t="s">
        <v>385</v>
      </c>
      <c r="K133" s="39"/>
      <c r="L133" s="11"/>
      <c r="N133" s="222"/>
    </row>
    <row r="134" spans="1:14" s="13" customFormat="1" ht="264.75" customHeight="1" x14ac:dyDescent="0.3">
      <c r="A134" s="32"/>
      <c r="B134" s="205">
        <v>111</v>
      </c>
      <c r="C134" s="80" t="s">
        <v>30</v>
      </c>
      <c r="D134" s="86" t="s">
        <v>298</v>
      </c>
      <c r="E134" s="68" t="s">
        <v>301</v>
      </c>
      <c r="F134" s="87">
        <v>13</v>
      </c>
      <c r="G134" s="87">
        <v>22</v>
      </c>
      <c r="H134" s="196">
        <v>22</v>
      </c>
      <c r="I134" s="87">
        <f t="shared" si="7"/>
        <v>100</v>
      </c>
      <c r="J134" s="86" t="s">
        <v>368</v>
      </c>
      <c r="K134" s="39"/>
      <c r="L134" s="11"/>
      <c r="N134" s="222"/>
    </row>
    <row r="135" spans="1:14" s="13" customFormat="1" ht="82.5" x14ac:dyDescent="0.3">
      <c r="A135" s="32"/>
      <c r="B135" s="205">
        <v>112</v>
      </c>
      <c r="C135" s="80" t="s">
        <v>31</v>
      </c>
      <c r="D135" s="86" t="s">
        <v>299</v>
      </c>
      <c r="E135" s="68" t="s">
        <v>302</v>
      </c>
      <c r="F135" s="87">
        <v>0</v>
      </c>
      <c r="G135" s="87">
        <v>1</v>
      </c>
      <c r="H135" s="87">
        <v>1</v>
      </c>
      <c r="I135" s="87">
        <f t="shared" si="7"/>
        <v>100</v>
      </c>
      <c r="J135" s="193" t="s">
        <v>369</v>
      </c>
      <c r="K135" s="11"/>
      <c r="L135" s="11"/>
      <c r="N135" s="222"/>
    </row>
    <row r="136" spans="1:14" s="13" customFormat="1" ht="33" x14ac:dyDescent="0.3">
      <c r="A136" s="32"/>
      <c r="B136" s="205">
        <v>113</v>
      </c>
      <c r="C136" s="80" t="s">
        <v>32</v>
      </c>
      <c r="D136" s="86" t="s">
        <v>300</v>
      </c>
      <c r="E136" s="68" t="s">
        <v>301</v>
      </c>
      <c r="F136" s="87">
        <v>0</v>
      </c>
      <c r="G136" s="87">
        <v>4</v>
      </c>
      <c r="H136" s="87">
        <v>4</v>
      </c>
      <c r="I136" s="87">
        <f t="shared" si="7"/>
        <v>100</v>
      </c>
      <c r="J136" s="193" t="s">
        <v>370</v>
      </c>
      <c r="K136" s="11"/>
      <c r="L136" s="11"/>
      <c r="N136" s="222"/>
    </row>
    <row r="137" spans="1:14" ht="46.5" customHeight="1" x14ac:dyDescent="0.3">
      <c r="C137" s="234" t="s">
        <v>327</v>
      </c>
      <c r="D137" s="235"/>
      <c r="E137" s="235"/>
      <c r="F137" s="235"/>
      <c r="G137" s="235"/>
      <c r="H137" s="235"/>
      <c r="I137" s="235"/>
      <c r="J137" s="236"/>
      <c r="K137" s="11"/>
      <c r="L137" s="11"/>
      <c r="M137" s="12"/>
      <c r="N137" s="222"/>
    </row>
    <row r="138" spans="1:14" ht="66" x14ac:dyDescent="0.3">
      <c r="A138" s="32">
        <v>117</v>
      </c>
      <c r="B138" s="205">
        <v>114</v>
      </c>
      <c r="C138" s="71" t="s">
        <v>8</v>
      </c>
      <c r="D138" s="94" t="s">
        <v>190</v>
      </c>
      <c r="E138" s="71" t="s">
        <v>7</v>
      </c>
      <c r="F138" s="71">
        <v>1</v>
      </c>
      <c r="G138" s="68">
        <v>1</v>
      </c>
      <c r="H138" s="68">
        <v>1</v>
      </c>
      <c r="I138" s="70">
        <f>H138/G138*100</f>
        <v>100</v>
      </c>
      <c r="J138" s="21"/>
      <c r="K138" s="92">
        <f>(I138+I139+I140+I141+I142)/5</f>
        <v>100</v>
      </c>
      <c r="L138" s="11"/>
      <c r="M138" s="12"/>
      <c r="N138" s="222"/>
    </row>
    <row r="139" spans="1:14" ht="63" x14ac:dyDescent="0.3">
      <c r="B139" s="205">
        <v>115</v>
      </c>
      <c r="C139" s="71" t="s">
        <v>11</v>
      </c>
      <c r="D139" s="97" t="s">
        <v>66</v>
      </c>
      <c r="E139" s="71" t="s">
        <v>7</v>
      </c>
      <c r="F139" s="71">
        <v>100</v>
      </c>
      <c r="G139" s="68">
        <v>100</v>
      </c>
      <c r="H139" s="68">
        <v>100</v>
      </c>
      <c r="I139" s="70">
        <f>H139/G139*100</f>
        <v>100</v>
      </c>
      <c r="J139" s="18"/>
      <c r="K139" s="11"/>
      <c r="L139" s="11"/>
      <c r="M139" s="12"/>
      <c r="N139" s="222"/>
    </row>
    <row r="140" spans="1:14" ht="49.5" x14ac:dyDescent="0.3">
      <c r="A140" s="32">
        <v>118</v>
      </c>
      <c r="B140" s="205">
        <v>116</v>
      </c>
      <c r="C140" s="80" t="s">
        <v>13</v>
      </c>
      <c r="D140" s="95" t="s">
        <v>36</v>
      </c>
      <c r="E140" s="71" t="s">
        <v>7</v>
      </c>
      <c r="F140" s="71">
        <v>100</v>
      </c>
      <c r="G140" s="68">
        <v>100</v>
      </c>
      <c r="H140" s="68">
        <v>100</v>
      </c>
      <c r="I140" s="70">
        <f>H140/G140*100</f>
        <v>100</v>
      </c>
      <c r="J140" s="7"/>
      <c r="K140" s="11"/>
      <c r="L140" s="11"/>
      <c r="M140" s="12"/>
      <c r="N140" s="222"/>
    </row>
    <row r="141" spans="1:14" ht="33" x14ac:dyDescent="0.3">
      <c r="A141" s="32">
        <v>119</v>
      </c>
      <c r="B141" s="205">
        <v>117</v>
      </c>
      <c r="C141" s="80" t="s">
        <v>14</v>
      </c>
      <c r="D141" s="95" t="s">
        <v>111</v>
      </c>
      <c r="E141" s="71" t="s">
        <v>7</v>
      </c>
      <c r="F141" s="71">
        <v>100</v>
      </c>
      <c r="G141" s="68">
        <v>100</v>
      </c>
      <c r="H141" s="68">
        <v>100</v>
      </c>
      <c r="I141" s="70">
        <f>H141/G141*100</f>
        <v>100</v>
      </c>
      <c r="J141" s="7"/>
      <c r="K141" s="11"/>
      <c r="L141" s="11"/>
      <c r="M141" s="12"/>
      <c r="N141" s="222"/>
    </row>
    <row r="142" spans="1:14" ht="99" x14ac:dyDescent="0.3">
      <c r="A142" s="32">
        <v>120</v>
      </c>
      <c r="B142" s="205">
        <v>118</v>
      </c>
      <c r="C142" s="89" t="s">
        <v>17</v>
      </c>
      <c r="D142" s="90" t="s">
        <v>191</v>
      </c>
      <c r="E142" s="89" t="s">
        <v>7</v>
      </c>
      <c r="F142" s="88" t="s">
        <v>35</v>
      </c>
      <c r="G142" s="96">
        <v>100</v>
      </c>
      <c r="H142" s="68">
        <v>100</v>
      </c>
      <c r="I142" s="70">
        <f>H142/G142*100</f>
        <v>100</v>
      </c>
      <c r="J142" s="7"/>
      <c r="K142" s="11"/>
      <c r="L142" s="11"/>
      <c r="M142" s="12"/>
      <c r="N142" s="222"/>
    </row>
    <row r="143" spans="1:14" s="13" customFormat="1" ht="27" customHeight="1" x14ac:dyDescent="0.3">
      <c r="A143" s="32"/>
      <c r="B143" s="203"/>
      <c r="C143" s="234" t="s">
        <v>328</v>
      </c>
      <c r="D143" s="235"/>
      <c r="E143" s="235"/>
      <c r="F143" s="235"/>
      <c r="G143" s="235"/>
      <c r="H143" s="235"/>
      <c r="I143" s="235"/>
      <c r="J143" s="236"/>
      <c r="K143" s="11"/>
      <c r="L143" s="11"/>
      <c r="N143" s="222"/>
    </row>
    <row r="144" spans="1:14" s="6" customFormat="1" ht="180" customHeight="1" x14ac:dyDescent="0.25">
      <c r="A144" s="206">
        <v>48</v>
      </c>
      <c r="B144" s="206">
        <v>119</v>
      </c>
      <c r="C144" s="71" t="s">
        <v>8</v>
      </c>
      <c r="D144" s="176" t="s">
        <v>260</v>
      </c>
      <c r="E144" s="169" t="s">
        <v>10</v>
      </c>
      <c r="F144" s="71">
        <v>1</v>
      </c>
      <c r="G144" s="171">
        <v>1</v>
      </c>
      <c r="H144" s="68">
        <v>1</v>
      </c>
      <c r="I144" s="70">
        <f t="shared" ref="I144:I150" si="8">H144/G144*100</f>
        <v>100</v>
      </c>
      <c r="J144" s="95" t="s">
        <v>261</v>
      </c>
      <c r="K144" s="210">
        <f>(I144+I145+I146+I147+I149+I150)/6</f>
        <v>100</v>
      </c>
      <c r="L144" s="9"/>
      <c r="N144" s="222"/>
    </row>
    <row r="145" spans="1:14" s="6" customFormat="1" ht="226.5" customHeight="1" x14ac:dyDescent="0.25">
      <c r="A145" s="206">
        <v>49</v>
      </c>
      <c r="B145" s="206">
        <v>120</v>
      </c>
      <c r="C145" s="80" t="s">
        <v>11</v>
      </c>
      <c r="D145" s="134" t="s">
        <v>125</v>
      </c>
      <c r="E145" s="169" t="s">
        <v>10</v>
      </c>
      <c r="F145" s="71">
        <v>52</v>
      </c>
      <c r="G145" s="170">
        <v>53</v>
      </c>
      <c r="H145" s="68">
        <v>53</v>
      </c>
      <c r="I145" s="70">
        <f t="shared" si="8"/>
        <v>100</v>
      </c>
      <c r="J145" s="85" t="s">
        <v>278</v>
      </c>
      <c r="K145" s="9"/>
      <c r="L145" s="9"/>
      <c r="N145" s="222"/>
    </row>
    <row r="146" spans="1:14" s="6" customFormat="1" ht="107.25" customHeight="1" x14ac:dyDescent="0.25">
      <c r="A146" s="206">
        <v>50</v>
      </c>
      <c r="B146" s="206">
        <v>121</v>
      </c>
      <c r="C146" s="80" t="s">
        <v>13</v>
      </c>
      <c r="D146" s="95" t="s">
        <v>256</v>
      </c>
      <c r="E146" s="169" t="s">
        <v>10</v>
      </c>
      <c r="F146" s="71">
        <v>1</v>
      </c>
      <c r="G146" s="171">
        <v>1</v>
      </c>
      <c r="H146" s="77">
        <v>1</v>
      </c>
      <c r="I146" s="70">
        <f t="shared" si="8"/>
        <v>100</v>
      </c>
      <c r="J146" s="95" t="s">
        <v>264</v>
      </c>
      <c r="K146" s="9"/>
      <c r="L146" s="9"/>
      <c r="N146" s="222"/>
    </row>
    <row r="147" spans="1:14" s="6" customFormat="1" ht="62.25" customHeight="1" x14ac:dyDescent="0.25">
      <c r="A147" s="206">
        <v>51</v>
      </c>
      <c r="B147" s="206">
        <v>122</v>
      </c>
      <c r="C147" s="246" t="s">
        <v>14</v>
      </c>
      <c r="D147" s="95" t="s">
        <v>257</v>
      </c>
      <c r="E147" s="169" t="s">
        <v>10</v>
      </c>
      <c r="F147" s="71">
        <v>104</v>
      </c>
      <c r="G147" s="172">
        <v>104</v>
      </c>
      <c r="H147" s="178">
        <v>104</v>
      </c>
      <c r="I147" s="70">
        <f t="shared" si="8"/>
        <v>100</v>
      </c>
      <c r="J147" s="95" t="s">
        <v>154</v>
      </c>
      <c r="K147" s="9"/>
      <c r="L147" s="9"/>
      <c r="N147" s="222"/>
    </row>
    <row r="148" spans="1:14" s="6" customFormat="1" ht="70.5" customHeight="1" x14ac:dyDescent="0.25">
      <c r="A148" s="206"/>
      <c r="B148" s="206"/>
      <c r="C148" s="247"/>
      <c r="D148" s="119" t="s">
        <v>126</v>
      </c>
      <c r="E148" s="173" t="s">
        <v>258</v>
      </c>
      <c r="F148" s="68">
        <v>94</v>
      </c>
      <c r="G148" s="174">
        <v>118.81</v>
      </c>
      <c r="H148" s="177">
        <v>118.81</v>
      </c>
      <c r="I148" s="70">
        <f t="shared" si="8"/>
        <v>100</v>
      </c>
      <c r="J148" s="119" t="s">
        <v>262</v>
      </c>
      <c r="K148" s="43"/>
      <c r="L148" s="9"/>
      <c r="N148" s="222"/>
    </row>
    <row r="149" spans="1:14" s="6" customFormat="1" ht="121.5" customHeight="1" x14ac:dyDescent="0.25">
      <c r="A149" s="206">
        <v>50</v>
      </c>
      <c r="B149" s="206">
        <v>123</v>
      </c>
      <c r="C149" s="80" t="s">
        <v>17</v>
      </c>
      <c r="D149" s="95" t="s">
        <v>259</v>
      </c>
      <c r="E149" s="169" t="s">
        <v>10</v>
      </c>
      <c r="F149" s="125">
        <v>1600</v>
      </c>
      <c r="G149" s="175">
        <v>1600</v>
      </c>
      <c r="H149" s="77">
        <v>1600</v>
      </c>
      <c r="I149" s="70">
        <f t="shared" si="8"/>
        <v>100</v>
      </c>
      <c r="J149" s="95" t="s">
        <v>263</v>
      </c>
      <c r="K149" s="9"/>
      <c r="L149" s="9"/>
      <c r="N149" s="222"/>
    </row>
    <row r="150" spans="1:14" s="6" customFormat="1" ht="84.75" customHeight="1" x14ac:dyDescent="0.25">
      <c r="A150" s="206">
        <v>50</v>
      </c>
      <c r="B150" s="206">
        <v>124</v>
      </c>
      <c r="C150" s="80" t="s">
        <v>21</v>
      </c>
      <c r="D150" s="95" t="s">
        <v>244</v>
      </c>
      <c r="E150" s="71" t="s">
        <v>7</v>
      </c>
      <c r="F150" s="125" t="s">
        <v>27</v>
      </c>
      <c r="G150" s="175">
        <v>100</v>
      </c>
      <c r="H150" s="77">
        <v>100</v>
      </c>
      <c r="I150" s="70">
        <f t="shared" si="8"/>
        <v>100</v>
      </c>
      <c r="J150" s="18"/>
      <c r="K150" s="9"/>
      <c r="L150" s="9"/>
      <c r="N150" s="222"/>
    </row>
    <row r="151" spans="1:14" ht="36.75" customHeight="1" x14ac:dyDescent="0.3">
      <c r="C151" s="234" t="s">
        <v>329</v>
      </c>
      <c r="D151" s="235"/>
      <c r="E151" s="235"/>
      <c r="F151" s="235"/>
      <c r="G151" s="235"/>
      <c r="H151" s="235"/>
      <c r="I151" s="235"/>
      <c r="J151" s="236"/>
      <c r="K151" s="11"/>
      <c r="L151" s="11"/>
      <c r="M151" s="12"/>
      <c r="N151" s="222"/>
    </row>
    <row r="152" spans="1:14" s="11" customFormat="1" ht="241.5" customHeight="1" x14ac:dyDescent="0.3">
      <c r="A152" s="32">
        <v>155</v>
      </c>
      <c r="B152" s="205">
        <v>125</v>
      </c>
      <c r="C152" s="96" t="s">
        <v>8</v>
      </c>
      <c r="D152" s="90" t="s">
        <v>243</v>
      </c>
      <c r="E152" s="96" t="s">
        <v>7</v>
      </c>
      <c r="F152" s="147">
        <v>100</v>
      </c>
      <c r="G152" s="147">
        <v>100</v>
      </c>
      <c r="H152" s="70">
        <v>100</v>
      </c>
      <c r="I152" s="70">
        <f>H152/G152*100</f>
        <v>100</v>
      </c>
      <c r="J152" s="157" t="s">
        <v>277</v>
      </c>
      <c r="K152" s="92">
        <f>(I152+I153+I154+I155+I156)/5</f>
        <v>100</v>
      </c>
      <c r="N152" s="222"/>
    </row>
    <row r="153" spans="1:14" s="11" customFormat="1" ht="55.5" customHeight="1" x14ac:dyDescent="0.3">
      <c r="A153" s="32">
        <v>156</v>
      </c>
      <c r="B153" s="205">
        <v>126</v>
      </c>
      <c r="C153" s="99" t="s">
        <v>11</v>
      </c>
      <c r="D153" s="90" t="s">
        <v>73</v>
      </c>
      <c r="E153" s="96" t="s">
        <v>74</v>
      </c>
      <c r="F153" s="147">
        <v>98.5</v>
      </c>
      <c r="G153" s="147">
        <v>100</v>
      </c>
      <c r="H153" s="70">
        <v>100</v>
      </c>
      <c r="I153" s="70">
        <f>H153/G153*100</f>
        <v>100</v>
      </c>
      <c r="J153" s="157" t="s">
        <v>247</v>
      </c>
      <c r="N153" s="222"/>
    </row>
    <row r="154" spans="1:14" s="11" customFormat="1" ht="126" customHeight="1" x14ac:dyDescent="0.3">
      <c r="A154" s="32">
        <v>157</v>
      </c>
      <c r="B154" s="205">
        <v>127</v>
      </c>
      <c r="C154" s="99" t="s">
        <v>13</v>
      </c>
      <c r="D154" s="90" t="s">
        <v>245</v>
      </c>
      <c r="E154" s="96" t="s">
        <v>74</v>
      </c>
      <c r="F154" s="96">
        <v>10.3</v>
      </c>
      <c r="G154" s="96">
        <v>28.3</v>
      </c>
      <c r="H154" s="68">
        <v>28.3</v>
      </c>
      <c r="I154" s="70">
        <f>H154/G154*100</f>
        <v>100</v>
      </c>
      <c r="J154" s="157" t="s">
        <v>371</v>
      </c>
      <c r="N154" s="222"/>
    </row>
    <row r="155" spans="1:14" s="11" customFormat="1" ht="69.75" customHeight="1" x14ac:dyDescent="0.3">
      <c r="A155" s="32">
        <v>158</v>
      </c>
      <c r="B155" s="205">
        <v>128</v>
      </c>
      <c r="C155" s="99" t="s">
        <v>14</v>
      </c>
      <c r="D155" s="90" t="s">
        <v>244</v>
      </c>
      <c r="E155" s="96" t="s">
        <v>74</v>
      </c>
      <c r="F155" s="156">
        <v>100</v>
      </c>
      <c r="G155" s="147">
        <v>100</v>
      </c>
      <c r="H155" s="70">
        <v>100</v>
      </c>
      <c r="I155" s="70">
        <f>H155/G155*100</f>
        <v>100</v>
      </c>
      <c r="J155" s="158" t="s">
        <v>152</v>
      </c>
      <c r="N155" s="222"/>
    </row>
    <row r="156" spans="1:14" s="11" customFormat="1" ht="105" customHeight="1" x14ac:dyDescent="0.3">
      <c r="A156" s="32">
        <v>159</v>
      </c>
      <c r="B156" s="205">
        <v>129</v>
      </c>
      <c r="C156" s="99" t="s">
        <v>17</v>
      </c>
      <c r="D156" s="90" t="s">
        <v>124</v>
      </c>
      <c r="E156" s="96" t="s">
        <v>7</v>
      </c>
      <c r="F156" s="135">
        <v>90.5</v>
      </c>
      <c r="G156" s="135">
        <v>91.5</v>
      </c>
      <c r="H156" s="68">
        <v>91.5</v>
      </c>
      <c r="I156" s="70">
        <f>H156/G156*100</f>
        <v>100</v>
      </c>
      <c r="J156" s="157" t="s">
        <v>246</v>
      </c>
      <c r="N156" s="222"/>
    </row>
    <row r="157" spans="1:14" ht="18.75" customHeight="1" x14ac:dyDescent="0.3">
      <c r="C157" s="234" t="s">
        <v>330</v>
      </c>
      <c r="D157" s="235"/>
      <c r="E157" s="235"/>
      <c r="F157" s="235"/>
      <c r="G157" s="235"/>
      <c r="H157" s="235"/>
      <c r="I157" s="235"/>
      <c r="J157" s="236"/>
      <c r="K157" s="11"/>
      <c r="L157" s="11"/>
      <c r="M157" s="12"/>
      <c r="N157" s="222"/>
    </row>
    <row r="158" spans="1:14" ht="78.75" customHeight="1" x14ac:dyDescent="0.3">
      <c r="A158" s="32">
        <v>59</v>
      </c>
      <c r="B158" s="205">
        <v>130</v>
      </c>
      <c r="C158" s="80" t="s">
        <v>8</v>
      </c>
      <c r="D158" s="85" t="s">
        <v>103</v>
      </c>
      <c r="E158" s="71" t="s">
        <v>16</v>
      </c>
      <c r="F158" s="138">
        <v>999</v>
      </c>
      <c r="G158" s="71">
        <v>971.1</v>
      </c>
      <c r="H158" s="139" t="s">
        <v>286</v>
      </c>
      <c r="I158" s="70">
        <f>G158/H158*100</f>
        <v>103.41853035143771</v>
      </c>
      <c r="J158" s="7"/>
      <c r="K158" s="92">
        <f>(I158+I159+I160+I161+I162)/5</f>
        <v>191.10427405034051</v>
      </c>
      <c r="L158" s="39"/>
      <c r="M158" s="12"/>
      <c r="N158" s="222"/>
    </row>
    <row r="159" spans="1:14" ht="87" customHeight="1" x14ac:dyDescent="0.35">
      <c r="A159" s="32">
        <v>60</v>
      </c>
      <c r="B159" s="205">
        <v>131</v>
      </c>
      <c r="C159" s="80" t="s">
        <v>11</v>
      </c>
      <c r="D159" s="85" t="s">
        <v>104</v>
      </c>
      <c r="E159" s="71" t="s">
        <v>7</v>
      </c>
      <c r="F159" s="71">
        <v>88.2</v>
      </c>
      <c r="G159" s="71">
        <v>88.7</v>
      </c>
      <c r="H159" s="139" t="s">
        <v>79</v>
      </c>
      <c r="I159" s="70">
        <f>H159/G159*100</f>
        <v>112.73957158962796</v>
      </c>
      <c r="J159" s="85" t="s">
        <v>372</v>
      </c>
      <c r="K159" s="11"/>
      <c r="L159" s="11"/>
      <c r="N159" s="222"/>
    </row>
    <row r="160" spans="1:14" ht="115.5" customHeight="1" x14ac:dyDescent="0.35">
      <c r="A160" s="32">
        <v>61</v>
      </c>
      <c r="B160" s="205">
        <v>132</v>
      </c>
      <c r="C160" s="80" t="s">
        <v>13</v>
      </c>
      <c r="D160" s="95" t="s">
        <v>48</v>
      </c>
      <c r="E160" s="71" t="s">
        <v>7</v>
      </c>
      <c r="F160" s="82" t="s">
        <v>290</v>
      </c>
      <c r="G160" s="71">
        <v>88</v>
      </c>
      <c r="H160" s="139" t="s">
        <v>287</v>
      </c>
      <c r="I160" s="70">
        <f>H160/G160*100</f>
        <v>354.54545454545456</v>
      </c>
      <c r="J160" s="85" t="s">
        <v>373</v>
      </c>
      <c r="K160" s="11"/>
      <c r="L160" s="11"/>
      <c r="N160" s="222"/>
    </row>
    <row r="161" spans="1:14" ht="141.75" customHeight="1" x14ac:dyDescent="0.35">
      <c r="A161" s="32">
        <v>63</v>
      </c>
      <c r="B161" s="205">
        <v>133</v>
      </c>
      <c r="C161" s="80" t="s">
        <v>14</v>
      </c>
      <c r="D161" s="95" t="s">
        <v>166</v>
      </c>
      <c r="E161" s="71" t="s">
        <v>16</v>
      </c>
      <c r="F161" s="138">
        <v>100.2</v>
      </c>
      <c r="G161" s="70">
        <v>91.3</v>
      </c>
      <c r="H161" s="82" t="s">
        <v>288</v>
      </c>
      <c r="I161" s="70">
        <f>G161/H161*100</f>
        <v>184.81781376518219</v>
      </c>
      <c r="J161" s="85" t="s">
        <v>374</v>
      </c>
      <c r="K161" s="28"/>
      <c r="L161" s="11"/>
      <c r="N161" s="222"/>
    </row>
    <row r="162" spans="1:14" ht="100.5" customHeight="1" x14ac:dyDescent="0.35">
      <c r="A162" s="32">
        <v>64</v>
      </c>
      <c r="B162" s="205">
        <v>134</v>
      </c>
      <c r="C162" s="80" t="s">
        <v>17</v>
      </c>
      <c r="D162" s="95" t="s">
        <v>105</v>
      </c>
      <c r="E162" s="71" t="s">
        <v>16</v>
      </c>
      <c r="F162" s="138">
        <v>19</v>
      </c>
      <c r="G162" s="70">
        <v>21</v>
      </c>
      <c r="H162" s="82" t="s">
        <v>289</v>
      </c>
      <c r="I162" s="70">
        <f>H162/G162*100</f>
        <v>200</v>
      </c>
      <c r="J162" s="85" t="s">
        <v>308</v>
      </c>
      <c r="K162" s="11"/>
      <c r="L162" s="11"/>
      <c r="N162" s="222"/>
    </row>
    <row r="163" spans="1:14" ht="31.5" customHeight="1" x14ac:dyDescent="0.3">
      <c r="C163" s="234" t="s">
        <v>331</v>
      </c>
      <c r="D163" s="235"/>
      <c r="E163" s="235"/>
      <c r="F163" s="235"/>
      <c r="G163" s="235"/>
      <c r="H163" s="235"/>
      <c r="I163" s="235"/>
      <c r="J163" s="236"/>
      <c r="K163" s="11"/>
      <c r="L163" s="11"/>
      <c r="M163" s="12"/>
      <c r="N163" s="222"/>
    </row>
    <row r="164" spans="1:14" ht="124.5" customHeight="1" x14ac:dyDescent="0.3">
      <c r="A164" s="32">
        <v>23</v>
      </c>
      <c r="B164" s="205">
        <v>135</v>
      </c>
      <c r="C164" s="71" t="s">
        <v>8</v>
      </c>
      <c r="D164" s="98" t="s">
        <v>62</v>
      </c>
      <c r="E164" s="102" t="s">
        <v>7</v>
      </c>
      <c r="F164" s="103">
        <v>102.3</v>
      </c>
      <c r="G164" s="104">
        <v>100</v>
      </c>
      <c r="H164" s="103">
        <v>107.8</v>
      </c>
      <c r="I164" s="70">
        <f>H164/G164*100</f>
        <v>107.80000000000001</v>
      </c>
      <c r="J164" s="85"/>
      <c r="K164" s="107">
        <f>(I164+I165+I166+I167+I168)/4</f>
        <v>99.051099166566019</v>
      </c>
      <c r="L164" s="11"/>
      <c r="M164" s="12"/>
      <c r="N164" s="222"/>
    </row>
    <row r="165" spans="1:14" ht="89.25" customHeight="1" x14ac:dyDescent="0.3">
      <c r="A165" s="32">
        <v>24</v>
      </c>
      <c r="B165" s="205">
        <v>136</v>
      </c>
      <c r="C165" s="80" t="s">
        <v>11</v>
      </c>
      <c r="D165" s="98" t="s">
        <v>63</v>
      </c>
      <c r="E165" s="102" t="s">
        <v>7</v>
      </c>
      <c r="F165" s="104">
        <v>97</v>
      </c>
      <c r="G165" s="103">
        <v>97.4</v>
      </c>
      <c r="H165" s="103">
        <v>94.7</v>
      </c>
      <c r="I165" s="70">
        <f>H165/G165*100</f>
        <v>97.227926078028744</v>
      </c>
      <c r="J165" s="85" t="s">
        <v>375</v>
      </c>
      <c r="K165" s="11"/>
      <c r="L165" s="11"/>
      <c r="M165" s="12"/>
      <c r="N165" s="222"/>
    </row>
    <row r="166" spans="1:14" ht="75.75" customHeight="1" x14ac:dyDescent="0.3">
      <c r="A166" s="32">
        <v>25</v>
      </c>
      <c r="B166" s="205">
        <v>137</v>
      </c>
      <c r="C166" s="99" t="s">
        <v>13</v>
      </c>
      <c r="D166" s="98" t="s">
        <v>64</v>
      </c>
      <c r="E166" s="102" t="s">
        <v>16</v>
      </c>
      <c r="F166" s="104">
        <v>16</v>
      </c>
      <c r="G166" s="104">
        <v>4</v>
      </c>
      <c r="H166" s="104">
        <v>4</v>
      </c>
      <c r="I166" s="70">
        <f>H166/G166*100</f>
        <v>100</v>
      </c>
      <c r="J166" s="106"/>
      <c r="K166" s="11"/>
      <c r="L166" s="11"/>
      <c r="M166" s="12"/>
      <c r="N166" s="222"/>
    </row>
    <row r="167" spans="1:14" ht="108.75" customHeight="1" x14ac:dyDescent="0.3">
      <c r="A167" s="32">
        <v>26</v>
      </c>
      <c r="B167" s="205">
        <v>138</v>
      </c>
      <c r="C167" s="80" t="s">
        <v>14</v>
      </c>
      <c r="D167" s="98" t="s">
        <v>65</v>
      </c>
      <c r="E167" s="102" t="s">
        <v>16</v>
      </c>
      <c r="F167" s="104">
        <v>36</v>
      </c>
      <c r="G167" s="104">
        <v>34</v>
      </c>
      <c r="H167" s="104">
        <v>31</v>
      </c>
      <c r="I167" s="70">
        <f>H167/G167*100</f>
        <v>91.17647058823529</v>
      </c>
      <c r="J167" s="85" t="s">
        <v>376</v>
      </c>
      <c r="K167" s="11"/>
      <c r="L167" s="11"/>
      <c r="M167" s="12"/>
      <c r="N167" s="223"/>
    </row>
    <row r="168" spans="1:14" ht="138" customHeight="1" x14ac:dyDescent="0.45">
      <c r="A168" s="32">
        <v>27</v>
      </c>
      <c r="B168" s="205">
        <v>139</v>
      </c>
      <c r="C168" s="100" t="s">
        <v>17</v>
      </c>
      <c r="D168" s="101" t="s">
        <v>192</v>
      </c>
      <c r="E168" s="105" t="s">
        <v>193</v>
      </c>
      <c r="F168" s="104">
        <v>0</v>
      </c>
      <c r="G168" s="104">
        <v>1</v>
      </c>
      <c r="H168" s="103">
        <v>0</v>
      </c>
      <c r="I168" s="70">
        <f>H168/G168*100</f>
        <v>0</v>
      </c>
      <c r="J168" s="85" t="s">
        <v>377</v>
      </c>
      <c r="K168" s="11"/>
      <c r="L168" s="11"/>
      <c r="M168" s="12"/>
      <c r="N168" s="225"/>
    </row>
    <row r="169" spans="1:14" s="13" customFormat="1" ht="19.5" x14ac:dyDescent="0.3">
      <c r="A169" s="32"/>
      <c r="B169" s="203"/>
      <c r="C169" s="234" t="s">
        <v>332</v>
      </c>
      <c r="D169" s="235"/>
      <c r="E169" s="235"/>
      <c r="F169" s="235"/>
      <c r="G169" s="235"/>
      <c r="H169" s="235"/>
      <c r="I169" s="235"/>
      <c r="J169" s="236"/>
      <c r="K169" s="11"/>
      <c r="L169" s="11"/>
    </row>
    <row r="170" spans="1:14" s="13" customFormat="1" ht="71.25" customHeight="1" x14ac:dyDescent="0.4">
      <c r="A170" s="32">
        <v>136</v>
      </c>
      <c r="B170" s="205">
        <v>140</v>
      </c>
      <c r="C170" s="68" t="s">
        <v>8</v>
      </c>
      <c r="D170" s="95" t="s">
        <v>112</v>
      </c>
      <c r="E170" s="71" t="s">
        <v>7</v>
      </c>
      <c r="F170" s="96">
        <v>70</v>
      </c>
      <c r="G170" s="71">
        <v>80</v>
      </c>
      <c r="H170" s="68">
        <v>80</v>
      </c>
      <c r="I170" s="70">
        <f t="shared" ref="I170:I175" si="9">H170/G170*100</f>
        <v>100</v>
      </c>
      <c r="J170" s="119" t="s">
        <v>214</v>
      </c>
      <c r="K170" s="107">
        <f>(I170+I171+I172+I173+I174+I175)/6</f>
        <v>77.424322654664195</v>
      </c>
      <c r="L170" s="11"/>
      <c r="N170" s="214"/>
    </row>
    <row r="171" spans="1:14" s="13" customFormat="1" ht="232.5" customHeight="1" x14ac:dyDescent="0.45">
      <c r="A171" s="32"/>
      <c r="B171" s="205">
        <v>141</v>
      </c>
      <c r="C171" s="237" t="s">
        <v>11</v>
      </c>
      <c r="D171" s="248" t="s">
        <v>171</v>
      </c>
      <c r="E171" s="71" t="s">
        <v>53</v>
      </c>
      <c r="F171" s="96">
        <v>2</v>
      </c>
      <c r="G171" s="71">
        <v>3</v>
      </c>
      <c r="H171" s="68">
        <v>2</v>
      </c>
      <c r="I171" s="70">
        <f t="shared" si="9"/>
        <v>66.666666666666657</v>
      </c>
      <c r="J171" s="69" t="s">
        <v>390</v>
      </c>
      <c r="K171" s="11">
        <f>(I170+I171+I174+I175+I172)/5</f>
        <v>82.90918718559702</v>
      </c>
      <c r="L171" s="11"/>
      <c r="N171" s="225"/>
    </row>
    <row r="172" spans="1:14" s="13" customFormat="1" ht="192" customHeight="1" x14ac:dyDescent="0.45">
      <c r="A172" s="32">
        <v>137</v>
      </c>
      <c r="B172" s="205"/>
      <c r="C172" s="258"/>
      <c r="D172" s="249"/>
      <c r="E172" s="71" t="s">
        <v>212</v>
      </c>
      <c r="F172" s="135">
        <v>1631.5</v>
      </c>
      <c r="G172" s="136">
        <v>6295</v>
      </c>
      <c r="H172" s="72">
        <v>3014</v>
      </c>
      <c r="I172" s="70">
        <f t="shared" si="9"/>
        <v>47.879269261318505</v>
      </c>
      <c r="J172" s="69" t="s">
        <v>215</v>
      </c>
      <c r="K172" s="11"/>
      <c r="L172" s="11"/>
      <c r="N172" s="225"/>
    </row>
    <row r="173" spans="1:14" s="13" customFormat="1" ht="103.5" customHeight="1" x14ac:dyDescent="0.45">
      <c r="A173" s="32"/>
      <c r="B173" s="205"/>
      <c r="C173" s="238"/>
      <c r="D173" s="250"/>
      <c r="E173" s="71" t="s">
        <v>113</v>
      </c>
      <c r="F173" s="96">
        <v>7</v>
      </c>
      <c r="G173" s="71">
        <v>14</v>
      </c>
      <c r="H173" s="68">
        <v>7</v>
      </c>
      <c r="I173" s="70">
        <f t="shared" si="9"/>
        <v>50</v>
      </c>
      <c r="J173" s="69" t="s">
        <v>388</v>
      </c>
      <c r="K173" s="39"/>
      <c r="L173" s="11"/>
      <c r="N173" s="225"/>
    </row>
    <row r="174" spans="1:14" s="13" customFormat="1" ht="102" customHeight="1" x14ac:dyDescent="0.4">
      <c r="A174" s="32">
        <v>138</v>
      </c>
      <c r="B174" s="205">
        <v>142</v>
      </c>
      <c r="C174" s="68" t="s">
        <v>13</v>
      </c>
      <c r="D174" s="95" t="s">
        <v>213</v>
      </c>
      <c r="E174" s="71" t="s">
        <v>61</v>
      </c>
      <c r="F174" s="96" t="s">
        <v>37</v>
      </c>
      <c r="G174" s="71">
        <v>1</v>
      </c>
      <c r="H174" s="68">
        <v>1</v>
      </c>
      <c r="I174" s="70">
        <f t="shared" si="9"/>
        <v>100</v>
      </c>
      <c r="J174" s="119" t="s">
        <v>378</v>
      </c>
      <c r="K174" s="11"/>
      <c r="L174" s="11"/>
      <c r="N174" s="214"/>
    </row>
    <row r="175" spans="1:14" s="13" customFormat="1" ht="118.5" customHeight="1" x14ac:dyDescent="0.4">
      <c r="A175" s="32">
        <v>139</v>
      </c>
      <c r="B175" s="205">
        <v>143</v>
      </c>
      <c r="C175" s="68" t="s">
        <v>14</v>
      </c>
      <c r="D175" s="95" t="s">
        <v>114</v>
      </c>
      <c r="E175" s="71" t="s">
        <v>115</v>
      </c>
      <c r="F175" s="96">
        <v>15</v>
      </c>
      <c r="G175" s="71">
        <v>33</v>
      </c>
      <c r="H175" s="77">
        <v>33</v>
      </c>
      <c r="I175" s="70">
        <f t="shared" si="9"/>
        <v>100</v>
      </c>
      <c r="J175" s="119" t="s">
        <v>216</v>
      </c>
      <c r="K175" s="11"/>
      <c r="L175" s="11"/>
      <c r="N175" s="214"/>
    </row>
    <row r="176" spans="1:14" s="35" customFormat="1" ht="19.5" customHeight="1" x14ac:dyDescent="0.3">
      <c r="A176" s="52"/>
      <c r="B176" s="203"/>
      <c r="C176" s="243" t="s">
        <v>148</v>
      </c>
      <c r="D176" s="244"/>
      <c r="E176" s="244"/>
      <c r="F176" s="244"/>
      <c r="G176" s="244"/>
      <c r="H176" s="244"/>
      <c r="I176" s="244"/>
      <c r="J176" s="245"/>
      <c r="K176" s="33"/>
      <c r="L176" s="34"/>
    </row>
    <row r="177" spans="1:14" s="13" customFormat="1" ht="21" customHeight="1" x14ac:dyDescent="0.3">
      <c r="A177" s="32"/>
      <c r="B177" s="203"/>
      <c r="C177" s="234" t="s">
        <v>333</v>
      </c>
      <c r="D177" s="235"/>
      <c r="E177" s="235"/>
      <c r="F177" s="235"/>
      <c r="G177" s="235"/>
      <c r="H177" s="235"/>
      <c r="I177" s="235"/>
      <c r="J177" s="236"/>
      <c r="K177" s="11"/>
      <c r="L177" s="11"/>
    </row>
    <row r="178" spans="1:14" s="13" customFormat="1" ht="81.75" customHeight="1" x14ac:dyDescent="0.4">
      <c r="A178" s="32">
        <v>28</v>
      </c>
      <c r="B178" s="205">
        <v>144</v>
      </c>
      <c r="C178" s="83">
        <v>1</v>
      </c>
      <c r="D178" s="108" t="s">
        <v>194</v>
      </c>
      <c r="E178" s="83" t="s">
        <v>7</v>
      </c>
      <c r="F178" s="83">
        <v>105</v>
      </c>
      <c r="G178" s="83" t="s">
        <v>197</v>
      </c>
      <c r="H178" s="110">
        <v>98.4</v>
      </c>
      <c r="I178" s="70">
        <f>H178/95*100</f>
        <v>103.57894736842105</v>
      </c>
      <c r="J178" s="3"/>
      <c r="K178" s="92">
        <f>(I178+I179)/2</f>
        <v>99.368421052631589</v>
      </c>
      <c r="L178" s="11"/>
      <c r="N178" s="214"/>
    </row>
    <row r="179" spans="1:14" s="13" customFormat="1" ht="63" x14ac:dyDescent="0.4">
      <c r="A179" s="32">
        <v>29</v>
      </c>
      <c r="B179" s="205">
        <v>145</v>
      </c>
      <c r="C179" s="109" t="s">
        <v>195</v>
      </c>
      <c r="D179" s="108" t="s">
        <v>196</v>
      </c>
      <c r="E179" s="83" t="s">
        <v>7</v>
      </c>
      <c r="F179" s="77">
        <v>87.4</v>
      </c>
      <c r="G179" s="83" t="s">
        <v>198</v>
      </c>
      <c r="H179" s="83">
        <v>90.4</v>
      </c>
      <c r="I179" s="70">
        <f>H179/95*100</f>
        <v>95.15789473684211</v>
      </c>
      <c r="J179" s="42"/>
      <c r="K179" s="11"/>
      <c r="L179" s="11"/>
      <c r="N179" s="214"/>
    </row>
    <row r="180" spans="1:14" s="13" customFormat="1" ht="24.75" customHeight="1" x14ac:dyDescent="0.3">
      <c r="A180" s="32"/>
      <c r="B180" s="203"/>
      <c r="C180" s="234" t="s">
        <v>334</v>
      </c>
      <c r="D180" s="235"/>
      <c r="E180" s="235"/>
      <c r="F180" s="235"/>
      <c r="G180" s="235"/>
      <c r="H180" s="235"/>
      <c r="I180" s="235"/>
      <c r="J180" s="236"/>
      <c r="K180" s="11"/>
      <c r="L180" s="11"/>
    </row>
    <row r="181" spans="1:14" s="54" customFormat="1" ht="57" customHeight="1" x14ac:dyDescent="0.4">
      <c r="A181" s="38">
        <v>140</v>
      </c>
      <c r="B181" s="204">
        <v>146</v>
      </c>
      <c r="C181" s="68" t="s">
        <v>8</v>
      </c>
      <c r="D181" s="119" t="s">
        <v>39</v>
      </c>
      <c r="E181" s="68" t="s">
        <v>40</v>
      </c>
      <c r="F181" s="68">
        <v>8</v>
      </c>
      <c r="G181" s="68">
        <v>9</v>
      </c>
      <c r="H181" s="68">
        <v>9</v>
      </c>
      <c r="I181" s="70">
        <f t="shared" ref="I181:I195" si="10">H181/G181*100</f>
        <v>100</v>
      </c>
      <c r="J181" s="21"/>
      <c r="K181" s="201">
        <f>(I181+I182+I183+I184+I186+I187+I188+I189+I190+I191+I192+I193+I194+I195)/14</f>
        <v>102.98132034473606</v>
      </c>
      <c r="L181" s="39"/>
      <c r="N181" s="215"/>
    </row>
    <row r="182" spans="1:14" s="13" customFormat="1" ht="99.75" customHeight="1" x14ac:dyDescent="0.4">
      <c r="A182" s="32">
        <v>141</v>
      </c>
      <c r="B182" s="205">
        <v>147</v>
      </c>
      <c r="C182" s="68" t="s">
        <v>11</v>
      </c>
      <c r="D182" s="90" t="s">
        <v>116</v>
      </c>
      <c r="E182" s="71" t="s">
        <v>55</v>
      </c>
      <c r="F182" s="96">
        <v>2.4</v>
      </c>
      <c r="G182" s="68">
        <v>3.0680000000000001</v>
      </c>
      <c r="H182" s="68">
        <v>3.0680000000000001</v>
      </c>
      <c r="I182" s="70">
        <f t="shared" si="10"/>
        <v>100</v>
      </c>
      <c r="J182" s="252" t="s">
        <v>309</v>
      </c>
      <c r="K182" s="11"/>
      <c r="L182" s="11"/>
      <c r="N182" s="214"/>
    </row>
    <row r="183" spans="1:14" s="13" customFormat="1" ht="141.75" customHeight="1" x14ac:dyDescent="0.4">
      <c r="A183" s="32">
        <v>142</v>
      </c>
      <c r="B183" s="204">
        <v>148</v>
      </c>
      <c r="C183" s="68" t="s">
        <v>13</v>
      </c>
      <c r="D183" s="90" t="s">
        <v>56</v>
      </c>
      <c r="E183" s="71" t="s">
        <v>55</v>
      </c>
      <c r="F183" s="96">
        <v>2.4</v>
      </c>
      <c r="G183" s="68">
        <v>3.0680000000000001</v>
      </c>
      <c r="H183" s="68">
        <v>3.0680000000000001</v>
      </c>
      <c r="I183" s="70">
        <f t="shared" si="10"/>
        <v>100</v>
      </c>
      <c r="J183" s="253"/>
      <c r="K183" s="11"/>
      <c r="L183" s="11"/>
      <c r="N183" s="214"/>
    </row>
    <row r="184" spans="1:14" s="13" customFormat="1" ht="70.5" customHeight="1" x14ac:dyDescent="0.4">
      <c r="A184" s="32">
        <v>143</v>
      </c>
      <c r="B184" s="205">
        <v>149</v>
      </c>
      <c r="C184" s="237" t="s">
        <v>14</v>
      </c>
      <c r="D184" s="239" t="s">
        <v>117</v>
      </c>
      <c r="E184" s="83" t="s">
        <v>310</v>
      </c>
      <c r="F184" s="96">
        <v>1</v>
      </c>
      <c r="G184" s="96">
        <v>1</v>
      </c>
      <c r="H184" s="68">
        <v>1</v>
      </c>
      <c r="I184" s="70">
        <f t="shared" si="10"/>
        <v>100</v>
      </c>
      <c r="J184" s="198" t="s">
        <v>379</v>
      </c>
      <c r="K184" s="11"/>
      <c r="L184" s="11"/>
      <c r="N184" s="214"/>
    </row>
    <row r="185" spans="1:14" s="13" customFormat="1" ht="74.25" customHeight="1" x14ac:dyDescent="0.4">
      <c r="A185" s="32"/>
      <c r="B185" s="204"/>
      <c r="C185" s="238"/>
      <c r="D185" s="240"/>
      <c r="E185" s="68" t="s">
        <v>55</v>
      </c>
      <c r="F185" s="96">
        <v>1.609</v>
      </c>
      <c r="G185" s="68">
        <v>5.2370000000000001</v>
      </c>
      <c r="H185" s="199">
        <v>5.2370000000000001</v>
      </c>
      <c r="I185" s="70">
        <f t="shared" si="10"/>
        <v>100</v>
      </c>
      <c r="J185" s="198" t="s">
        <v>311</v>
      </c>
      <c r="K185" s="11"/>
      <c r="L185" s="11"/>
      <c r="N185" s="214"/>
    </row>
    <row r="186" spans="1:14" s="13" customFormat="1" ht="43.5" customHeight="1" x14ac:dyDescent="0.4">
      <c r="A186" s="32">
        <v>144</v>
      </c>
      <c r="B186" s="205">
        <v>150</v>
      </c>
      <c r="C186" s="68" t="s">
        <v>17</v>
      </c>
      <c r="D186" s="69" t="s">
        <v>119</v>
      </c>
      <c r="E186" s="68" t="s">
        <v>55</v>
      </c>
      <c r="F186" s="68">
        <v>91.733000000000004</v>
      </c>
      <c r="G186" s="68">
        <v>91.733000000000004</v>
      </c>
      <c r="H186" s="68">
        <v>93.983000000000004</v>
      </c>
      <c r="I186" s="70">
        <f t="shared" si="10"/>
        <v>102.45277054059063</v>
      </c>
      <c r="J186" s="14"/>
      <c r="K186" s="11"/>
      <c r="L186" s="11"/>
      <c r="N186" s="214"/>
    </row>
    <row r="187" spans="1:14" s="13" customFormat="1" ht="90" customHeight="1" x14ac:dyDescent="0.4">
      <c r="A187" s="32">
        <v>145</v>
      </c>
      <c r="B187" s="204">
        <v>151</v>
      </c>
      <c r="C187" s="68" t="s">
        <v>21</v>
      </c>
      <c r="D187" s="69" t="s">
        <v>57</v>
      </c>
      <c r="E187" s="68" t="s">
        <v>7</v>
      </c>
      <c r="F187" s="68">
        <v>83.76</v>
      </c>
      <c r="G187" s="68">
        <v>88.04</v>
      </c>
      <c r="H187" s="68">
        <v>88.04</v>
      </c>
      <c r="I187" s="70">
        <f t="shared" si="10"/>
        <v>100</v>
      </c>
      <c r="J187" s="21"/>
      <c r="K187" s="11"/>
      <c r="L187" s="11"/>
      <c r="N187" s="214"/>
    </row>
    <row r="188" spans="1:14" s="13" customFormat="1" ht="33" x14ac:dyDescent="0.4">
      <c r="A188" s="32">
        <v>146</v>
      </c>
      <c r="B188" s="205">
        <v>152</v>
      </c>
      <c r="C188" s="68" t="s">
        <v>22</v>
      </c>
      <c r="D188" s="69" t="s">
        <v>120</v>
      </c>
      <c r="E188" s="68" t="s">
        <v>26</v>
      </c>
      <c r="F188" s="68">
        <v>38</v>
      </c>
      <c r="G188" s="68">
        <v>38</v>
      </c>
      <c r="H188" s="68">
        <v>38</v>
      </c>
      <c r="I188" s="70">
        <f t="shared" si="10"/>
        <v>100</v>
      </c>
      <c r="J188" s="21"/>
      <c r="K188" s="11"/>
      <c r="L188" s="11"/>
      <c r="N188" s="214"/>
    </row>
    <row r="189" spans="1:14" s="13" customFormat="1" ht="316.5" customHeight="1" x14ac:dyDescent="0.4">
      <c r="A189" s="32">
        <v>149</v>
      </c>
      <c r="B189" s="204">
        <v>153</v>
      </c>
      <c r="C189" s="68" t="s">
        <v>23</v>
      </c>
      <c r="D189" s="69" t="s">
        <v>121</v>
      </c>
      <c r="E189" s="68" t="s">
        <v>26</v>
      </c>
      <c r="F189" s="68">
        <v>12</v>
      </c>
      <c r="G189" s="68">
        <v>11</v>
      </c>
      <c r="H189" s="68">
        <v>11</v>
      </c>
      <c r="I189" s="70">
        <f t="shared" si="10"/>
        <v>100</v>
      </c>
      <c r="J189" s="5"/>
      <c r="K189" s="11"/>
      <c r="L189" s="11"/>
      <c r="N189" s="214"/>
    </row>
    <row r="190" spans="1:14" s="13" customFormat="1" ht="74.25" customHeight="1" x14ac:dyDescent="0.4">
      <c r="A190" s="185"/>
      <c r="B190" s="205">
        <v>154</v>
      </c>
      <c r="C190" s="184" t="s">
        <v>24</v>
      </c>
      <c r="D190" s="189" t="s">
        <v>122</v>
      </c>
      <c r="E190" s="68" t="s">
        <v>16</v>
      </c>
      <c r="F190" s="68">
        <v>1</v>
      </c>
      <c r="G190" s="68">
        <v>1</v>
      </c>
      <c r="H190" s="68">
        <v>1</v>
      </c>
      <c r="I190" s="70">
        <f t="shared" si="10"/>
        <v>100</v>
      </c>
      <c r="J190" s="119" t="s">
        <v>380</v>
      </c>
      <c r="K190" s="11"/>
      <c r="L190" s="11"/>
      <c r="N190" s="214"/>
    </row>
    <row r="191" spans="1:14" s="13" customFormat="1" ht="85.5" customHeight="1" x14ac:dyDescent="0.4">
      <c r="A191" s="32">
        <v>151</v>
      </c>
      <c r="B191" s="204">
        <v>155</v>
      </c>
      <c r="C191" s="68" t="s">
        <v>25</v>
      </c>
      <c r="D191" s="90" t="s">
        <v>283</v>
      </c>
      <c r="E191" s="96" t="s">
        <v>26</v>
      </c>
      <c r="F191" s="68">
        <v>12</v>
      </c>
      <c r="G191" s="71">
        <v>18</v>
      </c>
      <c r="H191" s="68">
        <v>18</v>
      </c>
      <c r="I191" s="70">
        <f t="shared" si="10"/>
        <v>100</v>
      </c>
      <c r="J191" s="5"/>
      <c r="K191" s="11"/>
      <c r="L191" s="11"/>
      <c r="N191" s="214"/>
    </row>
    <row r="192" spans="1:14" s="13" customFormat="1" ht="192" customHeight="1" x14ac:dyDescent="0.4">
      <c r="A192" s="32">
        <v>152</v>
      </c>
      <c r="B192" s="205">
        <v>156</v>
      </c>
      <c r="C192" s="68" t="s">
        <v>28</v>
      </c>
      <c r="D192" s="90" t="s">
        <v>151</v>
      </c>
      <c r="E192" s="96" t="s">
        <v>26</v>
      </c>
      <c r="F192" s="71" t="s">
        <v>38</v>
      </c>
      <c r="G192" s="71">
        <v>12</v>
      </c>
      <c r="H192" s="68">
        <v>12</v>
      </c>
      <c r="I192" s="70">
        <f t="shared" si="10"/>
        <v>100</v>
      </c>
      <c r="J192" s="119" t="s">
        <v>312</v>
      </c>
      <c r="K192" s="11"/>
      <c r="L192" s="11"/>
      <c r="N192" s="214"/>
    </row>
    <row r="193" spans="1:14" s="13" customFormat="1" ht="60.75" customHeight="1" x14ac:dyDescent="0.4">
      <c r="A193" s="32">
        <v>153</v>
      </c>
      <c r="B193" s="204">
        <v>157</v>
      </c>
      <c r="C193" s="68" t="s">
        <v>29</v>
      </c>
      <c r="D193" s="90" t="s">
        <v>150</v>
      </c>
      <c r="E193" s="96" t="s">
        <v>102</v>
      </c>
      <c r="F193" s="71" t="s">
        <v>38</v>
      </c>
      <c r="G193" s="71">
        <v>1</v>
      </c>
      <c r="H193" s="68">
        <v>1</v>
      </c>
      <c r="I193" s="70">
        <f t="shared" si="10"/>
        <v>100</v>
      </c>
      <c r="J193" s="119" t="s">
        <v>381</v>
      </c>
      <c r="K193" s="11"/>
      <c r="L193" s="11"/>
      <c r="N193" s="214"/>
    </row>
    <row r="194" spans="1:14" s="13" customFormat="1" ht="108.75" customHeight="1" x14ac:dyDescent="0.35">
      <c r="A194" s="32">
        <v>154</v>
      </c>
      <c r="B194" s="205">
        <v>158</v>
      </c>
      <c r="C194" s="68" t="s">
        <v>30</v>
      </c>
      <c r="D194" s="90" t="s">
        <v>284</v>
      </c>
      <c r="E194" s="96" t="s">
        <v>7</v>
      </c>
      <c r="F194" s="71" t="s">
        <v>38</v>
      </c>
      <c r="G194" s="71">
        <v>56</v>
      </c>
      <c r="H194" s="68">
        <v>78</v>
      </c>
      <c r="I194" s="70">
        <f t="shared" si="10"/>
        <v>139.28571428571428</v>
      </c>
      <c r="J194" s="42"/>
      <c r="K194" s="11"/>
      <c r="L194" s="11"/>
      <c r="M194" s="218"/>
    </row>
    <row r="195" spans="1:14" s="13" customFormat="1" ht="62.25" customHeight="1" x14ac:dyDescent="0.4">
      <c r="A195" s="32"/>
      <c r="B195" s="204">
        <v>159</v>
      </c>
      <c r="C195" s="68" t="s">
        <v>31</v>
      </c>
      <c r="D195" s="90" t="s">
        <v>285</v>
      </c>
      <c r="E195" s="96" t="s">
        <v>16</v>
      </c>
      <c r="F195" s="71" t="s">
        <v>38</v>
      </c>
      <c r="G195" s="71">
        <v>3</v>
      </c>
      <c r="H195" s="68">
        <v>3</v>
      </c>
      <c r="I195" s="70">
        <f t="shared" si="10"/>
        <v>100</v>
      </c>
      <c r="J195" s="61"/>
      <c r="K195" s="11"/>
      <c r="L195" s="11"/>
      <c r="N195" s="214"/>
    </row>
    <row r="196" spans="1:14" ht="20.25" customHeight="1" x14ac:dyDescent="0.3">
      <c r="C196" s="234" t="s">
        <v>335</v>
      </c>
      <c r="D196" s="235"/>
      <c r="E196" s="235"/>
      <c r="F196" s="235"/>
      <c r="G196" s="235"/>
      <c r="H196" s="235"/>
      <c r="I196" s="235"/>
      <c r="J196" s="236"/>
      <c r="K196" s="11"/>
      <c r="L196" s="11"/>
      <c r="M196" s="12"/>
      <c r="N196" s="12"/>
    </row>
    <row r="197" spans="1:14" ht="69.75" customHeight="1" x14ac:dyDescent="0.4">
      <c r="A197" s="208">
        <v>10</v>
      </c>
      <c r="B197" s="205">
        <v>160</v>
      </c>
      <c r="C197" s="82" t="s">
        <v>8</v>
      </c>
      <c r="D197" s="69" t="s">
        <v>199</v>
      </c>
      <c r="E197" s="111" t="s">
        <v>18</v>
      </c>
      <c r="F197" s="111">
        <v>3532</v>
      </c>
      <c r="G197" s="111">
        <v>3532</v>
      </c>
      <c r="H197" s="77">
        <v>3482</v>
      </c>
      <c r="I197" s="70">
        <f>H197/G197*100</f>
        <v>98.584371460928651</v>
      </c>
      <c r="J197" s="59"/>
      <c r="K197" s="92">
        <f>(I197+I198+I199+I200)/4</f>
        <v>98.869637102241313</v>
      </c>
      <c r="L197" s="11"/>
      <c r="M197" s="12"/>
    </row>
    <row r="198" spans="1:14" ht="178.5" customHeight="1" x14ac:dyDescent="0.4">
      <c r="A198" s="208">
        <v>11</v>
      </c>
      <c r="B198" s="205">
        <v>161</v>
      </c>
      <c r="C198" s="71" t="s">
        <v>11</v>
      </c>
      <c r="D198" s="69" t="s">
        <v>200</v>
      </c>
      <c r="E198" s="112" t="s">
        <v>7</v>
      </c>
      <c r="F198" s="112">
        <v>87</v>
      </c>
      <c r="G198" s="114">
        <v>88</v>
      </c>
      <c r="H198" s="77">
        <v>89</v>
      </c>
      <c r="I198" s="70">
        <f>H198/G198*100</f>
        <v>101.13636363636364</v>
      </c>
      <c r="J198" s="60"/>
      <c r="K198" s="20"/>
      <c r="L198" s="11"/>
      <c r="M198" s="12"/>
    </row>
    <row r="199" spans="1:14" ht="61.5" customHeight="1" x14ac:dyDescent="0.4">
      <c r="A199" s="208">
        <v>12</v>
      </c>
      <c r="B199" s="205">
        <v>162</v>
      </c>
      <c r="C199" s="80" t="s">
        <v>13</v>
      </c>
      <c r="D199" s="69" t="s">
        <v>86</v>
      </c>
      <c r="E199" s="113" t="s">
        <v>7</v>
      </c>
      <c r="F199" s="113">
        <v>88.3</v>
      </c>
      <c r="G199" s="115">
        <v>88.6</v>
      </c>
      <c r="H199" s="140">
        <v>84.1</v>
      </c>
      <c r="I199" s="70">
        <f>H199/G199*100</f>
        <v>94.920993227990962</v>
      </c>
      <c r="J199" s="262" t="s">
        <v>389</v>
      </c>
      <c r="K199" s="39"/>
      <c r="L199" s="11"/>
      <c r="M199" s="12"/>
    </row>
    <row r="200" spans="1:14" ht="73.5" customHeight="1" x14ac:dyDescent="0.4">
      <c r="A200" s="208">
        <v>13</v>
      </c>
      <c r="B200" s="205">
        <v>163</v>
      </c>
      <c r="C200" s="80" t="s">
        <v>14</v>
      </c>
      <c r="D200" s="69" t="s">
        <v>201</v>
      </c>
      <c r="E200" s="111" t="s">
        <v>18</v>
      </c>
      <c r="F200" s="111">
        <v>2370</v>
      </c>
      <c r="G200" s="116">
        <v>2390</v>
      </c>
      <c r="H200" s="77">
        <v>2410</v>
      </c>
      <c r="I200" s="70">
        <f>H200/G200*100</f>
        <v>100.836820083682</v>
      </c>
      <c r="J200" s="60"/>
      <c r="K200" s="11"/>
      <c r="L200" s="11"/>
      <c r="M200" s="12"/>
    </row>
    <row r="201" spans="1:14" ht="19.5" x14ac:dyDescent="0.3">
      <c r="M201" s="12"/>
      <c r="N201" s="12"/>
    </row>
    <row r="202" spans="1:14" ht="19.5" x14ac:dyDescent="0.3">
      <c r="M202" s="12"/>
      <c r="N202" s="12"/>
    </row>
    <row r="203" spans="1:14" ht="25.5" x14ac:dyDescent="0.35">
      <c r="I203" s="212">
        <f>(K8+K14+K25+K35+K62+K78+K90+K96+K102+K112+K120+K138+K144+K152+K158+K164+K170+K178+K181+K197)/20</f>
        <v>116.9089774115433</v>
      </c>
      <c r="N203" s="12"/>
    </row>
    <row r="204" spans="1:14" ht="19.5" x14ac:dyDescent="0.3">
      <c r="M204" s="12"/>
      <c r="N204" s="12"/>
    </row>
    <row r="205" spans="1:14" x14ac:dyDescent="0.4">
      <c r="H205" s="211" t="s">
        <v>313</v>
      </c>
      <c r="I205" s="213">
        <v>125</v>
      </c>
      <c r="J205" s="211"/>
      <c r="M205" s="12"/>
    </row>
    <row r="206" spans="1:14" ht="25.5" x14ac:dyDescent="0.35">
      <c r="H206" s="211" t="s">
        <v>314</v>
      </c>
      <c r="I206" s="213">
        <v>23</v>
      </c>
      <c r="J206" s="211"/>
      <c r="N206" s="12"/>
    </row>
    <row r="207" spans="1:14" ht="19.5" x14ac:dyDescent="0.3">
      <c r="H207" s="211" t="s">
        <v>315</v>
      </c>
      <c r="I207" s="213">
        <v>5</v>
      </c>
      <c r="J207" s="211"/>
      <c r="M207" s="12"/>
      <c r="N207" s="12"/>
    </row>
    <row r="208" spans="1:14" ht="19.5" x14ac:dyDescent="0.3">
      <c r="H208" s="211" t="s">
        <v>316</v>
      </c>
      <c r="I208" s="213">
        <v>10</v>
      </c>
      <c r="J208" s="211"/>
      <c r="M208" s="12"/>
      <c r="N208" s="12"/>
    </row>
  </sheetData>
  <customSheetViews>
    <customSheetView guid="{BA841332-DFE8-4B37-BA4A-C5C5E49832E3}" scale="50" showPageBreaks="1" printArea="1">
      <pane ySplit="5" topLeftCell="A167" activePane="bottomLeft" state="frozen"/>
      <selection pane="bottomLeft" activeCell="J171" sqref="J171"/>
      <rowBreaks count="8" manualBreakCount="8">
        <brk id="31" min="1" max="7" man="1"/>
        <brk id="56" min="1" max="7" man="1"/>
        <brk id="77" min="1" max="7" man="1"/>
        <brk id="102" min="1" max="7" man="1"/>
        <brk id="149" min="1" max="7" man="1"/>
        <brk id="168" min="1" max="7" man="1"/>
        <brk id="190" min="1" max="7" man="1"/>
        <brk id="216" max="7" man="1"/>
      </rowBreaks>
      <colBreaks count="1" manualBreakCount="1">
        <brk id="8" max="1048575" man="1"/>
      </colBreaks>
      <pageMargins left="0.23622047244094491" right="0.23622047244094491" top="0" bottom="0" header="0" footer="0"/>
      <pageSetup paperSize="9" scale="37" firstPageNumber="66" fitToHeight="0" orientation="portrait" useFirstPageNumber="1" r:id="rId1"/>
      <headerFooter>
        <oddFooter>&amp;R &amp;P</oddFooter>
      </headerFooter>
    </customSheetView>
    <customSheetView guid="{FEA8BA84-09E7-4AC9-B99A-D42DE5EF1549}" scale="55" showPageBreaks="1" printArea="1" showAutoFilter="1" hiddenColumns="1" topLeftCell="B1">
      <pane ySplit="5" topLeftCell="A168" activePane="bottomLeft" state="frozen"/>
      <selection pane="bottomLeft" activeCell="J173" sqref="J173"/>
      <rowBreaks count="7" manualBreakCount="7">
        <brk id="165" min="1" max="7" man="1"/>
        <brk id="143" min="1" max="7" man="1"/>
        <brk id="159" min="1" max="7" man="1"/>
        <brk id="156" min="1" max="7" man="1"/>
        <brk id="151" min="1" max="7" man="1"/>
        <brk id="102" min="1" max="7" man="1"/>
        <brk id="205" max="7" man="1"/>
      </rowBreaks>
      <pageMargins left="0.23622047244094491" right="0.23622047244094491" top="0" bottom="0" header="0" footer="0"/>
      <pageSetup paperSize="9" scale="37" firstPageNumber="69" fitToHeight="0" orientation="landscape" useFirstPageNumber="1" r:id="rId2"/>
      <headerFooter>
        <oddFooter>&amp;R &amp;P</oddFooter>
      </headerFooter>
      <autoFilter ref="C1:L200"/>
    </customSheetView>
    <customSheetView guid="{47B689C4-ABBE-41BA-9B3C-3E610DB9C5AC}" scale="80" showPageBreaks="1" printArea="1" showAutoFilter="1" hiddenColumns="1" topLeftCell="C1">
      <pane ySplit="5" topLeftCell="A99" activePane="bottomLeft" state="frozen"/>
      <selection pane="bottomLeft" activeCell="I100" sqref="I100"/>
      <rowBreaks count="7" manualBreakCount="7">
        <brk id="175" min="1" max="7" man="1"/>
        <brk id="193" min="1" max="7" man="1"/>
        <brk id="169" min="1" max="7" man="1"/>
        <brk id="164" min="1" max="7" man="1"/>
        <brk id="136" min="1" max="7" man="1"/>
        <brk id="143" min="1" max="7" man="1"/>
        <brk id="209" max="7" man="1"/>
      </rowBreaks>
      <pageMargins left="0.23622047244094491" right="0.23622047244094491" top="0" bottom="0" header="0" footer="0"/>
      <pageSetup paperSize="9" scale="37" firstPageNumber="69" fitToHeight="0" orientation="portrait" useFirstPageNumber="1" r:id="rId3"/>
      <headerFooter>
        <oddFooter>&amp;R &amp;P</oddFooter>
      </headerFooter>
      <autoFilter ref="C1:L200"/>
    </customSheetView>
    <customSheetView guid="{29EBB03D-D157-4DB4-B2FB-3BC1828B8F46}" scale="50" showPageBreaks="1" printArea="1" showAutoFilter="1" hiddenColumns="1" topLeftCell="B1">
      <pane ySplit="5" topLeftCell="A69" activePane="bottomLeft" state="frozen"/>
      <selection pane="bottomLeft" activeCell="J75" sqref="J75:J76"/>
      <rowBreaks count="7" manualBreakCount="7">
        <brk id="177" min="1" max="7" man="1"/>
        <brk id="197" min="1" max="7" man="1"/>
        <brk id="171" min="1" max="7" man="1"/>
        <brk id="168" min="1" max="7" man="1"/>
        <brk id="138" min="1" max="7" man="1"/>
        <brk id="146" min="1" max="7" man="1"/>
        <brk id="212" max="7" man="1"/>
      </rowBreaks>
      <pageMargins left="0.23622047244094491" right="0.23622047244094491" top="0" bottom="0" header="0" footer="0"/>
      <pageSetup paperSize="9" scale="37" firstPageNumber="66" fitToHeight="0" orientation="portrait" useFirstPageNumber="1" r:id="rId4"/>
      <headerFooter>
        <oddFooter>&amp;R &amp;P</oddFooter>
      </headerFooter>
      <autoFilter ref="C1:L207"/>
    </customSheetView>
    <customSheetView guid="{DE2D4942-7408-4E97-8066-36FDC42C9E89}" scale="90" showPageBreaks="1" printArea="1" hiddenRows="1" topLeftCell="B1">
      <pane ySplit="5" topLeftCell="A39" activePane="bottomLeft" state="frozen"/>
      <selection pane="bottomLeft" activeCell="I34" sqref="I34"/>
      <rowBreaks count="7" manualBreakCount="7">
        <brk id="29" min="2" max="9" man="1"/>
        <brk id="68" min="2" max="9" man="1"/>
        <brk id="98" min="1" max="7" man="1"/>
        <brk id="145" min="1" max="7" man="1"/>
        <brk id="164" min="1" max="7" man="1"/>
        <brk id="188" min="1" max="7" man="1"/>
        <brk id="213" max="7" man="1"/>
      </rowBreaks>
      <pageMargins left="0.23622047244094491" right="0.23622047244094491" top="0" bottom="0" header="0" footer="0"/>
      <pageSetup paperSize="9" scale="40" firstPageNumber="66" fitToHeight="0" orientation="portrait" useFirstPageNumber="1" r:id="rId5"/>
      <headerFooter>
        <oddFooter>&amp;R &amp;P</oddFooter>
      </headerFooter>
    </customSheetView>
    <customSheetView guid="{10002042-64B8-47E1-9CF6-7701B56F6EC0}" scale="60" showPageBreaks="1" printArea="1" showAutoFilter="1" view="pageBreakPreview">
      <pane ySplit="5" topLeftCell="A205" activePane="bottomLeft" state="frozen"/>
      <selection pane="bottomLeft" activeCell="E210" sqref="E210"/>
      <rowBreaks count="11" manualBreakCount="11">
        <brk id="26" min="2" max="9" man="1"/>
        <brk id="45" min="2" max="9" man="1"/>
        <brk id="60" min="2" max="9" man="1"/>
        <brk id="84" min="2" max="9" man="1"/>
        <brk id="112" min="2" max="9" man="1"/>
        <brk id="130" min="2" max="9" man="1"/>
        <brk id="148" min="2" max="9" man="1"/>
        <brk id="160" min="1" max="8" man="1"/>
        <brk id="181" min="2" max="9" man="1"/>
        <brk id="195" min="2" max="9" man="1"/>
        <brk id="218" min="1" max="8" man="1"/>
      </rowBreaks>
      <pageMargins left="0.23622047244094491" right="0.23622047244094491" top="0" bottom="0" header="0" footer="0"/>
      <pageSetup paperSize="9" scale="43" firstPageNumber="70" fitToHeight="0" orientation="portrait" useFirstPageNumber="1" r:id="rId6"/>
      <headerFooter>
        <oddFooter>&amp;R &amp;P</oddFooter>
      </headerFooter>
      <autoFilter ref="C1:L212"/>
    </customSheetView>
    <customSheetView guid="{3A557100-9F28-4CAE-BE2B-77DADCE4D6AC}" scale="80" printArea="1" topLeftCell="B1">
      <pane ySplit="5" topLeftCell="A195" activePane="bottomLeft" state="frozen"/>
      <selection pane="bottomLeft" activeCell="N198" sqref="N198"/>
      <rowBreaks count="8" manualBreakCount="8">
        <brk id="31" min="1" max="7" man="1"/>
        <brk id="56" min="1" max="7" man="1"/>
        <brk id="77" min="1" max="7" man="1"/>
        <brk id="102" min="1" max="7" man="1"/>
        <brk id="149" min="1" max="7" man="1"/>
        <brk id="168" min="1" max="7" man="1"/>
        <brk id="190" min="1" max="7" man="1"/>
        <brk id="216" max="7" man="1"/>
      </rowBreaks>
      <colBreaks count="1" manualBreakCount="1">
        <brk id="8" max="1048575" man="1"/>
      </colBreaks>
      <pageMargins left="0.23622047244094491" right="0.23622047244094491" top="0" bottom="0" header="0" footer="0"/>
      <pageSetup paperSize="9" scale="37" firstPageNumber="66" fitToHeight="0" orientation="portrait" useFirstPageNumber="1" r:id="rId7"/>
      <headerFooter>
        <oddFooter>&amp;R &amp;P</oddFooter>
      </headerFooter>
    </customSheetView>
  </customSheetViews>
  <mergeCells count="41">
    <mergeCell ref="C24:J24"/>
    <mergeCell ref="C180:J180"/>
    <mergeCell ref="J182:J183"/>
    <mergeCell ref="C95:J95"/>
    <mergeCell ref="C89:J89"/>
    <mergeCell ref="C151:J151"/>
    <mergeCell ref="C131:C133"/>
    <mergeCell ref="E131:E133"/>
    <mergeCell ref="C171:C173"/>
    <mergeCell ref="C196:J196"/>
    <mergeCell ref="C77:J77"/>
    <mergeCell ref="C184:C185"/>
    <mergeCell ref="D184:D185"/>
    <mergeCell ref="J131:J132"/>
    <mergeCell ref="C119:J119"/>
    <mergeCell ref="C137:J137"/>
    <mergeCell ref="C176:J176"/>
    <mergeCell ref="C147:C148"/>
    <mergeCell ref="C177:J177"/>
    <mergeCell ref="C143:J143"/>
    <mergeCell ref="C111:J111"/>
    <mergeCell ref="C157:J157"/>
    <mergeCell ref="C169:J169"/>
    <mergeCell ref="C163:J163"/>
    <mergeCell ref="D171:D173"/>
    <mergeCell ref="D2:J2"/>
    <mergeCell ref="C61:J61"/>
    <mergeCell ref="C101:J101"/>
    <mergeCell ref="C3:C4"/>
    <mergeCell ref="D3:D4"/>
    <mergeCell ref="E3:E4"/>
    <mergeCell ref="F3:F4"/>
    <mergeCell ref="G3:I3"/>
    <mergeCell ref="J3:J4"/>
    <mergeCell ref="C34:J34"/>
    <mergeCell ref="C13:J13"/>
    <mergeCell ref="C7:J7"/>
    <mergeCell ref="C6:J6"/>
    <mergeCell ref="C88:J88"/>
    <mergeCell ref="C68:C69"/>
    <mergeCell ref="J25:J26"/>
  </mergeCells>
  <pageMargins left="0.23622047244094491" right="0.23622047244094491" top="0" bottom="0" header="0" footer="0"/>
  <pageSetup paperSize="9" scale="37" firstPageNumber="66" fitToHeight="0" orientation="portrait" useFirstPageNumber="1" r:id="rId8"/>
  <headerFooter>
    <oddFooter>&amp;R &amp;P</oddFooter>
  </headerFooter>
  <rowBreaks count="8" manualBreakCount="8">
    <brk id="31" min="1" max="7" man="1"/>
    <brk id="56" min="1" max="7" man="1"/>
    <brk id="77" min="1" max="7" man="1"/>
    <brk id="102" min="1" max="7" man="1"/>
    <brk id="149" min="1" max="7" man="1"/>
    <brk id="168" min="1" max="7" man="1"/>
    <brk id="190" min="1" max="7" man="1"/>
    <brk id="216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Митина Екатерина Сергеевна</cp:lastModifiedBy>
  <cp:lastPrinted>2022-05-24T05:35:10Z</cp:lastPrinted>
  <dcterms:created xsi:type="dcterms:W3CDTF">2006-09-16T00:00:00Z</dcterms:created>
  <dcterms:modified xsi:type="dcterms:W3CDTF">2022-05-26T07:33:27Z</dcterms:modified>
</cp:coreProperties>
</file>