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433.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8.xml" ContentType="application/vnd.openxmlformats-officedocument.spreadsheetml.revisionLog+xml"/>
  <Override PartName="/xl/revisions/revisionLog432.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16.xml" ContentType="application/vnd.openxmlformats-officedocument.spreadsheetml.revisionLog+xml"/>
  <Override PartName="/xl/revisions/revisionLog431.xml" ContentType="application/vnd.openxmlformats-officedocument.spreadsheetml.revisionLog+xml"/>
  <Override PartName="/xl/revisions/revisionLog11.xml" ContentType="application/vnd.openxmlformats-officedocument.spreadsheetml.revisionLog+xml"/>
  <Override PartName="/xl/revisions/revisionLog430.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Э\ОТДЕЛ АНАЛИТИКИ\МУНИЦИПАЛЬНЫЕ и ГОС. ПРОГРАММЫ\Годовой отчет о ходе реализации и оценке эффективности МП за 2021 год\"/>
    </mc:Choice>
  </mc:AlternateContent>
  <bookViews>
    <workbookView xWindow="0" yWindow="0" windowWidth="28800" windowHeight="11685"/>
  </bookViews>
  <sheets>
    <sheet name="Приложение 1" sheetId="1" r:id="rId1"/>
  </sheets>
  <definedNames>
    <definedName name="_xlnm._FilterDatabase" localSheetId="0" hidden="1">'Приложение 1'!$E$1:$E$490</definedName>
    <definedName name="Z_10610988_B7D0_46D7_B8FD_DA5F72A4893C_.wvu.PrintArea" localSheetId="0" hidden="1">'Приложение 1'!$B$1:$F$473</definedName>
    <definedName name="Z_10610988_B7D0_46D7_B8FD_DA5F72A4893C_.wvu.PrintTitles" localSheetId="0" hidden="1">'Приложение 1'!$5:$6</definedName>
    <definedName name="Z_10610988_B7D0_46D7_B8FD_DA5F72A4893C_.wvu.Rows" localSheetId="0" hidden="1">'Приложение 1'!#REF!,'Приложение 1'!#REF!,'Приложение 1'!$111:$111,'Приложение 1'!$223:$223,'Приложение 1'!$225:$225,'Приложение 1'!$241:$242,'Приложение 1'!#REF!,'Приложение 1'!$335:$335</definedName>
    <definedName name="Z_161695C3_1CE5_4E5C_AD86_E27CE310F608_.wvu.PrintArea" localSheetId="0" hidden="1">'Приложение 1'!$B$1:$F$473</definedName>
    <definedName name="Z_161695C3_1CE5_4E5C_AD86_E27CE310F608_.wvu.PrintTitles" localSheetId="0" hidden="1">'Приложение 1'!$5:$6</definedName>
    <definedName name="Z_161695C3_1CE5_4E5C_AD86_E27CE310F608_.wvu.Rows" localSheetId="0" hidden="1">'Приложение 1'!$223:$223,'Приложение 1'!$225:$225,'Приложение 1'!#REF!,'Приложение 1'!#REF!,'Приложение 1'!$335:$335,'Приложение 1'!$241:$242,'Приложение 1'!#REF!,'Приложение 1'!#REF!,'Приложение 1'!$111:$111</definedName>
    <definedName name="Z_3693EDC1_FD1C_4AF3_912C_19CDCDBFB43C_.wvu.PrintArea" localSheetId="0" hidden="1">'Приложение 1'!$B$1:$F$473</definedName>
    <definedName name="Z_3693EDC1_FD1C_4AF3_912C_19CDCDBFB43C_.wvu.PrintTitles" localSheetId="0" hidden="1">'Приложение 1'!$5:$6</definedName>
    <definedName name="Z_3693EDC1_FD1C_4AF3_912C_19CDCDBFB43C_.wvu.Rows" localSheetId="0" hidden="1">'Приложение 1'!#REF!,'Приложение 1'!$142:$143,'Приложение 1'!$158:$158,'Приложение 1'!$280:$280,'Приложение 1'!$290:$290,'Приложение 1'!$296:$296,'Приложение 1'!$362:$362,'Приложение 1'!$442:$442,'Приложение 1'!$448:$448</definedName>
    <definedName name="Z_7EFB992A_5645_4F29_95A8_993A90C7BBCC_.wvu.PrintArea" localSheetId="0" hidden="1">'Приложение 1'!$B$1:$F$473</definedName>
    <definedName name="Z_7EFB992A_5645_4F29_95A8_993A90C7BBCC_.wvu.PrintTitles" localSheetId="0" hidden="1">'Приложение 1'!$5:$6</definedName>
    <definedName name="Z_E7170C51_9D5A_4A08_B92E_A8EB730D7DEE_.wvu.FilterData" localSheetId="0" hidden="1">'Приложение 1'!$E$1:$E$490</definedName>
    <definedName name="Z_E7170C51_9D5A_4A08_B92E_A8EB730D7DEE_.wvu.PrintArea" localSheetId="0" hidden="1">'Приложение 1'!$B$1:$F$473</definedName>
    <definedName name="Z_E7170C51_9D5A_4A08_B92E_A8EB730D7DEE_.wvu.PrintTitles" localSheetId="0" hidden="1">'Приложение 1'!$5:$6</definedName>
    <definedName name="Z_E7170C51_9D5A_4A08_B92E_A8EB730D7DEE_.wvu.Rows" localSheetId="0" hidden="1">'Приложение 1'!$142:$143,'Приложение 1'!$203:$203,'Приложение 1'!$223:$223,'Приложение 1'!$246:$246,'Приложение 1'!$280:$280,'Приложение 1'!$290:$290,'Приложение 1'!$362:$362,'Приложение 1'!$375:$375</definedName>
    <definedName name="Z_E804F883_CA9D_4450_B2B1_A56C9C315ECD_.wvu.PrintArea" localSheetId="0" hidden="1">'Приложение 1'!$B$1:$F$473</definedName>
    <definedName name="Z_E804F883_CA9D_4450_B2B1_A56C9C315ECD_.wvu.PrintTitles" localSheetId="0" hidden="1">'Приложение 1'!$5:$6</definedName>
    <definedName name="_xlnm.Print_Titles" localSheetId="0">'Приложение 1'!$5:$6</definedName>
    <definedName name="_xlnm.Print_Area" localSheetId="0">'Приложение 1'!$B$1:$F$473</definedName>
  </definedNames>
  <calcPr calcId="162913"/>
  <customWorkbookViews>
    <customWorkbookView name="Митина Екатерина Сергеевна - Личное представление" guid="{E7170C51-9D5A-4A08-B92E-A8EB730D7DEE}" mergeInterval="0" personalView="1" maximized="1" xWindow="-8" yWindow="-8" windowWidth="1936" windowHeight="1056" activeSheetId="1"/>
    <customWorkbookView name="Саратова Ольга Сергеевна - Личное представление" guid="{3693EDC1-FD1C-4AF3-912C-19CDCDBFB43C}" mergeInterval="0" personalView="1" maximized="1" xWindow="-8" yWindow="-8" windowWidth="1936" windowHeight="1056" activeSheetId="1"/>
    <customWorkbookView name="Шишкина Юлия Андреева - Личное представление" guid="{7EFB992A-5645-4F29-95A8-993A90C7BBCC}" mergeInterval="0" personalView="1" xWindow="974" yWindow="103" windowWidth="990" windowHeight="889" activeSheetId="1"/>
    <customWorkbookView name="Бондарева Оксана Петровна - Личное представление" guid="{161695C3-1CE5-4E5C-AD86-E27CE310F608}" mergeInterval="0" personalView="1" maximized="1" xWindow="-8" yWindow="-8" windowWidth="1936" windowHeight="1056" activeSheetId="1"/>
    <customWorkbookView name="Степаненко Наталья Алексеевна - Личное представление" guid="{E804F883-CA9D-4450-B2B1-A56C9C315ECD}" mergeInterval="0" personalView="1" xWindow="136" yWindow="1" windowWidth="1361" windowHeight="1051" activeSheetId="1"/>
    <customWorkbookView name="Логинова Ленара Юлдашевна - Личное представление" guid="{10610988-B7D0-46D7-B8FD-DA5F72A4893C}" mergeInterval="0" personalView="1" maximized="1" windowWidth="1916" windowHeight="854" activeSheetId="1"/>
  </customWorkbookViews>
</workbook>
</file>

<file path=xl/calcChain.xml><?xml version="1.0" encoding="utf-8"?>
<calcChain xmlns="http://schemas.openxmlformats.org/spreadsheetml/2006/main">
  <c r="D57" i="1" l="1"/>
  <c r="D43" i="1"/>
  <c r="C43" i="1"/>
  <c r="E442" i="1" l="1"/>
  <c r="E150" i="1" l="1"/>
  <c r="E149" i="1"/>
  <c r="C60" i="1" l="1"/>
  <c r="G405" i="1" l="1"/>
  <c r="D430" i="1" l="1"/>
  <c r="D429" i="1" s="1"/>
  <c r="D385" i="1"/>
  <c r="D386" i="1"/>
  <c r="D387" i="1"/>
  <c r="D294" i="1"/>
  <c r="D295" i="1"/>
  <c r="D296" i="1"/>
  <c r="D178" i="1"/>
  <c r="D177" i="1"/>
  <c r="D176" i="1"/>
  <c r="D175" i="1"/>
  <c r="D293" i="1" l="1"/>
  <c r="D384" i="1"/>
  <c r="C295" i="1"/>
  <c r="E292" i="1"/>
  <c r="D291" i="1"/>
  <c r="C291" i="1"/>
  <c r="D445" i="1"/>
  <c r="D444" i="1" s="1"/>
  <c r="C445" i="1"/>
  <c r="D450" i="1"/>
  <c r="C450" i="1"/>
  <c r="E446" i="1"/>
  <c r="C444" i="1"/>
  <c r="C449" i="1"/>
  <c r="E291" i="1" l="1"/>
  <c r="E444" i="1"/>
  <c r="E445" i="1"/>
  <c r="C387" i="1"/>
  <c r="D364" i="1"/>
  <c r="C364" i="1"/>
  <c r="E366" i="1"/>
  <c r="C153" i="1"/>
  <c r="C177" i="1" s="1"/>
  <c r="C175" i="1"/>
  <c r="C176" i="1"/>
  <c r="C178" i="1"/>
  <c r="E178" i="1" s="1"/>
  <c r="E159" i="1"/>
  <c r="E158" i="1"/>
  <c r="D157" i="1"/>
  <c r="C157" i="1"/>
  <c r="C154" i="1"/>
  <c r="E157" i="1" l="1"/>
  <c r="H43" i="1" l="1"/>
  <c r="E332" i="1" l="1"/>
  <c r="D112" i="1" l="1"/>
  <c r="C112" i="1"/>
  <c r="D109" i="1"/>
  <c r="C109" i="1"/>
  <c r="D105" i="1"/>
  <c r="C105" i="1"/>
  <c r="D110" i="1"/>
  <c r="C110" i="1"/>
  <c r="D82" i="1"/>
  <c r="D80" i="1"/>
  <c r="D85" i="1"/>
  <c r="D90" i="1"/>
  <c r="D88" i="1"/>
  <c r="D71" i="1"/>
  <c r="D66" i="1"/>
  <c r="D63" i="1"/>
  <c r="D60" i="1"/>
  <c r="E466" i="1"/>
  <c r="D465" i="1"/>
  <c r="C465" i="1"/>
  <c r="C464" i="1" s="1"/>
  <c r="E463" i="1"/>
  <c r="D462" i="1"/>
  <c r="C462" i="1"/>
  <c r="E461" i="1"/>
  <c r="D460" i="1"/>
  <c r="C460" i="1"/>
  <c r="E459" i="1"/>
  <c r="D458" i="1"/>
  <c r="C458" i="1"/>
  <c r="E456" i="1"/>
  <c r="D455" i="1"/>
  <c r="C455" i="1"/>
  <c r="E454" i="1"/>
  <c r="D453" i="1"/>
  <c r="C453" i="1"/>
  <c r="D409" i="1"/>
  <c r="C409" i="1"/>
  <c r="C452" i="1" l="1"/>
  <c r="C457" i="1"/>
  <c r="E453" i="1"/>
  <c r="E455" i="1"/>
  <c r="E458" i="1"/>
  <c r="E460" i="1"/>
  <c r="E462" i="1"/>
  <c r="E465" i="1"/>
  <c r="D79" i="1"/>
  <c r="D457" i="1"/>
  <c r="D464" i="1"/>
  <c r="E464" i="1" s="1"/>
  <c r="D452" i="1"/>
  <c r="D331" i="1"/>
  <c r="D330" i="1" s="1"/>
  <c r="D336" i="1"/>
  <c r="D335" i="1"/>
  <c r="D325" i="1"/>
  <c r="D324" i="1" s="1"/>
  <c r="D328" i="1"/>
  <c r="D327" i="1" s="1"/>
  <c r="C468" i="1" l="1"/>
  <c r="C467" i="1" s="1"/>
  <c r="E457" i="1"/>
  <c r="D468" i="1"/>
  <c r="E452" i="1"/>
  <c r="D334" i="1"/>
  <c r="E468" i="1" l="1"/>
  <c r="D467" i="1"/>
  <c r="E467" i="1" s="1"/>
  <c r="D122" i="1" l="1"/>
  <c r="C122" i="1"/>
  <c r="D97" i="1"/>
  <c r="D115" i="1"/>
  <c r="C117" i="1"/>
  <c r="C115" i="1" s="1"/>
  <c r="D129" i="1"/>
  <c r="D138" i="1" s="1"/>
  <c r="D265" i="1"/>
  <c r="E265" i="1" s="1"/>
  <c r="D260" i="1"/>
  <c r="D258" i="1"/>
  <c r="D256" i="1"/>
  <c r="D249" i="1"/>
  <c r="D245" i="1"/>
  <c r="D236" i="1"/>
  <c r="D218" i="1"/>
  <c r="D217" i="1"/>
  <c r="D214" i="1"/>
  <c r="D212" i="1"/>
  <c r="D208" i="1"/>
  <c r="D205" i="1"/>
  <c r="D199" i="1"/>
  <c r="D202" i="1"/>
  <c r="D355" i="1"/>
  <c r="D354" i="1"/>
  <c r="D353" i="1"/>
  <c r="D348" i="1"/>
  <c r="C355" i="1"/>
  <c r="D346" i="1"/>
  <c r="D344" i="1"/>
  <c r="D342" i="1"/>
  <c r="D339" i="1"/>
  <c r="D338" i="1" s="1"/>
  <c r="D93" i="1"/>
  <c r="D137" i="1"/>
  <c r="D134" i="1"/>
  <c r="D133" i="1" s="1"/>
  <c r="D131" i="1"/>
  <c r="D130" i="1" s="1"/>
  <c r="D125" i="1"/>
  <c r="D118" i="1"/>
  <c r="D120" i="1"/>
  <c r="D402" i="1"/>
  <c r="C402" i="1"/>
  <c r="D394" i="1"/>
  <c r="C394" i="1"/>
  <c r="E396" i="1"/>
  <c r="D108" i="1"/>
  <c r="C108" i="1"/>
  <c r="C335" i="1"/>
  <c r="E335" i="1" s="1"/>
  <c r="C331" i="1"/>
  <c r="C325" i="1"/>
  <c r="C324" i="1" s="1"/>
  <c r="D270" i="1"/>
  <c r="D268" i="1"/>
  <c r="D267" i="1"/>
  <c r="C270" i="1"/>
  <c r="C267" i="1"/>
  <c r="C269" i="1"/>
  <c r="C263" i="1"/>
  <c r="C262" i="1" s="1"/>
  <c r="E264" i="1"/>
  <c r="C268" i="1"/>
  <c r="D251" i="1"/>
  <c r="C251" i="1"/>
  <c r="E254" i="1"/>
  <c r="E252" i="1"/>
  <c r="C240" i="1"/>
  <c r="D240" i="1"/>
  <c r="C236" i="1"/>
  <c r="E237" i="1"/>
  <c r="D255" i="1" l="1"/>
  <c r="D127" i="1"/>
  <c r="D124" i="1" s="1"/>
  <c r="E270" i="1"/>
  <c r="E267" i="1"/>
  <c r="D114" i="1"/>
  <c r="D216" i="1"/>
  <c r="D263" i="1"/>
  <c r="D262" i="1" s="1"/>
  <c r="E262" i="1" s="1"/>
  <c r="D269" i="1"/>
  <c r="D266" i="1" s="1"/>
  <c r="D211" i="1"/>
  <c r="D235" i="1"/>
  <c r="E263" i="1"/>
  <c r="D107" i="1"/>
  <c r="E402" i="1"/>
  <c r="D352" i="1"/>
  <c r="C266" i="1"/>
  <c r="D341" i="1"/>
  <c r="D248" i="1"/>
  <c r="D136" i="1"/>
  <c r="G122" i="1" s="1"/>
  <c r="E243" i="1"/>
  <c r="C138" i="1"/>
  <c r="E138" i="1" s="1"/>
  <c r="C217" i="1" l="1"/>
  <c r="C218" i="1"/>
  <c r="E213" i="1"/>
  <c r="C212" i="1"/>
  <c r="E212" i="1" s="1"/>
  <c r="C205" i="1"/>
  <c r="E206" i="1"/>
  <c r="C208" i="1"/>
  <c r="E204" i="1"/>
  <c r="E203" i="1"/>
  <c r="C202" i="1"/>
  <c r="E202" i="1" s="1"/>
  <c r="C199" i="1"/>
  <c r="E200" i="1"/>
  <c r="D197" i="1"/>
  <c r="D196" i="1" s="1"/>
  <c r="C197" i="1"/>
  <c r="C196" i="1" l="1"/>
  <c r="D101" i="1"/>
  <c r="D92" i="1" s="1"/>
  <c r="D75" i="1"/>
  <c r="C348" i="1"/>
  <c r="E351" i="1"/>
  <c r="E106" i="1"/>
  <c r="C101" i="1"/>
  <c r="E102" i="1"/>
  <c r="C93" i="1"/>
  <c r="E94" i="1"/>
  <c r="E91" i="1"/>
  <c r="C90" i="1"/>
  <c r="C75" i="1"/>
  <c r="E78" i="1"/>
  <c r="E76" i="1"/>
  <c r="E135" i="1"/>
  <c r="E134" i="1" s="1"/>
  <c r="E133" i="1" s="1"/>
  <c r="C134" i="1"/>
  <c r="C133" i="1" s="1"/>
  <c r="C137" i="1"/>
  <c r="C136" i="1" s="1"/>
  <c r="C127" i="1"/>
  <c r="E129" i="1"/>
  <c r="E127" i="1" s="1"/>
  <c r="D59" i="1" l="1"/>
  <c r="G75" i="1"/>
  <c r="C107" i="1"/>
  <c r="E105" i="1"/>
  <c r="E90" i="1"/>
  <c r="D322" i="1"/>
  <c r="C322" i="1"/>
  <c r="D55" i="1"/>
  <c r="C55" i="1"/>
  <c r="D56" i="1"/>
  <c r="C56" i="1"/>
  <c r="C57" i="1"/>
  <c r="E51" i="1" l="1"/>
  <c r="E52" i="1"/>
  <c r="D50" i="1"/>
  <c r="C50" i="1"/>
  <c r="E50" i="1" l="1"/>
  <c r="C305" i="1"/>
  <c r="D299" i="1"/>
  <c r="D321" i="1"/>
  <c r="C321" i="1"/>
  <c r="D307" i="1"/>
  <c r="C307" i="1"/>
  <c r="E309" i="1"/>
  <c r="E308" i="1"/>
  <c r="E306" i="1"/>
  <c r="D305" i="1"/>
  <c r="E304" i="1"/>
  <c r="D303" i="1"/>
  <c r="C303" i="1"/>
  <c r="D401" i="1"/>
  <c r="C401" i="1"/>
  <c r="D400" i="1"/>
  <c r="C400" i="1"/>
  <c r="C397" i="1"/>
  <c r="D397" i="1"/>
  <c r="E398" i="1"/>
  <c r="E395" i="1"/>
  <c r="E392" i="1"/>
  <c r="D233" i="1"/>
  <c r="C233" i="1"/>
  <c r="D232" i="1"/>
  <c r="C232" i="1"/>
  <c r="C228" i="1"/>
  <c r="C227" i="1" s="1"/>
  <c r="C194" i="1"/>
  <c r="D193" i="1"/>
  <c r="D194" i="1"/>
  <c r="C193" i="1"/>
  <c r="D186" i="1"/>
  <c r="C186" i="1"/>
  <c r="C185" i="1" s="1"/>
  <c r="C182" i="1"/>
  <c r="C181" i="1" s="1"/>
  <c r="E188" i="1"/>
  <c r="D18" i="1"/>
  <c r="D17" i="1"/>
  <c r="D16" i="1"/>
  <c r="D39" i="1" s="1"/>
  <c r="C18" i="1"/>
  <c r="C17" i="1"/>
  <c r="C16" i="1"/>
  <c r="C39" i="1" s="1"/>
  <c r="D36" i="1"/>
  <c r="C36" i="1"/>
  <c r="E37" i="1"/>
  <c r="D25" i="1"/>
  <c r="C25" i="1"/>
  <c r="D24" i="1"/>
  <c r="C24" i="1"/>
  <c r="D26" i="1"/>
  <c r="C26" i="1"/>
  <c r="C31" i="1"/>
  <c r="C19" i="1"/>
  <c r="D19" i="1"/>
  <c r="E33" i="1"/>
  <c r="E32" i="1"/>
  <c r="D31" i="1"/>
  <c r="E20" i="1"/>
  <c r="E21" i="1"/>
  <c r="C399" i="1" l="1"/>
  <c r="D399" i="1"/>
  <c r="C23" i="1"/>
  <c r="C35" i="1"/>
  <c r="C34" i="1" s="1"/>
  <c r="D35" i="1"/>
  <c r="D34" i="1" s="1"/>
  <c r="E303" i="1"/>
  <c r="E307" i="1"/>
  <c r="E397" i="1"/>
  <c r="E400" i="1"/>
  <c r="E305" i="1"/>
  <c r="D40" i="1"/>
  <c r="C192" i="1"/>
  <c r="E16" i="1"/>
  <c r="E394" i="1"/>
  <c r="E18" i="1"/>
  <c r="C40" i="1"/>
  <c r="E39" i="1"/>
  <c r="D15" i="1"/>
  <c r="E17" i="1"/>
  <c r="C15" i="1"/>
  <c r="E31" i="1"/>
  <c r="D41" i="1" l="1"/>
  <c r="C41" i="1"/>
  <c r="C413" i="1" l="1"/>
  <c r="C385" i="1" l="1"/>
  <c r="D379" i="1"/>
  <c r="C367" i="1"/>
  <c r="C386" i="1" l="1"/>
  <c r="D371" i="1"/>
  <c r="C371" i="1"/>
  <c r="E372" i="1"/>
  <c r="E370" i="1"/>
  <c r="D369" i="1"/>
  <c r="C369" i="1"/>
  <c r="E376" i="1"/>
  <c r="E375" i="1"/>
  <c r="D374" i="1"/>
  <c r="C374" i="1"/>
  <c r="E380" i="1"/>
  <c r="C379" i="1"/>
  <c r="D382" i="1"/>
  <c r="C382" i="1"/>
  <c r="C381" i="1" s="1"/>
  <c r="E387" i="1" l="1"/>
  <c r="E379" i="1"/>
  <c r="E374" i="1"/>
  <c r="E369" i="1"/>
  <c r="E382" i="1"/>
  <c r="E371" i="1"/>
  <c r="D381" i="1"/>
  <c r="C165" i="1" l="1"/>
  <c r="D165" i="1"/>
  <c r="E166" i="1"/>
  <c r="E147" i="1"/>
  <c r="E165" i="1" l="1"/>
  <c r="E144" i="1"/>
  <c r="D141" i="1"/>
  <c r="C141" i="1"/>
  <c r="E187" i="1" l="1"/>
  <c r="D54" i="1" l="1"/>
  <c r="C54" i="1"/>
  <c r="D47" i="1"/>
  <c r="C47" i="1"/>
  <c r="E321" i="1" l="1"/>
  <c r="D228" i="1" l="1"/>
  <c r="C85" i="1" l="1"/>
  <c r="C82" i="1"/>
  <c r="E87" i="1"/>
  <c r="E84" i="1"/>
  <c r="E103" i="1" l="1"/>
  <c r="C97" i="1"/>
  <c r="C92" i="1" s="1"/>
  <c r="E100" i="1"/>
  <c r="C71" i="1"/>
  <c r="E73" i="1"/>
  <c r="C66" i="1" l="1"/>
  <c r="E69" i="1"/>
  <c r="C63" i="1"/>
  <c r="C294" i="1" l="1"/>
  <c r="C296" i="1"/>
  <c r="D288" i="1"/>
  <c r="C288" i="1"/>
  <c r="E280" i="1"/>
  <c r="D278" i="1"/>
  <c r="C278" i="1"/>
  <c r="D274" i="1"/>
  <c r="C274" i="1"/>
  <c r="E274" i="1" l="1"/>
  <c r="D448" i="1"/>
  <c r="C448" i="1"/>
  <c r="C433" i="1"/>
  <c r="D433" i="1"/>
  <c r="E448" i="1" l="1"/>
  <c r="E406" i="1"/>
  <c r="E123" i="1" l="1"/>
  <c r="E104" i="1" l="1"/>
  <c r="C88" i="1"/>
  <c r="E89" i="1"/>
  <c r="C80" i="1"/>
  <c r="E77" i="1"/>
  <c r="C79" i="1" l="1"/>
  <c r="E101" i="1"/>
  <c r="E75" i="1"/>
  <c r="E88" i="1"/>
  <c r="E108" i="1"/>
  <c r="D13" i="1" l="1"/>
  <c r="C13" i="1"/>
  <c r="E11" i="1"/>
  <c r="D10" i="1"/>
  <c r="C10" i="1"/>
  <c r="C12" i="1" l="1"/>
  <c r="D12" i="1"/>
  <c r="E10" i="1"/>
  <c r="D470" i="1" l="1"/>
  <c r="D172" i="1"/>
  <c r="C172" i="1"/>
  <c r="D170" i="1"/>
  <c r="C170" i="1"/>
  <c r="D168" i="1"/>
  <c r="C168" i="1"/>
  <c r="D161" i="1"/>
  <c r="D160" i="1" s="1"/>
  <c r="C161" i="1"/>
  <c r="C160" i="1" s="1"/>
  <c r="E152" i="1"/>
  <c r="E153" i="1"/>
  <c r="E155" i="1"/>
  <c r="E156" i="1"/>
  <c r="D154" i="1"/>
  <c r="D151" i="1"/>
  <c r="C151" i="1"/>
  <c r="D148" i="1"/>
  <c r="C148" i="1"/>
  <c r="E146" i="1"/>
  <c r="D145" i="1"/>
  <c r="C145" i="1"/>
  <c r="E148" i="1" l="1"/>
  <c r="C140" i="1"/>
  <c r="D140" i="1"/>
  <c r="C167" i="1"/>
  <c r="C174" i="1"/>
  <c r="E154" i="1"/>
  <c r="C353" i="1"/>
  <c r="C470" i="1" s="1"/>
  <c r="C354" i="1"/>
  <c r="E349" i="1"/>
  <c r="E350" i="1"/>
  <c r="E347" i="1"/>
  <c r="C346" i="1"/>
  <c r="C344" i="1"/>
  <c r="E345" i="1"/>
  <c r="C342" i="1"/>
  <c r="D449" i="1"/>
  <c r="E443" i="1"/>
  <c r="D441" i="1"/>
  <c r="D440" i="1" s="1"/>
  <c r="C441" i="1"/>
  <c r="E438" i="1"/>
  <c r="E439" i="1"/>
  <c r="D437" i="1"/>
  <c r="C437" i="1"/>
  <c r="D435" i="1"/>
  <c r="D432" i="1" s="1"/>
  <c r="C435" i="1"/>
  <c r="C341" i="1" l="1"/>
  <c r="C352" i="1"/>
  <c r="E348" i="1"/>
  <c r="C432" i="1"/>
  <c r="E346" i="1"/>
  <c r="E441" i="1"/>
  <c r="E344" i="1"/>
  <c r="C440" i="1"/>
  <c r="E440" i="1" s="1"/>
  <c r="E437" i="1"/>
  <c r="D419" i="1" l="1"/>
  <c r="D418" i="1"/>
  <c r="D417" i="1"/>
  <c r="D471" i="1" s="1"/>
  <c r="C417" i="1"/>
  <c r="C471" i="1" s="1"/>
  <c r="C418" i="1"/>
  <c r="C419" i="1"/>
  <c r="C473" i="1" s="1"/>
  <c r="C416" i="1" l="1"/>
  <c r="D416" i="1"/>
  <c r="E417" i="1"/>
  <c r="E319" i="1" l="1"/>
  <c r="D318" i="1"/>
  <c r="C318" i="1"/>
  <c r="C299" i="1"/>
  <c r="C260" i="1"/>
  <c r="C258" i="1"/>
  <c r="C249" i="1"/>
  <c r="E246" i="1"/>
  <c r="E247" i="1"/>
  <c r="C245" i="1"/>
  <c r="C235" i="1" s="1"/>
  <c r="E362" i="1"/>
  <c r="D361" i="1"/>
  <c r="C361" i="1"/>
  <c r="E318" i="1" l="1"/>
  <c r="C272" i="1" l="1"/>
  <c r="D272" i="1"/>
  <c r="E289" i="1"/>
  <c r="E290" i="1"/>
  <c r="D286" i="1"/>
  <c r="C286" i="1"/>
  <c r="D276" i="1" l="1"/>
  <c r="C276" i="1"/>
  <c r="C336" i="1" l="1"/>
  <c r="C328" i="1"/>
  <c r="C327" i="1" s="1"/>
  <c r="C334" i="1" l="1"/>
  <c r="C216" i="1"/>
  <c r="E209" i="1"/>
  <c r="E210" i="1"/>
  <c r="E201" i="1"/>
  <c r="E198" i="1"/>
  <c r="E217" i="1" l="1"/>
  <c r="E208" i="1"/>
  <c r="E216" i="1" l="1"/>
  <c r="D190" i="1"/>
  <c r="C190" i="1"/>
  <c r="C189" i="1" s="1"/>
  <c r="E191" i="1"/>
  <c r="D182" i="1"/>
  <c r="D181" i="1" s="1"/>
  <c r="E190" i="1" l="1"/>
  <c r="D192" i="1"/>
  <c r="D189" i="1"/>
  <c r="E189" i="1" s="1"/>
  <c r="D427" i="1"/>
  <c r="D472" i="1" s="1"/>
  <c r="C427" i="1"/>
  <c r="C472" i="1" s="1"/>
  <c r="D422" i="1"/>
  <c r="C422" i="1"/>
  <c r="D391" i="1"/>
  <c r="C391" i="1"/>
  <c r="D389" i="1"/>
  <c r="C389" i="1"/>
  <c r="C426" i="1" l="1"/>
  <c r="D426" i="1"/>
  <c r="C125" i="1"/>
  <c r="C124" i="1" s="1"/>
  <c r="C120" i="1"/>
  <c r="D224" i="1" l="1"/>
  <c r="C224" i="1"/>
  <c r="E226" i="1"/>
  <c r="E224" i="1" l="1"/>
  <c r="C231" i="1"/>
  <c r="D231" i="1" l="1"/>
  <c r="C447" i="1" l="1"/>
  <c r="E354" i="1"/>
  <c r="E343" i="1"/>
  <c r="E340" i="1"/>
  <c r="C339" i="1"/>
  <c r="C338" i="1" s="1"/>
  <c r="E338" i="1" l="1"/>
  <c r="E353" i="1"/>
  <c r="E355" i="1"/>
  <c r="E339" i="1"/>
  <c r="E341" i="1" l="1"/>
  <c r="E117" i="1" l="1"/>
  <c r="C256" i="1" l="1"/>
  <c r="C248" i="1"/>
  <c r="E261" i="1"/>
  <c r="E259" i="1"/>
  <c r="E257" i="1"/>
  <c r="E253" i="1"/>
  <c r="E250" i="1"/>
  <c r="E244" i="1"/>
  <c r="E238" i="1"/>
  <c r="E239" i="1"/>
  <c r="E256" i="1" l="1"/>
  <c r="E248" i="1"/>
  <c r="E236" i="1"/>
  <c r="E258" i="1"/>
  <c r="E249" i="1"/>
  <c r="C255" i="1"/>
  <c r="E260" i="1"/>
  <c r="E268" i="1"/>
  <c r="E251" i="1"/>
  <c r="E269" i="1"/>
  <c r="E245" i="1"/>
  <c r="E240" i="1"/>
  <c r="E62" i="1"/>
  <c r="E70" i="1"/>
  <c r="E98" i="1"/>
  <c r="E74" i="1"/>
  <c r="E72" i="1"/>
  <c r="C59" i="1" l="1"/>
  <c r="E255" i="1"/>
  <c r="E97" i="1"/>
  <c r="E66" i="1"/>
  <c r="E235" i="1"/>
  <c r="E71" i="1"/>
  <c r="E80" i="1"/>
  <c r="E266" i="1" l="1"/>
  <c r="E92" i="1"/>
  <c r="E336" i="1" l="1"/>
  <c r="E116" i="1" l="1"/>
  <c r="E126" i="1"/>
  <c r="E125" i="1" s="1"/>
  <c r="E124" i="1" s="1"/>
  <c r="E132" i="1"/>
  <c r="E131" i="1" s="1"/>
  <c r="E130" i="1" s="1"/>
  <c r="C131" i="1"/>
  <c r="C130" i="1" s="1"/>
  <c r="E120" i="1" l="1"/>
  <c r="E115" i="1"/>
  <c r="D185" i="1"/>
  <c r="E184" i="1"/>
  <c r="E183" i="1"/>
  <c r="E185" i="1" l="1"/>
  <c r="E193" i="1"/>
  <c r="E192" i="1" l="1"/>
  <c r="E163" i="1" l="1"/>
  <c r="E173" i="1"/>
  <c r="E169" i="1"/>
  <c r="E171" i="1"/>
  <c r="E162" i="1"/>
  <c r="E164" i="1"/>
  <c r="D167" i="1" l="1"/>
  <c r="E172" i="1"/>
  <c r="D174" i="1"/>
  <c r="E145" i="1"/>
  <c r="E141" i="1"/>
  <c r="E167" i="1" l="1"/>
  <c r="E160" i="1"/>
  <c r="E140" i="1"/>
  <c r="D227" i="1"/>
  <c r="E229" i="1"/>
  <c r="D221" i="1"/>
  <c r="D220" i="1" s="1"/>
  <c r="C221" i="1"/>
  <c r="C220" i="1" s="1"/>
  <c r="D316" i="1"/>
  <c r="D315" i="1" s="1"/>
  <c r="C316" i="1"/>
  <c r="C315" i="1" s="1"/>
  <c r="E317" i="1"/>
  <c r="D313" i="1"/>
  <c r="C313" i="1"/>
  <c r="E314" i="1"/>
  <c r="D311" i="1"/>
  <c r="C311" i="1"/>
  <c r="E312" i="1"/>
  <c r="E311" i="1" s="1"/>
  <c r="D301" i="1"/>
  <c r="D298" i="1" s="1"/>
  <c r="C301" i="1"/>
  <c r="C298" i="1" s="1"/>
  <c r="E302" i="1"/>
  <c r="C29" i="1"/>
  <c r="E27" i="1"/>
  <c r="E28" i="1"/>
  <c r="C38" i="1"/>
  <c r="E22" i="1"/>
  <c r="E19" i="1" s="1"/>
  <c r="D29" i="1"/>
  <c r="C310" i="1" l="1"/>
  <c r="E227" i="1"/>
  <c r="E15" i="1"/>
  <c r="E299" i="1"/>
  <c r="D310" i="1"/>
  <c r="E231" i="1"/>
  <c r="E228" i="1"/>
  <c r="E316" i="1"/>
  <c r="E301" i="1"/>
  <c r="E313" i="1"/>
  <c r="E35" i="1"/>
  <c r="E24" i="1"/>
  <c r="E25" i="1"/>
  <c r="E26" i="1"/>
  <c r="D23" i="1"/>
  <c r="E29" i="1"/>
  <c r="E389" i="1"/>
  <c r="D38" i="1" l="1"/>
  <c r="E23" i="1"/>
  <c r="E34" i="1"/>
  <c r="E40" i="1"/>
  <c r="E41" i="1"/>
  <c r="E391" i="1"/>
  <c r="E399" i="1"/>
  <c r="E368" i="1"/>
  <c r="D367" i="1"/>
  <c r="C384" i="1" l="1"/>
  <c r="E367" i="1"/>
  <c r="E207" i="1"/>
  <c r="E205" i="1"/>
  <c r="D281" i="1" l="1"/>
  <c r="C281" i="1"/>
  <c r="E275" i="1"/>
  <c r="E273" i="1"/>
  <c r="C293" i="1" l="1"/>
  <c r="E296" i="1"/>
  <c r="E288" i="1"/>
  <c r="E272" i="1"/>
  <c r="D408" i="1"/>
  <c r="C408" i="1"/>
  <c r="D413" i="1"/>
  <c r="E436" i="1"/>
  <c r="C430" i="1"/>
  <c r="C429" i="1" s="1"/>
  <c r="D9" i="1"/>
  <c r="C9" i="1"/>
  <c r="D473" i="1"/>
  <c r="E48" i="1"/>
  <c r="E49" i="1"/>
  <c r="E45" i="1"/>
  <c r="E44" i="1"/>
  <c r="E46" i="1"/>
  <c r="G56" i="1" l="1"/>
  <c r="D474" i="1"/>
  <c r="C474" i="1"/>
  <c r="E293" i="1"/>
  <c r="E450" i="1"/>
  <c r="E408" i="1"/>
  <c r="E430" i="1"/>
  <c r="D447" i="1"/>
  <c r="E433" i="1"/>
  <c r="E9" i="1"/>
  <c r="E449" i="1"/>
  <c r="E47" i="1"/>
  <c r="E13" i="1"/>
  <c r="E55" i="1"/>
  <c r="D53" i="1"/>
  <c r="G43" i="1" s="1"/>
  <c r="C53" i="1"/>
  <c r="G57" i="1" s="1"/>
  <c r="E54" i="1"/>
  <c r="E56" i="1"/>
  <c r="E57" i="1"/>
  <c r="E43" i="1"/>
  <c r="E470" i="1" l="1"/>
  <c r="E471" i="1"/>
  <c r="E447" i="1"/>
  <c r="E53" i="1"/>
  <c r="E12" i="1" l="1"/>
  <c r="E175" i="1" l="1"/>
  <c r="E177" i="1"/>
  <c r="E176" i="1"/>
  <c r="E434" i="1"/>
  <c r="E431" i="1"/>
  <c r="C412" i="1"/>
  <c r="E411" i="1"/>
  <c r="E409" i="1"/>
  <c r="E407" i="1"/>
  <c r="D405" i="1"/>
  <c r="D404" i="1" s="1"/>
  <c r="C405" i="1"/>
  <c r="C404" i="1" s="1"/>
  <c r="E30" i="1"/>
  <c r="E322" i="1"/>
  <c r="E111" i="1"/>
  <c r="E99" i="1"/>
  <c r="E95" i="1"/>
  <c r="E86" i="1"/>
  <c r="E85" i="1" s="1"/>
  <c r="E83" i="1"/>
  <c r="E81" i="1"/>
  <c r="E68" i="1"/>
  <c r="E67" i="1"/>
  <c r="E65" i="1"/>
  <c r="E287" i="1"/>
  <c r="E284" i="1"/>
  <c r="E279" i="1"/>
  <c r="E277" i="1"/>
  <c r="E386" i="1"/>
  <c r="E385" i="1"/>
  <c r="E383" i="1"/>
  <c r="E378" i="1"/>
  <c r="D377" i="1"/>
  <c r="D373" i="1" s="1"/>
  <c r="C377" i="1"/>
  <c r="C373" i="1" s="1"/>
  <c r="E365" i="1"/>
  <c r="E363" i="1"/>
  <c r="E360" i="1"/>
  <c r="E359" i="1"/>
  <c r="D358" i="1"/>
  <c r="D357" i="1" s="1"/>
  <c r="C358" i="1"/>
  <c r="C357" i="1" s="1"/>
  <c r="E333" i="1"/>
  <c r="C330" i="1"/>
  <c r="E329" i="1"/>
  <c r="E326" i="1"/>
  <c r="E215" i="1"/>
  <c r="C214" i="1"/>
  <c r="C211" i="1" s="1"/>
  <c r="E472" i="1"/>
  <c r="E425" i="1"/>
  <c r="E423" i="1"/>
  <c r="E422" i="1" s="1"/>
  <c r="E401" i="1"/>
  <c r="E393" i="1"/>
  <c r="E390" i="1"/>
  <c r="E121" i="1"/>
  <c r="E119" i="1"/>
  <c r="C118" i="1"/>
  <c r="C114" i="1" s="1"/>
  <c r="E128" i="1" s="1"/>
  <c r="E230" i="1"/>
  <c r="E222" i="1"/>
  <c r="D320" i="1" l="1"/>
  <c r="E181" i="1"/>
  <c r="E182" i="1"/>
  <c r="E325" i="1"/>
  <c r="E114" i="1"/>
  <c r="C320" i="1"/>
  <c r="E310" i="1"/>
  <c r="E211" i="1"/>
  <c r="E404" i="1"/>
  <c r="E168" i="1"/>
  <c r="E151" i="1"/>
  <c r="E118" i="1"/>
  <c r="E294" i="1"/>
  <c r="E63" i="1"/>
  <c r="E79" i="1"/>
  <c r="E82" i="1"/>
  <c r="E218" i="1"/>
  <c r="E109" i="1"/>
  <c r="E300" i="1"/>
  <c r="E377" i="1"/>
  <c r="E276" i="1"/>
  <c r="E278" i="1"/>
  <c r="E170" i="1"/>
  <c r="E232" i="1"/>
  <c r="E197" i="1"/>
  <c r="E328" i="1"/>
  <c r="E364" i="1"/>
  <c r="E342" i="1"/>
  <c r="E161" i="1"/>
  <c r="E358" i="1"/>
  <c r="E361" i="1"/>
  <c r="E214" i="1"/>
  <c r="E122" i="1"/>
  <c r="E424" i="1"/>
  <c r="E331" i="1"/>
  <c r="E427" i="1"/>
  <c r="E194" i="1"/>
  <c r="E199" i="1"/>
  <c r="E286" i="1"/>
  <c r="E112" i="1"/>
  <c r="E405" i="1"/>
  <c r="E233" i="1"/>
  <c r="E221" i="1"/>
  <c r="C469" i="1" l="1"/>
  <c r="C475" i="1" s="1"/>
  <c r="D469" i="1"/>
  <c r="D475" i="1" s="1"/>
  <c r="E320" i="1"/>
  <c r="E373" i="1"/>
  <c r="E38" i="1"/>
  <c r="E327" i="1"/>
  <c r="E330" i="1"/>
  <c r="E298" i="1"/>
  <c r="E36" i="1"/>
  <c r="E315" i="1"/>
  <c r="E93" i="1"/>
  <c r="E426" i="1"/>
  <c r="E220" i="1"/>
  <c r="E352" i="1" l="1"/>
  <c r="E196" i="1"/>
  <c r="E381" i="1"/>
  <c r="E59" i="1"/>
  <c r="E174" i="1"/>
  <c r="E107" i="1"/>
  <c r="E357" i="1"/>
  <c r="E384" i="1" l="1"/>
  <c r="E429" i="1" l="1"/>
  <c r="E435" i="1" l="1"/>
  <c r="E432" i="1" l="1"/>
  <c r="D412" i="1"/>
  <c r="E415" i="1"/>
  <c r="E418" i="1"/>
  <c r="E414" i="1"/>
  <c r="E412" i="1" l="1"/>
  <c r="E413" i="1"/>
  <c r="E410" i="1"/>
  <c r="E473" i="1"/>
  <c r="E419" i="1" l="1"/>
  <c r="E416" i="1" l="1"/>
  <c r="E282" i="1"/>
  <c r="E295" i="1" l="1"/>
  <c r="E281" i="1"/>
  <c r="E285" i="1"/>
  <c r="D283" i="1"/>
  <c r="C283" i="1"/>
  <c r="E283" i="1" l="1"/>
  <c r="E186" i="1"/>
  <c r="E137" i="1" l="1"/>
  <c r="E136" i="1" l="1"/>
  <c r="E324" i="1" l="1"/>
  <c r="E469" i="1" l="1"/>
  <c r="E334" i="1"/>
  <c r="E110" i="1"/>
  <c r="E60" i="1"/>
  <c r="B476" i="1" s="1"/>
  <c r="E61" i="1"/>
</calcChain>
</file>

<file path=xl/sharedStrings.xml><?xml version="1.0" encoding="utf-8"?>
<sst xmlns="http://schemas.openxmlformats.org/spreadsheetml/2006/main" count="563" uniqueCount="301">
  <si>
    <t>тыс. рублей</t>
  </si>
  <si>
    <t>Мероприятия программы</t>
  </si>
  <si>
    <t>Исполнение,% к плану</t>
  </si>
  <si>
    <t>Результаты реализации и причины отклонений факта от плана</t>
  </si>
  <si>
    <t>бюджет автономного округа</t>
  </si>
  <si>
    <t>бюджет города Когалыма</t>
  </si>
  <si>
    <t>Итого по программе, в том числе</t>
  </si>
  <si>
    <t>привлеченные средства</t>
  </si>
  <si>
    <t>федеральный бюджет</t>
  </si>
  <si>
    <t>Итого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</si>
  <si>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t>
  </si>
  <si>
    <t xml:space="preserve">федеральный бюджет </t>
  </si>
  <si>
    <t xml:space="preserve">привлеченные средства </t>
  </si>
  <si>
    <t>Всего по программе, в том числе</t>
  </si>
  <si>
    <t xml:space="preserve">Итого по программе </t>
  </si>
  <si>
    <t>ИТОГО ПО МУНИЦИПАЛЬНЫМ ПРОГРАММАМ:</t>
  </si>
  <si>
    <t>ПРИЛОЖЕНИЕ 1</t>
  </si>
  <si>
    <t>1.1. Организация пассажирских перевозок автомобильным транспортом общего пользования по городским маршрутам</t>
  </si>
  <si>
    <t>2.1. Строительство, реконструкция, капитальный ремонт и ремонт автомобильных дорог общего  пользования местного значения</t>
  </si>
  <si>
    <t>1.3. Организация ритуальных услуг и содержание мест захоронения</t>
  </si>
  <si>
    <t>1.4. Создание новых мест для отдыха и физического развития горожан</t>
  </si>
  <si>
    <t>1.5. Обеспечение деятельности МКУ "УЖКХ г.Когалыма" по реализации полномочий Администрации города Когалыма</t>
  </si>
  <si>
    <t xml:space="preserve">1.6. Осуществление иных функций, необходимых для реализации возложенных на МКУ «УЖКХ г.Когалыма» полномочий Администрации города Когалыма </t>
  </si>
  <si>
    <t xml:space="preserve">1.7. Строительство, ремонт и реконструкция объектов благоустройства на территории города Когалыма </t>
  </si>
  <si>
    <t>1.2. Обеспечение функционирования и развития систем видеонаблюдения в сфере общественного порядка</t>
  </si>
  <si>
    <t>2.2. Приобретение средств по организации пожаротушения</t>
  </si>
  <si>
    <t xml:space="preserve">1.1. Реализация полномочий в области градостроительной деятельности </t>
  </si>
  <si>
    <t>Подпрограмма 2 "Обеспечение мерами финансовой поддержки по улучшению жилищных условий отдельных категорий граждан"</t>
  </si>
  <si>
    <t>2.3. Реализация полномочий по обеспечению жилыми помещениями отдельных категорий граждан</t>
  </si>
  <si>
    <t>Подпрограмма 2. "Развитие спорта высших достижений и системы подготовки спортивного резерва"</t>
  </si>
  <si>
    <t>Подпрограмма 4.   "Ресурсное обеспечение системы образования"</t>
  </si>
  <si>
    <t>1.1. Поддержка социально ориентированных некоммерческих организаций</t>
  </si>
  <si>
    <t xml:space="preserve">1.1. Развитие библиотечного дела </t>
  </si>
  <si>
    <t>1.2. Развитие музейного дела</t>
  </si>
  <si>
    <t xml:space="preserve"> </t>
  </si>
  <si>
    <t xml:space="preserve">1.4.  Организация отдыха и оздоровления детей </t>
  </si>
  <si>
    <t xml:space="preserve">3.3. Основное мероприятие "Обеспечение  деятельности учреждения сферы работы с молодёжью и развитие его материально-технической базы" </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</si>
  <si>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t>
  </si>
  <si>
    <t>4.1. Проведение противоэпизоотических мероприятий, направленных на предупреждение и ликвидацию болезней, общих для человека и животных</t>
  </si>
  <si>
    <t>2.1. Профилактика экстремизма и терроризма</t>
  </si>
  <si>
    <t>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</si>
  <si>
    <t>1.1. Мероприятия по развитию физической культуры и спорта</t>
  </si>
  <si>
    <t xml:space="preserve">бюджет города Когалыма </t>
  </si>
  <si>
    <t>1.3. Поддержка некоммерческих организаций, реализующих проекты в сфере массовой физической культуры</t>
  </si>
  <si>
    <t>1.4.Региональный проект «Спорт – норма жизни»</t>
  </si>
  <si>
    <t xml:space="preserve">          </t>
  </si>
  <si>
    <t>Экономия сложилась по оплате труда сотрудников за фактически отработанное время.</t>
  </si>
  <si>
    <t>1. Обеспечение деятельности Комитета финансов Администрации города Когалым</t>
  </si>
  <si>
    <t>2. Обеспечение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t>
  </si>
  <si>
    <t xml:space="preserve">Подпрограмма 2. Улучшение условий и охраны труда в городе Когалыме </t>
  </si>
  <si>
    <t>Подпрограмма 1. Содействие трудоустройству граждан</t>
  </si>
  <si>
    <t>2.1 Осуществление отдельных государственных полномочий в сфере трудовых отношений и  государственного управления охраной труда в городе Когалыме</t>
  </si>
  <si>
    <t>Подпрограмма 3. Сопровождение инвалидов, в том числе молодого возраста, при трудоустройстве</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</si>
  <si>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</si>
  <si>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1.5. Повышение уровня благосостояния граждан, нуждающихся в особой заботе государства</t>
  </si>
  <si>
    <t>Подпрограмма 1. «Поддержка социально ориентированных некоммерческих организаций города Когалыма»</t>
  </si>
  <si>
    <t>3.1. Реализация взаимодействия с городскими  средствами массовой информации</t>
  </si>
  <si>
    <t>Подпрограмма 4. "Создание условий для выполнения отдельными структурными подразделениями
Администрации города Когалыма своих полномочий"</t>
  </si>
  <si>
    <t>Подпрограмма 3. «Информационная открытость деятельности Администрации города Когалыма»</t>
  </si>
  <si>
    <t>4.1. Обеспечение деятельности структурных подразделений Администрации города Когалыма</t>
  </si>
  <si>
    <t>1.2 Содержание, ремонт и реконструкция объектов благоустройства на территории города Когалыма</t>
  </si>
  <si>
    <t>1.1. Федеральный проект "Формирование комфортной городской среды"</t>
  </si>
  <si>
    <t>1.2. Организация освещения территорий города Когалыма</t>
  </si>
  <si>
    <t>2.1.  Сохранение нематериального и материального наследия города Когалыма и продвижение культурных проектов</t>
  </si>
  <si>
    <t xml:space="preserve">2.2. Стимулирование культурного разнообразия </t>
  </si>
  <si>
    <t>3.2. Развитие архивного дела</t>
  </si>
  <si>
    <t>3.3 Обеспечение хозяйственной деятельности учреждений культуры города Когалыма</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</si>
  <si>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</si>
  <si>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1.1.Создание общественных спасательных постов в местах массового отдыха людей на водных объектах города Когалыма</t>
  </si>
  <si>
    <t>1.2. Содержание и развитие территориальной автоматизированной системы централизованного оповещения населения города Когалыма</t>
  </si>
  <si>
    <t>Подпрограмма 2 Укрепление пожарной безопасности в городе Когалыме</t>
  </si>
  <si>
    <t>2.1. Организация противопожарной пропаганды и обучение населения мерам пожарной безопасности</t>
  </si>
  <si>
    <t>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</si>
  <si>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</si>
  <si>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</si>
  <si>
    <t>1.1.Реализация механизмов стратегического управления социально-экономическим развитием города Когалыма</t>
  </si>
  <si>
    <t>Подпрограмма1.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</si>
  <si>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t>
  </si>
  <si>
    <t>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t>
  </si>
  <si>
    <t>2.1. Предоставление субсидий на реализацию полномочий в сфере жилищно-коммунального комплекса</t>
  </si>
  <si>
    <t>Подпрограмма 3. Создание условий для обеспечения качественными коммунальными услугами</t>
  </si>
  <si>
    <t>3.1. Строительство, реконструкция и капитальный ремонт объектов коммунального комплекса</t>
  </si>
  <si>
    <t>2.2. Строительство, реконструкция, капитальный ремонт, ремонт сетей наружного освещения автомобильных дорог общего пользования местного значения</t>
  </si>
  <si>
    <t>2.3. Обеспечение функционирования сети автомобильных дорог общего пользования местного значения</t>
  </si>
  <si>
    <t>Подпрограмма 2. Дорожное хозяйство</t>
  </si>
  <si>
    <t>Подпрограмма 1. Автомобильный транспорт</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</si>
  <si>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</si>
  <si>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</si>
  <si>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</si>
  <si>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2.3 Обеспечение деятельности органов местного самоуправления города Когалыма и предоставление гарантий муниципальным служащим</t>
  </si>
  <si>
    <t>2.4. Обеспечение информационной безопасности на объектах информатизации и информационных систем в органах местного самоуправления города Когалыма</t>
  </si>
  <si>
    <t>2.5. Обеспечение выполнения полномочий и функций, возложенных на должностных лиц и структурные подразделения Администрации города Когалыма</t>
  </si>
  <si>
    <t>2.6. Реализация переданных государственных полномочий по государственной регистрации актов гражданского состояния</t>
  </si>
  <si>
    <t>Подпрограмма 1 Содействие развитию жилищного строительства</t>
  </si>
  <si>
    <t>1.3. Строительство жилых домов на территории города Когалыма</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</si>
  <si>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</si>
  <si>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t>
  </si>
  <si>
    <t>3.1. Обеспечение деятельности отдела архитектуры и градостроительства Администрации города Когалыма</t>
  </si>
  <si>
    <t>3.2. Обеспечение деятельности управления по жилищной политике Администрации города Когалыма</t>
  </si>
  <si>
    <t>3.3. Обеспечение деятельности Муниципального казённого учреждения «Управление капитального строительства города Когалыма»</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</si>
  <si>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</si>
  <si>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t>
  </si>
  <si>
    <t>4.1. Основное мероприятие "Финансовое обеспечение полномочий управления образования и ресурсного центра"</t>
  </si>
  <si>
    <t>3.2. Основное мероприятие "Создание условий для повышения уровня потенциала и созидательной активности молодёжи"</t>
  </si>
  <si>
    <t>3.1. Реализация единой государственной политики в сфере культуры и архивного дела</t>
  </si>
  <si>
    <t>Группа А</t>
  </si>
  <si>
    <t>Группа В</t>
  </si>
  <si>
    <t>Группа С</t>
  </si>
  <si>
    <t>6. Муниципальная программа «Развитие жилищной сферы города Когалыма»</t>
  </si>
  <si>
    <t xml:space="preserve">Экономия денежных средств сложилась в связи с наличием вакансий в структурных подразделениях Администрации города Когалыма.    </t>
  </si>
  <si>
    <t>В рамках мероприятия предусмотрено проведение ремонтных работ в образовательных учреждениях. Оплата согласно актов выполненных работ. 
Кроме этого, за счет средств мероприятия организовано питание учащихся в образовательных организациях. Экономия сложилась в связи с введением режима домашнего обучения и наличием актированных дней.</t>
  </si>
  <si>
    <t>1.4. Приобретение жилья в целях реализации полномочий органов местного самоуправления в сфере жилищных отношений</t>
  </si>
  <si>
    <t>Подпрограмма 2. Профилактика незаконного потребления наркотических средств и психотропных веществ, наркомании</t>
  </si>
  <si>
    <t>2.1. Организация и проведение мероприятий с субъектами профилактики, в том числе с участием общественности</t>
  </si>
  <si>
    <t>2.2. Проведение информационной антинаркотической пропаганды</t>
  </si>
  <si>
    <t>2.3. Формирование негативного отношения к незаконному потреблению наркотиков</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</si>
  <si>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</si>
  <si>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</si>
  <si>
    <t>Подпрограмма 1 Профилактика правонарушений</t>
  </si>
  <si>
    <t>1.1. Создание условий для деятельности народных дружин</t>
  </si>
  <si>
    <t>2. Муниципальная программа «Социально-экономическое развитие и инвестиции муниципального образования город Когалым»</t>
  </si>
  <si>
    <t>В рамках данного мероприятия предусмотрено содержание МКУ "Редакция газеты "Когалымский вестник". Оплата труда сотрудников согласно фактически отработанному времени, оплата услуг связи, коммунальные расходы согласно выставленным счетам.</t>
  </si>
  <si>
    <t>1. Муниципальная программа «Экологическая безопасность города Когалыма»</t>
  </si>
  <si>
    <t>4. Муниципальная программа  «Развитие образования в городе Когалыме»</t>
  </si>
  <si>
    <t xml:space="preserve">проверка </t>
  </si>
  <si>
    <t>95-99%</t>
  </si>
  <si>
    <t>80-95%</t>
  </si>
  <si>
    <t>менее 80%</t>
  </si>
  <si>
    <t>Информация о результатах реализации мероприятий муниципальных программ за 2021 год</t>
  </si>
  <si>
    <t>План на 2021 год</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</si>
  <si>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</si>
  <si>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Подпрограмма 2. Развитие малого и среднего предпринимательства</t>
  </si>
  <si>
    <t>2.1. Региональный проект "Создание условий для легкого старта и комфортного ведения бизнеса"</t>
  </si>
  <si>
    <t xml:space="preserve">2.2.Организация мероприятий по информационно-консультационной поддержке, популяризации и пропаганде предпринимательской деятельности </t>
  </si>
  <si>
    <t>Подпрограмма 3. Создание условий для оказания содействия предприятиям и организациям, наиболее пострадавшим от распространения новой оронавирусной 
инфекции, вызванной COVID-19</t>
  </si>
  <si>
    <t>3.1. Субсидирование организаций, в сферах деятельности, наиболее пострадавших в условиях ухудшения ситуации в связи с распространением 
новой коронавирусной инфекции</t>
  </si>
  <si>
    <t xml:space="preserve">2.3. Региональный проект «Акселерация субъектов малого и среднего предпринимательства» </t>
  </si>
  <si>
    <t>1.1. Содействие улучшению положения на рынке труда не занятых трудовой деятельностью и безработных граждан</t>
  </si>
  <si>
    <t>3.1 Содействие трудоустройству граждан с нвалидностью и их адаптация на рынке труда</t>
  </si>
  <si>
    <t>1.1. Поддержка животноводства, переработки и реализации продукции животноводства</t>
  </si>
  <si>
    <t xml:space="preserve">1.2.Поддержка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t>
  </si>
  <si>
    <t>Подпрограмма 1. Развитие отрасли животноводства</t>
  </si>
  <si>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</si>
  <si>
    <t>1. Организация обеспеченияформирования состава и структуры муниципального имущества города Когалыма</t>
  </si>
  <si>
    <t>2. Организационно-техническое и финансовое обеспечение органов местного самоуправления города Когалыма</t>
  </si>
  <si>
    <t>3. Реконструкция и ремонт, в том числе капитальный, объектов муниципальной собственности города Когалыма</t>
  </si>
  <si>
    <t>Кассовый расход на  01.01.2022</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</si>
  <si>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</si>
  <si>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1.4. Реализация мер, направленных на социальную и культурную адаптацию мигрантов, анализ их эффективности</t>
  </si>
  <si>
    <t xml:space="preserve">1.5.  Содействие этнокультурному многообразию народов России </t>
  </si>
  <si>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t>
  </si>
  <si>
    <t>2.4. Мониторинг экстремистских настроений в молодежной среде</t>
  </si>
  <si>
    <t>Подпрограмма 3. Усиление антитеррористической защищенности объектов, находящихся в муниципальной собственности</t>
  </si>
  <si>
    <t>3.1. Повышение уровня антитеррористической защищенности объектов, находящихся в муниципальной 
собственности</t>
  </si>
  <si>
    <t>1.3. Снижение рисков и смягчение последствий 
чрезвычайных ситуаций природного и техногенного 
характера на территории города Когалыма</t>
  </si>
  <si>
    <t>1.4. Организация, содержание и развитие муниципальных курсов гражданской обороны в городе 
Когалыме</t>
  </si>
  <si>
    <t xml:space="preserve">бюджет автономного округа </t>
  </si>
  <si>
    <t>1.5. Финансовое обеспечение проведения санитарно-
противоэпидемических мероприятий, направленных на 
предотвращение распространения коронавирусной 
инфекции (COVID-2019) на территории города Когалыма</t>
  </si>
  <si>
    <t>1.3. Благоустройство дворовой территории по адресу: проезд Солнечный, д.13, д.15, д.17, д.19, д.21 в городе Когалыме</t>
  </si>
  <si>
    <r>
      <rPr>
        <sz val="13"/>
        <rFont val="Times New Roman"/>
        <family val="1"/>
        <charset val="204"/>
      </rPr>
      <t>Заработная плата и начисления на выплаты по оплате труда произведены  за фактически отработанное время.</t>
    </r>
    <r>
      <rPr>
        <sz val="13"/>
        <color rgb="FFFF0000"/>
        <rFont val="Times New Roman"/>
        <family val="1"/>
        <charset val="204"/>
      </rPr>
      <t xml:space="preserve">
</t>
    </r>
    <r>
      <rPr>
        <sz val="13"/>
        <rFont val="Times New Roman"/>
        <family val="1"/>
        <charset val="204"/>
      </rPr>
      <t>Экономия также сложилась по итогам проведения конкурсных процедур на проведение Всероссийской переписи населения:
Муниципальный контракт на оказание услуги по перевозке пассажиров легковым автомобильным транспортом заключен на сумму 284,9 тыс. рублей (плановый объем субвенции составлял на 2021 год 491,2 тыс. рублей). Обоснованная экономия в размере 206,3 тыс. рублей сложилась в результате проведения аукциона в электронной форме. 
Плановый объем субвенции на предоставление необходимых средств связи на 2021 год составлял 44,1 тыс. рублей. Договор заключен на 26,6 тыс. рублей.</t>
    </r>
  </si>
  <si>
    <t xml:space="preserve">Остаток плановых ассигнований из бюджета автономного округа в сумме 55,9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а также остатком средств на командировочные расходы (возникшим по причине ограничительных мероприятий с коронавирусом). Специалистами отдела по труду и занятости: рассмотрено 79 устных и 7 письменных обращения,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Департамент по труду и занятости населения ХМАО-Югры.         </t>
  </si>
  <si>
    <t xml:space="preserve">1.1.4.  
МКУ "УОДОМС":
Остаток плановых ассигнований cоставил: 40,1 тыс.рублей:
1) по бюджету г.Когалыма - 22,4 тыс. рублей, в т.ч.: 22,0 тыс. рублей - оплата труда гражданского персонала и начисления на них (работники отработали не полный месяц); 0,4 тыс. рублей -возмещение работникам расходов, связанных с прохождением первичного медосмотра. Остаток средств в связи с прохождением первичного медосмотра ранее. 
2) по бюджету автономного округа - 17,7 тыс. рублей - оплата труда гражданского персонала и начисления на них (работники отработали не полный месяц, больничные листы).
МБУ "КСАТ":
Остаток плановых ассигнований cоставил: 21,1 тыс.рублей:                  
1) по бюджету г.Когалыма - 20,7 тыс. рублей, в том числе: 
• по статье оплата труда и налоги - 945,9 тыс.рублей; 
• по статье расходов "оплата медицинского осмотра" - 48,6 тыс.рублей;
• по статье расходов " приобретение спец.одежды"- 45,6 тыс.рублей.
2) по бюджету автономного округа - 0,4 тыс.рублей по статье оплата труда и налоги . Остаток за фактически отработанное время, согласно табеля учета рабочего времени.
</t>
  </si>
  <si>
    <t xml:space="preserve">В МАДОУ "Сказка" трудоустроен 1 гражданин с инвалидностью, в должности дворник. Средства в сумме 72,69 тыс. рублей израсходованы на оснащение рабочего места инвалида (приобретен снегоход).   </t>
  </si>
  <si>
    <t>Экономия сложилась по результатам проведения электронных торгов на оказание услуг связи по предоставлению каналов связи IP VPN для обеспечения работоспособности территориальной автоматизированной системы централизованного оповещения населения</t>
  </si>
  <si>
    <t>Экономия средств по расходам на обеспечение деятельности Муниципального казённого учреждения «Единая дежурно-диспетчерская служба города Когалыма» образовалась, в результате оплаты по муниципальным контрактам за коммунальные услуги и связи, согласно выставленным счетам-фактурам; техническое обслуживание АТС, оплаты льготного проезда к месту отдыха и обратно; оплаты компенсации стоимости за санаторно-курортное лечение, по заработной оплате труда, образовавшиеся в результате наличия листов нетрудоспособности.</t>
  </si>
  <si>
    <t>Отклонение образовалась, в результате оплаты наличия листов нетрудоспособности, предоставление неоплачиваемого отпуска.</t>
  </si>
  <si>
    <t>Отклонение от плана составляет 896,70 тыс. рублей в том числе:
1) 90,05 тыс. рублей - в связи с фактической потребностью в выполнении работ по технической инвентаризации объектов муниципальной собственности;
2) 621,00 тыс. рублей - в связи с фактической потребностью в постановке земельных участков на государственный кадастровый учет;
3) 185,65 тыс. рублей, из них:
- 82,85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- 2,80 тыс. рублей - в связи с фактическими расходами по содержанию прочих объектов муниципальной собственности г.Когалыма;
- 100,00 тыс. рублей - в связи с отсутствием заявок на предоставление субсидии, направленной на проведение капитального ремонта общего имущества в многоквартирном доме бывшим наймодателем в случаях и при соблюдении условий его проведения, предусмотренных статьей 190.1 Жилищного кодекса Российской Федерации</t>
  </si>
  <si>
    <t>3.1.
1. Ремонт нежилого помещения по ул. Сургутское шоссе, д. 1, помещение 6.
Муниципальный контракт №11 от 14.04.2021 на сумму 257, 30 тыс. руб., срок завершения выполнения работ 14.05.2021, работы выполнены и оплачены в полном объеме.
2. Ремонт нежилого помещения по проспекту Шмидта, д. 10, кв. 39.
Муниципальный контракт №13 от 23.04.2021 на сумму 169,58 тыс. руб., срок завершения выполнения работ 21.05.2021, работы выполнены и оплачены в полном объеме.
3. Ремонт квартиры по проезду Солнечному д. 5, кв. 49.
Муниципальный контракт №0187300013721000120 от 07.06.2021 на сумму 700,72 тыс. руб., срок завершения выполнения работ 30.07.2021, работы выполнены и оплачены в полном объеме.
3.2.
Контракт 1772/20 от 25.01.2021 на выполнение проектных работ для капитального ремонта зданий:
- цена контракта 4 214,66 тыс. руб.;
- срок завершения выполнения работ 28.06.2021;
- работы выполнены и оплачены в полном объеме.
3.3.
Муниципальный контракт  №0187300013720000520 от 29.12.2020 на разработку проектно-сметной документации на капитальный ремонт здания:
- цена контракта 2 550,56 тыс.руб.,
- срок завершения выполнения работ 30.07.2021,
- МУ "УКС г. Когалыма" в адрес проектной организации направлено решение об одностроннем отказе от исполнения муниципального контракта (в случае бездействия проектной организации, контракт будет считаться расторгнутым 13.01.2022). 
Неисполнение сетевого графика, в связи с нарушением сроков выполнения работ проектной организацией.
3.4.
Контракт 12929/20 от 13.03.2020 на выполнение работ по ремонту комплекса зданий:
- цена контракта 5 741,00 тыс. руб.
- сроки выполнения работ по 26.02.2021.
- профинансировано в 2020 году 4 858,35 тыс. руб.,
- работы выполнены и оплачены в полном объеме.</t>
  </si>
  <si>
    <t>В связи с отсутствием заявок на предоставление субсидии, направленной на поддержку развития садоводства и огородничества в муниципальном образовании город Когалым</t>
  </si>
  <si>
    <t xml:space="preserve">1.2.Обеспечение комфортных условий в учреждениях физической культуры и спорта </t>
  </si>
  <si>
    <t>2.1.Организация участия спортсменов города Когалыма в соревнованиях различного уровня  окружного и всероссийского масштаба</t>
  </si>
  <si>
    <t>2.2.Обеспечение подготовки спортивного резерва и сборных команд города Когалыма по видам спорта</t>
  </si>
  <si>
    <t>3.1.Содержание секторов Управления культуры, спорта и молодёжной политики Администрации города Когалыма</t>
  </si>
  <si>
    <t>4.1.Организация и проведение физкультурно-оздоровительных мероприятий</t>
  </si>
  <si>
    <t>Подпрограмма 1. "Общее образование. Дополнительное образование детей"</t>
  </si>
  <si>
    <t>Подпрограмма 1. "Развитие физической культуры, массового и детско-юношеского спорта"</t>
  </si>
  <si>
    <t>Подпрограмма 4. "Укрепление общественного здоровья"</t>
  </si>
  <si>
    <t>1.5. Региональный проект "Успех каждого ребенка"</t>
  </si>
  <si>
    <t>Подпрограмма 3.  "Молодёжь города Когалыма"</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</si>
  <si>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t>
  </si>
  <si>
    <t>1.2. Основное мероприятие "Развитие системы дополнительного образования детей"</t>
  </si>
  <si>
    <t>1.1.Основное мероприятие "Развитие системы дошкольного и общего образования"</t>
  </si>
  <si>
    <t xml:space="preserve">3.1. Основное мероприятие "Создание условий для развития духовно-нравственных и гражданско,- военно -патриотических качеств детей и молодежи" </t>
  </si>
  <si>
    <t>3.4. Региональный проект "Социальная активность"</t>
  </si>
  <si>
    <t>3.5. Основное мероприятие "Благоустройство, реконструкция, ремонт (в том числе капитальный) объектов, а также муниципального имущества, расположенного на объектах, переданных муниципальному учреждению сферы молодежной политики"</t>
  </si>
  <si>
    <t xml:space="preserve">Экономия средств в размере 2 949,2 тыс. рублей образовалась в связи с отсутствием необходимости в содержании объектов (Общежитие спортивного комплекса "Сибирь", гостиница "Сибирь") в качестве изолятора.
Неосвоенные плановые ассигнования в сумме 76,8 тыс. рублей на оказание транспортных услуг по подвозу медицинских работников в связи с заключением договор на аренду двух транспортных средств на период ноябрь 2021 - январь 2022, оплата производится по факту выполненных работ.
Остаток плановых ассигнований в сумме 23,9 тыс. рублей - на проведение дезинфекционных работ на территории города Когалыма оплата произведена согласно актам выполненных работ.
</t>
  </si>
  <si>
    <t>4.3. Основное мероприятие "Развитие материально-технической базы образовательных организаций"</t>
  </si>
  <si>
    <t>4.4. Региональный проект "Содействие занятости"</t>
  </si>
  <si>
    <t>Подпрограмма 1. "Повышение профессионального уровня муниципальных служащих органов местного самоуправления города Когалыма"</t>
  </si>
  <si>
    <t>Подпрограмма 2. "Создание условий для развития муниципальной службы в органах местного самоуправления города Когалыма"</t>
  </si>
  <si>
    <t>Подпрограмма 1. "Поддержка семьи, материнства и детства"</t>
  </si>
  <si>
    <t>1.2. Исполнение Администрацией города Когалыма отдельных государственных полномочий по осуществлению деятельности по опеке и попечительству, включая поддержку негосударственных организаций, в том числе СОНКО в сфере опеки и попечительства</t>
  </si>
  <si>
    <t>1.3. Организация отдыха и оздоровления детей-сирот и детей, оставшихся без попечения родителей</t>
  </si>
  <si>
    <t>1.4.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</si>
  <si>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Подпрограмма 2. "Социальная поддержка отдельных категорий граждан"</t>
  </si>
  <si>
    <t>2.1. Оказание поддержки гражданам удостоенным звания "Почётный гражданин города Когалыма"</t>
  </si>
  <si>
    <t>2.2. Дополнительные меры поддержки отдельных категорий граждан, в том числе старшего поколения</t>
  </si>
  <si>
    <r>
      <t>В рамках реализации мероприятия выполнены следующие работы:
- реконструкция объекта «Бульвар вдоль улицы Мира» со строительством сухого фонтана;
- ремонт стелы, расположенной на 2-ом километре автодороги Когалым-Сургут в городе Когалыме;
- капитальный ремонт памятника «Нефтяникам», расположенного на пересечении проспекта Нефтяников и улицы Авиаторов в городе Когалыме;
- выполнены ремонтных работ на объекте  «Рябиновый бульвар в городе Когалыме»</t>
    </r>
    <r>
      <rPr>
        <u/>
        <sz val="13"/>
        <rFont val="Times New Roman"/>
        <family val="1"/>
        <charset val="204"/>
      </rPr>
      <t xml:space="preserve">;
</t>
    </r>
    <r>
      <rPr>
        <sz val="13"/>
        <rFont val="Times New Roman"/>
        <family val="1"/>
        <charset val="204"/>
      </rPr>
      <t>- строительство объекта «Сквер по улице Сибирской».</t>
    </r>
    <r>
      <rPr>
        <u/>
        <sz val="13"/>
        <rFont val="Times New Roman"/>
        <family val="1"/>
        <charset val="204"/>
      </rPr>
      <t xml:space="preserve">
</t>
    </r>
    <r>
      <rPr>
        <sz val="13"/>
        <rFont val="Times New Roman"/>
        <family val="1"/>
        <charset val="204"/>
      </rPr>
      <t xml:space="preserve">Неполное освоение обусловлено:
- уменьшением объема работ по МК на выполнение проектно-сметной документации на реконструкция объекта «Бульвар вдоль улицы Мира» со строительством сухого фонтана;
- образованием экономии по результатам проведения электронного аукциона на капитальный ремонт памятника «Нефтяникам», расположенного на пересечении проспекта Нефтяников и улицы Авиаторов в городе Когалыме 
</t>
    </r>
  </si>
  <si>
    <t>Подпрограмма 1. "Модернизация и развитие учреждений и организаций культуры"</t>
  </si>
  <si>
    <t xml:space="preserve">1.3. Укрепление материально-технической базы учреждений культуры города Когалыма </t>
  </si>
  <si>
    <t>Подпрограмма 2. "Поддержка творческих инициатив, способствующих самореализации населения"</t>
  </si>
  <si>
    <t>Подпрограмма 3. "Организационные, экономические механизмы развития культуры, архивного дела и историко-культурного наследия"</t>
  </si>
  <si>
    <t>Подпрограмма 4. "Развитие туризма"</t>
  </si>
  <si>
    <t>4.1. Продвижение внутреннего и въездного туризма</t>
  </si>
  <si>
    <t xml:space="preserve">Экономия в сумме 171,5 тыс. руб. сложилась по результатам проведения электронных торгов, заключены два контракта с ООО «ГАЗНЕФТЕХИМ БЕЗОПАСНОСТЬ» на сумму 253,6 тыс. рублей на оказание услуг по разработке Паспорта безопасности территории городского округа Когалым Ханты-Мансийского автономного округа – Югры и разработке Плана действий по предупреждению и ликвидации чрезвычайных ситуаций на территории муниципального образования город Когалым Ханты-Мансийского автономного округа-Югры. Услуги выполнены и оплачены в полном объеме.
Экономия в сумме 151,7 тыс. рублей сложилась по результатам проведения электронных торгов, договор заключен с ООО «Пожарный аудит» на сумме 860,1 тыс. рублей на поставку, установку и настройку извещателей пожарных дымовых автономных с GSM модулями в количестве 203 штук.  Поставка, установка и настройка выполнены не в полном объеме, оплата будет произведена при условии 100% исполнения обязанностей по контракту.
экономия сложилась в результате заключения контрактов/договоров:
- с АО «Мобильные ТелеСистемы» на оказание услуг подвижной радиотелефонной (сотовой) связи для извещателей пожарных дымовых автономных с GSM модулями в количестве 203 штук на сумму 40,6 тыс. рублей. Услуги выполнены и оплачены в полном объеме.
- с Федеральное бюджетное учреждение здравоохранения «Центр гигиены и эпидемиологии в Ханты-Мансийском автономном округе - Югре» на оказание услуг по лабораторному исследованию воды и почвы на сумму 139,7 тыс. рублей. Услуги выполнены и оплачены в полном объеме.
</t>
  </si>
  <si>
    <t>Экономия в сумме 23.6 тыс. рублей сложилась по результатам проведения электронных торгов, договор заключен с Индивидуальный предприниматель Мареичев Максим Андреевич в сумме 76,4 тыс. рублей на выполнение работ по изготовлению и установке информационных табличек в количестве 6 штук.
Экономия в сумме 29.6 тыс. рублей сложилась по результатам проведения электронных торгов, договор заключен с ООО «Медиа-холдинг «Западная Сибирь» в сумме 169,5 тыс. рублей на оказание услуг по трансляции видеороликов социальной направленности. Услуги выполнены и оплачены в полном объеме.</t>
  </si>
  <si>
    <t>По результатам электронного аукциона заключен контракт с ООО «АльфаВЭСК» на поставку опрыскивателей-распылителей ранцевых в количестве трех штук на сумму 70.8 тыс. рублей. Экономия составила 36,5 тыс. рублей. Товар поставлен и оплачен в полном объёме</t>
  </si>
  <si>
    <t>2.1.
Экономия сложилась в связи с наличием: вакансии; листов временной нетрудоспособности.
2.2. 
Отклонение от плана составляет  2 266,81 тыс. рублей в том числе:
1. 140,01 тыс. рублей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175,5 тыс. рублей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243,5 тыс. рублей  -неисполнение субсидии по статье начисления на оплату труда.
4.  94,40 тыс. рублей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169,19 тыс. рублей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178,93  тыс. рублей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за техническое обслуживание и ремонт произведена по факту оказанных услуг и выставленных документов 3. Оплата за прохождение техосмотра, произведена согласно выставленных документов
7.  864,96 тыс. рублей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.4. Оплата за возмещение работникам (сотрудникам) расходов, связанных со служебными командировками по фактической потребности.
8.  44,85 тыс. рублей -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1,63 тыс. рублей -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10.  16,74 тыс. рублей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11. 230,84 тыс. рублей неисполнение субсидии по статье  оплате налога на имущество и транспортного налога, оплата произведена согласно декларации
12. 97,70 тыс. рублей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8,56  тыс. рублей - неисполнение субсидии по статье увеличение стоимости продуктов питания, в связи с оплатой по факту поставки  молока, согласно поданных заявок.
Неисполнение по статье расходов в размере 567,47 рублей на приобретение вездехода, оплата  произведена согласно заключенного договора, договор заключен на меньшую сумму.
2.3. 
Остаток плана на 01.01.2022г. составляет 11736,94 тыс. рублей, в том числе:                                                                                                                                                                                                                                                                                                                          
1) 2020,83 тыс. рублей - в связи с выплатой премии по итогам работы за 2020 год за фактически отработанное время.; работники находились на больничном листе по временной нетрудоспособности;
2) 4,29 тыс. рублей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818,16 тыс. рублей - в связи с сложившимися фактическими расходами на проезд в отпуск и обратно, командировочные расходы, компенсацию стоимости путёвок на санаторно-курортное лечение;                                                                                                                                                                                                                                                                                                                                                         
4) 1,83 тыс. рублей - по факту начисления страховых взносов;
5) 866,34 тыс. рублей - с связи с фактическими расходами на услуги связи;
6) 489,66 тыс. рублей -  в связи с фактическими расходами на оплату коммунальных услуг согласно показаниям приборов учета (теловая и э/энергия);
7) 5777,30 тыс. рублей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8) 642,80 тыс. рублей - переходящий контракт на 2022 год (выполнение работ по монтажу систем обеспечения пожарной безопасности зданий и сооружений для мун.нужд);
9) 471,14 тыс. рублей - кредиторская задолженность за декабрь 2020 года оплачена по факту оказания услуг (оказание услуг по сопровождению ПО: 1С Предприятие, сопровождение программного комплекса по учету земельных и имущественных отношений SAUMI и т.д.;
10) 3,29 тыс. рублей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11) 641,30 тыс. рублей - остаток средств на 01.01.2022г., в т.ч.:
113,4 тыс. рублей - питьевая вода для диспенсеров, одноразовые стаканы оплата произведена по фактическим расходам;
527,9 тыс. рублей - экономия по торгам составила (приобретение ноутбуков, информационный терминал, телевизор).
2.4.
Экономия сложилась в связи с наличием вакантных ставок, листов временной нетрудоспособности</t>
  </si>
  <si>
    <t xml:space="preserve">На указанной дворовой территории реализован инициативный проект «Двор моей мечты», который был выбран победителем по итогам регионального конкурса инициативных проектов и получил финансовую поддержку на реализацию мероприятий из регионального бюджета.
В результате реализации проекта установлены современные детские игровая и спортивная площадки. </t>
  </si>
  <si>
    <t>привлеченные средства (ПАО "НК "ЛУКОЙЛ")</t>
  </si>
  <si>
    <t>4. Предоставление субсидий садоводческим, 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</si>
  <si>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Экономия сложилась по питанию детей в лагере согласно предоставленным платежным документам</t>
  </si>
  <si>
    <t xml:space="preserve">Запланированное обучение на 2021 год для муниципальных служащих органов местного самоуправления города Когалыма организовано и проведено в полном объеме. Обучение прошли 50 муниципальных служащих. Экономия денежных средств сложилась в связи со снижением цены муниципального контракта на оказание услуг по организации курсов повышения квалификации муниципальных служащих по итогам электронного аукциона. </t>
  </si>
  <si>
    <t>Мероприятие направлено на реализацию переданного
государственного полномочия ХМАО-Югры в сфере обращения с твердыми коммунальными отходами за счет субвенции, выделяемой из средств бюджета автономного округа 
(расходы на оплату труда и страховые взносы, а также на приобретение наглядных и раздаточных материалов по экологии).</t>
  </si>
  <si>
    <r>
      <rPr>
        <sz val="13"/>
        <rFont val="Times New Roman"/>
        <family val="1"/>
        <charset val="204"/>
      </rPr>
      <t xml:space="preserve">Экономия денежных средств сложилась в связи со снижением страховых премий по муниципальным контрактам на оказание услуг ДМС и услуг по обязательному страхованию имущества, жизни и здоровья муниципальных служащих по итогам проведенных электронных аукционов. </t>
    </r>
    <r>
      <rPr>
        <sz val="13"/>
        <color rgb="FFFF0000"/>
        <rFont val="Times New Roman"/>
        <family val="1"/>
        <charset val="204"/>
      </rPr>
      <t xml:space="preserve">
</t>
    </r>
    <r>
      <rPr>
        <sz val="13"/>
        <rFont val="Times New Roman"/>
        <family val="1"/>
        <charset val="204"/>
      </rPr>
      <t>В связи с ограничительными мерами по предотвращению завоза и распространения новой коронавирусной инфекции, вызванной COVID-19, в рамках мероприятия «Обеспечение предоставления муниципальным служащим гарантий, установленным действующим законодательством Российской Федерации о муниципальной службе» муниципальные служащие не в полном объеме воспользовались правом частичной компенсацией  на оплату стоимости проезда к месту отдыха и обратно и  компенсацией стоимости оздоровительных и санаторно-курортных путёвок.</t>
    </r>
  </si>
  <si>
    <t>Заключены два контракта по результатам конкурса с ограниченным участием на выезды детей в 3 смену (11 человек),  (поселок Джубга, Туапсе), 4 смену (11 человек) (город Анапа). Фактически были оказаны услуги 21 человеку.</t>
  </si>
  <si>
    <t>Неисполнение по заработной плате сложилось, в связи с выплатой премии по итогам 2020 года за фактически отработанное время, а также в результате наличия листов нетрудоспособности. Неисполнение по прочим несоциальным выплатам персоналу (гарантии) в натуральной форме сложилось в связи с тем, что муниципальные служащие за текущий период не воспользовались правом на оплату льготного, лечебного проезда и частичную компенсацию стоимости оздоровительных и санаторно-курортных путевок.
Неисполнение сложилось в результате фактических расходов по услугам связи.
МК на выполнение работ по ТО и ТР компьютерной и копировальной техники, серверного и сетевого оборудования, устройств печати заключен с учетом расходных материалов. За 2021 года расходные материалы заменены на меньшую сумму, чем было запланировано.</t>
  </si>
  <si>
    <t>В соответствии с распоряжением Администрации города Когалыма от 20.02.2021 №35-р "О предоставлении мер поддержки гражданам, удостоенным звания "Почётный гражданин города Когалыма" утверждены списки граждан, удостоенных звания «Почётный гражданин города Когалыма», в количестве 7 человек,  получающих компенсацию расходов в 2021 году:
- компенсация расходов на оплату жилого помещения и коммунальных услуг в размере 26 231,76 рублей ежемесячно;
- компенсация расходов за проезд в городском автомобильном пассажирском транспорте общего пользования (кроме такси) в размере 11 340,00 рублей ежемесячно.                                                                                                                                                                                                                                                 В 2021 году компенсация расходов на санаторно-курортное лечение и проезд была предоставлена одному почётному гражданину (в декабре).</t>
  </si>
  <si>
    <r>
      <rPr>
        <sz val="13"/>
        <rFont val="Times New Roman"/>
        <family val="1"/>
        <charset val="204"/>
      </rPr>
      <t>На 31.12.2021 года неисполнение по заработной плате и начислениям на оплату труда сложилось  фактически отработанному времени, в результате наличия листов нетрудоспособности Неисполнение по прочим выплатам персоналу (гарантии) сложилось в связи с тем, что муниципальные служащие за текущий период не воспользовались правом на оплату лечебного проезда и частичную компенсацию стоимости оздоровительных и санаторно-курортных путевок,  в связи с фактическими расходами на оплату коммунальных услуг согласно показаниям приборов учета.
С 2019 года полномочие органа опеки и попечительства по подготовке граждан, выразивших желание стать опекунами или попечителями несовершеннолетних граждан передано на исполнение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t>
    </r>
    <r>
      <rPr>
        <sz val="13"/>
        <color rgb="FFFF0000"/>
        <rFont val="Times New Roman"/>
        <family val="1"/>
        <charset val="204"/>
      </rPr>
      <t xml:space="preserve">                                                                                                                                                                                                                                          </t>
    </r>
    <r>
      <rPr>
        <sz val="13"/>
        <rFont val="Times New Roman"/>
        <family val="1"/>
        <charset val="204"/>
      </rPr>
      <t xml:space="preserve">В 2021 году произведена оплата за обучение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формах, в количестве  23 человек, Справочно: стоимость 1 сертификата на оплату услуг по подготовке кандидата, удостоверяющего право его владельца на однократную оплату комплекса услуг, составляет 
31 130 рублей 66 копеек. </t>
    </r>
  </si>
  <si>
    <t>Общая численность детей-сирот и детей, оставшихся без попечения родителей, лиц из числа детей-сирот и детей, оставшихся без попечения родителей, состоящих в списке на обеспечение жилыми помещениями – 13 человек.
По состоянию на 01.01.2022:
- по итогам размещенных в апреле 24 электронных аукциона на приобретение 12 жилых помещений для детей-сирот и детей, оставшихся без попечения родителей, лиц из их числа, заключен 1 муниципальный контракт, 23 аукциона были признаны несостоявшимися в связи с отсутствием заявок;
- по итогам размещенных в августе 12 электронных аукционов на приобретение 12 жилых помещений для детей-сирот и детей, оставшихся без попечения родителей, заключены 12 муниципальных контрактов.
С 2017 года по 2021 год 5 специалистов отдела опеки и попечительства (по 0,1 штатной единице) осуществляют контроль за использованием и (или) распоряжением, обеспечением надлежащего санитарного и технического состояния 10 жилых помещений, нанимателями или членами семей нанимателей по договорам социального найма являются дети-сироты, 30 жилых помещений, собственниками (сособственниками) которых являются дети-сироты.</t>
  </si>
  <si>
    <t>МАУ «Информационно-ресурсный центр города Когалыма» была приобретены цветы в мае 2021 г. для награждения 5 ветеранов-юбиляров.</t>
  </si>
  <si>
    <t>Осуществлены  закупки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t>
  </si>
  <si>
    <t xml:space="preserve">В рамках данного мероприятия предусмотрено: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Бюджетные ассигнования (460,9 тыс. рублей) не были востребованы ввиду отсутствия неотложной необходимости.
Покраска, отделка фасадов зданий муниципального жилищного фонда, находящегося на территории города Когалыма. 
С ООО ПКФ "ЕвроСтрой" 01.02.2021 года заключен контракт №05/21-ОД на сумму 131 070,76 тыс. рублей. на выполнение работ по покраске, отделке фасадов жилых домов, находящихся на территории г.Когалыма по адресам:
 - ул.Молодежная, д.3; ул.Ленинградская д.41; ул.Мира д.32 на общую сумму 20 437,16 тыс. рублей;
 - ул.Молодежная, д.11, 13; ул.Мира д.36, 38, 48, 52; ул.Ленинградская д.47 на общую сумму 23 035,64 тыс. рублей;
 - ул.Ленинградская д.31, 43, 51; ул.Мира д.58; ул.Северная д.5, 7, 9 на общую сумму 29 351,15 тыс. рублей;
 - пр.Сопочинского, д.13; ул.Ленинградская, д.35; ул.Дружбы народов, д.40; ул.Сургутское шоссе, д.7; ул.Северная, д.3; ул.Градостроителей, д.19 на общую сумму 27 838,47 тыс. рублей;
ул.Дружбы народов, д.22а,; ул.Мира, д.31; ул.Молодежная. д.32; ул.Прибалтийская, д.3а; пр.Солнечный, д.9, 19; ул.Ленинградская, д.59; 7; 15; 10  на общую сумму 30 408,34 тыс. рублей.
Работы выполнены в полном объеме, расчеты завершены. </t>
  </si>
  <si>
    <t>Экономия сложилась по заработной плате и начислениям на оплату труда в результате наличия листов нетрудоспособности, вакансий (гардеробщик, сторож, уборщик служебных помещений, уборщик территорий), неиспользованием сотрудниками права на компенсацию расходов по проезду к месту отдыха и обратно</t>
  </si>
  <si>
    <t>Субсидия в размере 193,10 тыс. рублей перечислена Городской общественной организации "Когалымский Боксерский клуб Патриот". Субсидия в размере 158,70 тыс. руб. по двум мероприятиям не реализована в связи с отсутствием заявок по итогам проведения конкурса</t>
  </si>
  <si>
    <t>2.1.1.Предоставление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
Мероприятие  носит заявительный характер и направлено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- 11 203,90 тыс. рублей, из них: средства ОБ - 8 963,1 тыс. руб., средства МБ - 2 240,8 тыс. руб. 
На основании заявок ООО "КонцессКом", ООО "Горводоканал" в декабре 2021 года концессионерам представлена субсидия на  реконструкцию (модернизацию) объектов коммунальной инфраструктуры города Когалыма.
2.1.2. Предоставление субсидии концессионеру на реконструкцию котельной №1 (Арочник) в городе Когалыме. Мероприятие направлено на реализацию проектов модернизации систем коммунальной инфраструктуры на территории города Когалыма, с участием средств государственной корпорации – Фонда содействия реформированию жилищно-коммунального хозяйства (82 361,8 тыс. рублей). 
В рамках реализации мероприятия заключено Соглашение о предоставлении субсидии в целях софинансирования расходов обязательств, связанных с реализацией проектов модернизации систем коммунальной инфраструктуры на территории города Когалыма от 26.04.2021 №2, в соответствии с которым ООО "КонцессКом" перечислено 65 785,7 тыс. рублей: 50 425,5 тыс. рублей - ФБ, 15 360,2 тыс. рублей - бюджет города Когалыма (условия софинансирования). Неисполнение запланированного финансирования связано с негативным влиянием сложной эпидемиологической обстановки в стране, связанной с распространением коронавирусной инфекции COVID-19, а также длительной процедурой заключения контракта, обусловленной значительным удорожанием  в 2021 году цен на материалы. Заключено дополнительное соглашение к договору №60/МКИ от 12.01.2021 с целью корректировки (разукрупнения) перечня этапов работ (мероприятий) по реконструкции, модернизации объектов коммунальной инфраструктуры, реконструкция, модернизация  которых предусмотрена проектом модернизации «Реконструкция котельной №1 (Арочник) в городе Когалыме».</t>
  </si>
  <si>
    <r>
      <rPr>
        <sz val="13"/>
        <rFont val="Times New Roman"/>
        <family val="1"/>
        <charset val="204"/>
      </rPr>
      <t xml:space="preserve">В рамках данного мероприятия предусмотрено:
</t>
    </r>
    <r>
      <rPr>
        <b/>
        <sz val="13"/>
        <rFont val="Times New Roman"/>
        <family val="1"/>
        <charset val="204"/>
      </rPr>
      <t>Содержание муниципального автономного учреждения "Спортивная школа "Дворец спорта"(далее - МАУ "СШ"Дворец спорта")</t>
    </r>
    <r>
      <rPr>
        <sz val="13"/>
        <rFont val="Times New Roman"/>
        <family val="1"/>
        <charset val="204"/>
      </rPr>
      <t xml:space="preserve">. На сегодняшний день сложилась экономия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
</t>
    </r>
    <r>
      <rPr>
        <b/>
        <sz val="13"/>
        <rFont val="Times New Roman"/>
        <family val="1"/>
        <charset val="204"/>
      </rPr>
      <t xml:space="preserve">Организация и проведение спортивно-массовых мероприятий, </t>
    </r>
    <r>
      <rPr>
        <sz val="13"/>
        <rFont val="Times New Roman"/>
        <family val="1"/>
        <charset val="204"/>
      </rPr>
      <t xml:space="preserve">а также </t>
    </r>
    <r>
      <rPr>
        <b/>
        <sz val="13"/>
        <rFont val="Times New Roman"/>
        <family val="1"/>
        <charset val="204"/>
      </rPr>
      <t xml:space="preserve">Проведение мероприятий по внедрению ВФСК "ГТО" в городе Когалыме, организация работы по присвоению спортивных разрядов, квалификационных категорий и организация и проведение спортивно - массовых мероприятий. </t>
    </r>
    <r>
      <rPr>
        <sz val="13"/>
        <rFont val="Times New Roman"/>
        <family val="1"/>
        <charset val="204"/>
      </rPr>
      <t>Денежные средства освоены не в полном объеме в связи со сложившейся неблагоприятной эпидемиологической обстановкой в соответствии с постановлениями Губернатора ХМАО-Югры Н.В. Комаровой от 14.06.2021 г. № 83 "О мерах по предотвращению завоза и распространения новой коронавирусной инфекции, вызванной COVID-19 в ХМАО-Югре», от 10.10.2021 № 138 «О дополнительных мерах по предотвращению завоза и распространения новой коронавирусной инфекции, вызванной COVID-19, в Ханты-Мансийском автономном округе – Югре».</t>
    </r>
    <r>
      <rPr>
        <b/>
        <sz val="13"/>
        <color rgb="FFFF0000"/>
        <rFont val="Times New Roman"/>
        <family val="1"/>
        <charset val="204"/>
      </rPr>
      <t/>
    </r>
  </si>
  <si>
    <t>Для пополнения фонда в  2021 году приобретены 79 предметов.
В рамках мероприятия предусмотрено содержание МБУ "Музейно - выставочный центр". Экономия сложилась по оплате труда, по услугам связи, за содержание здания, коммунальным услугам, социальным выплатам  персоналу.</t>
  </si>
  <si>
    <t>В МАУ «КДК «АРТ-Праздник» приобретены сценические костюмы – 304 единицы.
Экономия сложилась по оплате сценических костюмов.</t>
  </si>
  <si>
    <t>Кассовый расход сложился меньше планового в связи с экономией по оплате труда, начислениям по зарплате.</t>
  </si>
  <si>
    <t>В 2021 году приобретено 500 модулей архивного хранения.</t>
  </si>
  <si>
    <t>Экономия сложилась по заработной плате и начислениям на оплату труда в результате наличия листов нетрудоспособности, вакансии (уборщик служебных помещений), неиспользованием сотрудниками права на компенсацию расходов по проезду к месту отдыха и обратно.</t>
  </si>
  <si>
    <t>Экономия сложилась по заработной плате согласно фактически отработанному времени, в результате наличия вакансии (заведующий сектором анализа и прогноза общественно-политической ситуации Администрации города Когалыма).</t>
  </si>
  <si>
    <t>В рамках данного мероприятия осуществляется финансовое содержание сотрудников управления образования Администрации города Когалыма, а также финансовое и организационно - методическое сопровождение по исполнению МАУ "Информационно - ресурсный центр города Когалыма" муниципального задания на оказание муниципальных услуг, оснащение материально - технической базы. Экономия плановых ассигнований 723,2 тыс. рублей - согласно фактически начисленной заработной платы, оплаты льготного проезда.</t>
  </si>
  <si>
    <t>Приобретение оборудования для детского сада "Акварелька".</t>
  </si>
  <si>
    <t>В 2021 году в рамках мероприятия осуществлен ремонт и покраска фасадов зданий общеобразовательных и дошкольных учреждений, на отчетную дату работы приняты и оплачены в полном объеме. Также МАУ ДО "ДДТ" освоены средства на реализацию инициативного проекта "Несущий добро РАСс.в.е.т.", а именно на приобретение оборудования.
Кроме того прозводилось финансирование проекта МО "Создание лаборатории технического творчества MIR" на базе МАОУ "Средняя школа №3"</t>
  </si>
  <si>
    <r>
      <rPr>
        <sz val="13"/>
        <rFont val="Times New Roman"/>
        <family val="1"/>
        <charset val="204"/>
      </rPr>
      <t>Организован выезд учащихся и сопровождающих МАУ «ДДТ» и МАУ «ДШИ» на окружные конкурсы, фестивали. Проведение туристического слета "Школа безопасности". Экономия в связи с отменой проведения мероприятий в связи со сложной эпидемиологической ситуацией.</t>
    </r>
    <r>
      <rPr>
        <sz val="13"/>
        <color rgb="FFFF0000"/>
        <rFont val="Times New Roman"/>
        <family val="1"/>
        <charset val="204"/>
      </rPr>
      <t xml:space="preserve">
</t>
    </r>
    <r>
      <rPr>
        <sz val="13"/>
        <rFont val="Times New Roman"/>
        <family val="1"/>
        <charset val="204"/>
      </rPr>
      <t>МАУ "Информационно - ресурсный центр города Когалыма" перечислены денежные средства, как уполномоченной организации, для реализации средств, выделенных на персонифицированное финансирование дополнительного образования детей.</t>
    </r>
  </si>
  <si>
    <r>
      <rPr>
        <b/>
        <sz val="13"/>
        <rFont val="Times New Roman"/>
        <family val="1"/>
        <charset val="204"/>
      </rPr>
      <t xml:space="preserve">Ежемесячное содержание школ, детских садов </t>
    </r>
    <r>
      <rPr>
        <sz val="13"/>
        <rFont val="Times New Roman"/>
        <family val="1"/>
        <charset val="204"/>
      </rPr>
      <t>- 14 учреждений.  Экономия средств сложилась по оплате льготного проезда, заработной плате (согласно фактического начисления), выход на пенсию и т.д.</t>
    </r>
    <r>
      <rPr>
        <sz val="13"/>
        <color rgb="FFFF0000"/>
        <rFont val="Times New Roman"/>
        <family val="1"/>
        <charset val="204"/>
      </rPr>
      <t xml:space="preserve">
</t>
    </r>
    <r>
      <rPr>
        <sz val="13"/>
        <rFont val="Times New Roman"/>
        <family val="1"/>
        <charset val="204"/>
      </rPr>
      <t>Кроме этого, в рамках данного мероприятия предусмотрено</t>
    </r>
    <r>
      <rPr>
        <b/>
        <sz val="13"/>
        <rFont val="Times New Roman"/>
        <family val="1"/>
        <charset val="204"/>
      </rPr>
      <t xml:space="preserve"> финансирование частного детского сада "Академия детства" </t>
    </r>
    <r>
      <rPr>
        <sz val="13"/>
        <rFont val="Times New Roman"/>
        <family val="1"/>
        <charset val="204"/>
      </rPr>
      <t>(денежные средства предусмотрены на компенсацию родительской платы, путем предоставления сертификата дошкольника, а также предусмотрена компенсация затрат, связанных с выплатой заработной платы, налогов и приобретение оборудования для реализации образовательных программ) . Финансирование предусмотрено согласно предоставленным фактическим расходам.</t>
    </r>
  </si>
  <si>
    <r>
      <rPr>
        <sz val="13"/>
        <rFont val="Times New Roman"/>
        <family val="1"/>
        <charset val="204"/>
      </rPr>
      <t xml:space="preserve">В целях исполнения мероприятия были организованы выезды учащихся и сопровождающих на окружные олимпиады, конференции, слёты, учебно-полевые сборы, проведение городских мероприятий, выплата премий победителям олимпиад, гранта «Лучший ученик общеобразовательной школы», проведение преподавателями ПНИПУ обучающих мероприятий для учащихся и педагогических работников общеобразовательных организаций. </t>
    </r>
    <r>
      <rPr>
        <sz val="13"/>
        <color rgb="FFFF0000"/>
        <rFont val="Times New Roman"/>
        <family val="1"/>
        <charset val="204"/>
      </rPr>
      <t xml:space="preserve">
</t>
    </r>
    <r>
      <rPr>
        <sz val="13"/>
        <rFont val="Times New Roman"/>
        <family val="1"/>
        <charset val="204"/>
      </rPr>
      <t>Проведены мероприятия по поддержке педагогических работников, а именно выплата грантов Главы города, поощрение победителей профессиональных конкурсов.
Также, в рамках проекта "Формула успеха" учащиеся и педагоги МАОУ "Средняя школа №8" участвуют в семинарах, проходят курсы повышения квалификации, участвуют в конференциях, в  авторизированных семинарах IBO в учебных заведениях страны и за рубежом, обучаются английскому языку.</t>
    </r>
  </si>
  <si>
    <r>
      <rPr>
        <sz val="13"/>
        <rFont val="Times New Roman"/>
        <family val="1"/>
        <charset val="204"/>
      </rPr>
      <t>В 2021 году отдохнули в оздоровительных учреждениях за пределами города (ХМАО-Югра - 45 человек, Краснодарский край – 196 человек, Крым – 80 человек, Тюмень - 58 человек), всего 321 человек.
В оздоровительных лагерях с дневным пребыванием детей:
- в период весенних каникул отдохнули 1 050 человек; 
- в период летних каникул - 1 168 человек;
- в период осенних каникул - 1 050 человек.</t>
    </r>
    <r>
      <rPr>
        <sz val="13"/>
        <color rgb="FFFF0000"/>
        <rFont val="Times New Roman"/>
        <family val="1"/>
        <charset val="204"/>
      </rPr>
      <t xml:space="preserve">
</t>
    </r>
    <r>
      <rPr>
        <sz val="13"/>
        <rFont val="Times New Roman"/>
        <family val="1"/>
        <charset val="204"/>
      </rPr>
      <t>В пешем походе по маршруту г.Когалым - г. Тюмень– г.Слюданка – г. Тюмень – г.Когалым приняли участие 25 детей туристического клуба «Легенда».
МАУ «МКЦ «Феникс» организована смена лагеря труда и отдыха для подростков. Участниками лагеря стали 40 человек из числа подростков, работающих в летних трудовых бригадах (4 трудовые бригады), для которых было организовано двухразовое горячее питание и досуговая деятельность. Мероприятия проведены согласно плану работы лагеря (спортивные мероприятия, экскурсии, беседы, интеллектуальные игры и квесты).</t>
    </r>
    <r>
      <rPr>
        <sz val="13"/>
        <color rgb="FFFF0000"/>
        <rFont val="Times New Roman"/>
        <family val="1"/>
        <charset val="204"/>
      </rPr>
      <t xml:space="preserve">
</t>
    </r>
    <r>
      <rPr>
        <sz val="13"/>
        <rFont val="Times New Roman"/>
        <family val="1"/>
        <charset val="204"/>
      </rPr>
      <t>Кроме этого, в 2021 году организована работа 4 досуговых площадок с общим охватом участников - 1 146 человек (досуговая деятельность: игры, соревнования, конкурсы, викторины), а также организованы дни семейного отдыха (развлекательно-игровая программа, творческий мастер-класс, научно-познавательная программа)</t>
    </r>
  </si>
  <si>
    <t xml:space="preserve">На 31.12.2021 года 46 приёмных родителей являются получателями вознаграждения за воспитание 66 приёмных детей.  Субвенция на вознаграждение освоена в полном объеме.                                                                                                                                                                                          Справочно: размер вознаграждения составляет 13 673 руб.;  16 817 руб. - при воспитании ребёнка, не достигшего возраста 3 лет; 18 457 руб. - при воспитании ребёнка-инвалида, ребёнка, состоящего на диспансерном учете в связи с имеющимся хроническим заболеванием, или ребенка с ограниченными возможностями здоровья; 17 773 руб. - при воспитании ребенка старше 12 лет.                                                                                                                                                                                </t>
  </si>
  <si>
    <t>Средства мероприятия идут на ежемесячное содержание МАУ ДО «Детская школа искусств», МАУ ДО "Дом детского творчества". Экономия средств 128,1 тыс. рублей расходов по льготному проезду, выходу на пенсию сотрудников согласно фактической потребности учреждения в выплате.</t>
  </si>
  <si>
    <t>Не состоялись сборы по парашютно-десантной подготовке, запланированные в марте в 2021г.</t>
  </si>
  <si>
    <t>Средства в данном мероприятии были направлены на финансовое и организационное сопровождение по исполнению  МАУ "МКЦ "Феникс" муниципального задания, укрепление материально-технической базы учреждения. Экономия средств в сумме 131,7 тыс. рублей. согласно фактической оплаты расходов льготного проезда, расходы непостоянного характера согласно фактически предоставленных счетов.</t>
  </si>
  <si>
    <t>Проведены работы по ремонту облицовки плит с объемными буквами, расположенных по ул. Сибирской в городе Когалыме.</t>
  </si>
  <si>
    <r>
      <t xml:space="preserve">В рамках данного мероприятия </t>
    </r>
    <r>
      <rPr>
        <b/>
        <sz val="13"/>
        <rFont val="Times New Roman"/>
        <family val="1"/>
        <charset val="204"/>
      </rPr>
      <t xml:space="preserve">осуществлено проектирование и строительство объекта «Набережная реки Ингу-Ягун» . </t>
    </r>
    <r>
      <rPr>
        <sz val="13"/>
        <rFont val="Times New Roman"/>
        <family val="1"/>
        <charset val="204"/>
      </rPr>
      <t>Работы по муниципальным контрактам выполнены в полном объеме, общественная приемка состоялась в декабре 2021 года.Оплата выполненных работ произведена в полном объеме.
Кроме этого в 2021 году в рамках реализации мероприятий по благоустройству дворовых территорий выполнены масштабные мероприятия по благоустройству дворовой территории по проезду Солнечный, д.13, 15, 17, 19, 21 в городе Когалыме.
Выполнены следующие работы: 
- ремонт асфальтобетонного покрытия с устройством системы ливневой канализации;
- замена опор наружного освещения;
- замена урн, скамеек;
- ремонт (устройство) тротуара;
- увеличение парковочных мест.</t>
    </r>
  </si>
  <si>
    <t>Отделом ЗАГС в 2021 году по заявлениям граждан зарегистрировано актов гражданского состояния - 1 911, оказано юридически значимых действий - 6 528</t>
  </si>
  <si>
    <t>В рамках мероприятия в 2021 году была проведена следующая работа:
- проведен конкурс социально - значимых проектов, направленных на развитие гражданских инициатив в городе Когалыме по результатам которого определены 3 получателя грантов: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проект «Здоровое дыхание»; Общественная организация «Когалымская городская Федерация инвалидного спорта» проект «Добро сердец - сплоченный стиль!»; Автономная некоммерческая организация Центр развития добровольчества «Навигатор добра», проект «Вещи в дар».
- проведены обучающие семинары для общественных объединений в рамках обучающего проекта «Школа актива НКО»;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 проведение мероприятий (семинаров, круглых столов и иных мероприятий) для социально ориентированных некоммерческих организаций.</t>
  </si>
  <si>
    <t>Всего за 2021 год организовано 43 выезда на соревнования.</t>
  </si>
  <si>
    <t>В рамках данного мероприятия в 2021 году осуществлялось подключение и доступ библиотек города Когалыма к сети Интернет. Приобретено 2 263 печатных издания для комплектования фонда, а также осуществлялось оказание информационных услуг (Консультант - Плюс), оформление периодических печатных изданий.
Кроме этого, в рамках данного мероприятия предусмотрено содержание МБУ "Централизованная библиотечная система" (далее - МБУ "ЦБС). Экономия сложилась по оплате труда, по услугам связи, коммунальным услугам, по работам и услугам на содержание имущества, по командировочным расходам, социальным выплатам  персоналу.</t>
  </si>
  <si>
    <t>Приобретены сценические костюмы, 3 ростовых куклы и т.д.
МАУ «Спортивная школа «Дворец спорта» не освоены средства по причине отмены Дня оленевода</t>
  </si>
  <si>
    <t>Всего в 2021 году проведено 2 031 культурно-массовое мероприятие, зрителями которых стали 247 172 человек, в том числе в очном формате – 1 760 мероприятий, 208 462 зрителя; в режиме демонстрации видеопрограмм – 29 мероприятий, 30 788 просмотров; в режиме онлайн – 242 мероприятия, 7 922 просмотра.
Ввиду сложившейся неблагополучной эпидемиологической обстановки отменены мероприятия посвященные празднованию Дня города и т.д.
Кроме этого, в рамках меропрития состоялся конкурс на присуждение премии главы города Когалыма в сфере культуры и искусства. По итогам конкурса вручено 5 премий сотрудникам учреждений культуры.
Экономия сложилась по оплате труда, льготному проезду, санаторно-курортным путевкам, услугам связи, транспортным услугам, услугам по теплоснабжению и водопотреблению, техническому обслуживанию объектов, прочим приобретениям.</t>
  </si>
  <si>
    <t>По данным объектам в 2021 году заключены и исполнены следующие контракты:
1) Муниципальный контракт №187300013721000128 от 15.06.2021 на выполнение работ по размещению спортивного комплекса на территории улицы Рижской в городе Когалыме на сумму   934,11 тыс. руб. Работы выполнены и оплачены в полном объёме. 
2) Муниципальный контракт №0187300013721000138 от 06.07.2021 на выполнение работ по устройству спортивного комплекса «Воркаут» на территории улицы Новоселов в городе Когалыме на сумму 1 195, 92 тыс. руб., срок завершения выполнения работ 23.08.2021. Работы выполнены и оплачены в полном объёме.  
3) Муниципальный контракт №28/2021 от 10.09.2021 на выполнение работ по демонтажу и монтажу спортивных комплексов и тренажерной площадки «Джунгли» с территории МАУ «СШ «Дворец спорта» на территорию объекта благоустройства «Набережная реки Ингу-Ягун в городе Когалыме» на сумму 240,93 тыс. руб., срок завершения выполнения работ 05.10.2021, работы выполнены и оплачены в полном объёме.</t>
  </si>
  <si>
    <t>Подпрограмма 3. "Управление развитием отрасли физической культуры и спорта"</t>
  </si>
  <si>
    <t>1.2.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</si>
  <si>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1.7. Обеспечение беспрепятственного доступа к земельным участкам, предназначенным для индивидуальной жилищной застройки</t>
  </si>
  <si>
    <t>1.3.  Основное мероприятие "Реализация отдельных государственных полномочий, предусмотренных Законом Ханты-Мансийского автономного округа - Югры от 2 марта 2009 года №5-оз «Об административных комиссиях в Ханты-Мансийском автономном округе – Югре»</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</si>
  <si>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</si>
  <si>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1.5. Совершенствование информационного и методического обеспечения профилактики правонарушений, повышения правосознания граждан</t>
  </si>
  <si>
    <t>1.6. Тематическая социальная реклама в сфере безопасности дорожного движения</t>
  </si>
  <si>
    <t>Подпрограмма 4. Обеспечение условий для укрепления материально-технической базы и повышения комплексной безопасности объектов транспортной инфраструктуры</t>
  </si>
  <si>
    <t>4.1. Субсидия на финансовое обеспечение затрат организациям воздушного транспорта</t>
  </si>
  <si>
    <t>1.8. Архитектурная подсветка улиц, зданий, сооружений и жилых домов, расположенных на территории города Когалыма</t>
  </si>
  <si>
    <t>1.9. Изготовление баннерной продукции</t>
  </si>
  <si>
    <t>Не реализованы средства, предназначенные для приобретения канцелярских товаров, информационных и методических материалов, учебно-методических пособий, средств индивидуальной защиты, расходных материалов. Фактическая экономия связана с отсутствием у поставщиков необходимых товаров</t>
  </si>
  <si>
    <t>С ООО "Ритуал" на оказание услуг в 2021 году заключены:
- договор от 30.12.2020 №1-29-КО на сумму 1 542,71 тыс.руб. о предоставлении из бюджета города Когалыма субсидии на возмещение части затрат в связи с оказанием ритуальных услуг;
- МК от 22.12.2020 №0187300013720000472 на сумму 1 198,435 тыс.руб. на оказание услуг по содержанию городского кладбища на территории города Когалыма;
- МК от 22.12.2020 №0187300013720000475 на сумму 914,415 тыс.руб.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подписанного доп.соглашения к договору на выполнение работ по разработке проекта санитарно-защитной зоны на объекте "Городское кладбище г.Когалыма" (470,00 тыс.руб.) период окончания работ и оплата по договору перенесены на декабрь 2021 года. 
На оказание услуг по содержанию городского кладбища на территории города Когалыма во втором полугодии 2021 года заключен МК с ООО "Ритуал" от 01.06.2021 №0187300013721000102 на сумму 1 210,60 тыс.руб.
На оказание услуг по перевозке умерших с места летального исхода в 2021 году заключен договор от 13.09.2021 №57 на сумму 232,61 тыс.руб. Услуги по договору выполнены в полном объеме.
На основании постановления Администрации города Когалыма от 08.10.2021 №2001 перераспределены дополнительные плановые ассигнования на транспортировку умерших в сумме 283,0 тыс.руб., ритуальные услуги в сумме 268,90 тыс.руб. и увеличение земельного участка территории городского гладбища в размере 1 169,80 тыс.руб.
Аукцион на выполнение работ по увеличению земельного участка территории городского кладбища не проведен по причине невозможности выполнения работ и освоения средств в 2021 году, а также отсутствия ЛБО в 2022 году.
С ООО "Ритуал" заключен договор от 22.11.2021 №78 на оказание услуг по перевозке умерших с места летального исхода на сумму 280,74 тыс.руб. 
Дополнительным соглашением №1 от 27.12.2021 увеличена сумма по договору от 30.12.2020 №1-29-КО о предоставлении из бюджета города Когалыма субсидии на возмещение части затрат в связи с оказанием ритуальных услуг (сумма по договору составила 1 742,14 тыс.руб.).</t>
  </si>
  <si>
    <t>Отклонение составило – 366,19 тыс. рублей, которое связано с сокращением численности народных дружинников города Когалыма с 13 до 11</t>
  </si>
  <si>
    <t>Экономия денежных средств в сумме 418,09 тыс. рублей образовалась из-за приобретению материальных запасов для ИТКБ, в связи с их фактической потребностью. По оплате потребления электроэнергии, согласно показаний приборов учета</t>
  </si>
  <si>
    <t>На обеспечение деятельности Административной комиссии города Когалыма выделено – 3793,20 тыс. рублей, из них освоено – 3704,28 тыс. рублей. Неисполнение в связи с переносом отпуска на более поздний период.  МК на выполнение работ по ТО и ТР компьютерной и копировальной техники, северного и сетевого оборудования, устройств печати заключен с учетом расходных материалов. За 2 квартал 2021 года расходные материалы заменены на меньшею сумму, чем было запланировано. Неисполнение сложилось в связи с переносом срока проведения электронного аукциона</t>
  </si>
  <si>
    <t>На реализацию мероприятия (1.5.1)  выделено – 86,10 тыс. рублей, из них освоено –  75,85 тыс. рублей. Отклонение – 10,25 тыс. рублей, которое произошло из-за невыполнения обязательств по соглашению муниципального контракта №01873000137210000920001 от 11.05.2021 на оказание услуг по трансляции видеороликов социальной направленности Общества с ограниченной ответственностью «Рекламный центр «ТВ Реклама»</t>
  </si>
  <si>
    <t>На реализацию мероприятия выделено – 91,50 тыс. рублей, из них освоено –  87,41 тыс. рублей. Отклонение составило – 4,09 тыс. рублей, которое произошло из-за невыполнения обязательств по соглашению   муниципального контракта №01873000137210000920001 от 11.05.2021 на оказание услуг по трансляции видеороликов социальной направленности ООО «Рекламный центр «ТВ Реклама»</t>
  </si>
  <si>
    <t>Отклонение составило – 170,00 тыс. рублей, в связи эпидемиологической обстановкой отменено мероприятие: «По организации профильной смены для лидеров детско – юношеских волонтёрских движений, с целью формирования негативного отношения к незаконному обороту и потреблению наркотиков»</t>
  </si>
  <si>
    <t>Экономия сложилась, в связи с переменами в штатном расписании Отдела, и фактически отработанному времени его должностными лицами</t>
  </si>
  <si>
    <t>КУМИ Администрации г. Когалыма:
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ООО "МАК" предоставлена субсидия в размере 77 000 тыс. рублей. В декабре 2021 ООО "МАК" проведен возврат неиспользованных средств субсидиив размере 4 552,21 тыс.руб.</t>
  </si>
  <si>
    <t>МКУ "ЕДДС г. Когалыма":
Неисполнение 45,86 тыс.руб. сложилось:
- по оплате потребления эл. Энергии, согласно показаний приборов учета; 
- по оказанию услуг связи в связи с заключением МК на меньшую стоимость</t>
  </si>
  <si>
    <t>Неполное освоение бюджетных ассигнований обусловлено оплатой за фактически выполненные перевозки пассажиров и багажа автотранспортом на автобусном маршруте №5 г.Когалыма на основании предоставленных документов</t>
  </si>
  <si>
    <t>Экономия сложилась в связи с наличием вакансии, нахождением сотрудников на больничном, а также выплатой денежного поощрения по результатам работы за год за фактически отработанное время</t>
  </si>
  <si>
    <t>Экономия сложилась в результате заключенных контрактов</t>
  </si>
  <si>
    <t xml:space="preserve">Экономия денежных средств сложилась в связи с неисполнением сетевого графика по следующим причинам:
- по контракту на СМР, в связи с не предоставлением подрядчиком-организацией первичных документов на закрытие фактически выполненных работ, по причине того, что по результатам негосударственной экспертизы требуется увеличение цены контракта;
- по контрактам на технологическое присоединение к сетям электроснабжения, в связи с невозможностью их исполнения на данный момент, так как работы не завершены.
Данные средства выделены в рамках соглашения ПАО «ЛУКОЙЛ» на выполнение работ по проектированию и строительству объекта «Трехэтажные жилые дома №3, 4 по улице Комсомольской в городе Когалыме». 
Работы по данному мероприятию запланированы к исполнению в 2022 году
</t>
  </si>
  <si>
    <t>1.5.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</si>
  <si>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 xml:space="preserve">В договорах на выполнение работ на общую сумму 3 200 тыс. рублей прописан срок выполнения – до момента завершения работ. По состоянию на конец отчетного периода работы выполняются. Соответственно, финансирование переносится на 2022 год.
Данные средства выделены в рамках соглашения ПАО «ЛУКОЙЛ» на разработку, корректировку ППиМТ и проведение комплексных кадастровых работ
</t>
  </si>
  <si>
    <t>Денежные средства по софинансированию поступили в конце 2021, на которые были размещены аукционы и заключены муниципальные контракты по приобретению жилых помещений. Указанные жилые помещения поступят в реестр муниципальной собственности в 2022 году и будут заселены</t>
  </si>
  <si>
    <t>Проведение мероприятий МАУ ДО "ДДТ" в рамкках   реализации регионального проекта  "Социальная активность". Экономия средств в связи с отменой проведения мероприятий из-за сложной эпидемиологической ситуации</t>
  </si>
  <si>
    <t>3. Муниципальная программа «Формирование комфортной городской среды в городе Когалыме»</t>
  </si>
  <si>
    <t>5. Муниципальная программа «Развитие физической культуры и спорта в городе Когалыме»</t>
  </si>
  <si>
    <t>7. Муниципальная программа «Содействие занятости населения города Когалыма»</t>
  </si>
  <si>
    <t>8. Муниципальная программа «Социальное и демографическое развитие города Когалыма»</t>
  </si>
  <si>
    <t>9. Муниципальная программа «Развитие агропромышленного комплекса и рынков сельскохозяйственной продукции, сырья и продовольствия в городе Когалыме»</t>
  </si>
  <si>
    <t>10. Муниципальная программа «Культурное пространство города Когалыма»</t>
  </si>
  <si>
    <t>11. Муниципальная программа «Содержание объектов городского хозяйства и инженерной инфраструктуры в городе Когалыме»</t>
  </si>
  <si>
    <t>12. Муниципальная программа «Безопасность жизнедеятельности населения города Когалыма»</t>
  </si>
  <si>
    <t>13. Муниципальная программа «Развитие институтов гражданского общества города Когалыма»</t>
  </si>
  <si>
    <t>14. Муниципальная программа «Развитие муниципальной службы в городе Когалыме»</t>
  </si>
  <si>
    <t>15. Муниципальная программа «Профилактика правонарушений и обеспечение отдельных прав граждан в городе Когалыме»</t>
  </si>
  <si>
    <t>16. Муниципальная программа «Управление муниципальным имуществом города Когалыма»</t>
  </si>
  <si>
    <t>17. Муниципальная программа «Развитие жилищно-коммунального комплекса в городе Когалыме»</t>
  </si>
  <si>
    <t>18. Муниципальная программа «Управление муниципальными финансами в городе Когалыме»</t>
  </si>
  <si>
    <t>19. Муниципальная программа «Развитие транспортной системы города Когалыма»</t>
  </si>
  <si>
    <t>20. Муниципальная программа «Укрепление межнационального и межконфессионального согласия, профилактика экстремизма и терроризма в городе Когалыме»</t>
  </si>
  <si>
    <t>Отклонение по мероприятию образовалось по следующим причинам:
- в связи с нарушением сроков выполнения работ проектной организацией;
- в связи с передачей функций заказчика по контрактам со сроками выполнения работ превышающими отчетный финансовый год;
- в связи с отсутствием заключенных контрактов, по причине неопреленности инвестора с объектами капитального строительства.
В рамках реализации мероприятия "Строительство объекта "Блочная котельная по улице Комсомольской" заключено Соглашение о предоставлении субсидии на финансовое обеспечение расходов на выполнение мероприятий, предусмотренных концессионным соглашением от 02.03.2021 №1, в соответствии с которым ООО "КонцессКом" в марте перечислены денежные средства в размере 26 217,1 тыс. рублей. Срок выполнения работ продлен до 28.02.2022 на основании постановления Администрации города Когалыма от 29.12.2021 №2796 "О внесении изменений в концессионное соглашение".</t>
  </si>
  <si>
    <t>Проведены показательные выступления по ракетомодельному спорту, посвящённые Дню космонавтики; молодежный слет-фестиваль «Перекресток»; программа в рамках дня молодёжи; молодежный форум; волонтерский проект «Свет в окне»; акция гражданско-патриотического направления; акция социально-культурного направления и др. Экономия плановых ассигнований сложилась в связи с отменой проведения выездных мероприятий или проведением их в онлайн-формате по решению организаторов (так,  не состоялись конкурс молодёжных проектов ХМАО-Югры, открытый съезд молодёжных советов «Молодёжь Ямала - общение без границ!», в онлайн-формате был организован региональный этап окружного проекта «Молодежная лига управленцев Югры»), в связи с проведением ряда городских мероприятий в онлайн-формате на основании  действия ограничительных мер ( так. в онлайн-формате был проведен молодженый форум, слет-фестиваль «Перекресток» и проч.).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</si>
</sst>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_ ;[Red]\-#,##0.0\ "/>
    <numFmt numFmtId="166" formatCode="#,##0.0"/>
    <numFmt numFmtId="167" formatCode="0.0"/>
    <numFmt numFmtId="168" formatCode="_(* #,##0.0_);_(* \(#,##0.0\);_(* &quot;-&quot;??_);_(@_)"/>
    <numFmt numFmtId="169" formatCode="_-* #,##0.0\ _₽_-;\-* #,##0.0\ _₽_-;_-* &quot;-&quot;??\ _₽_-;_-@_-"/>
    <numFmt numFmtId="170" formatCode="#,##0.0\ _₽"/>
    <numFmt numFmtId="171" formatCode="_-* #,##0.0\ _₽_-;\-* #,##0.0\ _₽_-;_-* &quot;-&quot;?\ _₽_-;_-@_-"/>
    <numFmt numFmtId="172" formatCode="_-* #,##0.00\ _₽_-;\-* #,##0.00\ _₽_-;_-* &quot;-&quot;?\ _₽_-;_-@_-"/>
  </numFmts>
  <fonts count="24" x14ac:knownFonts="1">
    <font>
      <sz val="11"/>
      <color theme="1"/>
      <name val="Calibri"/>
      <family val="2"/>
      <scheme val="minor"/>
    </font>
    <font>
      <sz val="11"/>
      <color theme="1"/>
      <name val="Calibri"/>
      <family val="2"/>
      <scheme val="minor"/>
    </font>
    <font>
      <sz val="13"/>
      <name val="Times New Roman"/>
      <family val="1"/>
      <charset val="204"/>
    </font>
    <font>
      <sz val="13"/>
      <color rgb="FFFF0000"/>
      <name val="Times New Roman"/>
      <family val="1"/>
      <charset val="204"/>
    </font>
    <font>
      <sz val="10"/>
      <name val="Arial"/>
      <family val="2"/>
      <charset val="204"/>
    </font>
    <font>
      <b/>
      <sz val="13"/>
      <color rgb="FFFF0000"/>
      <name val="Times New Roman"/>
      <family val="1"/>
      <charset val="204"/>
    </font>
    <font>
      <sz val="11"/>
      <color rgb="FFFF0000"/>
      <name val="Calibri"/>
      <family val="2"/>
      <scheme val="minor"/>
    </font>
    <font>
      <sz val="13"/>
      <color rgb="FFFF0000"/>
      <name val="Calibri"/>
      <family val="2"/>
      <scheme val="minor"/>
    </font>
    <font>
      <b/>
      <sz val="13"/>
      <color rgb="FFFF0000"/>
      <name val="Calibri"/>
      <family val="2"/>
      <scheme val="minor"/>
    </font>
    <font>
      <b/>
      <sz val="11"/>
      <color rgb="FFFF0000"/>
      <name val="Calibri"/>
      <family val="2"/>
      <scheme val="minor"/>
    </font>
    <font>
      <b/>
      <sz val="18"/>
      <color rgb="FFFF0000"/>
      <name val="Calibri"/>
      <family val="2"/>
      <charset val="204"/>
      <scheme val="minor"/>
    </font>
    <font>
      <i/>
      <sz val="13"/>
      <color rgb="FFFF0000"/>
      <name val="Times New Roman"/>
      <family val="1"/>
      <charset val="204"/>
    </font>
    <font>
      <sz val="11"/>
      <name val="Calibri"/>
      <family val="2"/>
      <scheme val="minor"/>
    </font>
    <font>
      <sz val="14"/>
      <color rgb="FFFF0000"/>
      <name val="Calibri"/>
      <family val="2"/>
      <scheme val="minor"/>
    </font>
    <font>
      <sz val="10"/>
      <color rgb="FFFF0000"/>
      <name val="Calibri"/>
      <family val="2"/>
      <scheme val="minor"/>
    </font>
    <font>
      <b/>
      <sz val="14"/>
      <color rgb="FFFF0000"/>
      <name val="Calibri"/>
      <family val="2"/>
      <charset val="204"/>
      <scheme val="minor"/>
    </font>
    <font>
      <sz val="13"/>
      <name val="Calibri"/>
      <family val="2"/>
      <scheme val="minor"/>
    </font>
    <font>
      <b/>
      <sz val="13"/>
      <name val="Times New Roman"/>
      <family val="1"/>
      <charset val="204"/>
    </font>
    <font>
      <sz val="10"/>
      <name val="Calibri"/>
      <family val="2"/>
      <scheme val="minor"/>
    </font>
    <font>
      <u/>
      <sz val="13"/>
      <name val="Times New Roman"/>
      <family val="1"/>
      <charset val="204"/>
    </font>
    <font>
      <sz val="13"/>
      <color rgb="FFFF0000"/>
      <name val="Calibri"/>
      <family val="2"/>
      <charset val="204"/>
      <scheme val="minor"/>
    </font>
    <font>
      <sz val="14"/>
      <name val="Arial Narrow"/>
      <family val="2"/>
      <charset val="204"/>
    </font>
    <font>
      <b/>
      <sz val="16"/>
      <name val="Calibri"/>
      <family val="2"/>
      <charset val="204"/>
      <scheme val="minor"/>
    </font>
    <font>
      <sz val="16"/>
      <name val="Calibri"/>
      <family val="2"/>
      <charset val="204"/>
      <scheme val="minor"/>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290">
    <xf numFmtId="0" fontId="0" fillId="0" borderId="0" xfId="0"/>
    <xf numFmtId="4" fontId="2" fillId="0" borderId="0" xfId="0" applyNumberFormat="1" applyFont="1" applyFill="1" applyBorder="1" applyAlignment="1">
      <alignment horizontal="right" vertical="center" wrapText="1"/>
    </xf>
    <xf numFmtId="0" fontId="6" fillId="0" borderId="0" xfId="0" applyFont="1"/>
    <xf numFmtId="0" fontId="6" fillId="0" borderId="0" xfId="0" applyFont="1" applyAlignment="1">
      <alignment vertical="center"/>
    </xf>
    <xf numFmtId="4" fontId="3" fillId="0" borderId="1" xfId="0" applyNumberFormat="1" applyFont="1" applyFill="1" applyBorder="1" applyAlignment="1">
      <alignment horizontal="justify" wrapText="1"/>
    </xf>
    <xf numFmtId="165" fontId="3" fillId="0" borderId="1" xfId="0" applyNumberFormat="1" applyFont="1" applyFill="1" applyBorder="1" applyAlignment="1">
      <alignment horizontal="justify" vertical="center" wrapText="1"/>
    </xf>
    <xf numFmtId="0" fontId="6" fillId="0" borderId="0" xfId="0" applyFont="1" applyFill="1" applyAlignment="1">
      <alignment vertical="center"/>
    </xf>
    <xf numFmtId="2" fontId="3" fillId="0" borderId="1" xfId="0" applyNumberFormat="1" applyFont="1" applyFill="1" applyBorder="1" applyAlignment="1">
      <alignment horizontal="justify" vertical="center" wrapText="1"/>
    </xf>
    <xf numFmtId="0" fontId="6" fillId="0" borderId="0" xfId="0" applyFont="1" applyFill="1"/>
    <xf numFmtId="0" fontId="6" fillId="0" borderId="0" xfId="0" applyFont="1" applyAlignment="1"/>
    <xf numFmtId="0" fontId="6" fillId="0" borderId="0" xfId="0" applyFont="1" applyFill="1" applyAlignment="1"/>
    <xf numFmtId="0" fontId="3" fillId="0" borderId="1" xfId="0" applyNumberFormat="1" applyFont="1" applyFill="1" applyBorder="1" applyAlignment="1" applyProtection="1">
      <alignment horizontal="justify" vertical="center" wrapText="1"/>
    </xf>
    <xf numFmtId="0" fontId="6" fillId="0" borderId="0" xfId="0" applyFont="1" applyBorder="1"/>
    <xf numFmtId="0" fontId="7" fillId="0" borderId="0" xfId="0" applyFont="1"/>
    <xf numFmtId="0" fontId="7" fillId="0" borderId="0" xfId="0" applyFont="1" applyAlignment="1">
      <alignment vertical="center"/>
    </xf>
    <xf numFmtId="0" fontId="7" fillId="0" borderId="0" xfId="0" applyFont="1" applyFill="1" applyAlignment="1">
      <alignment vertical="center"/>
    </xf>
    <xf numFmtId="0" fontId="7" fillId="0" borderId="0" xfId="0" applyFont="1" applyFill="1"/>
    <xf numFmtId="0" fontId="7" fillId="0" borderId="0" xfId="0" applyFont="1" applyAlignment="1"/>
    <xf numFmtId="166" fontId="7" fillId="0" borderId="0" xfId="0" applyNumberFormat="1" applyFont="1"/>
    <xf numFmtId="0" fontId="7" fillId="0" borderId="0" xfId="0" applyFont="1" applyFill="1" applyAlignment="1"/>
    <xf numFmtId="0" fontId="7" fillId="0" borderId="0" xfId="0" applyFont="1" applyBorder="1"/>
    <xf numFmtId="4"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166" fontId="7" fillId="0" borderId="0" xfId="0" applyNumberFormat="1" applyFont="1" applyAlignment="1">
      <alignment vertical="center"/>
    </xf>
    <xf numFmtId="166" fontId="7" fillId="0" borderId="0" xfId="0" applyNumberFormat="1" applyFont="1" applyFill="1"/>
    <xf numFmtId="4" fontId="3" fillId="3" borderId="1" xfId="0" applyNumberFormat="1" applyFont="1" applyFill="1" applyBorder="1" applyAlignment="1">
      <alignment horizontal="justify" vertical="center" wrapText="1"/>
    </xf>
    <xf numFmtId="0" fontId="3" fillId="3" borderId="1" xfId="0" applyFont="1" applyFill="1" applyBorder="1" applyAlignment="1">
      <alignment horizontal="justify" vertical="center" wrapText="1"/>
    </xf>
    <xf numFmtId="4" fontId="2" fillId="0" borderId="0" xfId="0" applyNumberFormat="1" applyFont="1" applyFill="1" applyBorder="1" applyAlignment="1">
      <alignment horizontal="justify" vertical="center" wrapText="1"/>
    </xf>
    <xf numFmtId="0" fontId="8" fillId="0" borderId="0" xfId="0" applyFont="1" applyFill="1"/>
    <xf numFmtId="0" fontId="9" fillId="0" borderId="0" xfId="0" applyFont="1" applyFill="1"/>
    <xf numFmtId="166" fontId="8" fillId="0" borderId="0" xfId="0" applyNumberFormat="1" applyFont="1" applyFill="1"/>
    <xf numFmtId="165" fontId="7" fillId="0" borderId="0" xfId="0" applyNumberFormat="1" applyFont="1" applyFill="1"/>
    <xf numFmtId="0" fontId="8" fillId="0" borderId="0" xfId="0" applyFont="1" applyAlignment="1"/>
    <xf numFmtId="0" fontId="9" fillId="0" borderId="0" xfId="0" applyFont="1" applyAlignment="1"/>
    <xf numFmtId="0" fontId="8" fillId="0" borderId="0" xfId="0" applyFont="1" applyAlignment="1">
      <alignment vertical="center"/>
    </xf>
    <xf numFmtId="0" fontId="9" fillId="0" borderId="0" xfId="0" applyFont="1" applyAlignment="1">
      <alignment vertical="center"/>
    </xf>
    <xf numFmtId="0" fontId="8" fillId="0" borderId="0" xfId="0" applyFont="1"/>
    <xf numFmtId="166" fontId="8" fillId="0" borderId="0" xfId="0" applyNumberFormat="1" applyFont="1"/>
    <xf numFmtId="0" fontId="9" fillId="0" borderId="0" xfId="0" applyFont="1"/>
    <xf numFmtId="166" fontId="7" fillId="0" borderId="0" xfId="0" applyNumberFormat="1"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166" fontId="8" fillId="0" borderId="0" xfId="0" applyNumberFormat="1" applyFont="1" applyFill="1" applyAlignment="1">
      <alignment vertical="center"/>
    </xf>
    <xf numFmtId="167" fontId="8" fillId="0" borderId="0" xfId="0" applyNumberFormat="1" applyFont="1" applyFill="1" applyAlignment="1">
      <alignment vertical="center"/>
    </xf>
    <xf numFmtId="0" fontId="9" fillId="0" borderId="0" xfId="0" applyFont="1" applyFill="1" applyAlignment="1">
      <alignment horizontal="center" wrapText="1"/>
    </xf>
    <xf numFmtId="166" fontId="8" fillId="0" borderId="0" xfId="0" applyNumberFormat="1" applyFont="1" applyFill="1" applyAlignment="1"/>
    <xf numFmtId="0" fontId="8" fillId="0" borderId="0" xfId="0" applyFont="1" applyFill="1" applyAlignment="1"/>
    <xf numFmtId="0" fontId="9" fillId="0" borderId="0" xfId="0" applyFont="1" applyFill="1" applyAlignment="1"/>
    <xf numFmtId="0" fontId="3" fillId="0" borderId="1" xfId="0" applyFont="1" applyFill="1" applyBorder="1" applyAlignment="1" applyProtection="1">
      <alignment horizontal="justify" wrapText="1"/>
    </xf>
    <xf numFmtId="0" fontId="10" fillId="0" borderId="0" xfId="0" applyFont="1" applyFill="1" applyAlignment="1">
      <alignment vertical="center"/>
    </xf>
    <xf numFmtId="4" fontId="3" fillId="3" borderId="1" xfId="0" applyNumberFormat="1" applyFont="1" applyFill="1" applyBorder="1" applyAlignment="1">
      <alignment horizontal="justify" wrapText="1"/>
    </xf>
    <xf numFmtId="166" fontId="3" fillId="0" borderId="1" xfId="0" applyNumberFormat="1" applyFont="1" applyFill="1" applyBorder="1" applyAlignment="1">
      <alignment horizontal="justify" vertical="center"/>
    </xf>
    <xf numFmtId="165" fontId="3" fillId="0" borderId="1" xfId="0" applyNumberFormat="1" applyFont="1" applyFill="1" applyBorder="1" applyAlignment="1" applyProtection="1">
      <alignment horizontal="justify" vertical="center" wrapText="1"/>
    </xf>
    <xf numFmtId="164" fontId="3"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4" fontId="3" fillId="4" borderId="1" xfId="0" applyNumberFormat="1" applyFont="1" applyFill="1" applyBorder="1" applyAlignment="1">
      <alignment horizontal="justify" vertical="center" wrapText="1"/>
    </xf>
    <xf numFmtId="0" fontId="5" fillId="4"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49" fontId="3" fillId="0" borderId="1" xfId="0" applyNumberFormat="1" applyFont="1" applyFill="1" applyBorder="1" applyAlignment="1" applyProtection="1">
      <alignment horizontal="justify" vertical="center"/>
      <protection locked="0"/>
    </xf>
    <xf numFmtId="4" fontId="3" fillId="0" borderId="1" xfId="0" applyNumberFormat="1" applyFont="1" applyFill="1" applyBorder="1" applyAlignment="1">
      <alignment vertical="center" wrapText="1"/>
    </xf>
    <xf numFmtId="0" fontId="12" fillId="0" borderId="0" xfId="0" applyFont="1"/>
    <xf numFmtId="167" fontId="7" fillId="0" borderId="0" xfId="0" applyNumberFormat="1" applyFont="1" applyFill="1" applyAlignment="1">
      <alignment vertical="center"/>
    </xf>
    <xf numFmtId="0" fontId="3" fillId="0" borderId="1" xfId="0" applyFont="1" applyFill="1" applyBorder="1" applyAlignment="1">
      <alignment vertical="center" wrapText="1"/>
    </xf>
    <xf numFmtId="0" fontId="6" fillId="0" borderId="0" xfId="0" applyFont="1" applyAlignment="1">
      <alignment horizontal="right" vertical="center"/>
    </xf>
    <xf numFmtId="0" fontId="13" fillId="0" borderId="0" xfId="0" applyFont="1"/>
    <xf numFmtId="0" fontId="7" fillId="0" borderId="0" xfId="0" applyFont="1" applyAlignment="1">
      <alignment horizontal="center"/>
    </xf>
    <xf numFmtId="0" fontId="14" fillId="0" borderId="0" xfId="0" applyFont="1" applyAlignment="1">
      <alignment horizontal="center"/>
    </xf>
    <xf numFmtId="166" fontId="3" fillId="0" borderId="1" xfId="0" applyNumberFormat="1" applyFont="1" applyFill="1" applyBorder="1" applyAlignment="1">
      <alignment horizontal="right" vertical="center" wrapText="1"/>
    </xf>
    <xf numFmtId="0" fontId="3" fillId="0" borderId="1" xfId="0" applyFont="1" applyBorder="1" applyAlignment="1">
      <alignment horizontal="justify" vertical="center" wrapText="1"/>
    </xf>
    <xf numFmtId="171" fontId="7" fillId="0" borderId="0" xfId="0" applyNumberFormat="1" applyFont="1" applyFill="1"/>
    <xf numFmtId="0" fontId="9" fillId="0" borderId="0" xfId="0" applyFont="1" applyFill="1" applyAlignment="1">
      <alignment wrapText="1"/>
    </xf>
    <xf numFmtId="171" fontId="7" fillId="0" borderId="0" xfId="0" applyNumberFormat="1" applyFont="1"/>
    <xf numFmtId="166" fontId="3" fillId="0" borderId="1" xfId="0" applyNumberFormat="1" applyFont="1" applyFill="1" applyBorder="1" applyAlignment="1">
      <alignment horizontal="right" vertical="center"/>
    </xf>
    <xf numFmtId="2" fontId="3" fillId="3" borderId="1" xfId="0" applyNumberFormat="1" applyFont="1" applyFill="1" applyBorder="1" applyAlignment="1">
      <alignment horizontal="justify" vertical="center" wrapText="1"/>
    </xf>
    <xf numFmtId="166" fontId="6" fillId="0" borderId="0" xfId="0" applyNumberFormat="1" applyFont="1" applyFill="1"/>
    <xf numFmtId="2" fontId="7" fillId="0" borderId="0" xfId="0" applyNumberFormat="1" applyFont="1" applyFill="1"/>
    <xf numFmtId="166" fontId="3" fillId="0" borderId="1" xfId="0" applyNumberFormat="1" applyFont="1" applyFill="1" applyBorder="1" applyAlignment="1">
      <alignment horizontal="justify" vertical="center" wrapText="1"/>
    </xf>
    <xf numFmtId="49" fontId="5" fillId="0" borderId="1" xfId="0" applyNumberFormat="1" applyFont="1" applyFill="1" applyBorder="1" applyAlignment="1" applyProtection="1">
      <alignment horizontal="center" vertical="center"/>
      <protection locked="0"/>
    </xf>
    <xf numFmtId="166" fontId="7" fillId="0" borderId="0" xfId="0" applyNumberFormat="1" applyFont="1" applyFill="1" applyAlignment="1">
      <alignment horizontal="left"/>
    </xf>
    <xf numFmtId="166" fontId="8" fillId="0" borderId="0" xfId="0" applyNumberFormat="1" applyFont="1" applyFill="1" applyAlignment="1">
      <alignment horizontal="left"/>
    </xf>
    <xf numFmtId="0" fontId="7" fillId="0" borderId="1" xfId="0" applyFont="1" applyBorder="1" applyAlignment="1">
      <alignment horizontal="justify"/>
    </xf>
    <xf numFmtId="171" fontId="6" fillId="0" borderId="0" xfId="0" applyNumberFormat="1" applyFont="1" applyAlignment="1">
      <alignment horizontal="right" vertical="center"/>
    </xf>
    <xf numFmtId="0" fontId="6" fillId="0" borderId="0" xfId="0" applyFont="1" applyAlignment="1">
      <alignment horizontal="justify"/>
    </xf>
    <xf numFmtId="171" fontId="15" fillId="0" borderId="0" xfId="0" applyNumberFormat="1" applyFont="1"/>
    <xf numFmtId="0" fontId="12" fillId="0" borderId="0" xfId="0" applyFont="1" applyAlignment="1">
      <alignment horizontal="right" vertical="center"/>
    </xf>
    <xf numFmtId="3" fontId="7" fillId="0" borderId="0" xfId="0" applyNumberFormat="1" applyFont="1" applyFill="1"/>
    <xf numFmtId="167" fontId="7" fillId="0" borderId="0" xfId="0" applyNumberFormat="1" applyFont="1" applyFill="1" applyAlignment="1">
      <alignment horizontal="left"/>
    </xf>
    <xf numFmtId="0" fontId="3" fillId="0" borderId="4" xfId="0" applyFont="1" applyFill="1" applyBorder="1" applyAlignment="1">
      <alignment horizontal="justify" vertical="center" wrapText="1"/>
    </xf>
    <xf numFmtId="166" fontId="3" fillId="0" borderId="1" xfId="0" applyNumberFormat="1" applyFont="1" applyFill="1" applyBorder="1" applyAlignment="1" applyProtection="1">
      <alignment horizontal="justify" vertical="center" wrapText="1"/>
    </xf>
    <xf numFmtId="2" fontId="8" fillId="0" borderId="0" xfId="0" applyNumberFormat="1" applyFont="1" applyFill="1" applyAlignment="1">
      <alignment vertical="center"/>
    </xf>
    <xf numFmtId="0" fontId="16" fillId="0" borderId="0" xfId="0" applyFont="1" applyFill="1"/>
    <xf numFmtId="0" fontId="12" fillId="0" borderId="0" xfId="0" applyFont="1" applyFill="1"/>
    <xf numFmtId="0" fontId="3" fillId="4" borderId="3" xfId="0" applyNumberFormat="1" applyFont="1" applyFill="1" applyBorder="1" applyAlignment="1" applyProtection="1">
      <alignment horizontal="justify" vertical="center" wrapText="1"/>
    </xf>
    <xf numFmtId="0" fontId="7" fillId="4" borderId="0" xfId="0" applyFont="1" applyFill="1" applyAlignment="1">
      <alignment vertical="center"/>
    </xf>
    <xf numFmtId="0" fontId="6" fillId="4" borderId="0" xfId="0" applyFont="1" applyFill="1" applyAlignment="1">
      <alignment vertical="center"/>
    </xf>
    <xf numFmtId="166" fontId="7" fillId="4" borderId="0" xfId="0" applyNumberFormat="1" applyFont="1" applyFill="1" applyAlignment="1">
      <alignment vertical="center"/>
    </xf>
    <xf numFmtId="166" fontId="3" fillId="0" borderId="4" xfId="0" applyNumberFormat="1" applyFont="1" applyFill="1" applyBorder="1" applyAlignment="1" applyProtection="1">
      <alignment horizontal="justify" vertical="center" wrapText="1"/>
    </xf>
    <xf numFmtId="0" fontId="7" fillId="0" borderId="0" xfId="0" applyFont="1" applyFill="1" applyAlignment="1">
      <alignment wrapText="1"/>
    </xf>
    <xf numFmtId="2" fontId="8" fillId="0" borderId="0" xfId="0" applyNumberFormat="1" applyFont="1" applyFill="1"/>
    <xf numFmtId="0" fontId="6" fillId="0" borderId="0" xfId="0" applyFont="1" applyFill="1" applyBorder="1"/>
    <xf numFmtId="0" fontId="6" fillId="0" borderId="1" xfId="0" applyFont="1" applyBorder="1" applyAlignment="1">
      <alignment vertical="center"/>
    </xf>
    <xf numFmtId="0" fontId="5" fillId="0" borderId="0" xfId="0" applyFont="1" applyFill="1" applyBorder="1" applyAlignment="1">
      <alignment horizontal="justify" vertical="center" wrapText="1"/>
    </xf>
    <xf numFmtId="0" fontId="3" fillId="0" borderId="1" xfId="0" applyFont="1" applyFill="1" applyBorder="1" applyAlignment="1">
      <alignment horizontal="justify" wrapText="1"/>
    </xf>
    <xf numFmtId="166" fontId="3" fillId="0" borderId="1" xfId="0" applyNumberFormat="1" applyFont="1" applyFill="1" applyBorder="1" applyAlignment="1" applyProtection="1">
      <alignment horizontal="right" vertical="center" wrapText="1"/>
    </xf>
    <xf numFmtId="166" fontId="3" fillId="4" borderId="1" xfId="0" applyNumberFormat="1" applyFont="1" applyFill="1" applyBorder="1" applyAlignment="1">
      <alignment horizontal="right" vertical="center" wrapText="1"/>
    </xf>
    <xf numFmtId="4" fontId="3" fillId="0" borderId="1" xfId="0" applyNumberFormat="1" applyFont="1" applyFill="1" applyBorder="1" applyAlignment="1" applyProtection="1">
      <alignment horizontal="justify" vertical="center" wrapText="1"/>
    </xf>
    <xf numFmtId="4" fontId="3" fillId="0" borderId="1" xfId="0" applyNumberFormat="1" applyFont="1" applyFill="1" applyBorder="1" applyAlignment="1">
      <alignment vertical="top" wrapText="1"/>
    </xf>
    <xf numFmtId="4" fontId="3" fillId="0" borderId="1" xfId="0" applyNumberFormat="1" applyFont="1" applyFill="1" applyBorder="1" applyAlignment="1">
      <alignment horizontal="justify" vertical="top" wrapText="1"/>
    </xf>
    <xf numFmtId="0" fontId="2" fillId="0" borderId="0" xfId="0" applyFont="1"/>
    <xf numFmtId="0" fontId="17" fillId="0" borderId="0" xfId="0" applyFont="1" applyFill="1" applyBorder="1" applyAlignment="1">
      <alignment horizontal="right" vertical="center" wrapText="1"/>
    </xf>
    <xf numFmtId="0" fontId="17" fillId="0" borderId="0" xfId="0" applyFont="1" applyFill="1" applyBorder="1" applyAlignment="1">
      <alignment horizontal="right" vertical="center"/>
    </xf>
    <xf numFmtId="0" fontId="2" fillId="0" borderId="0" xfId="0" applyFont="1" applyFill="1" applyBorder="1" applyAlignment="1">
      <alignment horizontal="right"/>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0" fontId="17" fillId="0" borderId="1" xfId="0" applyFont="1" applyFill="1" applyBorder="1" applyAlignment="1" applyProtection="1">
      <alignment horizontal="justify" vertical="center" wrapText="1"/>
    </xf>
    <xf numFmtId="0" fontId="17" fillId="0" borderId="1" xfId="0" applyFont="1" applyFill="1" applyBorder="1" applyAlignment="1">
      <alignment horizontal="justify" vertical="center" wrapText="1"/>
    </xf>
    <xf numFmtId="4" fontId="2" fillId="0" borderId="1" xfId="0" applyNumberFormat="1" applyFont="1" applyFill="1" applyBorder="1" applyAlignment="1">
      <alignment horizontal="justify" vertical="center" wrapText="1"/>
    </xf>
    <xf numFmtId="4" fontId="17"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pplyProtection="1">
      <alignment horizontal="justify" vertical="center" wrapText="1"/>
    </xf>
    <xf numFmtId="166" fontId="2" fillId="0" borderId="1" xfId="0" applyNumberFormat="1" applyFont="1" applyFill="1" applyBorder="1" applyAlignment="1">
      <alignment horizontal="right" vertical="center" wrapText="1"/>
    </xf>
    <xf numFmtId="0" fontId="2" fillId="0" borderId="1" xfId="0" applyFont="1" applyFill="1" applyBorder="1" applyAlignment="1">
      <alignment vertical="center" wrapText="1"/>
    </xf>
    <xf numFmtId="166" fontId="16" fillId="0" borderId="0" xfId="0" applyNumberFormat="1" applyFont="1" applyFill="1"/>
    <xf numFmtId="0" fontId="17" fillId="3" borderId="1" xfId="0" applyFont="1" applyFill="1" applyBorder="1" applyAlignment="1">
      <alignment horizontal="justify" vertical="center" wrapText="1"/>
    </xf>
    <xf numFmtId="0" fontId="2" fillId="0" borderId="1" xfId="0" applyFont="1" applyFill="1" applyBorder="1" applyAlignment="1">
      <alignment horizontal="justify" wrapText="1"/>
    </xf>
    <xf numFmtId="166" fontId="17" fillId="0" borderId="1" xfId="0" applyNumberFormat="1" applyFont="1" applyFill="1" applyBorder="1" applyAlignment="1">
      <alignment horizontal="right" vertical="center" wrapText="1"/>
    </xf>
    <xf numFmtId="166" fontId="17" fillId="4" borderId="1" xfId="0" applyNumberFormat="1" applyFont="1" applyFill="1" applyBorder="1" applyAlignment="1">
      <alignment horizontal="right" vertical="center" wrapText="1"/>
    </xf>
    <xf numFmtId="166" fontId="2" fillId="4" borderId="1" xfId="0" applyNumberFormat="1" applyFont="1" applyFill="1" applyBorder="1" applyAlignment="1">
      <alignment horizontal="right" vertical="center" wrapText="1"/>
    </xf>
    <xf numFmtId="166" fontId="17" fillId="3" borderId="1" xfId="0" applyNumberFormat="1" applyFont="1" applyFill="1" applyBorder="1" applyAlignment="1">
      <alignment horizontal="right" vertical="center" wrapText="1"/>
    </xf>
    <xf numFmtId="0" fontId="17" fillId="4" borderId="1" xfId="0" applyFont="1" applyFill="1" applyBorder="1" applyAlignment="1" applyProtection="1">
      <alignment vertical="top" wrapText="1"/>
    </xf>
    <xf numFmtId="0" fontId="2" fillId="4" borderId="1" xfId="0" applyFont="1" applyFill="1" applyBorder="1" applyAlignment="1" applyProtection="1">
      <alignment vertical="top" wrapText="1"/>
    </xf>
    <xf numFmtId="166" fontId="17" fillId="0" borderId="1" xfId="0" applyNumberFormat="1" applyFont="1" applyFill="1" applyBorder="1" applyAlignment="1" applyProtection="1">
      <alignment horizontal="right" vertical="center" wrapText="1"/>
    </xf>
    <xf numFmtId="1" fontId="17" fillId="0" borderId="1" xfId="0" applyNumberFormat="1" applyFont="1" applyBorder="1" applyAlignment="1">
      <alignment horizontal="center" vertical="center" wrapText="1"/>
    </xf>
    <xf numFmtId="1" fontId="17" fillId="0" borderId="1" xfId="0" applyNumberFormat="1" applyFont="1" applyFill="1" applyBorder="1" applyAlignment="1">
      <alignment horizontal="center" vertical="center" wrapText="1"/>
    </xf>
    <xf numFmtId="0" fontId="16" fillId="0" borderId="0" xfId="0" applyFont="1" applyAlignment="1">
      <alignment horizontal="center"/>
    </xf>
    <xf numFmtId="0" fontId="18" fillId="0" borderId="0" xfId="0" applyFont="1" applyAlignment="1">
      <alignment horizontal="center"/>
    </xf>
    <xf numFmtId="166" fontId="17" fillId="3" borderId="1" xfId="0" applyNumberFormat="1" applyFont="1" applyFill="1" applyBorder="1" applyAlignment="1" applyProtection="1">
      <alignment horizontal="right" vertical="center" wrapText="1"/>
    </xf>
    <xf numFmtId="166" fontId="2" fillId="0" borderId="1" xfId="0" applyNumberFormat="1" applyFont="1" applyFill="1" applyBorder="1" applyAlignment="1" applyProtection="1">
      <alignment horizontal="right" vertical="center" wrapText="1"/>
    </xf>
    <xf numFmtId="4" fontId="17" fillId="3" borderId="1" xfId="0" applyNumberFormat="1" applyFont="1" applyFill="1" applyBorder="1" applyAlignment="1">
      <alignment horizontal="justify" vertical="center" wrapText="1"/>
    </xf>
    <xf numFmtId="166" fontId="17" fillId="0" borderId="1" xfId="0" applyNumberFormat="1" applyFont="1" applyFill="1" applyBorder="1" applyAlignment="1">
      <alignment horizontal="right" vertical="center"/>
    </xf>
    <xf numFmtId="166" fontId="2" fillId="0" borderId="1" xfId="0" applyNumberFormat="1" applyFont="1" applyFill="1" applyBorder="1" applyAlignment="1">
      <alignment horizontal="right" vertical="center"/>
    </xf>
    <xf numFmtId="166" fontId="17" fillId="3" borderId="1" xfId="1" applyNumberFormat="1" applyFont="1" applyFill="1" applyBorder="1" applyAlignment="1">
      <alignment horizontal="right" vertical="center"/>
    </xf>
    <xf numFmtId="166" fontId="2" fillId="0" borderId="1" xfId="1" applyNumberFormat="1" applyFont="1" applyFill="1" applyBorder="1" applyAlignment="1">
      <alignment horizontal="right" vertical="center"/>
    </xf>
    <xf numFmtId="165" fontId="17"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165" fontId="2" fillId="0" borderId="1" xfId="0" applyNumberFormat="1" applyFont="1" applyFill="1" applyBorder="1" applyAlignment="1" applyProtection="1">
      <alignment horizontal="right" vertical="center" wrapText="1"/>
    </xf>
    <xf numFmtId="165" fontId="17" fillId="3" borderId="1" xfId="0" applyNumberFormat="1" applyFont="1" applyFill="1" applyBorder="1" applyAlignment="1">
      <alignment horizontal="right" vertical="center" wrapText="1"/>
    </xf>
    <xf numFmtId="165" fontId="17" fillId="3" borderId="1" xfId="0" applyNumberFormat="1" applyFont="1" applyFill="1" applyBorder="1" applyAlignment="1" applyProtection="1">
      <alignment horizontal="right" vertical="center" wrapText="1"/>
    </xf>
    <xf numFmtId="0" fontId="17" fillId="0"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16" fontId="17" fillId="0" borderId="1" xfId="0" applyNumberFormat="1" applyFont="1" applyFill="1" applyBorder="1" applyAlignment="1" applyProtection="1">
      <alignment horizontal="justify" vertical="center" wrapText="1"/>
    </xf>
    <xf numFmtId="166" fontId="17" fillId="0" borderId="1" xfId="1" applyNumberFormat="1" applyFont="1" applyFill="1" applyBorder="1" applyAlignment="1">
      <alignment horizontal="right" vertical="center" wrapText="1"/>
    </xf>
    <xf numFmtId="168" fontId="17" fillId="0" borderId="1" xfId="0" applyNumberFormat="1" applyFont="1" applyFill="1" applyBorder="1" applyAlignment="1">
      <alignment horizontal="right" vertical="center" wrapText="1"/>
    </xf>
    <xf numFmtId="166" fontId="2" fillId="0" borderId="1" xfId="1"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wrapText="1"/>
    </xf>
    <xf numFmtId="168" fontId="17" fillId="4" borderId="2" xfId="1"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171" fontId="3" fillId="3" borderId="1" xfId="0" applyNumberFormat="1" applyFont="1" applyFill="1" applyBorder="1" applyAlignment="1">
      <alignment horizontal="justify" vertical="center" wrapText="1"/>
    </xf>
    <xf numFmtId="166" fontId="17" fillId="3" borderId="1" xfId="1" applyNumberFormat="1" applyFont="1" applyFill="1" applyBorder="1" applyAlignment="1">
      <alignment horizontal="right" vertical="center" wrapText="1"/>
    </xf>
    <xf numFmtId="168" fontId="17" fillId="3" borderId="1" xfId="0" applyNumberFormat="1" applyFont="1" applyFill="1" applyBorder="1" applyAlignment="1">
      <alignment horizontal="right" vertical="center" wrapText="1"/>
    </xf>
    <xf numFmtId="168" fontId="2" fillId="0" borderId="1" xfId="1" applyNumberFormat="1" applyFont="1" applyFill="1" applyBorder="1" applyAlignment="1">
      <alignment horizontal="right" vertical="center" wrapText="1"/>
    </xf>
    <xf numFmtId="0" fontId="2" fillId="0" borderId="1" xfId="0" applyFont="1" applyFill="1" applyBorder="1" applyAlignment="1" applyProtection="1">
      <alignment horizontal="justify" wrapText="1"/>
    </xf>
    <xf numFmtId="4" fontId="2" fillId="0" borderId="1" xfId="0" applyNumberFormat="1" applyFont="1" applyFill="1" applyBorder="1" applyAlignment="1" applyProtection="1">
      <alignment horizontal="justify" vertical="center" wrapText="1"/>
    </xf>
    <xf numFmtId="0" fontId="2" fillId="4" borderId="2" xfId="0" applyFont="1" applyFill="1" applyBorder="1" applyAlignment="1">
      <alignment horizontal="justify" vertical="top" wrapText="1"/>
    </xf>
    <xf numFmtId="4" fontId="2" fillId="0" borderId="1" xfId="0" applyNumberFormat="1" applyFont="1" applyFill="1" applyBorder="1" applyAlignment="1">
      <alignment vertical="center" wrapText="1"/>
    </xf>
    <xf numFmtId="4" fontId="2" fillId="0" borderId="1" xfId="0" applyNumberFormat="1" applyFont="1" applyFill="1" applyBorder="1" applyAlignment="1">
      <alignment horizontal="justify" vertical="top" wrapText="1"/>
    </xf>
    <xf numFmtId="4" fontId="2" fillId="0" borderId="1" xfId="0" applyNumberFormat="1" applyFont="1" applyFill="1" applyBorder="1" applyAlignment="1">
      <alignment vertical="top" wrapText="1"/>
    </xf>
    <xf numFmtId="0" fontId="17" fillId="0" borderId="1" xfId="0" applyFont="1" applyFill="1" applyBorder="1" applyAlignment="1" applyProtection="1">
      <alignment horizontal="left" vertical="center" wrapText="1"/>
    </xf>
    <xf numFmtId="0" fontId="17" fillId="0" borderId="1" xfId="0" applyFont="1" applyFill="1" applyBorder="1" applyAlignment="1">
      <alignment horizontal="left" wrapText="1"/>
    </xf>
    <xf numFmtId="0" fontId="17" fillId="0" borderId="1" xfId="0" applyFont="1" applyFill="1" applyBorder="1" applyAlignment="1">
      <alignment vertical="center" wrapText="1"/>
    </xf>
    <xf numFmtId="0" fontId="2" fillId="4" borderId="1" xfId="0" applyFont="1" applyFill="1" applyBorder="1" applyAlignment="1">
      <alignment horizontal="left" vertical="center" wrapText="1"/>
    </xf>
    <xf numFmtId="166" fontId="17" fillId="4" borderId="1" xfId="0" applyNumberFormat="1" applyFont="1" applyFill="1" applyBorder="1" applyAlignment="1" applyProtection="1">
      <alignment horizontal="right" vertical="center" wrapText="1"/>
    </xf>
    <xf numFmtId="167" fontId="2" fillId="0" borderId="1" xfId="0" applyNumberFormat="1" applyFont="1" applyFill="1" applyBorder="1" applyAlignment="1">
      <alignment horizontal="right" vertical="center" wrapText="1"/>
    </xf>
    <xf numFmtId="165" fontId="2" fillId="0" borderId="1" xfId="0" applyNumberFormat="1" applyFont="1" applyFill="1" applyBorder="1" applyAlignment="1" applyProtection="1">
      <alignment horizontal="right" vertical="center"/>
    </xf>
    <xf numFmtId="165" fontId="17" fillId="0" borderId="1" xfId="0" applyNumberFormat="1" applyFont="1" applyFill="1" applyBorder="1" applyAlignment="1" applyProtection="1">
      <alignment horizontal="right" vertical="center"/>
    </xf>
    <xf numFmtId="165" fontId="2" fillId="0" borderId="1" xfId="0" applyNumberFormat="1" applyFont="1" applyFill="1" applyBorder="1" applyAlignment="1" applyProtection="1">
      <alignment horizontal="right" vertical="center"/>
      <protection locked="0"/>
    </xf>
    <xf numFmtId="165" fontId="17" fillId="0" borderId="1" xfId="0" applyNumberFormat="1" applyFont="1" applyFill="1" applyBorder="1" applyAlignment="1" applyProtection="1">
      <alignment horizontal="right" vertical="center" wrapText="1"/>
    </xf>
    <xf numFmtId="0" fontId="2" fillId="4" borderId="1" xfId="2" applyFont="1" applyFill="1" applyBorder="1" applyAlignment="1">
      <alignment horizontal="left" vertical="center" wrapText="1"/>
    </xf>
    <xf numFmtId="165" fontId="17" fillId="0" borderId="1" xfId="0" applyNumberFormat="1" applyFont="1" applyFill="1" applyBorder="1" applyAlignment="1" applyProtection="1">
      <alignment horizontal="right" vertical="center"/>
      <protection locked="0"/>
    </xf>
    <xf numFmtId="165" fontId="2" fillId="0" borderId="1" xfId="0" applyNumberFormat="1" applyFont="1" applyFill="1" applyBorder="1" applyAlignment="1" applyProtection="1">
      <alignment horizontal="right" vertical="center" wrapText="1"/>
      <protection locked="0"/>
    </xf>
    <xf numFmtId="0" fontId="17" fillId="3" borderId="1" xfId="0" applyFont="1" applyFill="1" applyBorder="1" applyAlignment="1" applyProtection="1">
      <alignment horizontal="justify" vertical="center" wrapText="1"/>
      <protection locked="0"/>
    </xf>
    <xf numFmtId="165" fontId="17" fillId="3" borderId="1" xfId="0" applyNumberFormat="1" applyFont="1" applyFill="1" applyBorder="1" applyAlignment="1" applyProtection="1">
      <alignment horizontal="right" vertical="center" wrapText="1"/>
      <protection locked="0"/>
    </xf>
    <xf numFmtId="0" fontId="2" fillId="0" borderId="1" xfId="2" applyFont="1" applyFill="1" applyBorder="1" applyAlignment="1">
      <alignment horizontal="left" vertical="center" wrapText="1"/>
    </xf>
    <xf numFmtId="167" fontId="17" fillId="0" borderId="1" xfId="0" applyNumberFormat="1" applyFont="1" applyFill="1" applyBorder="1" applyAlignment="1" applyProtection="1">
      <alignment horizontal="right" vertical="center"/>
      <protection locked="0"/>
    </xf>
    <xf numFmtId="0" fontId="17"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171" fontId="8" fillId="0" borderId="0" xfId="0" applyNumberFormat="1" applyFont="1" applyFill="1"/>
    <xf numFmtId="49" fontId="17" fillId="0" borderId="1" xfId="0" applyNumberFormat="1" applyFont="1" applyFill="1" applyBorder="1" applyAlignment="1">
      <alignment horizontal="justify" vertical="center" wrapText="1"/>
    </xf>
    <xf numFmtId="49" fontId="2" fillId="0" borderId="2" xfId="0" applyNumberFormat="1" applyFont="1" applyFill="1" applyBorder="1" applyAlignment="1">
      <alignment horizontal="justify" vertical="center" wrapText="1"/>
    </xf>
    <xf numFmtId="166" fontId="2" fillId="0" borderId="1" xfId="0" applyNumberFormat="1" applyFont="1" applyFill="1" applyBorder="1" applyAlignment="1">
      <alignment horizontal="right" wrapText="1"/>
    </xf>
    <xf numFmtId="49" fontId="2" fillId="0" borderId="1" xfId="0" applyNumberFormat="1" applyFont="1" applyFill="1" applyBorder="1" applyAlignment="1">
      <alignment horizontal="justify" vertical="center" wrapText="1"/>
    </xf>
    <xf numFmtId="49" fontId="17" fillId="0" borderId="2" xfId="0" applyNumberFormat="1" applyFont="1" applyFill="1" applyBorder="1" applyAlignment="1">
      <alignment horizontal="justify" vertical="center" wrapText="1"/>
    </xf>
    <xf numFmtId="0" fontId="17" fillId="0" borderId="1" xfId="0" applyNumberFormat="1" applyFont="1" applyFill="1" applyBorder="1" applyAlignment="1">
      <alignment horizontal="left" vertical="center" wrapText="1"/>
    </xf>
    <xf numFmtId="166" fontId="3" fillId="0" borderId="1" xfId="0" applyNumberFormat="1" applyFont="1" applyFill="1" applyBorder="1" applyAlignment="1">
      <alignment horizontal="justify" wrapText="1"/>
    </xf>
    <xf numFmtId="0" fontId="7" fillId="0" borderId="0" xfId="0" applyNumberFormat="1" applyFont="1" applyFill="1" applyAlignment="1">
      <alignment vertical="center"/>
    </xf>
    <xf numFmtId="2" fontId="2" fillId="0" borderId="1" xfId="0" applyNumberFormat="1" applyFont="1" applyFill="1" applyBorder="1" applyAlignment="1">
      <alignment horizontal="justify" vertical="center" wrapText="1"/>
    </xf>
    <xf numFmtId="2" fontId="17" fillId="0" borderId="1" xfId="0" applyNumberFormat="1" applyFont="1" applyFill="1" applyBorder="1" applyAlignment="1">
      <alignment horizontal="justify" vertical="center" wrapText="1"/>
    </xf>
    <xf numFmtId="0" fontId="17" fillId="5" borderId="1" xfId="0" applyFont="1" applyFill="1" applyBorder="1" applyAlignment="1">
      <alignment vertical="center"/>
    </xf>
    <xf numFmtId="170" fontId="17" fillId="5" borderId="1" xfId="0" applyNumberFormat="1" applyFont="1" applyFill="1" applyBorder="1" applyAlignment="1">
      <alignment horizontal="right" vertical="center" wrapText="1"/>
    </xf>
    <xf numFmtId="0" fontId="16" fillId="5" borderId="1" xfId="0" applyFont="1" applyFill="1" applyBorder="1" applyAlignment="1">
      <alignment horizontal="justify"/>
    </xf>
    <xf numFmtId="165" fontId="17" fillId="3" borderId="1" xfId="0" applyNumberFormat="1" applyFont="1" applyFill="1" applyBorder="1" applyAlignment="1" applyProtection="1">
      <alignment horizontal="right" vertical="center"/>
    </xf>
    <xf numFmtId="166" fontId="2" fillId="0" borderId="1" xfId="0" applyNumberFormat="1" applyFont="1" applyFill="1" applyBorder="1" applyAlignment="1" applyProtection="1">
      <alignment horizontal="right" wrapText="1"/>
    </xf>
    <xf numFmtId="166" fontId="2" fillId="0" borderId="1" xfId="0" applyNumberFormat="1" applyFont="1" applyFill="1" applyBorder="1" applyAlignment="1" applyProtection="1">
      <alignment horizontal="right" vertical="center"/>
    </xf>
    <xf numFmtId="0" fontId="2" fillId="0" borderId="1" xfId="0" applyFont="1" applyBorder="1" applyAlignment="1">
      <alignment horizontal="justify" vertical="center" wrapText="1"/>
    </xf>
    <xf numFmtId="0" fontId="17" fillId="0" borderId="1" xfId="0" applyFont="1" applyFill="1" applyBorder="1" applyAlignment="1">
      <alignment horizontal="justify" wrapText="1"/>
    </xf>
    <xf numFmtId="0" fontId="17" fillId="3" borderId="1" xfId="0" applyFont="1" applyFill="1" applyBorder="1" applyAlignment="1">
      <alignment horizontal="justify" wrapText="1"/>
    </xf>
    <xf numFmtId="166" fontId="2" fillId="0" borderId="1" xfId="0" applyNumberFormat="1" applyFont="1" applyFill="1" applyBorder="1" applyAlignment="1">
      <alignment horizontal="left" vertical="center" wrapText="1"/>
    </xf>
    <xf numFmtId="4" fontId="17" fillId="0" borderId="1" xfId="0" applyNumberFormat="1" applyFont="1" applyFill="1" applyBorder="1" applyAlignment="1">
      <alignment vertical="center" wrapText="1"/>
    </xf>
    <xf numFmtId="49" fontId="2" fillId="0" borderId="2" xfId="0" applyNumberFormat="1" applyFont="1" applyFill="1" applyBorder="1" applyAlignment="1">
      <alignment horizontal="justify" wrapText="1"/>
    </xf>
    <xf numFmtId="166" fontId="12" fillId="0" borderId="0" xfId="0" applyNumberFormat="1" applyFont="1" applyAlignment="1">
      <alignment horizontal="right" vertical="center"/>
    </xf>
    <xf numFmtId="0" fontId="2" fillId="0" borderId="1" xfId="0" applyFont="1" applyFill="1" applyBorder="1" applyAlignment="1">
      <alignment horizontal="justify" vertical="center"/>
    </xf>
    <xf numFmtId="167" fontId="2" fillId="4" borderId="1" xfId="0" applyNumberFormat="1" applyFont="1" applyFill="1" applyBorder="1" applyAlignment="1">
      <alignment horizontal="right" vertical="center" wrapText="1"/>
    </xf>
    <xf numFmtId="167" fontId="17" fillId="0" borderId="1" xfId="0" applyNumberFormat="1" applyFont="1" applyFill="1" applyBorder="1" applyAlignment="1" applyProtection="1">
      <alignment horizontal="right" vertical="center" wrapText="1"/>
    </xf>
    <xf numFmtId="167" fontId="17" fillId="0" borderId="1" xfId="0" applyNumberFormat="1" applyFont="1" applyFill="1" applyBorder="1" applyAlignment="1">
      <alignment horizontal="right" vertical="center" wrapText="1"/>
    </xf>
    <xf numFmtId="167" fontId="17" fillId="3" borderId="1" xfId="0" applyNumberFormat="1" applyFont="1" applyFill="1" applyBorder="1" applyAlignment="1">
      <alignment horizontal="right" vertical="center" wrapText="1"/>
    </xf>
    <xf numFmtId="0" fontId="20" fillId="0" borderId="1" xfId="0" applyFont="1" applyFill="1" applyBorder="1" applyAlignment="1">
      <alignment horizontal="justify" vertical="top"/>
    </xf>
    <xf numFmtId="4" fontId="17" fillId="2" borderId="6" xfId="0" applyNumberFormat="1" applyFont="1" applyFill="1" applyBorder="1" applyAlignment="1" applyProtection="1">
      <alignment horizontal="center" vertical="center"/>
      <protection locked="0"/>
    </xf>
    <xf numFmtId="4" fontId="17" fillId="2" borderId="7" xfId="0" applyNumberFormat="1" applyFont="1" applyFill="1" applyBorder="1" applyAlignment="1" applyProtection="1">
      <alignment horizontal="center" vertical="center"/>
      <protection locked="0"/>
    </xf>
    <xf numFmtId="4" fontId="17" fillId="2" borderId="5" xfId="0" applyNumberFormat="1" applyFont="1" applyFill="1" applyBorder="1" applyAlignment="1" applyProtection="1">
      <alignment horizontal="left" vertical="center"/>
      <protection locked="0"/>
    </xf>
    <xf numFmtId="4" fontId="2" fillId="4" borderId="1" xfId="0" applyNumberFormat="1" applyFont="1" applyFill="1" applyBorder="1" applyAlignment="1">
      <alignment horizontal="right" vertical="center" wrapText="1"/>
    </xf>
    <xf numFmtId="0" fontId="2" fillId="0" borderId="1" xfId="0" applyNumberFormat="1" applyFont="1" applyFill="1" applyBorder="1" applyAlignment="1" applyProtection="1">
      <alignment horizontal="justify" vertical="center" wrapText="1"/>
    </xf>
    <xf numFmtId="0" fontId="2" fillId="0" borderId="3" xfId="0" applyFont="1" applyFill="1" applyBorder="1" applyAlignment="1">
      <alignment horizontal="justify" vertical="center"/>
    </xf>
    <xf numFmtId="0" fontId="2" fillId="0" borderId="3" xfId="0" applyFont="1" applyFill="1" applyBorder="1" applyAlignment="1">
      <alignment horizontal="justify" vertical="center" wrapText="1"/>
    </xf>
    <xf numFmtId="0" fontId="8" fillId="0" borderId="0" xfId="0" applyFont="1" applyFill="1" applyAlignment="1">
      <alignment vertical="center" wrapText="1"/>
    </xf>
    <xf numFmtId="172" fontId="9" fillId="0" borderId="0" xfId="0" applyNumberFormat="1" applyFont="1" applyFill="1"/>
    <xf numFmtId="10" fontId="7" fillId="0" borderId="0" xfId="0" applyNumberFormat="1" applyFont="1" applyFill="1" applyAlignment="1">
      <alignment vertical="center"/>
    </xf>
    <xf numFmtId="2" fontId="7" fillId="0" borderId="0" xfId="0" applyNumberFormat="1" applyFont="1" applyAlignment="1">
      <alignment vertical="center"/>
    </xf>
    <xf numFmtId="0" fontId="17" fillId="0" borderId="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justify" vertical="center" wrapText="1"/>
    </xf>
    <xf numFmtId="0" fontId="16" fillId="0" borderId="0" xfId="0" applyFont="1"/>
    <xf numFmtId="166" fontId="17" fillId="3" borderId="1" xfId="0" applyNumberFormat="1" applyFont="1" applyFill="1" applyBorder="1" applyAlignment="1" applyProtection="1">
      <alignment horizontal="right" vertical="center"/>
    </xf>
    <xf numFmtId="0" fontId="2" fillId="0" borderId="1" xfId="0" applyFont="1" applyBorder="1"/>
    <xf numFmtId="169" fontId="2" fillId="0" borderId="1" xfId="0" applyNumberFormat="1" applyFont="1" applyBorder="1" applyAlignment="1">
      <alignment horizontal="right" vertical="center" wrapText="1"/>
    </xf>
    <xf numFmtId="167" fontId="16" fillId="0" borderId="0" xfId="0" applyNumberFormat="1" applyFont="1" applyFill="1" applyAlignment="1">
      <alignment vertical="center"/>
    </xf>
    <xf numFmtId="0" fontId="12" fillId="0" borderId="0" xfId="0" applyFont="1" applyAlignment="1">
      <alignment horizontal="right"/>
    </xf>
    <xf numFmtId="171" fontId="12" fillId="0" borderId="0" xfId="0" applyNumberFormat="1" applyFont="1" applyAlignment="1">
      <alignment horizontal="right" vertical="center"/>
    </xf>
    <xf numFmtId="0" fontId="21" fillId="0" borderId="0" xfId="0" applyFont="1" applyAlignment="1">
      <alignment horizontal="right"/>
    </xf>
    <xf numFmtId="171" fontId="21" fillId="0" borderId="0" xfId="0" applyNumberFormat="1" applyFont="1" applyAlignment="1">
      <alignment horizontal="right" vertical="center"/>
    </xf>
    <xf numFmtId="4" fontId="0" fillId="0" borderId="0" xfId="0" applyNumberFormat="1" applyAlignment="1">
      <alignment horizontal="justify" vertical="center"/>
    </xf>
    <xf numFmtId="49" fontId="2" fillId="0" borderId="1" xfId="0" applyNumberFormat="1" applyFont="1" applyFill="1" applyBorder="1" applyAlignment="1">
      <alignment horizontal="justify" vertical="top" wrapText="1"/>
    </xf>
    <xf numFmtId="49" fontId="3" fillId="0" borderId="1" xfId="0" applyNumberFormat="1" applyFont="1" applyFill="1" applyBorder="1" applyAlignment="1">
      <alignment horizontal="justify" vertical="top" wrapText="1"/>
    </xf>
    <xf numFmtId="0" fontId="2" fillId="4"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0" fontId="22" fillId="0" borderId="0" xfId="0" applyFont="1" applyFill="1" applyAlignment="1">
      <alignment vertical="center"/>
    </xf>
    <xf numFmtId="0" fontId="22" fillId="0" borderId="0" xfId="0" applyFont="1" applyAlignment="1">
      <alignment vertical="center"/>
    </xf>
    <xf numFmtId="0" fontId="22" fillId="4" borderId="0" xfId="0" applyFont="1" applyFill="1" applyAlignment="1">
      <alignment vertical="center"/>
    </xf>
    <xf numFmtId="0" fontId="23" fillId="0" borderId="0" xfId="0" applyFont="1" applyFill="1" applyAlignment="1">
      <alignment vertical="center"/>
    </xf>
    <xf numFmtId="0" fontId="22" fillId="0" borderId="0" xfId="0" applyFont="1" applyAlignment="1">
      <alignment horizontal="center" vertical="center"/>
    </xf>
    <xf numFmtId="0" fontId="22" fillId="0" borderId="0" xfId="0" applyFont="1" applyBorder="1" applyAlignment="1">
      <alignment vertical="center"/>
    </xf>
    <xf numFmtId="0" fontId="23" fillId="0" borderId="0" xfId="0" applyFont="1" applyAlignment="1">
      <alignment vertical="center"/>
    </xf>
    <xf numFmtId="0" fontId="22" fillId="0" borderId="0" xfId="0" applyFont="1" applyFill="1" applyAlignment="1">
      <alignment vertical="center" wrapText="1"/>
    </xf>
    <xf numFmtId="0" fontId="17" fillId="0" borderId="2" xfId="0" applyFont="1" applyFill="1" applyBorder="1" applyAlignment="1">
      <alignment horizontal="justify" vertical="center" wrapText="1"/>
    </xf>
    <xf numFmtId="0" fontId="17" fillId="0" borderId="1" xfId="0" applyFont="1" applyFill="1" applyBorder="1" applyAlignment="1">
      <alignment horizontal="left" vertical="top" wrapText="1"/>
    </xf>
    <xf numFmtId="0" fontId="17" fillId="0" borderId="1" xfId="0" applyFont="1" applyFill="1" applyBorder="1" applyAlignment="1">
      <alignment horizontal="justify" vertical="top" wrapText="1"/>
    </xf>
    <xf numFmtId="0" fontId="17" fillId="0" borderId="1" xfId="0" applyFont="1" applyFill="1" applyBorder="1" applyAlignment="1" applyProtection="1">
      <alignment vertical="top" wrapText="1"/>
    </xf>
    <xf numFmtId="9" fontId="12" fillId="0" borderId="0" xfId="0" applyNumberFormat="1" applyFont="1"/>
    <xf numFmtId="9" fontId="12" fillId="0" borderId="0" xfId="0" applyNumberFormat="1" applyFont="1" applyAlignment="1">
      <alignment horizontal="right"/>
    </xf>
    <xf numFmtId="168" fontId="17" fillId="4" borderId="1" xfId="0" applyNumberFormat="1" applyFont="1" applyFill="1" applyBorder="1" applyAlignment="1">
      <alignment horizontal="right" vertical="center" wrapText="1"/>
    </xf>
    <xf numFmtId="166" fontId="17" fillId="4" borderId="1" xfId="0" applyNumberFormat="1" applyFont="1" applyFill="1" applyBorder="1" applyAlignment="1">
      <alignment horizontal="right" vertical="center"/>
    </xf>
    <xf numFmtId="167" fontId="17" fillId="4" borderId="1" xfId="0" applyNumberFormat="1" applyFont="1" applyFill="1" applyBorder="1" applyAlignment="1">
      <alignment horizontal="right" vertical="center" wrapText="1"/>
    </xf>
    <xf numFmtId="165" fontId="17" fillId="4" borderId="1" xfId="0" applyNumberFormat="1" applyFont="1" applyFill="1" applyBorder="1" applyAlignment="1" applyProtection="1">
      <alignment horizontal="right" vertical="center"/>
    </xf>
    <xf numFmtId="165" fontId="17" fillId="4" borderId="1" xfId="0" applyNumberFormat="1" applyFont="1" applyFill="1" applyBorder="1" applyAlignment="1" applyProtection="1">
      <alignment horizontal="right" vertical="center" wrapText="1"/>
    </xf>
    <xf numFmtId="165" fontId="17" fillId="4" borderId="1" xfId="0" applyNumberFormat="1" applyFont="1" applyFill="1" applyBorder="1" applyAlignment="1">
      <alignment horizontal="right" vertical="center" wrapText="1"/>
    </xf>
    <xf numFmtId="0" fontId="17" fillId="2" borderId="1" xfId="0" applyFont="1" applyFill="1" applyBorder="1" applyAlignment="1">
      <alignment horizontal="center" vertical="center" wrapText="1"/>
    </xf>
    <xf numFmtId="49" fontId="17" fillId="2" borderId="1" xfId="0" applyNumberFormat="1"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wrapText="1"/>
      <protection locked="0"/>
    </xf>
    <xf numFmtId="4" fontId="17" fillId="2" borderId="1" xfId="0" applyNumberFormat="1" applyFont="1" applyFill="1" applyBorder="1" applyAlignment="1" applyProtection="1">
      <alignment horizontal="center" vertical="center"/>
      <protection locked="0"/>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166" fontId="17" fillId="0" borderId="2" xfId="0" applyNumberFormat="1" applyFont="1" applyFill="1" applyBorder="1" applyAlignment="1">
      <alignment horizontal="right" vertical="center" wrapText="1"/>
    </xf>
    <xf numFmtId="166" fontId="17" fillId="0" borderId="3" xfId="0" applyNumberFormat="1" applyFont="1" applyFill="1" applyBorder="1" applyAlignment="1">
      <alignment horizontal="right" vertical="center" wrapText="1"/>
    </xf>
    <xf numFmtId="166" fontId="17" fillId="0" borderId="4"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4" xfId="0" applyNumberFormat="1" applyFont="1" applyFill="1" applyBorder="1" applyAlignment="1">
      <alignment horizontal="right" vertical="center" wrapText="1"/>
    </xf>
    <xf numFmtId="166" fontId="17" fillId="4" borderId="2" xfId="0" applyNumberFormat="1" applyFont="1" applyFill="1" applyBorder="1" applyAlignment="1">
      <alignment horizontal="right" vertical="center" wrapText="1"/>
    </xf>
    <xf numFmtId="166" fontId="17" fillId="4" borderId="3" xfId="0" applyNumberFormat="1" applyFont="1" applyFill="1" applyBorder="1" applyAlignment="1">
      <alignment horizontal="right" vertical="center" wrapText="1"/>
    </xf>
    <xf numFmtId="166" fontId="17" fillId="4" borderId="4" xfId="0" applyNumberFormat="1" applyFont="1" applyFill="1" applyBorder="1" applyAlignment="1">
      <alignment horizontal="right" vertical="center" wrapText="1"/>
    </xf>
    <xf numFmtId="49" fontId="17" fillId="2" borderId="5" xfId="0" applyNumberFormat="1" applyFont="1" applyFill="1" applyBorder="1" applyAlignment="1" applyProtection="1">
      <alignment horizontal="center" vertical="center" wrapText="1"/>
      <protection locked="0"/>
    </xf>
    <xf numFmtId="49" fontId="17" fillId="2" borderId="6" xfId="0" applyNumberFormat="1" applyFont="1" applyFill="1" applyBorder="1" applyAlignment="1" applyProtection="1">
      <alignment horizontal="center" vertical="center" wrapText="1"/>
      <protection locked="0"/>
    </xf>
    <xf numFmtId="49" fontId="17" fillId="2" borderId="7"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1" fontId="17" fillId="3" borderId="5" xfId="0" applyNumberFormat="1" applyFont="1" applyFill="1" applyBorder="1" applyAlignment="1">
      <alignment horizontal="center" vertical="center" wrapText="1"/>
    </xf>
    <xf numFmtId="1" fontId="17" fillId="3" borderId="6" xfId="0" applyNumberFormat="1" applyFont="1" applyFill="1" applyBorder="1" applyAlignment="1">
      <alignment horizontal="center" vertical="center" wrapText="1"/>
    </xf>
    <xf numFmtId="1" fontId="17" fillId="3" borderId="7" xfId="0" applyNumberFormat="1" applyFont="1" applyFill="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439" Type="http://schemas.openxmlformats.org/officeDocument/2006/relationships/revisionLog" Target="revisionLog6.xml"/><Relationship Id="rId447" Type="http://schemas.openxmlformats.org/officeDocument/2006/relationships/revisionLog" Target="revisionLog14.xml"/><Relationship Id="rId442" Type="http://schemas.openxmlformats.org/officeDocument/2006/relationships/revisionLog" Target="revisionLog9.xml"/><Relationship Id="rId434" Type="http://schemas.openxmlformats.org/officeDocument/2006/relationships/revisionLog" Target="revisionLog1.xml"/><Relationship Id="rId450" Type="http://schemas.openxmlformats.org/officeDocument/2006/relationships/revisionLog" Target="revisionLog17.xml"/><Relationship Id="rId433" Type="http://schemas.openxmlformats.org/officeDocument/2006/relationships/revisionLog" Target="revisionLog433.xml"/><Relationship Id="rId438" Type="http://schemas.openxmlformats.org/officeDocument/2006/relationships/revisionLog" Target="revisionLog5.xml"/><Relationship Id="rId446" Type="http://schemas.openxmlformats.org/officeDocument/2006/relationships/revisionLog" Target="revisionLog13.xml"/><Relationship Id="rId441" Type="http://schemas.openxmlformats.org/officeDocument/2006/relationships/revisionLog" Target="revisionLog8.xml"/><Relationship Id="rId432" Type="http://schemas.openxmlformats.org/officeDocument/2006/relationships/revisionLog" Target="revisionLog432.xml"/><Relationship Id="rId437" Type="http://schemas.openxmlformats.org/officeDocument/2006/relationships/revisionLog" Target="revisionLog4.xml"/><Relationship Id="rId440" Type="http://schemas.openxmlformats.org/officeDocument/2006/relationships/revisionLog" Target="revisionLog7.xml"/><Relationship Id="rId445" Type="http://schemas.openxmlformats.org/officeDocument/2006/relationships/revisionLog" Target="revisionLog12.xml"/><Relationship Id="rId436" Type="http://schemas.openxmlformats.org/officeDocument/2006/relationships/revisionLog" Target="revisionLog3.xml"/><Relationship Id="rId449" Type="http://schemas.openxmlformats.org/officeDocument/2006/relationships/revisionLog" Target="revisionLog16.xml"/><Relationship Id="rId431" Type="http://schemas.openxmlformats.org/officeDocument/2006/relationships/revisionLog" Target="revisionLog431.xml"/><Relationship Id="rId444" Type="http://schemas.openxmlformats.org/officeDocument/2006/relationships/revisionLog" Target="revisionLog11.xml"/><Relationship Id="rId430" Type="http://schemas.openxmlformats.org/officeDocument/2006/relationships/revisionLog" Target="revisionLog430.xml"/><Relationship Id="rId435" Type="http://schemas.openxmlformats.org/officeDocument/2006/relationships/revisionLog" Target="revisionLog2.xml"/><Relationship Id="rId443" Type="http://schemas.openxmlformats.org/officeDocument/2006/relationships/revisionLog" Target="revisionLog10.xml"/><Relationship Id="rId448"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A088AA9-2533-4C12-B970-34C7C5926738}" diskRevisions="1" revisionId="2928" version="450">
  <header guid="{8836654F-26EC-4DCF-AF29-20AC98FF3306}" dateTime="2022-04-15T12:21:49" maxSheetId="2" userName="Саратова Ольга Сергеевна" r:id="rId430">
    <sheetIdMap count="1">
      <sheetId val="1"/>
    </sheetIdMap>
  </header>
  <header guid="{EAD873CC-B675-4A34-98B5-7B3F62CF490F}" dateTime="2022-04-22T17:25:15" maxSheetId="2" userName="Саратова Ольга Сергеевна" r:id="rId431" minRId="2460" maxRId="2461">
    <sheetIdMap count="1">
      <sheetId val="1"/>
    </sheetIdMap>
  </header>
  <header guid="{218931CB-B50B-4B68-A129-A025F49DDF95}" dateTime="2022-04-26T14:11:59" maxSheetId="2" userName="Саратова Ольга Сергеевна" r:id="rId432" minRId="2462" maxRId="2464">
    <sheetIdMap count="1">
      <sheetId val="1"/>
    </sheetIdMap>
  </header>
  <header guid="{F8C4A2A8-0B13-4664-AA7C-CB46624C348F}" dateTime="2022-04-28T08:57:32" maxSheetId="2" userName="Саратова Ольга Сергеевна" r:id="rId433">
    <sheetIdMap count="1">
      <sheetId val="1"/>
    </sheetIdMap>
  </header>
  <header guid="{6224B2BC-901E-4B20-8FE6-C60F92E6CF56}" dateTime="2022-04-29T12:11:34" maxSheetId="2" userName="Шишкина Юлия Андреева" r:id="rId434" minRId="2465">
    <sheetIdMap count="1">
      <sheetId val="1"/>
    </sheetIdMap>
  </header>
  <header guid="{580A8D20-3BBA-483A-B4B8-E68DFD7C8064}" dateTime="2022-04-29T14:41:55" maxSheetId="2" userName="Саратова Ольга Сергеевна" r:id="rId435" minRId="2469" maxRId="2668">
    <sheetIdMap count="1">
      <sheetId val="1"/>
    </sheetIdMap>
  </header>
  <header guid="{82CD09EC-E286-4403-B1F7-E1D24BF32F91}" dateTime="2022-04-29T14:57:19" maxSheetId="2" userName="Саратова Ольга Сергеевна" r:id="rId436" minRId="2672" maxRId="2687">
    <sheetIdMap count="1">
      <sheetId val="1"/>
    </sheetIdMap>
  </header>
  <header guid="{C2C78A2C-E2AA-4ED9-BDF8-BFAE6E0D87A8}" dateTime="2022-04-29T15:00:35" maxSheetId="2" userName="Саратова Ольга Сергеевна" r:id="rId437" minRId="2688" maxRId="2695">
    <sheetIdMap count="1">
      <sheetId val="1"/>
    </sheetIdMap>
  </header>
  <header guid="{237930AD-4CB9-49C7-9DB0-9C2E3F924EBD}" dateTime="2022-04-29T15:15:09" maxSheetId="2" userName="Саратова Ольга Сергеевна" r:id="rId438" minRId="2699" maxRId="2743">
    <sheetIdMap count="1">
      <sheetId val="1"/>
    </sheetIdMap>
  </header>
  <header guid="{9BB3A1D7-4F63-43F8-8144-90C51E90A8C4}" dateTime="2022-04-29T15:20:17" maxSheetId="2" userName="Саратова Ольга Сергеевна" r:id="rId439" minRId="2744" maxRId="2792">
    <sheetIdMap count="1">
      <sheetId val="1"/>
    </sheetIdMap>
  </header>
  <header guid="{3F8E8EEB-DAE3-4078-9BB9-DA341D8145D9}" dateTime="2022-04-29T15:35:34" maxSheetId="2" userName="Саратова Ольга Сергеевна" r:id="rId440" minRId="2793" maxRId="2893">
    <sheetIdMap count="1">
      <sheetId val="1"/>
    </sheetIdMap>
  </header>
  <header guid="{16D35904-2949-44DE-9263-CA2164A1DBAF}" dateTime="2022-04-29T15:38:54" maxSheetId="2" userName="Саратова Ольга Сергеевна" r:id="rId441">
    <sheetIdMap count="1">
      <sheetId val="1"/>
    </sheetIdMap>
  </header>
  <header guid="{CD08FE79-80FA-435E-BF16-D21E4E7CE71F}" dateTime="2022-04-29T15:53:01" maxSheetId="2" userName="Шишкина Юлия Андреева" r:id="rId442">
    <sheetIdMap count="1">
      <sheetId val="1"/>
    </sheetIdMap>
  </header>
  <header guid="{1A1F3BFD-CBE4-4008-8023-D3ED6E6D3D40}" dateTime="2022-05-20T09:32:42" maxSheetId="2" userName="Митина Екатерина Сергеевна" r:id="rId443" minRId="2896" maxRId="2899">
    <sheetIdMap count="1">
      <sheetId val="1"/>
    </sheetIdMap>
  </header>
  <header guid="{7E2B309B-263B-41AB-8548-3F4B40F2BBD1}" dateTime="2022-05-20T18:51:46" maxSheetId="2" userName="Митина Екатерина Сергеевна" r:id="rId444" minRId="2903" maxRId="2907">
    <sheetIdMap count="1">
      <sheetId val="1"/>
    </sheetIdMap>
  </header>
  <header guid="{CCFA1C0B-DBF6-46D5-BC50-A3D4118D9FB2}" dateTime="2022-05-24T17:21:32" maxSheetId="2" userName="Митина Екатерина Сергеевна" r:id="rId445" minRId="2908" maxRId="2914">
    <sheetIdMap count="1">
      <sheetId val="1"/>
    </sheetIdMap>
  </header>
  <header guid="{97D33814-75B4-4C80-8A3D-5A36F775BF1A}" dateTime="2022-05-25T16:31:05" maxSheetId="2" userName="Митина Екатерина Сергеевна" r:id="rId446" minRId="2919">
    <sheetIdMap count="1">
      <sheetId val="1"/>
    </sheetIdMap>
  </header>
  <header guid="{4759CD11-3A4B-48DD-885E-A77FA428D7FE}" dateTime="2022-05-25T16:32:17" maxSheetId="2" userName="Митина Екатерина Сергеевна" r:id="rId447">
    <sheetIdMap count="1">
      <sheetId val="1"/>
    </sheetIdMap>
  </header>
  <header guid="{0B5105A2-32FA-4362-959A-0404DBA39963}" dateTime="2022-05-25T16:36:20" maxSheetId="2" userName="Митина Екатерина Сергеевна" r:id="rId448" minRId="2924">
    <sheetIdMap count="1">
      <sheetId val="1"/>
    </sheetIdMap>
  </header>
  <header guid="{59C270FB-CE60-48A7-869C-4D83E003417F}" dateTime="2022-05-26T12:32:13" maxSheetId="2" userName="Митина Екатерина Сергеевна" r:id="rId449">
    <sheetIdMap count="1">
      <sheetId val="1"/>
    </sheetIdMap>
  </header>
  <header guid="{FA088AA9-2533-4C12-B970-34C7C5926738}" dateTime="2022-05-26T12:40:50" maxSheetId="2" userName="Митина Екатерина Сергеевна" r:id="rId45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65" sId="1">
    <oc r="F98" t="inlineStr">
      <is>
        <t>Проведение мероприятий МАУ ДО "ДДТ" в рамкках   реализации регионального проекта  "Социальная активность". Экономия средств в связи с отменой проведения мероприятий в связи со сложной эпидемиологической ситуацией</t>
      </is>
    </oc>
    <nc r="F98" t="inlineStr">
      <is>
        <t>Проведение мероприятий МАУ ДО "ДДТ" в рамкках   реализации регионального проекта  "Социальная активность". Экономия средств в связи с отменой проведения мероприятий из-за сложной эпидемиологической ситуации</t>
      </is>
    </nc>
  </rcc>
  <rdn rId="0" localSheetId="1" customView="1" name="Z_7EFB992A_5645_4F29_95A8_993A90C7BBCC_.wvu.Rows" hidden="1" oldHidden="1">
    <oldFormula>'Приложение 1'!$16:$18,'Приложение 1'!$24:$25,'Приложение 1'!#REF!,'Приложение 1'!#REF!,'Приложение 1'!$106:$106,'Приложение 1'!$121:$121,'Приложение 1'!$128:$128,'Приложение 1'!$143:$144,'Приложение 1'!$159:$159,'Приложение 1'!$190:$190,'Приложение 1'!$200:$200,'Приложение 1'!$206:$206,'Приложение 1'!$271:$271,'Приложение 1'!$273:$273,'Приложение 1'!$290:$290,'Приложение 1'!$313:$314,'Приложение 1'!$318:$318,'Приложение 1'!$349:$349,'Приложение 1'!$362:$362,'Приложение 1'!$436:$436,'Приложение 1'!$442:$442</oldFormula>
  </rdn>
  <rcv guid="{7EFB992A-5645-4F29-95A8-993A90C7BBCC}" action="delete"/>
  <rdn rId="0" localSheetId="1" customView="1" name="Z_7EFB992A_5645_4F29_95A8_993A90C7BBCC_.wvu.PrintArea" hidden="1" oldHidden="1">
    <formula>'Приложение 1'!$B$1:$F$474</formula>
    <oldFormula>'Приложение 1'!$B$1:$F$474</oldFormula>
  </rdn>
  <rdn rId="0" localSheetId="1" customView="1" name="Z_7EFB992A_5645_4F29_95A8_993A90C7BBCC_.wvu.PrintTitles" hidden="1" oldHidden="1">
    <formula>'Приложение 1'!$5:$6</formula>
    <oldFormula>'Приложение 1'!$5:$6</oldFormula>
  </rdn>
  <rcv guid="{7EFB992A-5645-4F29-95A8-993A90C7BBC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2896" name="_xlfn.IFERROR" function="1" oldFunction="1" hidden="1" oldHidden="1">
    <formula>#NAME?</formula>
  </rdn>
  <rcc rId="2897" sId="1">
    <oc r="E449">
      <f>D449/C449*100</f>
    </oc>
    <nc r="E449">
      <f>IFERROR(D449/C449*100,0)</f>
    </nc>
  </rcc>
  <rcc rId="2898" sId="1" numFmtId="4">
    <nc r="D443">
      <v>0</v>
    </nc>
  </rcc>
  <rcc rId="2899" sId="1">
    <oc r="E443">
      <f>D443/C443*100</f>
    </oc>
    <nc r="E443">
      <f>IFERROR(D443/C443*100,0)</f>
    </nc>
  </rcc>
  <rdn rId="0" localSheetId="1" customView="1" name="Z_E7170C51_9D5A_4A08_B92E_A8EB730D7DEE_.wvu.Rows" hidden="1" oldHidden="1">
    <oldFormula>'Приложение 1'!$6:$6,'Приложение 1'!#REF!,'Приложение 1'!#REF!,'Приложение 1'!$47:$47,'Приложение 1'!$224:$224</oldFormula>
  </rdn>
  <rcv guid="{E7170C51-9D5A-4A08-B92E-A8EB730D7DEE}" action="delete"/>
  <rdn rId="0" localSheetId="1" customView="1" name="Z_E7170C51_9D5A_4A08_B92E_A8EB730D7DEE_.wvu.PrintArea" hidden="1" oldHidden="1">
    <formula>'Приложение 1'!$B$1:$F$474</formula>
    <oldFormula>'Приложение 1'!$B$1:$F$474</oldFormula>
  </rdn>
  <rdn rId="0" localSheetId="1" customView="1" name="Z_E7170C51_9D5A_4A08_B92E_A8EB730D7DEE_.wvu.PrintTitles" hidden="1" oldHidden="1">
    <formula>'Приложение 1'!$5:$6</formula>
    <oldFormula>'Приложение 1'!$5:$6</oldFormula>
  </rdn>
  <rcv guid="{E7170C51-9D5A-4A08-B92E-A8EB730D7DE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03" sId="1" ref="A47:XFD47" action="deleteRow">
    <undo index="1" exp="ref" v="1" dr="D47" r="D58" sId="1"/>
    <undo index="5" exp="ref" v="1" dr="D47" r="D43" sId="1"/>
    <undo index="5" exp="ref" v="1" dr="C47" r="C43" sId="1"/>
    <undo index="16" exp="area" ref3D="1" dr="$A$449:$XFD$449" dn="Z_3693EDC1_FD1C_4AF3_912C_19CDCDBFB43C_.wvu.Rows" sId="1"/>
    <undo index="14" exp="area" ref3D="1" dr="$A$443:$XFD$443" dn="Z_3693EDC1_FD1C_4AF3_912C_19CDCDBFB43C_.wvu.Rows" sId="1"/>
    <undo index="12" exp="area" ref3D="1" dr="$A$363:$XFD$363" dn="Z_3693EDC1_FD1C_4AF3_912C_19CDCDBFB43C_.wvu.Rows" sId="1"/>
    <undo index="10" exp="area" ref3D="1" dr="$A$297:$XFD$297" dn="Z_3693EDC1_FD1C_4AF3_912C_19CDCDBFB43C_.wvu.Rows" sId="1"/>
    <undo index="8" exp="area" ref3D="1" dr="$A$291:$XFD$291" dn="Z_3693EDC1_FD1C_4AF3_912C_19CDCDBFB43C_.wvu.Rows" sId="1"/>
    <undo index="6" exp="area" ref3D="1" dr="$A$281:$XFD$281" dn="Z_3693EDC1_FD1C_4AF3_912C_19CDCDBFB43C_.wvu.Rows" sId="1"/>
    <undo index="4" exp="area" ref3D="1" dr="$A$159:$XFD$159" dn="Z_3693EDC1_FD1C_4AF3_912C_19CDCDBFB43C_.wvu.Rows" sId="1"/>
    <undo index="2" exp="area" ref3D="1" dr="$A$143:$XFD$144" dn="Z_3693EDC1_FD1C_4AF3_912C_19CDCDBFB43C_.wvu.Rows" sId="1"/>
    <undo index="1" exp="area" ref3D="1" dr="$A$47:$XFD$47" dn="Z_3693EDC1_FD1C_4AF3_912C_19CDCDBFB43C_.wvu.Rows" sId="1"/>
    <undo index="14" exp="area" ref3D="1" dr="$A$336:$XFD$336" dn="Z_10610988_B7D0_46D7_B8FD_DA5F72A4893C_.wvu.Rows" sId="1"/>
    <undo index="10" exp="area" ref3D="1" dr="$A$242:$XFD$243" dn="Z_10610988_B7D0_46D7_B8FD_DA5F72A4893C_.wvu.Rows" sId="1"/>
    <undo index="8" exp="area" ref3D="1" dr="$A$226:$XFD$226" dn="Z_10610988_B7D0_46D7_B8FD_DA5F72A4893C_.wvu.Rows" sId="1"/>
    <undo index="6" exp="area" ref3D="1" dr="$A$224:$XFD$224" dn="Z_10610988_B7D0_46D7_B8FD_DA5F72A4893C_.wvu.Rows" sId="1"/>
    <undo index="4" exp="area" ref3D="1" dr="$A$112:$XFD$112" dn="Z_10610988_B7D0_46D7_B8FD_DA5F72A4893C_.wvu.Rows" sId="1"/>
    <undo index="16" exp="area" ref3D="1" dr="$A$112:$XFD$112" dn="Z_161695C3_1CE5_4E5C_AD86_E27CE310F608_.wvu.Rows" sId="1"/>
    <undo index="10" exp="area" ref3D="1" dr="$A$242:$XFD$243" dn="Z_161695C3_1CE5_4E5C_AD86_E27CE310F608_.wvu.Rows" sId="1"/>
    <undo index="8" exp="area" ref3D="1" dr="$A$336:$XFD$336" dn="Z_161695C3_1CE5_4E5C_AD86_E27CE310F608_.wvu.Rows" sId="1"/>
    <undo index="2" exp="area" ref3D="1" dr="$A$226:$XFD$226" dn="Z_161695C3_1CE5_4E5C_AD86_E27CE310F608_.wvu.Rows" sId="1"/>
    <undo index="1" exp="area" ref3D="1" dr="$A$224:$XFD$224" dn="Z_161695C3_1CE5_4E5C_AD86_E27CE310F608_.wvu.Rows" sId="1"/>
    <rfmt sheetId="1" xfDxf="1" sqref="A47:XFD47" start="0" length="0">
      <dxf>
        <font>
          <color rgb="FFFF0000"/>
        </font>
      </dxf>
    </rfmt>
    <rfmt sheetId="1" sqref="A47" start="0" length="0">
      <dxf>
        <font>
          <b/>
          <sz val="16"/>
          <color auto="1"/>
        </font>
        <alignment vertical="center" readingOrder="0"/>
      </dxf>
    </rfmt>
    <rcc rId="0" sId="1" dxf="1">
      <nc r="B47"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34">
      <nc r="C47">
        <v>0</v>
      </nc>
      <ndxf>
        <font>
          <sz val="13"/>
          <color rgb="FFFF0000"/>
          <name val="Times New Roman"/>
          <scheme val="none"/>
        </font>
        <numFmt numFmtId="168" formatCode="_(* #,##0.0_);_(* \(#,##0.0\);_(* &quot;-&quot;??_);_(@_)"/>
        <alignment horizontal="right" vertical="center" wrapText="1" readingOrder="0"/>
        <border outline="0">
          <left style="thin">
            <color indexed="64"/>
          </left>
          <right style="thin">
            <color indexed="64"/>
          </right>
          <top style="thin">
            <color indexed="64"/>
          </top>
          <bottom style="thin">
            <color indexed="64"/>
          </bottom>
        </border>
      </ndxf>
    </rcc>
    <rcc rId="0" sId="1" dxf="1" numFmtId="34">
      <nc r="D47">
        <v>0</v>
      </nc>
      <ndxf>
        <font>
          <sz val="13"/>
          <color rgb="FFFF0000"/>
          <name val="Times New Roman"/>
          <scheme val="none"/>
        </font>
        <numFmt numFmtId="168" formatCode="_(* #,##0.0_);_(* \(#,##0.0\);_(* &quot;-&quot;??_);_(@_)"/>
        <alignment horizontal="right" vertical="center" wrapText="1" readingOrder="0"/>
        <border outline="0">
          <left style="thin">
            <color indexed="64"/>
          </left>
          <right style="thin">
            <color indexed="64"/>
          </right>
          <top style="thin">
            <color indexed="64"/>
          </top>
          <bottom style="thin">
            <color indexed="64"/>
          </bottom>
        </border>
      </ndxf>
    </rcc>
    <rcc rId="0" sId="1" dxf="1">
      <nc r="E47">
        <f>D47/C47*100</f>
      </nc>
      <ndxf>
        <font>
          <sz val="13"/>
          <color rgb="FFFF0000"/>
          <name val="Times New Roman"/>
          <scheme val="none"/>
        </font>
        <numFmt numFmtId="168" formatCode="_(* #,##0.0_);_(* \(#,##0.0\);_(* &quot;-&quot;??_);_(@_)"/>
        <alignment horizontal="right" vertical="center" wrapText="1" readingOrder="0"/>
        <border outline="0">
          <left style="thin">
            <color indexed="64"/>
          </left>
          <right style="thin">
            <color indexed="64"/>
          </right>
          <top style="thin">
            <color indexed="64"/>
          </top>
          <bottom style="thin">
            <color indexed="64"/>
          </bottom>
        </border>
      </ndxf>
    </rcc>
    <rfmt sheetId="1" sqref="F47" start="0" length="0">
      <dxf>
        <font>
          <sz val="13"/>
          <color rgb="FFFF0000"/>
          <name val="Times New Roman"/>
          <scheme val="none"/>
        </font>
        <alignment vertical="center" wrapText="1" readingOrder="0"/>
        <border outline="0">
          <left style="thin">
            <color indexed="64"/>
          </left>
          <right style="thin">
            <color indexed="64"/>
          </right>
          <top style="thin">
            <color indexed="64"/>
          </top>
          <bottom style="thin">
            <color indexed="64"/>
          </bottom>
        </border>
      </dxf>
    </rfmt>
    <rfmt sheetId="1" sqref="G47" start="0" length="0">
      <dxf>
        <font>
          <sz val="13"/>
          <color rgb="FFFF0000"/>
        </font>
      </dxf>
    </rfmt>
    <rfmt sheetId="1" sqref="H47" start="0" length="0">
      <dxf>
        <font>
          <sz val="13"/>
          <color rgb="FFFF0000"/>
        </font>
      </dxf>
    </rfmt>
  </rrc>
  <rcc rId="2904" sId="1">
    <oc r="C43">
      <f>C44+C45+C46+#REF!</f>
    </oc>
    <nc r="C43">
      <f>C44+C45+C46</f>
    </nc>
  </rcc>
  <rcc rId="2905" sId="1">
    <oc r="D43">
      <f>D44+D45+D46+#REF!</f>
    </oc>
    <nc r="D43">
      <f>D44+D45+D46</f>
    </nc>
  </rcc>
  <rcc rId="2906" sId="1">
    <oc r="D57">
      <f>D49+#REF!</f>
    </oc>
    <nc r="D57">
      <f>D49</f>
    </nc>
  </rcc>
  <rcc rId="2907" sId="1">
    <oc r="F413" t="inlineStr">
      <is>
        <t>Отклонение по мероприятию образовалось по следующим причинам:
- в связи с нарушением сроков выполнения пабот проектной организацией;
- в связи с передачей функций заказчика по контрактам со сроками выполнения работ превышающими отчетный финансовый год;
- в связи с отсутствием заключенных контрактов, по причине неопреленности инвестора с объектами капитального строительства.
В рамках реализации мероприятия "Строительство объекта "Блочная котельная по улице Комсомольской" заключено Соглашение о предоставлении субсидии на финансовое обеспечение расходов на выполнение мероприятий, предусмотренных концессионным соглашением от 02.03.2021 №1, в соответствии с которым ООО "КонцессКом" в марте перечислены денежные средства в размере 26 217,1 тыс. рублей. Срок выполнения работ продлен до 28.02.2022 на основании постановления Администрации города Когалыма от 29.12.2021 №2796 "О внесении изменений в концессионное соглашение".</t>
      </is>
    </oc>
    <nc r="F413" t="inlineStr">
      <is>
        <t>Отклонение по мероприятию образовалось по следующим причинам:
- в связи с нарушением сроков выполнения работ проектной организацией;
- в связи с передачей функций заказчика по контрактам со сроками выполнения работ превышающими отчетный финансовый год;
- в связи с отсутствием заключенных контрактов, по причине неопреленности инвестора с объектами капитального строительства.
В рамках реализации мероприятия "Строительство объекта "Блочная котельная по улице Комсомольской" заключено Соглашение о предоставлении субсидии на финансовое обеспечение расходов на выполнение мероприятий, предусмотренных концессионным соглашением от 02.03.2021 №1, в соответствии с которым ООО "КонцессКом" в марте перечислены денежные средства в размере 26 217,1 тыс. рублей. Срок выполнения работ продлен до 28.02.2022 на основании постановления Администрации города Когалыма от 29.12.2021 №2796 "О внесении изменений в концессионное соглашение".</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
    <dxf>
      <fill>
        <patternFill patternType="solid">
          <bgColor rgb="FF92D050"/>
        </patternFill>
      </fill>
    </dxf>
  </rfmt>
  <rfmt sheetId="1" sqref="E26">
    <dxf>
      <fill>
        <patternFill>
          <bgColor rgb="FF92D050"/>
        </patternFill>
      </fill>
    </dxf>
  </rfmt>
  <rfmt sheetId="1" sqref="E31">
    <dxf>
      <fill>
        <patternFill>
          <bgColor rgb="FF92D050"/>
        </patternFill>
      </fill>
    </dxf>
  </rfmt>
  <rfmt sheetId="1" sqref="E36">
    <dxf>
      <fill>
        <patternFill patternType="solid">
          <bgColor rgb="FF92D050"/>
        </patternFill>
      </fill>
    </dxf>
  </rfmt>
  <rfmt sheetId="1" sqref="E43">
    <dxf>
      <fill>
        <patternFill patternType="solid">
          <bgColor rgb="FF92D050"/>
        </patternFill>
      </fill>
    </dxf>
  </rfmt>
  <rfmt sheetId="1" sqref="E50">
    <dxf>
      <fill>
        <patternFill patternType="solid">
          <bgColor rgb="FF92D050"/>
        </patternFill>
      </fill>
    </dxf>
  </rfmt>
  <rfmt sheetId="1" sqref="E90">
    <dxf>
      <fill>
        <patternFill>
          <bgColor rgb="FF92D050"/>
        </patternFill>
      </fill>
    </dxf>
  </rfmt>
  <rfmt sheetId="1" sqref="E101">
    <dxf>
      <fill>
        <patternFill>
          <bgColor rgb="FF92D050"/>
        </patternFill>
      </fill>
    </dxf>
  </rfmt>
  <rfmt sheetId="1" sqref="E105">
    <dxf>
      <fill>
        <patternFill>
          <bgColor rgb="FF92D050"/>
        </patternFill>
      </fill>
    </dxf>
  </rfmt>
  <rfmt sheetId="1" sqref="E122">
    <dxf>
      <fill>
        <patternFill patternType="solid">
          <bgColor rgb="FF92D050"/>
        </patternFill>
      </fill>
    </dxf>
  </rfmt>
  <rfmt sheetId="1" sqref="E125">
    <dxf>
      <fill>
        <patternFill patternType="solid">
          <bgColor rgb="FF92D050"/>
        </patternFill>
      </fill>
    </dxf>
  </rfmt>
  <rfmt sheetId="1" sqref="E134">
    <dxf>
      <fill>
        <patternFill patternType="solid">
          <bgColor rgb="FF92D050"/>
        </patternFill>
      </fill>
    </dxf>
  </rfmt>
  <rfmt sheetId="1" sqref="E157">
    <dxf>
      <fill>
        <patternFill patternType="solid">
          <bgColor rgb="FF92D050"/>
        </patternFill>
      </fill>
    </dxf>
  </rfmt>
  <rfmt sheetId="1" sqref="E161">
    <dxf>
      <fill>
        <patternFill patternType="solid">
          <bgColor rgb="FF92D050"/>
        </patternFill>
      </fill>
    </dxf>
  </rfmt>
  <rfmt sheetId="1" sqref="E170">
    <dxf>
      <fill>
        <patternFill patternType="solid">
          <bgColor rgb="FF92D050"/>
        </patternFill>
      </fill>
    </dxf>
  </rfmt>
  <rfmt sheetId="1" sqref="E190">
    <dxf>
      <fill>
        <patternFill patternType="solid">
          <bgColor rgb="FF92D050"/>
        </patternFill>
      </fill>
    </dxf>
  </rfmt>
  <rfmt sheetId="1" sqref="E197">
    <dxf>
      <fill>
        <patternFill patternType="solid">
          <bgColor rgb="FF92D050"/>
        </patternFill>
      </fill>
    </dxf>
  </rfmt>
  <rfmt sheetId="1" sqref="E202">
    <dxf>
      <fill>
        <patternFill patternType="solid">
          <bgColor rgb="FF92D050"/>
        </patternFill>
      </fill>
    </dxf>
  </rfmt>
  <rfmt sheetId="1" sqref="E221">
    <dxf>
      <fill>
        <patternFill patternType="solid">
          <bgColor rgb="FF92D050"/>
        </patternFill>
      </fill>
    </dxf>
  </rfmt>
  <rfmt sheetId="1" sqref="E224">
    <dxf>
      <fill>
        <patternFill patternType="solid">
          <bgColor rgb="FF92D050"/>
        </patternFill>
      </fill>
    </dxf>
  </rfmt>
  <rfmt sheetId="1" sqref="E228">
    <dxf>
      <fill>
        <patternFill patternType="solid">
          <bgColor rgb="FF92D050"/>
        </patternFill>
      </fill>
    </dxf>
  </rfmt>
  <rfmt sheetId="1" sqref="E236">
    <dxf>
      <fill>
        <patternFill patternType="solid">
          <bgColor rgb="FF92D050"/>
        </patternFill>
      </fill>
    </dxf>
  </rfmt>
  <rfmt sheetId="1" sqref="E258">
    <dxf>
      <fill>
        <patternFill patternType="solid">
          <bgColor rgb="FF92D050"/>
        </patternFill>
      </fill>
    </dxf>
  </rfmt>
  <rfmt sheetId="1" sqref="E263">
    <dxf>
      <fill>
        <patternFill patternType="solid">
          <bgColor rgb="FF92D050"/>
        </patternFill>
      </fill>
    </dxf>
  </rfmt>
  <rfmt sheetId="1" sqref="E288">
    <dxf>
      <fill>
        <patternFill patternType="solid">
          <bgColor rgb="FF92D050"/>
        </patternFill>
      </fill>
    </dxf>
  </rfmt>
  <rfmt sheetId="1" sqref="E291">
    <dxf>
      <fill>
        <patternFill patternType="solid">
          <bgColor rgb="FF92D050"/>
        </patternFill>
      </fill>
    </dxf>
  </rfmt>
  <rfmt sheetId="1" sqref="E299">
    <dxf>
      <fill>
        <patternFill patternType="solid">
          <bgColor rgb="FF92D050"/>
        </patternFill>
      </fill>
    </dxf>
  </rfmt>
  <rfmt sheetId="1" sqref="E344">
    <dxf>
      <fill>
        <patternFill patternType="solid">
          <bgColor rgb="FF92D050"/>
        </patternFill>
      </fill>
    </dxf>
  </rfmt>
  <rfmt sheetId="1" sqref="E367">
    <dxf>
      <fill>
        <patternFill patternType="solid">
          <bgColor rgb="FF92D050"/>
        </patternFill>
      </fill>
    </dxf>
  </rfmt>
  <rfmt sheetId="1" sqref="E374">
    <dxf>
      <fill>
        <patternFill patternType="solid">
          <bgColor rgb="FF92D050"/>
        </patternFill>
      </fill>
    </dxf>
  </rfmt>
  <rfmt sheetId="1" sqref="E422">
    <dxf>
      <fill>
        <patternFill patternType="solid">
          <bgColor rgb="FF92D050"/>
        </patternFill>
      </fill>
    </dxf>
  </rfmt>
  <rfmt sheetId="1" sqref="E424">
    <dxf>
      <fill>
        <patternFill patternType="solid">
          <bgColor rgb="FF92D050"/>
        </patternFill>
      </fill>
    </dxf>
  </rfmt>
  <rfmt sheetId="1" sqref="E433">
    <dxf>
      <fill>
        <patternFill patternType="solid">
          <bgColor rgb="FF92D050"/>
        </patternFill>
      </fill>
    </dxf>
  </rfmt>
  <rfmt sheetId="1" sqref="E435">
    <dxf>
      <fill>
        <patternFill patternType="solid">
          <bgColor rgb="FF92D050"/>
        </patternFill>
      </fill>
    </dxf>
  </rfmt>
  <rfmt sheetId="1" sqref="E455">
    <dxf>
      <fill>
        <patternFill patternType="solid">
          <bgColor rgb="FF92D050"/>
        </patternFill>
      </fill>
    </dxf>
  </rfmt>
  <rfmt sheetId="1" sqref="E458">
    <dxf>
      <fill>
        <patternFill patternType="solid">
          <bgColor rgb="FF92D050"/>
        </patternFill>
      </fill>
    </dxf>
  </rfmt>
  <rfmt sheetId="1" sqref="E460">
    <dxf>
      <fill>
        <patternFill patternType="solid">
          <bgColor rgb="FF92D050"/>
        </patternFill>
      </fill>
    </dxf>
  </rfmt>
  <rfmt sheetId="1" sqref="E462">
    <dxf>
      <fill>
        <patternFill patternType="solid">
          <bgColor rgb="FF92D050"/>
        </patternFill>
      </fill>
    </dxf>
  </rfmt>
  <rfmt sheetId="1" sqref="E29">
    <dxf>
      <fill>
        <patternFill>
          <bgColor rgb="FF92D050"/>
        </patternFill>
      </fill>
    </dxf>
  </rfmt>
  <rfmt sheetId="1" sqref="E63">
    <dxf>
      <fill>
        <patternFill>
          <bgColor rgb="FF92D050"/>
        </patternFill>
      </fill>
    </dxf>
  </rfmt>
  <rfmt sheetId="1" sqref="E85">
    <dxf>
      <fill>
        <patternFill>
          <bgColor rgb="FF92D050"/>
        </patternFill>
      </fill>
    </dxf>
  </rfmt>
  <rfmt sheetId="1" sqref="E127">
    <dxf>
      <fill>
        <patternFill patternType="solid">
          <bgColor rgb="FF92D050"/>
        </patternFill>
      </fill>
    </dxf>
  </rfmt>
  <rfmt sheetId="1" sqref="E131">
    <dxf>
      <fill>
        <patternFill patternType="solid">
          <bgColor rgb="FF92D050"/>
        </patternFill>
      </fill>
    </dxf>
  </rfmt>
  <rfmt sheetId="1" sqref="E182">
    <dxf>
      <fill>
        <patternFill patternType="solid">
          <bgColor rgb="FF92D050"/>
        </patternFill>
      </fill>
    </dxf>
  </rfmt>
  <rfmt sheetId="1" sqref="E208">
    <dxf>
      <fill>
        <patternFill patternType="solid">
          <bgColor rgb="FF92D050"/>
        </patternFill>
      </fill>
    </dxf>
  </rfmt>
  <rfmt sheetId="1" sqref="E245">
    <dxf>
      <fill>
        <patternFill patternType="solid">
          <bgColor rgb="FF92D050"/>
        </patternFill>
      </fill>
    </dxf>
  </rfmt>
  <rfmt sheetId="1" sqref="E274">
    <dxf>
      <fill>
        <patternFill patternType="solid">
          <bgColor rgb="FF92D050"/>
        </patternFill>
      </fill>
    </dxf>
  </rfmt>
  <rfmt sheetId="1" sqref="E281">
    <dxf>
      <fill>
        <patternFill patternType="solid">
          <bgColor rgb="FF92D050"/>
        </patternFill>
      </fill>
    </dxf>
  </rfmt>
  <rfmt sheetId="1" sqref="E348">
    <dxf>
      <fill>
        <patternFill patternType="solid">
          <bgColor rgb="FF92D050"/>
        </patternFill>
      </fill>
    </dxf>
  </rfmt>
  <rfmt sheetId="1" sqref="E405">
    <dxf>
      <fill>
        <patternFill>
          <bgColor rgb="FF92D050"/>
        </patternFill>
      </fill>
    </dxf>
  </rfmt>
  <rfmt sheetId="1" sqref="E437">
    <dxf>
      <fill>
        <patternFill patternType="solid">
          <bgColor rgb="FF92D050"/>
        </patternFill>
      </fill>
    </dxf>
  </rfmt>
  <rfmt sheetId="1" sqref="E441">
    <dxf>
      <fill>
        <patternFill patternType="solid">
          <bgColor rgb="FF92D050"/>
        </patternFill>
      </fill>
    </dxf>
  </rfmt>
  <rfmt sheetId="1" sqref="E465">
    <dxf>
      <fill>
        <patternFill patternType="solid">
          <bgColor rgb="FF92D050"/>
        </patternFill>
      </fill>
    </dxf>
  </rfmt>
  <rfmt sheetId="1" sqref="E19">
    <dxf>
      <fill>
        <patternFill>
          <bgColor theme="8" tint="0.39997558519241921"/>
        </patternFill>
      </fill>
    </dxf>
  </rfmt>
  <rfmt sheetId="1" sqref="E66">
    <dxf>
      <fill>
        <patternFill>
          <bgColor theme="8" tint="0.39997558519241921"/>
        </patternFill>
      </fill>
    </dxf>
  </rfmt>
  <rfmt sheetId="1" sqref="E75">
    <dxf>
      <fill>
        <patternFill>
          <bgColor theme="8" tint="0.39997558519241921"/>
        </patternFill>
      </fill>
    </dxf>
  </rfmt>
  <rfmt sheetId="1" sqref="E93">
    <dxf>
      <fill>
        <patternFill>
          <bgColor theme="8" tint="0.39997558519241921"/>
        </patternFill>
      </fill>
    </dxf>
  </rfmt>
  <rfmt sheetId="1" sqref="E115">
    <dxf>
      <fill>
        <patternFill patternType="solid">
          <bgColor theme="8" tint="0.39997558519241921"/>
        </patternFill>
      </fill>
    </dxf>
  </rfmt>
  <rfmt sheetId="1" sqref="E145">
    <dxf>
      <fill>
        <patternFill patternType="solid">
          <bgColor theme="8" tint="0.39997558519241921"/>
        </patternFill>
      </fill>
    </dxf>
  </rfmt>
  <rfmt sheetId="1" sqref="E151">
    <dxf>
      <fill>
        <patternFill patternType="solid">
          <bgColor theme="8" tint="0.39997558519241921"/>
        </patternFill>
      </fill>
    </dxf>
  </rfmt>
  <rfmt sheetId="1" sqref="E172">
    <dxf>
      <fill>
        <patternFill patternType="solid">
          <bgColor theme="8" tint="0.39997558519241921"/>
        </patternFill>
      </fill>
    </dxf>
  </rfmt>
  <rfmt sheetId="1" sqref="E186">
    <dxf>
      <fill>
        <patternFill patternType="solid">
          <bgColor theme="8" tint="0.39997558519241921"/>
        </patternFill>
      </fill>
    </dxf>
  </rfmt>
  <rfmt sheetId="1" sqref="E199">
    <dxf>
      <fill>
        <patternFill patternType="solid">
          <bgColor theme="8" tint="0.39997558519241921"/>
        </patternFill>
      </fill>
    </dxf>
  </rfmt>
  <rfmt sheetId="1" sqref="E205">
    <dxf>
      <fill>
        <patternFill patternType="solid">
          <bgColor theme="8" tint="0.39997558519241921"/>
        </patternFill>
      </fill>
    </dxf>
  </rfmt>
  <rfmt sheetId="1" sqref="E240">
    <dxf>
      <fill>
        <patternFill patternType="solid">
          <bgColor theme="8" tint="0.39997558519241921"/>
        </patternFill>
      </fill>
    </dxf>
  </rfmt>
  <rfmt sheetId="1" sqref="E251">
    <dxf>
      <fill>
        <patternFill patternType="solid">
          <bgColor theme="8" tint="0.39997558519241921"/>
        </patternFill>
      </fill>
    </dxf>
  </rfmt>
  <rfmt sheetId="1" sqref="E256">
    <dxf>
      <fill>
        <patternFill patternType="solid">
          <bgColor theme="8" tint="0.39997558519241921"/>
        </patternFill>
      </fill>
    </dxf>
  </rfmt>
  <rfmt sheetId="1" sqref="E260">
    <dxf>
      <fill>
        <patternFill patternType="solid">
          <bgColor theme="8" tint="0.39997558519241921"/>
        </patternFill>
      </fill>
    </dxf>
  </rfmt>
  <rfmt sheetId="1" sqref="E272">
    <dxf>
      <fill>
        <patternFill patternType="solid">
          <bgColor theme="8" tint="0.39997558519241921"/>
        </patternFill>
      </fill>
    </dxf>
  </rfmt>
  <rfmt sheetId="1" sqref="E278">
    <dxf>
      <fill>
        <patternFill patternType="solid">
          <bgColor theme="8" tint="0.39997558519241921"/>
        </patternFill>
      </fill>
    </dxf>
  </rfmt>
  <rfmt sheetId="1" sqref="E283">
    <dxf>
      <fill>
        <patternFill patternType="solid">
          <bgColor theme="8" tint="0.39997558519241921"/>
        </patternFill>
      </fill>
    </dxf>
  </rfmt>
  <rfmt sheetId="1" sqref="E301">
    <dxf>
      <fill>
        <patternFill patternType="solid">
          <bgColor theme="8" tint="0.39997558519241921"/>
        </patternFill>
      </fill>
    </dxf>
  </rfmt>
  <rfmt sheetId="1" sqref="E316">
    <dxf>
      <fill>
        <patternFill patternType="solid">
          <bgColor theme="8" tint="0.39997558519241921"/>
        </patternFill>
      </fill>
    </dxf>
  </rfmt>
  <rfmt sheetId="1" sqref="E318">
    <dxf>
      <fill>
        <patternFill patternType="solid">
          <bgColor theme="8" tint="0.39997558519241921"/>
        </patternFill>
      </fill>
    </dxf>
  </rfmt>
  <rfmt sheetId="1" sqref="E346">
    <dxf>
      <fill>
        <patternFill patternType="solid">
          <bgColor theme="8" tint="0.39997558519241921"/>
        </patternFill>
      </fill>
    </dxf>
  </rfmt>
  <rfmt sheetId="1" sqref="E361">
    <dxf>
      <fill>
        <patternFill patternType="solid">
          <bgColor theme="8" tint="0.39997558519241921"/>
        </patternFill>
      </fill>
    </dxf>
  </rfmt>
  <rfmt sheetId="1" sqref="E364">
    <dxf>
      <fill>
        <patternFill patternType="solid">
          <bgColor theme="8" tint="0.39997558519241921"/>
        </patternFill>
      </fill>
    </dxf>
  </rfmt>
  <rfmt sheetId="1" sqref="E369">
    <dxf>
      <fill>
        <patternFill patternType="solid">
          <bgColor theme="8" tint="0.39997558519241921"/>
        </patternFill>
      </fill>
    </dxf>
  </rfmt>
  <rfmt sheetId="1" sqref="E371">
    <dxf>
      <fill>
        <patternFill patternType="solid">
          <bgColor theme="8" tint="0.39997558519241921"/>
        </patternFill>
      </fill>
    </dxf>
  </rfmt>
  <rfmt sheetId="1" sqref="E389">
    <dxf>
      <fill>
        <patternFill patternType="solid">
          <bgColor theme="8" tint="0.39997558519241921"/>
        </patternFill>
      </fill>
    </dxf>
  </rfmt>
  <rfmt sheetId="1" sqref="E430">
    <dxf>
      <fill>
        <patternFill patternType="solid">
          <bgColor theme="8" tint="0.39997558519241921"/>
        </patternFill>
      </fill>
    </dxf>
  </rfmt>
  <rfmt sheetId="1" sqref="E47">
    <dxf>
      <fill>
        <patternFill>
          <bgColor theme="7" tint="0.59999389629810485"/>
        </patternFill>
      </fill>
    </dxf>
  </rfmt>
  <rfmt sheetId="1" sqref="E60">
    <dxf>
      <fill>
        <patternFill>
          <bgColor theme="7" tint="0.59999389629810485"/>
        </patternFill>
      </fill>
    </dxf>
  </rfmt>
  <rfmt sheetId="1" sqref="E71">
    <dxf>
      <fill>
        <patternFill patternType="solid">
          <bgColor theme="7" tint="0.59999389629810485"/>
        </patternFill>
      </fill>
    </dxf>
  </rfmt>
  <rfmt sheetId="1" sqref="E97">
    <dxf>
      <fill>
        <patternFill>
          <bgColor theme="7" tint="0.59999389629810485"/>
        </patternFill>
      </fill>
    </dxf>
  </rfmt>
  <rfmt sheetId="1" sqref="E118">
    <dxf>
      <fill>
        <patternFill patternType="solid">
          <bgColor theme="7" tint="0.59999389629810485"/>
        </patternFill>
      </fill>
    </dxf>
  </rfmt>
  <rfmt sheetId="1" sqref="E168">
    <dxf>
      <fill>
        <patternFill patternType="solid">
          <bgColor theme="7" tint="0.59999389629810485"/>
        </patternFill>
      </fill>
    </dxf>
  </rfmt>
  <rfmt sheetId="1" sqref="E249">
    <dxf>
      <fill>
        <patternFill patternType="solid">
          <bgColor theme="7" tint="0.59999389629810485"/>
        </patternFill>
      </fill>
    </dxf>
  </rfmt>
  <rfmt sheetId="1" sqref="E276">
    <dxf>
      <fill>
        <patternFill patternType="solid">
          <bgColor theme="7" tint="0.59999389629810485"/>
        </patternFill>
      </fill>
    </dxf>
  </rfmt>
  <rfmt sheetId="1" sqref="E286">
    <dxf>
      <fill>
        <patternFill patternType="solid">
          <bgColor theme="7" tint="0.59999389629810485"/>
        </patternFill>
      </fill>
    </dxf>
  </rfmt>
  <rfmt sheetId="1" sqref="E305">
    <dxf>
      <fill>
        <patternFill patternType="solid">
          <bgColor theme="7" tint="0.59999389629810485"/>
        </patternFill>
      </fill>
    </dxf>
  </rfmt>
  <rfmt sheetId="1" sqref="E311">
    <dxf>
      <fill>
        <patternFill patternType="solid">
          <bgColor theme="7" tint="0.59999389629810485"/>
        </patternFill>
      </fill>
    </dxf>
  </rfmt>
  <rfmt sheetId="1" sqref="E325">
    <dxf>
      <fill>
        <patternFill patternType="solid">
          <bgColor theme="7" tint="0.59999389629810485"/>
        </patternFill>
      </fill>
    </dxf>
  </rfmt>
  <rfmt sheetId="1" sqref="E328">
    <dxf>
      <fill>
        <patternFill patternType="solid">
          <bgColor theme="7" tint="0.59999389629810485"/>
        </patternFill>
      </fill>
    </dxf>
  </rfmt>
  <rfmt sheetId="1" sqref="E331">
    <dxf>
      <fill>
        <patternFill patternType="solid">
          <bgColor theme="7" tint="0.59999389629810485"/>
        </patternFill>
      </fill>
    </dxf>
  </rfmt>
  <rfmt sheetId="1" sqref="E342">
    <dxf>
      <fill>
        <patternFill patternType="solid">
          <bgColor theme="7" tint="0.59999389629810485"/>
        </patternFill>
      </fill>
    </dxf>
  </rfmt>
  <rfmt sheetId="1" sqref="E377">
    <dxf>
      <fill>
        <patternFill patternType="solid">
          <bgColor theme="7" tint="0.59999389629810485"/>
        </patternFill>
      </fill>
    </dxf>
  </rfmt>
  <rfmt sheetId="1" sqref="E382">
    <dxf>
      <fill>
        <patternFill patternType="solid">
          <bgColor theme="7" tint="0.59999389629810485"/>
        </patternFill>
      </fill>
    </dxf>
  </rfmt>
  <rfmt sheetId="1" sqref="E391">
    <dxf>
      <fill>
        <patternFill patternType="solid">
          <bgColor theme="7" tint="0.59999389629810485"/>
        </patternFill>
      </fill>
    </dxf>
  </rfmt>
  <rfmt sheetId="1" sqref="E445">
    <dxf>
      <fill>
        <patternFill patternType="solid">
          <bgColor theme="7" tint="0.59999389629810485"/>
        </patternFill>
      </fill>
    </dxf>
  </rfmt>
  <rfmt sheetId="1" sqref="E453">
    <dxf>
      <fill>
        <patternFill patternType="solid">
          <bgColor theme="7" tint="0.59999389629810485"/>
        </patternFill>
      </fill>
    </dxf>
  </rfmt>
  <rfmt sheetId="1" sqref="E80">
    <dxf>
      <fill>
        <patternFill>
          <bgColor theme="2" tint="-0.249977111117893"/>
        </patternFill>
      </fill>
    </dxf>
  </rfmt>
  <rfmt sheetId="1" sqref="E82">
    <dxf>
      <fill>
        <patternFill patternType="solid">
          <bgColor theme="2" tint="-0.249977111117893"/>
        </patternFill>
      </fill>
    </dxf>
  </rfmt>
  <rfmt sheetId="1" sqref="E88">
    <dxf>
      <fill>
        <patternFill>
          <bgColor theme="2" tint="-0.249977111117893"/>
        </patternFill>
      </fill>
    </dxf>
  </rfmt>
  <rfmt sheetId="1" sqref="E120">
    <dxf>
      <fill>
        <patternFill patternType="solid">
          <bgColor theme="2" tint="-0.249977111117893"/>
        </patternFill>
      </fill>
    </dxf>
  </rfmt>
  <rfmt sheetId="1" sqref="E141">
    <dxf>
      <fill>
        <patternFill patternType="solid">
          <bgColor theme="2" tint="-0.249977111117893"/>
        </patternFill>
      </fill>
    </dxf>
  </rfmt>
  <rfmt sheetId="1" sqref="E148">
    <dxf>
      <fill>
        <patternFill patternType="solid">
          <bgColor theme="2" tint="-0.249977111117893"/>
        </patternFill>
      </fill>
    </dxf>
  </rfmt>
  <rfmt sheetId="1" sqref="E154">
    <dxf>
      <fill>
        <patternFill patternType="solid">
          <bgColor theme="2" tint="-0.249977111117893"/>
        </patternFill>
      </fill>
    </dxf>
  </rfmt>
  <rfmt sheetId="1" sqref="E165">
    <dxf>
      <fill>
        <patternFill patternType="solid">
          <bgColor theme="2" tint="-0.249977111117893"/>
        </patternFill>
      </fill>
    </dxf>
  </rfmt>
  <rfmt sheetId="1" sqref="E212">
    <dxf>
      <fill>
        <patternFill patternType="solid">
          <bgColor theme="2" tint="-0.249977111117893"/>
        </patternFill>
      </fill>
    </dxf>
  </rfmt>
  <rfmt sheetId="1" sqref="E214">
    <dxf>
      <fill>
        <patternFill patternType="solid">
          <bgColor theme="2" tint="-0.249977111117893"/>
        </patternFill>
      </fill>
    </dxf>
  </rfmt>
  <rfmt sheetId="1" sqref="E303">
    <dxf>
      <fill>
        <patternFill patternType="solid">
          <bgColor theme="2" tint="-0.249977111117893"/>
        </patternFill>
      </fill>
    </dxf>
  </rfmt>
  <rfmt sheetId="1" sqref="E307">
    <dxf>
      <fill>
        <patternFill patternType="solid">
          <bgColor theme="2" tint="-0.249977111117893"/>
        </patternFill>
      </fill>
    </dxf>
  </rfmt>
  <rfmt sheetId="1" sqref="E313">
    <dxf>
      <fill>
        <patternFill patternType="solid">
          <bgColor theme="2" tint="-0.249977111117893"/>
        </patternFill>
      </fill>
    </dxf>
  </rfmt>
  <rfmt sheetId="1" sqref="E339">
    <dxf>
      <fill>
        <patternFill patternType="solid">
          <bgColor theme="2" tint="-0.249977111117893"/>
        </patternFill>
      </fill>
    </dxf>
  </rfmt>
  <rfmt sheetId="1" sqref="E358">
    <dxf>
      <fill>
        <patternFill patternType="solid">
          <bgColor theme="2" tint="-0.249977111117893"/>
        </patternFill>
      </fill>
    </dxf>
  </rfmt>
  <rfmt sheetId="1" sqref="E379">
    <dxf>
      <fill>
        <patternFill patternType="solid">
          <bgColor theme="2" tint="-0.249977111117893"/>
        </patternFill>
      </fill>
    </dxf>
  </rfmt>
  <rfmt sheetId="1" sqref="E394">
    <dxf>
      <fill>
        <patternFill patternType="solid">
          <bgColor theme="2" tint="-0.249977111117893"/>
        </patternFill>
      </fill>
    </dxf>
  </rfmt>
  <rfmt sheetId="1" sqref="E397">
    <dxf>
      <fill>
        <patternFill patternType="solid">
          <bgColor theme="2" tint="-0.249977111117893"/>
        </patternFill>
      </fill>
    </dxf>
  </rfmt>
  <rfmt sheetId="1" sqref="E409">
    <dxf>
      <fill>
        <patternFill>
          <bgColor theme="2" tint="-0.249977111117893"/>
        </patternFill>
      </fill>
    </dxf>
  </rfmt>
  <rfmt sheetId="1" sqref="E413">
    <dxf>
      <fill>
        <patternFill>
          <bgColor theme="2" tint="-0.249977111117893"/>
        </patternFill>
      </fill>
    </dxf>
  </rfmt>
  <rcc rId="2908" sId="1">
    <oc r="C477">
      <v>45</v>
    </oc>
    <nc r="C477">
      <v>53</v>
    </nc>
  </rcc>
  <rcc rId="2909" sId="1">
    <oc r="C478">
      <v>40</v>
    </oc>
    <nc r="C478">
      <v>28</v>
    </nc>
  </rcc>
  <rcc rId="2910" sId="1">
    <oc r="C479">
      <v>17</v>
    </oc>
    <nc r="C479">
      <v>20</v>
    </nc>
  </rcc>
  <rcc rId="2911" sId="1">
    <oc r="C480">
      <v>18</v>
    </oc>
    <nc r="C480">
      <v>20</v>
    </nc>
  </rcc>
  <rfmt sheetId="1" sqref="B477:C480" start="0" length="2147483647">
    <dxf>
      <font>
        <color auto="1"/>
      </font>
    </dxf>
  </rfmt>
  <rfmt sheetId="1" sqref="E10 E19 E26 E29">
    <dxf>
      <fill>
        <patternFill>
          <bgColor theme="0"/>
        </patternFill>
      </fill>
    </dxf>
  </rfmt>
  <rfmt sheetId="1" sqref="E31 E36 E43">
    <dxf>
      <fill>
        <patternFill>
          <bgColor theme="0"/>
        </patternFill>
      </fill>
    </dxf>
  </rfmt>
  <rfmt sheetId="1" sqref="E47 E50">
    <dxf>
      <fill>
        <patternFill>
          <bgColor theme="0"/>
        </patternFill>
      </fill>
    </dxf>
  </rfmt>
  <rfmt sheetId="1" sqref="E60 E63 E66">
    <dxf>
      <fill>
        <patternFill>
          <bgColor theme="0"/>
        </patternFill>
      </fill>
    </dxf>
  </rfmt>
  <rfmt sheetId="1" sqref="E71 E75">
    <dxf>
      <fill>
        <patternFill>
          <bgColor theme="0"/>
        </patternFill>
      </fill>
    </dxf>
  </rfmt>
  <rfmt sheetId="1" sqref="E80 E82 E85">
    <dxf>
      <fill>
        <patternFill>
          <bgColor theme="0"/>
        </patternFill>
      </fill>
    </dxf>
  </rfmt>
  <rfmt sheetId="1" sqref="E88 E90 E93 E97">
    <dxf>
      <fill>
        <patternFill>
          <bgColor theme="0"/>
        </patternFill>
      </fill>
    </dxf>
  </rfmt>
  <rcc rId="2912" sId="1">
    <oc r="E96">
      <f>D96/C96*100</f>
    </oc>
    <nc r="E96"/>
  </rcc>
  <rfmt sheetId="1" sqref="E101 E105 E115">
    <dxf>
      <fill>
        <patternFill>
          <bgColor theme="0"/>
        </patternFill>
      </fill>
    </dxf>
  </rfmt>
  <rfmt sheetId="1" sqref="E118 E120 E122">
    <dxf>
      <fill>
        <patternFill>
          <bgColor theme="0"/>
        </patternFill>
      </fill>
    </dxf>
  </rfmt>
  <rfmt sheetId="1" sqref="E125 E127 E131 E134">
    <dxf>
      <fill>
        <patternFill>
          <bgColor theme="0"/>
        </patternFill>
      </fill>
    </dxf>
  </rfmt>
  <rfmt sheetId="1" sqref="E141 E145 E148">
    <dxf>
      <fill>
        <patternFill>
          <bgColor theme="0"/>
        </patternFill>
      </fill>
    </dxf>
  </rfmt>
  <rcc rId="2913" sId="1">
    <oc r="E142">
      <f>D142/C142*100</f>
    </oc>
    <nc r="E142"/>
  </rcc>
  <rcc rId="2914" sId="1">
    <oc r="E143">
      <f>D143/C143*100</f>
    </oc>
    <nc r="E143"/>
  </rcc>
  <rfmt sheetId="1" sqref="E151 E154 E157 E161">
    <dxf>
      <fill>
        <patternFill>
          <bgColor theme="0"/>
        </patternFill>
      </fill>
    </dxf>
  </rfmt>
  <rfmt sheetId="1" sqref="E165 E168 E170 E172">
    <dxf>
      <fill>
        <patternFill>
          <bgColor theme="0"/>
        </patternFill>
      </fill>
    </dxf>
  </rfmt>
  <rfmt sheetId="1" sqref="E182 E186 E190 E190">
    <dxf>
      <fill>
        <patternFill>
          <bgColor theme="0"/>
        </patternFill>
      </fill>
    </dxf>
  </rfmt>
  <rfmt sheetId="1" sqref="E197 E199">
    <dxf>
      <fill>
        <patternFill>
          <bgColor theme="0"/>
        </patternFill>
      </fill>
    </dxf>
  </rfmt>
  <rfmt sheetId="1" sqref="E202 E205">
    <dxf>
      <fill>
        <patternFill>
          <bgColor theme="0"/>
        </patternFill>
      </fill>
    </dxf>
  </rfmt>
  <rfmt sheetId="1" sqref="E208 E212 E214">
    <dxf>
      <fill>
        <patternFill>
          <bgColor theme="0"/>
        </patternFill>
      </fill>
    </dxf>
  </rfmt>
  <rfmt sheetId="1" sqref="E221 E224 E228 E236">
    <dxf>
      <fill>
        <patternFill>
          <bgColor theme="0"/>
        </patternFill>
      </fill>
    </dxf>
  </rfmt>
  <rfmt sheetId="1" sqref="E240:E242 E245 E249 E251 E256 E258">
    <dxf>
      <fill>
        <patternFill>
          <bgColor theme="0"/>
        </patternFill>
      </fill>
    </dxf>
  </rfmt>
  <rfmt sheetId="1" sqref="E260 E263 E272 E274 E276">
    <dxf>
      <fill>
        <patternFill>
          <bgColor theme="0"/>
        </patternFill>
      </fill>
    </dxf>
  </rfmt>
  <rfmt sheetId="1" sqref="E278 E281">
    <dxf>
      <fill>
        <patternFill>
          <bgColor theme="0"/>
        </patternFill>
      </fill>
    </dxf>
  </rfmt>
  <rfmt sheetId="1" sqref="E283 E286 E289 E291">
    <dxf>
      <fill>
        <patternFill>
          <bgColor theme="0"/>
        </patternFill>
      </fill>
    </dxf>
  </rfmt>
  <rfmt sheetId="1" sqref="E288">
    <dxf>
      <fill>
        <patternFill>
          <bgColor theme="0"/>
        </patternFill>
      </fill>
    </dxf>
  </rfmt>
  <rfmt sheetId="1" sqref="E299 E301 E303">
    <dxf>
      <fill>
        <patternFill>
          <bgColor theme="0"/>
        </patternFill>
      </fill>
    </dxf>
  </rfmt>
  <rfmt sheetId="1" sqref="E305 E307">
    <dxf>
      <fill>
        <patternFill>
          <bgColor theme="0"/>
        </patternFill>
      </fill>
    </dxf>
  </rfmt>
  <rfmt sheetId="1" sqref="E311 E313 E316 E318">
    <dxf>
      <fill>
        <patternFill>
          <bgColor theme="0"/>
        </patternFill>
      </fill>
    </dxf>
  </rfmt>
  <rfmt sheetId="1" sqref="E328 E325">
    <dxf>
      <fill>
        <patternFill>
          <bgColor theme="0"/>
        </patternFill>
      </fill>
    </dxf>
  </rfmt>
  <rfmt sheetId="1" sqref="E331 E339">
    <dxf>
      <fill>
        <patternFill>
          <bgColor theme="0"/>
        </patternFill>
      </fill>
    </dxf>
  </rfmt>
  <rfmt sheetId="1" sqref="E342 E344 E346 E348">
    <dxf>
      <fill>
        <patternFill>
          <bgColor theme="0"/>
        </patternFill>
      </fill>
    </dxf>
  </rfmt>
  <rfmt sheetId="1" sqref="E361 E358 E364 E367 E369 E371">
    <dxf>
      <fill>
        <patternFill>
          <bgColor theme="0"/>
        </patternFill>
      </fill>
    </dxf>
  </rfmt>
  <rfmt sheetId="1" sqref="E374 E377 E379 E382">
    <dxf>
      <fill>
        <patternFill>
          <bgColor theme="0"/>
        </patternFill>
      </fill>
    </dxf>
  </rfmt>
  <rfmt sheetId="1" sqref="E389 E391">
    <dxf>
      <fill>
        <patternFill>
          <bgColor theme="0"/>
        </patternFill>
      </fill>
    </dxf>
  </rfmt>
  <rfmt sheetId="1" sqref="E394 E397">
    <dxf>
      <fill>
        <patternFill>
          <bgColor theme="0"/>
        </patternFill>
      </fill>
    </dxf>
  </rfmt>
  <rfmt sheetId="1" sqref="E405">
    <dxf>
      <fill>
        <patternFill>
          <bgColor theme="0"/>
        </patternFill>
      </fill>
    </dxf>
  </rfmt>
  <rfmt sheetId="1" sqref="E409 E413">
    <dxf>
      <fill>
        <patternFill>
          <bgColor theme="0"/>
        </patternFill>
      </fill>
    </dxf>
  </rfmt>
  <rfmt sheetId="1" sqref="E422 E424 E430 E433">
    <dxf>
      <fill>
        <patternFill>
          <bgColor theme="0"/>
        </patternFill>
      </fill>
    </dxf>
  </rfmt>
  <rfmt sheetId="1" sqref="E435 E437 E441">
    <dxf>
      <fill>
        <patternFill>
          <bgColor theme="0"/>
        </patternFill>
      </fill>
    </dxf>
  </rfmt>
  <rfmt sheetId="1" sqref="E445 E453 E455 E458 E460">
    <dxf>
      <fill>
        <patternFill>
          <bgColor theme="0"/>
        </patternFill>
      </fill>
    </dxf>
  </rfmt>
  <rfmt sheetId="1" sqref="E462 E465">
    <dxf>
      <fill>
        <patternFill>
          <bgColor theme="0"/>
        </patternFill>
      </fill>
    </dxf>
  </rfmt>
  <rcv guid="{E7170C51-9D5A-4A08-B92E-A8EB730D7DEE}" action="delete"/>
  <rdn rId="0" localSheetId="1" customView="1" name="Z_E7170C51_9D5A_4A08_B92E_A8EB730D7DEE_.wvu.PrintArea" hidden="1" oldHidden="1">
    <formula>'Приложение 1'!$B$1:$F$473</formula>
    <oldFormula>'Приложение 1'!$B$1:$F$473</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Rows" hidden="1" oldHidden="1">
    <formula>'Приложение 1'!$142:$143,'Приложение 1'!$203:$203,'Приложение 1'!$223:$223,'Приложение 1'!$246:$246,'Приложение 1'!$280:$280,'Приложение 1'!$290:$290,'Приложение 1'!$362:$362,'Приложение 1'!$375:$375</formula>
  </rdn>
  <rdn rId="0" localSheetId="1" customView="1" name="Z_E7170C51_9D5A_4A08_B92E_A8EB730D7DEE_.wvu.FilterData" hidden="1" oldHidden="1">
    <formula>'Приложение 1'!$E$1:$E$490</formula>
  </rdn>
  <rcv guid="{E7170C51-9D5A-4A08-B92E-A8EB730D7DEE}"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9" sId="1">
    <oc r="F82" t="inlineStr">
      <is>
        <t>Проведены показательные выступления по ракетомодельному спорту, посвящённые Дню космонавтики; молодежный слет-фестиваль "Перекресток"; молодежный форум; волонтерский проект "Свет в окне"; акция гражданско-патриотического направления; Акция социально-культурного направления. Экономия плановых ассигнований в связи с отменой проведения мероприятий по решению организаторов.</t>
      </is>
    </oc>
    <nc r="F82" t="inlineStr">
      <is>
        <t>Проведены показательные выступления по ракетомодельному спорту, посвящённые Дню космонавтики; молодежный слет-фестиваль «Перекресток»; программа в рамках дня молодёжи; молодежный форум; волонтерский проект «Свет в окне»; акция гражданско-патриотического направления; акция социально-культурного направления и др. Экономия плановых ассигнований сложилась в связи с отменой проведения выездных мероприятий или проведением их в онлайн-формате по решению организаторов (так,  не состоялись конкурс молодёжных проектов ХМАО-Югры, открытый съезд молодёжных советов «Молодёжь Ямала - общение без границ!», в онлайн-формате был организован региональный этап окружного проекта «Молодежная лига управленцев Югры»), в связи с проведением ряда городских мероприятий в оналйн-формате на основании  действия ограничительных мер ( так. в онлайн-формате был проведен молодженый форум, слет-фестиваль «Перекресток» и проч.).</t>
      </is>
    </nc>
  </rcc>
  <rcv guid="{E7170C51-9D5A-4A08-B92E-A8EB730D7DEE}" action="delete"/>
  <rdn rId="0" localSheetId="1" customView="1" name="Z_E7170C51_9D5A_4A08_B92E_A8EB730D7DEE_.wvu.PrintArea" hidden="1" oldHidden="1">
    <formula>'Приложение 1'!$B$1:$F$473</formula>
    <oldFormula>'Приложение 1'!$B$1:$F$473</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Rows" hidden="1" oldHidden="1">
    <formula>'Приложение 1'!$142:$143,'Приложение 1'!$203:$203,'Приложение 1'!$223:$223,'Приложение 1'!$246:$246,'Приложение 1'!$280:$280,'Приложение 1'!$290:$290,'Приложение 1'!$362:$362,'Приложение 1'!$375:$375</formula>
    <oldFormula>'Приложение 1'!$142:$143,'Приложение 1'!$203:$203,'Приложение 1'!$223:$223,'Приложение 1'!$246:$246,'Приложение 1'!$280:$280,'Приложение 1'!$290:$290,'Приложение 1'!$362:$362,'Приложение 1'!$375:$375</oldFormula>
  </rdn>
  <rdn rId="0" localSheetId="1" customView="1" name="Z_E7170C51_9D5A_4A08_B92E_A8EB730D7DEE_.wvu.FilterData" hidden="1" oldHidden="1">
    <formula>'Приложение 1'!$E$1:$E$490</formula>
    <oldFormula>'Приложение 1'!$E$1:$E$490</oldFormula>
  </rdn>
  <rcv guid="{E7170C51-9D5A-4A08-B92E-A8EB730D7DE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2">
    <dxf>
      <fill>
        <patternFill patternType="solid">
          <bgColor rgb="FFFFFF00"/>
        </patternFill>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24" sId="1">
    <oc r="F82" t="inlineStr">
      <is>
        <t>Проведены показательные выступления по ракетомодельному спорту, посвящённые Дню космонавтики; молодежный слет-фестиваль «Перекресток»; программа в рамках дня молодёжи; молодежный форум; волонтерский проект «Свет в окне»; акция гражданско-патриотического направления; акция социально-культурного направления и др. Экономия плановых ассигнований сложилась в связи с отменой проведения выездных мероприятий или проведением их в онлайн-формате по решению организаторов (так,  не состоялись конкурс молодёжных проектов ХМАО-Югры, открытый съезд молодёжных советов «Молодёжь Ямала - общение без границ!», в онлайн-формате был организован региональный этап окружного проекта «Молодежная лига управленцев Югры»), в связи с проведением ряда городских мероприятий в оналйн-формате на основании  действия ограничительных мер ( так. в онлайн-формате был проведен молодженый форум, слет-фестиваль «Перекресток» и проч.).</t>
      </is>
    </oc>
    <nc r="F82" t="inlineStr">
      <is>
        <t>Проведены показательные выступления по ракетомодельному спорту, посвящённые Дню космонавтики; молодежный слет-фестиваль «Перекресток»; программа в рамках дня молодёжи; молодежный форум; волонтерский проект «Свет в окне»; акция гражданско-патриотического направления; акция социально-культурного направления и др. Экономия плановых ассигнований сложилась в связи с отменой проведения выездных мероприятий или проведением их в онлайн-формате по решению организаторов (так,  не состоялись конкурс молодёжных проектов ХМАО-Югры, открытый съезд молодёжных советов «Молодёжь Ямала - общение без границ!», в онлайн-формате был организован региональный этап окружного проекта «Молодежная лига управленцев Югры»), в связи с проведением ряда городских мероприятий в онлайн-формате на основании  действия ограничительных мер ( так. в онлайн-формате был проведен молодженый форум, слет-фестиваль «Перекресток» и проч.).</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2">
    <dxf>
      <fill>
        <patternFill patternType="none">
          <bgColor auto="1"/>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170C51-9D5A-4A08-B92E-A8EB730D7DEE}" action="delete"/>
  <rdn rId="0" localSheetId="1" customView="1" name="Z_E7170C51_9D5A_4A08_B92E_A8EB730D7DEE_.wvu.PrintArea" hidden="1" oldHidden="1">
    <formula>'Приложение 1'!$B$1:$F$473</formula>
    <oldFormula>'Приложение 1'!$B$1:$F$473</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Rows" hidden="1" oldHidden="1">
    <formula>'Приложение 1'!$142:$143,'Приложение 1'!$203:$203,'Приложение 1'!$223:$223,'Приложение 1'!$246:$246,'Приложение 1'!$280:$280,'Приложение 1'!$290:$290,'Приложение 1'!$362:$362,'Приложение 1'!$375:$375</formula>
    <oldFormula>'Приложение 1'!$142:$143,'Приложение 1'!$203:$203,'Приложение 1'!$223:$223,'Приложение 1'!$246:$246,'Приложение 1'!$280:$280,'Приложение 1'!$290:$290,'Приложение 1'!$362:$362,'Приложение 1'!$375:$375</oldFormula>
  </rdn>
  <rdn rId="0" localSheetId="1" customView="1" name="Z_E7170C51_9D5A_4A08_B92E_A8EB730D7DEE_.wvu.FilterData" hidden="1" oldHidden="1">
    <formula>'Приложение 1'!$E$1:$E$490</formula>
    <oldFormula>'Приложение 1'!$E$1:$E$490</oldFormula>
  </rdn>
  <rcv guid="{E7170C51-9D5A-4A08-B92E-A8EB730D7DE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69" sId="1" ref="A42:XFD58" action="insertRow">
    <undo index="8" exp="area" ref3D="1" dr="$A$271:$XFD$271" dn="Z_E7170C51_9D5A_4A08_B92E_A8EB730D7DEE_.wvu.Rows" sId="1"/>
    <undo index="6" exp="area" ref3D="1" dr="$A$128:$XFD$128" dn="Z_E7170C51_9D5A_4A08_B92E_A8EB730D7DEE_.wvu.Rows" sId="1"/>
    <undo index="16" exp="area" ref3D="1" dr="$A$442:$XFD$442" dn="Z_3693EDC1_FD1C_4AF3_912C_19CDCDBFB43C_.wvu.Rows" sId="1"/>
    <undo index="14" exp="area" ref3D="1" dr="$A$436:$XFD$436" dn="Z_3693EDC1_FD1C_4AF3_912C_19CDCDBFB43C_.wvu.Rows" sId="1"/>
    <undo index="12" exp="area" ref3D="1" dr="$A$349:$XFD$349" dn="Z_3693EDC1_FD1C_4AF3_912C_19CDCDBFB43C_.wvu.Rows" sId="1"/>
    <undo index="10" exp="area" ref3D="1" dr="$A$206:$XFD$206" dn="Z_3693EDC1_FD1C_4AF3_912C_19CDCDBFB43C_.wvu.Rows" sId="1"/>
    <undo index="8" exp="area" ref3D="1" dr="$A$200:$XFD$200" dn="Z_3693EDC1_FD1C_4AF3_912C_19CDCDBFB43C_.wvu.Rows" sId="1"/>
    <undo index="6" exp="area" ref3D="1" dr="$A$190:$XFD$190" dn="Z_3693EDC1_FD1C_4AF3_912C_19CDCDBFB43C_.wvu.Rows" sId="1"/>
    <undo index="4" exp="area" ref3D="1" dr="$A$159:$XFD$159" dn="Z_3693EDC1_FD1C_4AF3_912C_19CDCDBFB43C_.wvu.Rows" sId="1"/>
    <undo index="2" exp="area" ref3D="1" dr="$A$143:$XFD$144" dn="Z_3693EDC1_FD1C_4AF3_912C_19CDCDBFB43C_.wvu.Rows" sId="1"/>
    <undo index="1" exp="area" ref3D="1" dr="$A$128:$XFD$128" dn="Z_3693EDC1_FD1C_4AF3_912C_19CDCDBFB43C_.wvu.Rows" sId="1"/>
    <undo index="16" exp="area" ref3D="1" dr="$A$121:$XFD$121" dn="Z_161695C3_1CE5_4E5C_AD86_E27CE310F608_.wvu.Rows" sId="1"/>
    <undo index="10" exp="area" ref3D="1" dr="$A$313:$XFD$314" dn="Z_161695C3_1CE5_4E5C_AD86_E27CE310F608_.wvu.Rows" sId="1"/>
    <undo index="8" exp="area" ref3D="1" dr="$A$419:$XFD$419" dn="Z_161695C3_1CE5_4E5C_AD86_E27CE310F608_.wvu.Rows" sId="1"/>
    <undo index="2" exp="area" ref3D="1" dr="$A$273:$XFD$273" dn="Z_161695C3_1CE5_4E5C_AD86_E27CE310F608_.wvu.Rows" sId="1"/>
    <undo index="1" exp="area" ref3D="1" dr="$A$271:$XFD$271" dn="Z_161695C3_1CE5_4E5C_AD86_E27CE310F608_.wvu.Rows" sId="1"/>
    <undo index="14" exp="area" ref3D="1" dr="$A$419:$XFD$419" dn="Z_10610988_B7D0_46D7_B8FD_DA5F72A4893C_.wvu.Rows" sId="1"/>
    <undo index="10" exp="area" ref3D="1" dr="$A$313:$XFD$314" dn="Z_10610988_B7D0_46D7_B8FD_DA5F72A4893C_.wvu.Rows" sId="1"/>
    <undo index="8" exp="area" ref3D="1" dr="$A$273:$XFD$273" dn="Z_10610988_B7D0_46D7_B8FD_DA5F72A4893C_.wvu.Rows" sId="1"/>
    <undo index="6" exp="area" ref3D="1" dr="$A$271:$XFD$271" dn="Z_10610988_B7D0_46D7_B8FD_DA5F72A4893C_.wvu.Rows" sId="1"/>
    <undo index="4" exp="area" ref3D="1" dr="$A$121:$XFD$121" dn="Z_10610988_B7D0_46D7_B8FD_DA5F72A4893C_.wvu.Rows" sId="1"/>
  </rrc>
  <rm rId="2470" sheetId="1" source="A140:XFD156" destination="A42:XFD58" sourceSheetId="1">
    <undo index="6" exp="area" ref3D="1" dr="$A$145:$XFD$145" dn="Z_E7170C51_9D5A_4A08_B92E_A8EB730D7DEE_.wvu.Rows" sId="1"/>
    <undo index="1" exp="area" ref3D="1" dr="$A$145:$XFD$145" dn="Z_3693EDC1_FD1C_4AF3_912C_19CDCDBFB43C_.wvu.Rows" sId="1"/>
    <rfmt sheetId="1" xfDxf="1" sqref="A42:XFD42" start="0" length="0">
      <dxf>
        <font>
          <color rgb="FFFF0000"/>
        </font>
      </dxf>
    </rfmt>
    <rfmt sheetId="1" xfDxf="1" sqref="A43:XFD43" start="0" length="0">
      <dxf>
        <font>
          <color rgb="FFFF0000"/>
        </font>
      </dxf>
    </rfmt>
    <rfmt sheetId="1" xfDxf="1" sqref="A44:XFD44" start="0" length="0">
      <dxf>
        <font>
          <color rgb="FFFF0000"/>
        </font>
      </dxf>
    </rfmt>
    <rfmt sheetId="1" xfDxf="1" sqref="A45:XFD45" start="0" length="0">
      <dxf>
        <font>
          <color rgb="FFFF0000"/>
        </font>
      </dxf>
    </rfmt>
    <rfmt sheetId="1" xfDxf="1" sqref="A46:XFD46" start="0" length="0">
      <dxf>
        <font>
          <color rgb="FFFF0000"/>
        </font>
      </dxf>
    </rfmt>
    <rfmt sheetId="1" xfDxf="1" sqref="A47:XFD47" start="0" length="0">
      <dxf>
        <font>
          <color rgb="FFFF0000"/>
        </font>
      </dxf>
    </rfmt>
    <rfmt sheetId="1" xfDxf="1" sqref="A48:XFD48" start="0" length="0">
      <dxf>
        <font>
          <color rgb="FFFF0000"/>
        </font>
      </dxf>
    </rfmt>
    <rfmt sheetId="1" xfDxf="1" sqref="A49:XFD49" start="0" length="0">
      <dxf>
        <font>
          <color rgb="FFFF0000"/>
        </font>
      </dxf>
    </rfmt>
    <rfmt sheetId="1" xfDxf="1" sqref="A50:XFD50" start="0" length="0">
      <dxf>
        <font>
          <color rgb="FFFF0000"/>
        </font>
      </dxf>
    </rfmt>
    <rfmt sheetId="1" xfDxf="1" sqref="A51:XFD51" start="0" length="0">
      <dxf>
        <font>
          <color rgb="FFFF0000"/>
        </font>
      </dxf>
    </rfmt>
    <rfmt sheetId="1" xfDxf="1" sqref="A52:XFD52" start="0" length="0">
      <dxf>
        <font>
          <color rgb="FFFF0000"/>
        </font>
      </dxf>
    </rfmt>
    <rfmt sheetId="1" xfDxf="1" sqref="A53:XFD53" start="0" length="0">
      <dxf>
        <font>
          <color rgb="FFFF0000"/>
        </font>
      </dxf>
    </rfmt>
    <rfmt sheetId="1" xfDxf="1" sqref="A54:XFD54" start="0" length="0">
      <dxf>
        <font>
          <color rgb="FFFF0000"/>
        </font>
      </dxf>
    </rfmt>
    <rfmt sheetId="1" xfDxf="1" sqref="A55:XFD55" start="0" length="0">
      <dxf>
        <font>
          <color rgb="FFFF0000"/>
        </font>
      </dxf>
    </rfmt>
    <rfmt sheetId="1" xfDxf="1" sqref="A56:XFD56" start="0" length="0">
      <dxf>
        <font>
          <color rgb="FFFF0000"/>
        </font>
      </dxf>
    </rfmt>
    <rfmt sheetId="1" xfDxf="1" sqref="A57:XFD57" start="0" length="0">
      <dxf>
        <font>
          <color rgb="FFFF0000"/>
        </font>
      </dxf>
    </rfmt>
    <rfmt sheetId="1" xfDxf="1" sqref="A58:XFD58" start="0" length="0">
      <dxf>
        <font>
          <color rgb="FFFF0000"/>
        </font>
      </dxf>
    </rfmt>
    <rfmt sheetId="1" sqref="A42" start="0" length="0">
      <dxf>
        <font>
          <b/>
          <sz val="16"/>
          <color rgb="FFFF0000"/>
        </font>
      </dxf>
    </rfmt>
    <rfmt sheetId="1" sqref="B4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2" start="0" length="0">
      <dxf>
        <font>
          <sz val="13"/>
          <color rgb="FFFF0000"/>
        </font>
        <numFmt numFmtId="165" formatCode="#,##0.0"/>
      </dxf>
    </rfmt>
    <rfmt sheetId="1" sqref="H42" start="0" length="0">
      <dxf>
        <font>
          <sz val="13"/>
          <color rgb="FFFF0000"/>
        </font>
      </dxf>
    </rfmt>
    <rfmt sheetId="1" sqref="A43" start="0" length="0">
      <dxf>
        <font>
          <b/>
          <sz val="16"/>
          <color rgb="FFFF0000"/>
        </font>
      </dxf>
    </rfmt>
    <rfmt sheetId="1" sqref="B4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3" start="0" length="0">
      <dxf>
        <font>
          <sz val="13"/>
          <color rgb="FFFF0000"/>
        </font>
        <numFmt numFmtId="165" formatCode="#,##0.0"/>
      </dxf>
    </rfmt>
    <rfmt sheetId="1" sqref="H43" start="0" length="0">
      <dxf>
        <font>
          <sz val="13"/>
          <color rgb="FFFF0000"/>
        </font>
      </dxf>
    </rfmt>
    <rfmt sheetId="1" sqref="A44" start="0" length="0">
      <dxf>
        <font>
          <b/>
          <sz val="16"/>
          <color rgb="FFFF0000"/>
        </font>
      </dxf>
    </rfmt>
    <rfmt sheetId="1" sqref="B4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4" start="0" length="0">
      <dxf>
        <font>
          <sz val="13"/>
          <color rgb="FFFF0000"/>
        </font>
        <numFmt numFmtId="165" formatCode="#,##0.0"/>
      </dxf>
    </rfmt>
    <rfmt sheetId="1" sqref="H44" start="0" length="0">
      <dxf>
        <font>
          <sz val="13"/>
          <color rgb="FFFF0000"/>
        </font>
      </dxf>
    </rfmt>
    <rfmt sheetId="1" sqref="A45" start="0" length="0">
      <dxf>
        <font>
          <b/>
          <sz val="16"/>
          <color rgb="FFFF0000"/>
        </font>
      </dxf>
    </rfmt>
    <rfmt sheetId="1" sqref="B4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5" start="0" length="0">
      <dxf>
        <font>
          <sz val="13"/>
          <color rgb="FFFF0000"/>
        </font>
        <numFmt numFmtId="165" formatCode="#,##0.0"/>
      </dxf>
    </rfmt>
    <rfmt sheetId="1" sqref="H45" start="0" length="0">
      <dxf>
        <font>
          <sz val="13"/>
          <color rgb="FFFF0000"/>
        </font>
      </dxf>
    </rfmt>
    <rfmt sheetId="1" sqref="A46" start="0" length="0">
      <dxf>
        <font>
          <b/>
          <sz val="16"/>
          <color rgb="FFFF0000"/>
        </font>
      </dxf>
    </rfmt>
    <rfmt sheetId="1" sqref="B4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6" start="0" length="0">
      <dxf>
        <font>
          <sz val="13"/>
          <color rgb="FFFF0000"/>
        </font>
        <numFmt numFmtId="165" formatCode="#,##0.0"/>
      </dxf>
    </rfmt>
    <rfmt sheetId="1" sqref="H46" start="0" length="0">
      <dxf>
        <font>
          <sz val="13"/>
          <color rgb="FFFF0000"/>
        </font>
      </dxf>
    </rfmt>
    <rfmt sheetId="1" sqref="A47" start="0" length="0">
      <dxf>
        <font>
          <b/>
          <sz val="16"/>
          <color rgb="FFFF0000"/>
        </font>
      </dxf>
    </rfmt>
    <rfmt sheetId="1" sqref="B4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7" start="0" length="0">
      <dxf>
        <font>
          <sz val="13"/>
          <color rgb="FFFF0000"/>
        </font>
        <numFmt numFmtId="165" formatCode="#,##0.0"/>
      </dxf>
    </rfmt>
    <rfmt sheetId="1" sqref="H47" start="0" length="0">
      <dxf>
        <font>
          <sz val="13"/>
          <color rgb="FFFF0000"/>
        </font>
      </dxf>
    </rfmt>
    <rfmt sheetId="1" sqref="A48" start="0" length="0">
      <dxf>
        <font>
          <b/>
          <sz val="16"/>
          <color rgb="FFFF0000"/>
        </font>
      </dxf>
    </rfmt>
    <rfmt sheetId="1" sqref="B4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8" start="0" length="0">
      <dxf>
        <font>
          <sz val="13"/>
          <color rgb="FFFF0000"/>
        </font>
        <numFmt numFmtId="165" formatCode="#,##0.0"/>
      </dxf>
    </rfmt>
    <rfmt sheetId="1" sqref="H48" start="0" length="0">
      <dxf>
        <font>
          <sz val="13"/>
          <color rgb="FFFF0000"/>
        </font>
      </dxf>
    </rfmt>
    <rfmt sheetId="1" sqref="A49" start="0" length="0">
      <dxf>
        <font>
          <b/>
          <sz val="16"/>
          <color rgb="FFFF0000"/>
        </font>
      </dxf>
    </rfmt>
    <rfmt sheetId="1" sqref="B4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4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9" start="0" length="0">
      <dxf>
        <font>
          <sz val="13"/>
          <color rgb="FFFF0000"/>
        </font>
        <numFmt numFmtId="165" formatCode="#,##0.0"/>
      </dxf>
    </rfmt>
    <rfmt sheetId="1" sqref="H49" start="0" length="0">
      <dxf>
        <font>
          <sz val="13"/>
          <color rgb="FFFF0000"/>
        </font>
      </dxf>
    </rfmt>
    <rfmt sheetId="1" sqref="A50" start="0" length="0">
      <dxf>
        <font>
          <b/>
          <sz val="16"/>
          <color rgb="FFFF0000"/>
        </font>
      </dxf>
    </rfmt>
    <rfmt sheetId="1" sqref="B5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0" start="0" length="0">
      <dxf>
        <font>
          <sz val="13"/>
          <color rgb="FFFF0000"/>
        </font>
        <numFmt numFmtId="165" formatCode="#,##0.0"/>
      </dxf>
    </rfmt>
    <rfmt sheetId="1" sqref="H50" start="0" length="0">
      <dxf>
        <font>
          <sz val="13"/>
          <color rgb="FFFF0000"/>
        </font>
      </dxf>
    </rfmt>
    <rfmt sheetId="1" sqref="A51" start="0" length="0">
      <dxf>
        <font>
          <b/>
          <sz val="16"/>
          <color rgb="FFFF0000"/>
        </font>
      </dxf>
    </rfmt>
    <rfmt sheetId="1" sqref="B5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1" start="0" length="0">
      <dxf>
        <font>
          <sz val="13"/>
          <color rgb="FFFF0000"/>
        </font>
        <numFmt numFmtId="165" formatCode="#,##0.0"/>
      </dxf>
    </rfmt>
    <rfmt sheetId="1" sqref="H51" start="0" length="0">
      <dxf>
        <font>
          <sz val="13"/>
          <color rgb="FFFF0000"/>
        </font>
      </dxf>
    </rfmt>
    <rfmt sheetId="1" sqref="A52" start="0" length="0">
      <dxf>
        <font>
          <b/>
          <sz val="16"/>
          <color rgb="FFFF0000"/>
        </font>
      </dxf>
    </rfmt>
    <rfmt sheetId="1" sqref="B5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2" start="0" length="0">
      <dxf>
        <font>
          <sz val="13"/>
          <color rgb="FFFF0000"/>
        </font>
        <numFmt numFmtId="165" formatCode="#,##0.0"/>
      </dxf>
    </rfmt>
    <rfmt sheetId="1" sqref="H52" start="0" length="0">
      <dxf>
        <font>
          <sz val="13"/>
          <color rgb="FFFF0000"/>
        </font>
      </dxf>
    </rfmt>
    <rfmt sheetId="1" sqref="A53" start="0" length="0">
      <dxf>
        <font>
          <b/>
          <sz val="16"/>
          <color rgb="FFFF0000"/>
        </font>
      </dxf>
    </rfmt>
    <rfmt sheetId="1" sqref="B5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3" start="0" length="0">
      <dxf>
        <font>
          <sz val="13"/>
          <color rgb="FFFF0000"/>
        </font>
        <numFmt numFmtId="165" formatCode="#,##0.0"/>
      </dxf>
    </rfmt>
    <rfmt sheetId="1" sqref="H53" start="0" length="0">
      <dxf>
        <font>
          <sz val="13"/>
          <color rgb="FFFF0000"/>
        </font>
      </dxf>
    </rfmt>
    <rfmt sheetId="1" sqref="A54" start="0" length="0">
      <dxf>
        <font>
          <b/>
          <sz val="16"/>
          <color rgb="FFFF0000"/>
        </font>
      </dxf>
    </rfmt>
    <rfmt sheetId="1" sqref="B5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4" start="0" length="0">
      <dxf>
        <font>
          <sz val="13"/>
          <color rgb="FFFF0000"/>
        </font>
        <numFmt numFmtId="165" formatCode="#,##0.0"/>
      </dxf>
    </rfmt>
    <rfmt sheetId="1" sqref="H54" start="0" length="0">
      <dxf>
        <font>
          <sz val="13"/>
          <color rgb="FFFF0000"/>
        </font>
      </dxf>
    </rfmt>
    <rfmt sheetId="1" sqref="A55" start="0" length="0">
      <dxf>
        <font>
          <b/>
          <sz val="16"/>
          <color rgb="FFFF0000"/>
        </font>
      </dxf>
    </rfmt>
    <rfmt sheetId="1" sqref="B5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5" start="0" length="0">
      <dxf>
        <font>
          <sz val="13"/>
          <color rgb="FFFF0000"/>
        </font>
        <numFmt numFmtId="165" formatCode="#,##0.0"/>
      </dxf>
    </rfmt>
    <rfmt sheetId="1" sqref="H55" start="0" length="0">
      <dxf>
        <font>
          <sz val="13"/>
          <color rgb="FFFF0000"/>
        </font>
      </dxf>
    </rfmt>
    <rfmt sheetId="1" sqref="A56" start="0" length="0">
      <dxf>
        <font>
          <b/>
          <sz val="16"/>
          <color rgb="FFFF0000"/>
        </font>
      </dxf>
    </rfmt>
    <rfmt sheetId="1" sqref="B5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6" start="0" length="0">
      <dxf>
        <font>
          <sz val="13"/>
          <color rgb="FFFF0000"/>
        </font>
        <numFmt numFmtId="165" formatCode="#,##0.0"/>
      </dxf>
    </rfmt>
    <rfmt sheetId="1" sqref="H56" start="0" length="0">
      <dxf>
        <font>
          <sz val="13"/>
          <color rgb="FFFF0000"/>
        </font>
      </dxf>
    </rfmt>
    <rfmt sheetId="1" sqref="A57" start="0" length="0">
      <dxf>
        <font>
          <b/>
          <sz val="16"/>
          <color rgb="FFFF0000"/>
        </font>
      </dxf>
    </rfmt>
    <rfmt sheetId="1" sqref="B5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7" start="0" length="0">
      <dxf>
        <font>
          <sz val="13"/>
          <color rgb="FFFF0000"/>
        </font>
        <numFmt numFmtId="165" formatCode="#,##0.0"/>
      </dxf>
    </rfmt>
    <rfmt sheetId="1" sqref="H57" start="0" length="0">
      <dxf>
        <font>
          <sz val="13"/>
          <color rgb="FFFF0000"/>
        </font>
      </dxf>
    </rfmt>
    <rfmt sheetId="1" sqref="A58" start="0" length="0">
      <dxf>
        <font>
          <b/>
          <sz val="16"/>
          <color rgb="FFFF0000"/>
        </font>
      </dxf>
    </rfmt>
    <rfmt sheetId="1" sqref="B5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5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58" start="0" length="0">
      <dxf>
        <font>
          <sz val="13"/>
          <color rgb="FFFF0000"/>
        </font>
        <numFmt numFmtId="165" formatCode="#,##0.0"/>
      </dxf>
    </rfmt>
    <rfmt sheetId="1" sqref="H58" start="0" length="0">
      <dxf>
        <font>
          <sz val="13"/>
          <color rgb="FFFF0000"/>
        </font>
      </dxf>
    </rfmt>
  </rm>
  <rrc rId="2471" sId="1" ref="A140:XFD140" action="deleteRow">
    <undo index="8" exp="area" ref3D="1" dr="$A$288:$XFD$288" dn="Z_E7170C51_9D5A_4A08_B92E_A8EB730D7DEE_.wvu.Rows" sId="1"/>
    <undo index="16" exp="area" ref3D="1" dr="$A$459:$XFD$459" dn="Z_3693EDC1_FD1C_4AF3_912C_19CDCDBFB43C_.wvu.Rows" sId="1"/>
    <undo index="14" exp="area" ref3D="1" dr="$A$453:$XFD$453" dn="Z_3693EDC1_FD1C_4AF3_912C_19CDCDBFB43C_.wvu.Rows" sId="1"/>
    <undo index="12" exp="area" ref3D="1" dr="$A$366:$XFD$366" dn="Z_3693EDC1_FD1C_4AF3_912C_19CDCDBFB43C_.wvu.Rows" sId="1"/>
    <undo index="10" exp="area" ref3D="1" dr="$A$223:$XFD$223" dn="Z_3693EDC1_FD1C_4AF3_912C_19CDCDBFB43C_.wvu.Rows" sId="1"/>
    <undo index="8" exp="area" ref3D="1" dr="$A$217:$XFD$217" dn="Z_3693EDC1_FD1C_4AF3_912C_19CDCDBFB43C_.wvu.Rows" sId="1"/>
    <undo index="6" exp="area" ref3D="1" dr="$A$207:$XFD$207" dn="Z_3693EDC1_FD1C_4AF3_912C_19CDCDBFB43C_.wvu.Rows" sId="1"/>
    <undo index="4" exp="area" ref3D="1" dr="$A$176:$XFD$176" dn="Z_3693EDC1_FD1C_4AF3_912C_19CDCDBFB43C_.wvu.Rows" sId="1"/>
    <undo index="2" exp="area" ref3D="1" dr="$A$160:$XFD$161" dn="Z_3693EDC1_FD1C_4AF3_912C_19CDCDBFB43C_.wvu.Rows" sId="1"/>
    <undo index="10" exp="area" ref3D="1" dr="$A$330:$XFD$331" dn="Z_161695C3_1CE5_4E5C_AD86_E27CE310F608_.wvu.Rows" sId="1"/>
    <undo index="8" exp="area" ref3D="1" dr="$A$436:$XFD$436" dn="Z_161695C3_1CE5_4E5C_AD86_E27CE310F608_.wvu.Rows" sId="1"/>
    <undo index="2" exp="area" ref3D="1" dr="$A$290:$XFD$290" dn="Z_161695C3_1CE5_4E5C_AD86_E27CE310F608_.wvu.Rows" sId="1"/>
    <undo index="1" exp="area" ref3D="1" dr="$A$288:$XFD$288" dn="Z_161695C3_1CE5_4E5C_AD86_E27CE310F608_.wvu.Rows" sId="1"/>
    <undo index="14" exp="area" ref3D="1" dr="$A$436:$XFD$436" dn="Z_10610988_B7D0_46D7_B8FD_DA5F72A4893C_.wvu.Rows" sId="1"/>
    <undo index="10" exp="area" ref3D="1" dr="$A$330:$XFD$331" dn="Z_10610988_B7D0_46D7_B8FD_DA5F72A4893C_.wvu.Rows" sId="1"/>
    <undo index="8" exp="area" ref3D="1" dr="$A$290:$XFD$290" dn="Z_10610988_B7D0_46D7_B8FD_DA5F72A4893C_.wvu.Rows" sId="1"/>
    <undo index="6" exp="area" ref3D="1" dr="$A$288:$XFD$288"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2" sId="1" ref="A140:XFD140" action="deleteRow">
    <undo index="8" exp="area" ref3D="1" dr="$A$287:$XFD$287" dn="Z_E7170C51_9D5A_4A08_B92E_A8EB730D7DEE_.wvu.Rows" sId="1"/>
    <undo index="16" exp="area" ref3D="1" dr="$A$458:$XFD$458" dn="Z_3693EDC1_FD1C_4AF3_912C_19CDCDBFB43C_.wvu.Rows" sId="1"/>
    <undo index="14" exp="area" ref3D="1" dr="$A$452:$XFD$452" dn="Z_3693EDC1_FD1C_4AF3_912C_19CDCDBFB43C_.wvu.Rows" sId="1"/>
    <undo index="12" exp="area" ref3D="1" dr="$A$365:$XFD$365" dn="Z_3693EDC1_FD1C_4AF3_912C_19CDCDBFB43C_.wvu.Rows" sId="1"/>
    <undo index="10" exp="area" ref3D="1" dr="$A$222:$XFD$222" dn="Z_3693EDC1_FD1C_4AF3_912C_19CDCDBFB43C_.wvu.Rows" sId="1"/>
    <undo index="8" exp="area" ref3D="1" dr="$A$216:$XFD$216" dn="Z_3693EDC1_FD1C_4AF3_912C_19CDCDBFB43C_.wvu.Rows" sId="1"/>
    <undo index="6" exp="area" ref3D="1" dr="$A$206:$XFD$206" dn="Z_3693EDC1_FD1C_4AF3_912C_19CDCDBFB43C_.wvu.Rows" sId="1"/>
    <undo index="4" exp="area" ref3D="1" dr="$A$175:$XFD$175" dn="Z_3693EDC1_FD1C_4AF3_912C_19CDCDBFB43C_.wvu.Rows" sId="1"/>
    <undo index="2" exp="area" ref3D="1" dr="$A$159:$XFD$160" dn="Z_3693EDC1_FD1C_4AF3_912C_19CDCDBFB43C_.wvu.Rows" sId="1"/>
    <undo index="10" exp="area" ref3D="1" dr="$A$329:$XFD$330" dn="Z_161695C3_1CE5_4E5C_AD86_E27CE310F608_.wvu.Rows" sId="1"/>
    <undo index="8" exp="area" ref3D="1" dr="$A$435:$XFD$435" dn="Z_161695C3_1CE5_4E5C_AD86_E27CE310F608_.wvu.Rows" sId="1"/>
    <undo index="2" exp="area" ref3D="1" dr="$A$289:$XFD$289" dn="Z_161695C3_1CE5_4E5C_AD86_E27CE310F608_.wvu.Rows" sId="1"/>
    <undo index="1" exp="area" ref3D="1" dr="$A$287:$XFD$287" dn="Z_161695C3_1CE5_4E5C_AD86_E27CE310F608_.wvu.Rows" sId="1"/>
    <undo index="14" exp="area" ref3D="1" dr="$A$435:$XFD$435" dn="Z_10610988_B7D0_46D7_B8FD_DA5F72A4893C_.wvu.Rows" sId="1"/>
    <undo index="10" exp="area" ref3D="1" dr="$A$329:$XFD$330" dn="Z_10610988_B7D0_46D7_B8FD_DA5F72A4893C_.wvu.Rows" sId="1"/>
    <undo index="8" exp="area" ref3D="1" dr="$A$289:$XFD$289" dn="Z_10610988_B7D0_46D7_B8FD_DA5F72A4893C_.wvu.Rows" sId="1"/>
    <undo index="6" exp="area" ref3D="1" dr="$A$287:$XFD$287"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3" sId="1" ref="A140:XFD140" action="deleteRow">
    <undo index="8" exp="area" ref3D="1" dr="$A$286:$XFD$286" dn="Z_E7170C51_9D5A_4A08_B92E_A8EB730D7DEE_.wvu.Rows" sId="1"/>
    <undo index="16" exp="area" ref3D="1" dr="$A$457:$XFD$457" dn="Z_3693EDC1_FD1C_4AF3_912C_19CDCDBFB43C_.wvu.Rows" sId="1"/>
    <undo index="14" exp="area" ref3D="1" dr="$A$451:$XFD$451" dn="Z_3693EDC1_FD1C_4AF3_912C_19CDCDBFB43C_.wvu.Rows" sId="1"/>
    <undo index="12" exp="area" ref3D="1" dr="$A$364:$XFD$364" dn="Z_3693EDC1_FD1C_4AF3_912C_19CDCDBFB43C_.wvu.Rows" sId="1"/>
    <undo index="10" exp="area" ref3D="1" dr="$A$221:$XFD$221" dn="Z_3693EDC1_FD1C_4AF3_912C_19CDCDBFB43C_.wvu.Rows" sId="1"/>
    <undo index="8" exp="area" ref3D="1" dr="$A$215:$XFD$215" dn="Z_3693EDC1_FD1C_4AF3_912C_19CDCDBFB43C_.wvu.Rows" sId="1"/>
    <undo index="6" exp="area" ref3D="1" dr="$A$205:$XFD$205" dn="Z_3693EDC1_FD1C_4AF3_912C_19CDCDBFB43C_.wvu.Rows" sId="1"/>
    <undo index="4" exp="area" ref3D="1" dr="$A$174:$XFD$174" dn="Z_3693EDC1_FD1C_4AF3_912C_19CDCDBFB43C_.wvu.Rows" sId="1"/>
    <undo index="2" exp="area" ref3D="1" dr="$A$158:$XFD$159" dn="Z_3693EDC1_FD1C_4AF3_912C_19CDCDBFB43C_.wvu.Rows" sId="1"/>
    <undo index="10" exp="area" ref3D="1" dr="$A$328:$XFD$329" dn="Z_161695C3_1CE5_4E5C_AD86_E27CE310F608_.wvu.Rows" sId="1"/>
    <undo index="8" exp="area" ref3D="1" dr="$A$434:$XFD$434" dn="Z_161695C3_1CE5_4E5C_AD86_E27CE310F608_.wvu.Rows" sId="1"/>
    <undo index="2" exp="area" ref3D="1" dr="$A$288:$XFD$288" dn="Z_161695C3_1CE5_4E5C_AD86_E27CE310F608_.wvu.Rows" sId="1"/>
    <undo index="1" exp="area" ref3D="1" dr="$A$286:$XFD$286" dn="Z_161695C3_1CE5_4E5C_AD86_E27CE310F608_.wvu.Rows" sId="1"/>
    <undo index="14" exp="area" ref3D="1" dr="$A$434:$XFD$434" dn="Z_10610988_B7D0_46D7_B8FD_DA5F72A4893C_.wvu.Rows" sId="1"/>
    <undo index="10" exp="area" ref3D="1" dr="$A$328:$XFD$329" dn="Z_10610988_B7D0_46D7_B8FD_DA5F72A4893C_.wvu.Rows" sId="1"/>
    <undo index="8" exp="area" ref3D="1" dr="$A$288:$XFD$288" dn="Z_10610988_B7D0_46D7_B8FD_DA5F72A4893C_.wvu.Rows" sId="1"/>
    <undo index="6" exp="area" ref3D="1" dr="$A$286:$XFD$28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4" sId="1" ref="A140:XFD140" action="deleteRow">
    <undo index="8" exp="area" ref3D="1" dr="$A$285:$XFD$285" dn="Z_E7170C51_9D5A_4A08_B92E_A8EB730D7DEE_.wvu.Rows" sId="1"/>
    <undo index="16" exp="area" ref3D="1" dr="$A$456:$XFD$456" dn="Z_3693EDC1_FD1C_4AF3_912C_19CDCDBFB43C_.wvu.Rows" sId="1"/>
    <undo index="14" exp="area" ref3D="1" dr="$A$450:$XFD$450" dn="Z_3693EDC1_FD1C_4AF3_912C_19CDCDBFB43C_.wvu.Rows" sId="1"/>
    <undo index="12" exp="area" ref3D="1" dr="$A$363:$XFD$363" dn="Z_3693EDC1_FD1C_4AF3_912C_19CDCDBFB43C_.wvu.Rows" sId="1"/>
    <undo index="10" exp="area" ref3D="1" dr="$A$220:$XFD$220" dn="Z_3693EDC1_FD1C_4AF3_912C_19CDCDBFB43C_.wvu.Rows" sId="1"/>
    <undo index="8" exp="area" ref3D="1" dr="$A$214:$XFD$214" dn="Z_3693EDC1_FD1C_4AF3_912C_19CDCDBFB43C_.wvu.Rows" sId="1"/>
    <undo index="6" exp="area" ref3D="1" dr="$A$204:$XFD$204" dn="Z_3693EDC1_FD1C_4AF3_912C_19CDCDBFB43C_.wvu.Rows" sId="1"/>
    <undo index="4" exp="area" ref3D="1" dr="$A$173:$XFD$173" dn="Z_3693EDC1_FD1C_4AF3_912C_19CDCDBFB43C_.wvu.Rows" sId="1"/>
    <undo index="2" exp="area" ref3D="1" dr="$A$157:$XFD$158" dn="Z_3693EDC1_FD1C_4AF3_912C_19CDCDBFB43C_.wvu.Rows" sId="1"/>
    <undo index="10" exp="area" ref3D="1" dr="$A$327:$XFD$328" dn="Z_161695C3_1CE5_4E5C_AD86_E27CE310F608_.wvu.Rows" sId="1"/>
    <undo index="8" exp="area" ref3D="1" dr="$A$433:$XFD$433" dn="Z_161695C3_1CE5_4E5C_AD86_E27CE310F608_.wvu.Rows" sId="1"/>
    <undo index="2" exp="area" ref3D="1" dr="$A$287:$XFD$287" dn="Z_161695C3_1CE5_4E5C_AD86_E27CE310F608_.wvu.Rows" sId="1"/>
    <undo index="1" exp="area" ref3D="1" dr="$A$285:$XFD$285" dn="Z_161695C3_1CE5_4E5C_AD86_E27CE310F608_.wvu.Rows" sId="1"/>
    <undo index="14" exp="area" ref3D="1" dr="$A$433:$XFD$433" dn="Z_10610988_B7D0_46D7_B8FD_DA5F72A4893C_.wvu.Rows" sId="1"/>
    <undo index="10" exp="area" ref3D="1" dr="$A$327:$XFD$328" dn="Z_10610988_B7D0_46D7_B8FD_DA5F72A4893C_.wvu.Rows" sId="1"/>
    <undo index="8" exp="area" ref3D="1" dr="$A$287:$XFD$287" dn="Z_10610988_B7D0_46D7_B8FD_DA5F72A4893C_.wvu.Rows" sId="1"/>
    <undo index="6" exp="area" ref3D="1" dr="$A$285:$XFD$28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5" sId="1" ref="A140:XFD140" action="deleteRow">
    <undo index="8" exp="area" ref3D="1" dr="$A$284:$XFD$284" dn="Z_E7170C51_9D5A_4A08_B92E_A8EB730D7DEE_.wvu.Rows" sId="1"/>
    <undo index="16" exp="area" ref3D="1" dr="$A$455:$XFD$455" dn="Z_3693EDC1_FD1C_4AF3_912C_19CDCDBFB43C_.wvu.Rows" sId="1"/>
    <undo index="14" exp="area" ref3D="1" dr="$A$449:$XFD$449" dn="Z_3693EDC1_FD1C_4AF3_912C_19CDCDBFB43C_.wvu.Rows" sId="1"/>
    <undo index="12" exp="area" ref3D="1" dr="$A$362:$XFD$362" dn="Z_3693EDC1_FD1C_4AF3_912C_19CDCDBFB43C_.wvu.Rows" sId="1"/>
    <undo index="10" exp="area" ref3D="1" dr="$A$219:$XFD$219" dn="Z_3693EDC1_FD1C_4AF3_912C_19CDCDBFB43C_.wvu.Rows" sId="1"/>
    <undo index="8" exp="area" ref3D="1" dr="$A$213:$XFD$213" dn="Z_3693EDC1_FD1C_4AF3_912C_19CDCDBFB43C_.wvu.Rows" sId="1"/>
    <undo index="6" exp="area" ref3D="1" dr="$A$203:$XFD$203" dn="Z_3693EDC1_FD1C_4AF3_912C_19CDCDBFB43C_.wvu.Rows" sId="1"/>
    <undo index="4" exp="area" ref3D="1" dr="$A$172:$XFD$172" dn="Z_3693EDC1_FD1C_4AF3_912C_19CDCDBFB43C_.wvu.Rows" sId="1"/>
    <undo index="2" exp="area" ref3D="1" dr="$A$156:$XFD$157" dn="Z_3693EDC1_FD1C_4AF3_912C_19CDCDBFB43C_.wvu.Rows" sId="1"/>
    <undo index="10" exp="area" ref3D="1" dr="$A$326:$XFD$327" dn="Z_161695C3_1CE5_4E5C_AD86_E27CE310F608_.wvu.Rows" sId="1"/>
    <undo index="8" exp="area" ref3D="1" dr="$A$432:$XFD$432" dn="Z_161695C3_1CE5_4E5C_AD86_E27CE310F608_.wvu.Rows" sId="1"/>
    <undo index="2" exp="area" ref3D="1" dr="$A$286:$XFD$286" dn="Z_161695C3_1CE5_4E5C_AD86_E27CE310F608_.wvu.Rows" sId="1"/>
    <undo index="1" exp="area" ref3D="1" dr="$A$284:$XFD$284" dn="Z_161695C3_1CE5_4E5C_AD86_E27CE310F608_.wvu.Rows" sId="1"/>
    <undo index="14" exp="area" ref3D="1" dr="$A$432:$XFD$432" dn="Z_10610988_B7D0_46D7_B8FD_DA5F72A4893C_.wvu.Rows" sId="1"/>
    <undo index="10" exp="area" ref3D="1" dr="$A$326:$XFD$327" dn="Z_10610988_B7D0_46D7_B8FD_DA5F72A4893C_.wvu.Rows" sId="1"/>
    <undo index="8" exp="area" ref3D="1" dr="$A$286:$XFD$286" dn="Z_10610988_B7D0_46D7_B8FD_DA5F72A4893C_.wvu.Rows" sId="1"/>
    <undo index="6" exp="area" ref3D="1" dr="$A$284:$XFD$28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6" sId="1" ref="A140:XFD140" action="deleteRow">
    <undo index="8" exp="area" ref3D="1" dr="$A$283:$XFD$283" dn="Z_E7170C51_9D5A_4A08_B92E_A8EB730D7DEE_.wvu.Rows" sId="1"/>
    <undo index="16" exp="area" ref3D="1" dr="$A$454:$XFD$454" dn="Z_3693EDC1_FD1C_4AF3_912C_19CDCDBFB43C_.wvu.Rows" sId="1"/>
    <undo index="14" exp="area" ref3D="1" dr="$A$448:$XFD$448" dn="Z_3693EDC1_FD1C_4AF3_912C_19CDCDBFB43C_.wvu.Rows" sId="1"/>
    <undo index="12" exp="area" ref3D="1" dr="$A$361:$XFD$361" dn="Z_3693EDC1_FD1C_4AF3_912C_19CDCDBFB43C_.wvu.Rows" sId="1"/>
    <undo index="10" exp="area" ref3D="1" dr="$A$218:$XFD$218" dn="Z_3693EDC1_FD1C_4AF3_912C_19CDCDBFB43C_.wvu.Rows" sId="1"/>
    <undo index="8" exp="area" ref3D="1" dr="$A$212:$XFD$212" dn="Z_3693EDC1_FD1C_4AF3_912C_19CDCDBFB43C_.wvu.Rows" sId="1"/>
    <undo index="6" exp="area" ref3D="1" dr="$A$202:$XFD$202" dn="Z_3693EDC1_FD1C_4AF3_912C_19CDCDBFB43C_.wvu.Rows" sId="1"/>
    <undo index="4" exp="area" ref3D="1" dr="$A$171:$XFD$171" dn="Z_3693EDC1_FD1C_4AF3_912C_19CDCDBFB43C_.wvu.Rows" sId="1"/>
    <undo index="2" exp="area" ref3D="1" dr="$A$155:$XFD$156" dn="Z_3693EDC1_FD1C_4AF3_912C_19CDCDBFB43C_.wvu.Rows" sId="1"/>
    <undo index="10" exp="area" ref3D="1" dr="$A$325:$XFD$326" dn="Z_161695C3_1CE5_4E5C_AD86_E27CE310F608_.wvu.Rows" sId="1"/>
    <undo index="8" exp="area" ref3D="1" dr="$A$431:$XFD$431" dn="Z_161695C3_1CE5_4E5C_AD86_E27CE310F608_.wvu.Rows" sId="1"/>
    <undo index="2" exp="area" ref3D="1" dr="$A$285:$XFD$285" dn="Z_161695C3_1CE5_4E5C_AD86_E27CE310F608_.wvu.Rows" sId="1"/>
    <undo index="1" exp="area" ref3D="1" dr="$A$283:$XFD$283" dn="Z_161695C3_1CE5_4E5C_AD86_E27CE310F608_.wvu.Rows" sId="1"/>
    <undo index="14" exp="area" ref3D="1" dr="$A$431:$XFD$431" dn="Z_10610988_B7D0_46D7_B8FD_DA5F72A4893C_.wvu.Rows" sId="1"/>
    <undo index="10" exp="area" ref3D="1" dr="$A$325:$XFD$326" dn="Z_10610988_B7D0_46D7_B8FD_DA5F72A4893C_.wvu.Rows" sId="1"/>
    <undo index="8" exp="area" ref3D="1" dr="$A$285:$XFD$285" dn="Z_10610988_B7D0_46D7_B8FD_DA5F72A4893C_.wvu.Rows" sId="1"/>
    <undo index="6" exp="area" ref3D="1" dr="$A$283:$XFD$28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7" sId="1" ref="A140:XFD140" action="deleteRow">
    <undo index="8" exp="area" ref3D="1" dr="$A$282:$XFD$282" dn="Z_E7170C51_9D5A_4A08_B92E_A8EB730D7DEE_.wvu.Rows" sId="1"/>
    <undo index="16" exp="area" ref3D="1" dr="$A$453:$XFD$453" dn="Z_3693EDC1_FD1C_4AF3_912C_19CDCDBFB43C_.wvu.Rows" sId="1"/>
    <undo index="14" exp="area" ref3D="1" dr="$A$447:$XFD$447" dn="Z_3693EDC1_FD1C_4AF3_912C_19CDCDBFB43C_.wvu.Rows" sId="1"/>
    <undo index="12" exp="area" ref3D="1" dr="$A$360:$XFD$360" dn="Z_3693EDC1_FD1C_4AF3_912C_19CDCDBFB43C_.wvu.Rows" sId="1"/>
    <undo index="10" exp="area" ref3D="1" dr="$A$217:$XFD$217" dn="Z_3693EDC1_FD1C_4AF3_912C_19CDCDBFB43C_.wvu.Rows" sId="1"/>
    <undo index="8" exp="area" ref3D="1" dr="$A$211:$XFD$211" dn="Z_3693EDC1_FD1C_4AF3_912C_19CDCDBFB43C_.wvu.Rows" sId="1"/>
    <undo index="6" exp="area" ref3D="1" dr="$A$201:$XFD$201" dn="Z_3693EDC1_FD1C_4AF3_912C_19CDCDBFB43C_.wvu.Rows" sId="1"/>
    <undo index="4" exp="area" ref3D="1" dr="$A$170:$XFD$170" dn="Z_3693EDC1_FD1C_4AF3_912C_19CDCDBFB43C_.wvu.Rows" sId="1"/>
    <undo index="2" exp="area" ref3D="1" dr="$A$154:$XFD$155" dn="Z_3693EDC1_FD1C_4AF3_912C_19CDCDBFB43C_.wvu.Rows" sId="1"/>
    <undo index="10" exp="area" ref3D="1" dr="$A$324:$XFD$325" dn="Z_161695C3_1CE5_4E5C_AD86_E27CE310F608_.wvu.Rows" sId="1"/>
    <undo index="8" exp="area" ref3D="1" dr="$A$430:$XFD$430" dn="Z_161695C3_1CE5_4E5C_AD86_E27CE310F608_.wvu.Rows" sId="1"/>
    <undo index="2" exp="area" ref3D="1" dr="$A$284:$XFD$284" dn="Z_161695C3_1CE5_4E5C_AD86_E27CE310F608_.wvu.Rows" sId="1"/>
    <undo index="1" exp="area" ref3D="1" dr="$A$282:$XFD$282" dn="Z_161695C3_1CE5_4E5C_AD86_E27CE310F608_.wvu.Rows" sId="1"/>
    <undo index="14" exp="area" ref3D="1" dr="$A$430:$XFD$430" dn="Z_10610988_B7D0_46D7_B8FD_DA5F72A4893C_.wvu.Rows" sId="1"/>
    <undo index="10" exp="area" ref3D="1" dr="$A$324:$XFD$325" dn="Z_10610988_B7D0_46D7_B8FD_DA5F72A4893C_.wvu.Rows" sId="1"/>
    <undo index="8" exp="area" ref3D="1" dr="$A$284:$XFD$284" dn="Z_10610988_B7D0_46D7_B8FD_DA5F72A4893C_.wvu.Rows" sId="1"/>
    <undo index="6" exp="area" ref3D="1" dr="$A$282:$XFD$28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8" sId="1" ref="A140:XFD140" action="deleteRow">
    <undo index="8" exp="area" ref3D="1" dr="$A$281:$XFD$281" dn="Z_E7170C51_9D5A_4A08_B92E_A8EB730D7DEE_.wvu.Rows" sId="1"/>
    <undo index="16" exp="area" ref3D="1" dr="$A$452:$XFD$452" dn="Z_3693EDC1_FD1C_4AF3_912C_19CDCDBFB43C_.wvu.Rows" sId="1"/>
    <undo index="14" exp="area" ref3D="1" dr="$A$446:$XFD$446" dn="Z_3693EDC1_FD1C_4AF3_912C_19CDCDBFB43C_.wvu.Rows" sId="1"/>
    <undo index="12" exp="area" ref3D="1" dr="$A$359:$XFD$359" dn="Z_3693EDC1_FD1C_4AF3_912C_19CDCDBFB43C_.wvu.Rows" sId="1"/>
    <undo index="10" exp="area" ref3D="1" dr="$A$216:$XFD$216" dn="Z_3693EDC1_FD1C_4AF3_912C_19CDCDBFB43C_.wvu.Rows" sId="1"/>
    <undo index="8" exp="area" ref3D="1" dr="$A$210:$XFD$210" dn="Z_3693EDC1_FD1C_4AF3_912C_19CDCDBFB43C_.wvu.Rows" sId="1"/>
    <undo index="6" exp="area" ref3D="1" dr="$A$200:$XFD$200" dn="Z_3693EDC1_FD1C_4AF3_912C_19CDCDBFB43C_.wvu.Rows" sId="1"/>
    <undo index="4" exp="area" ref3D="1" dr="$A$169:$XFD$169" dn="Z_3693EDC1_FD1C_4AF3_912C_19CDCDBFB43C_.wvu.Rows" sId="1"/>
    <undo index="2" exp="area" ref3D="1" dr="$A$153:$XFD$154" dn="Z_3693EDC1_FD1C_4AF3_912C_19CDCDBFB43C_.wvu.Rows" sId="1"/>
    <undo index="10" exp="area" ref3D="1" dr="$A$323:$XFD$324" dn="Z_161695C3_1CE5_4E5C_AD86_E27CE310F608_.wvu.Rows" sId="1"/>
    <undo index="8" exp="area" ref3D="1" dr="$A$429:$XFD$429" dn="Z_161695C3_1CE5_4E5C_AD86_E27CE310F608_.wvu.Rows" sId="1"/>
    <undo index="2" exp="area" ref3D="1" dr="$A$283:$XFD$283" dn="Z_161695C3_1CE5_4E5C_AD86_E27CE310F608_.wvu.Rows" sId="1"/>
    <undo index="1" exp="area" ref3D="1" dr="$A$281:$XFD$281" dn="Z_161695C3_1CE5_4E5C_AD86_E27CE310F608_.wvu.Rows" sId="1"/>
    <undo index="14" exp="area" ref3D="1" dr="$A$429:$XFD$429" dn="Z_10610988_B7D0_46D7_B8FD_DA5F72A4893C_.wvu.Rows" sId="1"/>
    <undo index="10" exp="area" ref3D="1" dr="$A$323:$XFD$324" dn="Z_10610988_B7D0_46D7_B8FD_DA5F72A4893C_.wvu.Rows" sId="1"/>
    <undo index="8" exp="area" ref3D="1" dr="$A$283:$XFD$283" dn="Z_10610988_B7D0_46D7_B8FD_DA5F72A4893C_.wvu.Rows" sId="1"/>
    <undo index="6" exp="area" ref3D="1" dr="$A$281:$XFD$281"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79" sId="1" ref="A140:XFD140" action="deleteRow">
    <undo index="8" exp="area" ref3D="1" dr="$A$280:$XFD$280" dn="Z_E7170C51_9D5A_4A08_B92E_A8EB730D7DEE_.wvu.Rows" sId="1"/>
    <undo index="16" exp="area" ref3D="1" dr="$A$451:$XFD$451" dn="Z_3693EDC1_FD1C_4AF3_912C_19CDCDBFB43C_.wvu.Rows" sId="1"/>
    <undo index="14" exp="area" ref3D="1" dr="$A$445:$XFD$445" dn="Z_3693EDC1_FD1C_4AF3_912C_19CDCDBFB43C_.wvu.Rows" sId="1"/>
    <undo index="12" exp="area" ref3D="1" dr="$A$358:$XFD$358" dn="Z_3693EDC1_FD1C_4AF3_912C_19CDCDBFB43C_.wvu.Rows" sId="1"/>
    <undo index="10" exp="area" ref3D="1" dr="$A$215:$XFD$215" dn="Z_3693EDC1_FD1C_4AF3_912C_19CDCDBFB43C_.wvu.Rows" sId="1"/>
    <undo index="8" exp="area" ref3D="1" dr="$A$209:$XFD$209" dn="Z_3693EDC1_FD1C_4AF3_912C_19CDCDBFB43C_.wvu.Rows" sId="1"/>
    <undo index="6" exp="area" ref3D="1" dr="$A$199:$XFD$199" dn="Z_3693EDC1_FD1C_4AF3_912C_19CDCDBFB43C_.wvu.Rows" sId="1"/>
    <undo index="4" exp="area" ref3D="1" dr="$A$168:$XFD$168" dn="Z_3693EDC1_FD1C_4AF3_912C_19CDCDBFB43C_.wvu.Rows" sId="1"/>
    <undo index="2" exp="area" ref3D="1" dr="$A$152:$XFD$153" dn="Z_3693EDC1_FD1C_4AF3_912C_19CDCDBFB43C_.wvu.Rows" sId="1"/>
    <undo index="10" exp="area" ref3D="1" dr="$A$322:$XFD$323" dn="Z_161695C3_1CE5_4E5C_AD86_E27CE310F608_.wvu.Rows" sId="1"/>
    <undo index="8" exp="area" ref3D="1" dr="$A$428:$XFD$428" dn="Z_161695C3_1CE5_4E5C_AD86_E27CE310F608_.wvu.Rows" sId="1"/>
    <undo index="2" exp="area" ref3D="1" dr="$A$282:$XFD$282" dn="Z_161695C3_1CE5_4E5C_AD86_E27CE310F608_.wvu.Rows" sId="1"/>
    <undo index="1" exp="area" ref3D="1" dr="$A$280:$XFD$280" dn="Z_161695C3_1CE5_4E5C_AD86_E27CE310F608_.wvu.Rows" sId="1"/>
    <undo index="14" exp="area" ref3D="1" dr="$A$428:$XFD$428" dn="Z_10610988_B7D0_46D7_B8FD_DA5F72A4893C_.wvu.Rows" sId="1"/>
    <undo index="10" exp="area" ref3D="1" dr="$A$322:$XFD$323" dn="Z_10610988_B7D0_46D7_B8FD_DA5F72A4893C_.wvu.Rows" sId="1"/>
    <undo index="8" exp="area" ref3D="1" dr="$A$282:$XFD$282" dn="Z_10610988_B7D0_46D7_B8FD_DA5F72A4893C_.wvu.Rows" sId="1"/>
    <undo index="6" exp="area" ref3D="1" dr="$A$280:$XFD$280"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0" sId="1" ref="A140:XFD140" action="deleteRow">
    <undo index="8" exp="area" ref3D="1" dr="$A$279:$XFD$279" dn="Z_E7170C51_9D5A_4A08_B92E_A8EB730D7DEE_.wvu.Rows" sId="1"/>
    <undo index="16" exp="area" ref3D="1" dr="$A$450:$XFD$450" dn="Z_3693EDC1_FD1C_4AF3_912C_19CDCDBFB43C_.wvu.Rows" sId="1"/>
    <undo index="14" exp="area" ref3D="1" dr="$A$444:$XFD$444" dn="Z_3693EDC1_FD1C_4AF3_912C_19CDCDBFB43C_.wvu.Rows" sId="1"/>
    <undo index="12" exp="area" ref3D="1" dr="$A$357:$XFD$357" dn="Z_3693EDC1_FD1C_4AF3_912C_19CDCDBFB43C_.wvu.Rows" sId="1"/>
    <undo index="10" exp="area" ref3D="1" dr="$A$214:$XFD$214" dn="Z_3693EDC1_FD1C_4AF3_912C_19CDCDBFB43C_.wvu.Rows" sId="1"/>
    <undo index="8" exp="area" ref3D="1" dr="$A$208:$XFD$208" dn="Z_3693EDC1_FD1C_4AF3_912C_19CDCDBFB43C_.wvu.Rows" sId="1"/>
    <undo index="6" exp="area" ref3D="1" dr="$A$198:$XFD$198" dn="Z_3693EDC1_FD1C_4AF3_912C_19CDCDBFB43C_.wvu.Rows" sId="1"/>
    <undo index="4" exp="area" ref3D="1" dr="$A$167:$XFD$167" dn="Z_3693EDC1_FD1C_4AF3_912C_19CDCDBFB43C_.wvu.Rows" sId="1"/>
    <undo index="2" exp="area" ref3D="1" dr="$A$151:$XFD$152" dn="Z_3693EDC1_FD1C_4AF3_912C_19CDCDBFB43C_.wvu.Rows" sId="1"/>
    <undo index="10" exp="area" ref3D="1" dr="$A$321:$XFD$322" dn="Z_161695C3_1CE5_4E5C_AD86_E27CE310F608_.wvu.Rows" sId="1"/>
    <undo index="8" exp="area" ref3D="1" dr="$A$427:$XFD$427" dn="Z_161695C3_1CE5_4E5C_AD86_E27CE310F608_.wvu.Rows" sId="1"/>
    <undo index="2" exp="area" ref3D="1" dr="$A$281:$XFD$281" dn="Z_161695C3_1CE5_4E5C_AD86_E27CE310F608_.wvu.Rows" sId="1"/>
    <undo index="1" exp="area" ref3D="1" dr="$A$279:$XFD$279" dn="Z_161695C3_1CE5_4E5C_AD86_E27CE310F608_.wvu.Rows" sId="1"/>
    <undo index="14" exp="area" ref3D="1" dr="$A$427:$XFD$427" dn="Z_10610988_B7D0_46D7_B8FD_DA5F72A4893C_.wvu.Rows" sId="1"/>
    <undo index="10" exp="area" ref3D="1" dr="$A$321:$XFD$322" dn="Z_10610988_B7D0_46D7_B8FD_DA5F72A4893C_.wvu.Rows" sId="1"/>
    <undo index="8" exp="area" ref3D="1" dr="$A$281:$XFD$281" dn="Z_10610988_B7D0_46D7_B8FD_DA5F72A4893C_.wvu.Rows" sId="1"/>
    <undo index="6" exp="area" ref3D="1" dr="$A$279:$XFD$279"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1" sId="1" ref="A140:XFD140" action="deleteRow">
    <undo index="8" exp="area" ref3D="1" dr="$A$278:$XFD$278" dn="Z_E7170C51_9D5A_4A08_B92E_A8EB730D7DEE_.wvu.Rows" sId="1"/>
    <undo index="16" exp="area" ref3D="1" dr="$A$449:$XFD$449" dn="Z_3693EDC1_FD1C_4AF3_912C_19CDCDBFB43C_.wvu.Rows" sId="1"/>
    <undo index="14" exp="area" ref3D="1" dr="$A$443:$XFD$443" dn="Z_3693EDC1_FD1C_4AF3_912C_19CDCDBFB43C_.wvu.Rows" sId="1"/>
    <undo index="12" exp="area" ref3D="1" dr="$A$356:$XFD$356" dn="Z_3693EDC1_FD1C_4AF3_912C_19CDCDBFB43C_.wvu.Rows" sId="1"/>
    <undo index="10" exp="area" ref3D="1" dr="$A$213:$XFD$213" dn="Z_3693EDC1_FD1C_4AF3_912C_19CDCDBFB43C_.wvu.Rows" sId="1"/>
    <undo index="8" exp="area" ref3D="1" dr="$A$207:$XFD$207" dn="Z_3693EDC1_FD1C_4AF3_912C_19CDCDBFB43C_.wvu.Rows" sId="1"/>
    <undo index="6" exp="area" ref3D="1" dr="$A$197:$XFD$197" dn="Z_3693EDC1_FD1C_4AF3_912C_19CDCDBFB43C_.wvu.Rows" sId="1"/>
    <undo index="4" exp="area" ref3D="1" dr="$A$166:$XFD$166" dn="Z_3693EDC1_FD1C_4AF3_912C_19CDCDBFB43C_.wvu.Rows" sId="1"/>
    <undo index="2" exp="area" ref3D="1" dr="$A$150:$XFD$151" dn="Z_3693EDC1_FD1C_4AF3_912C_19CDCDBFB43C_.wvu.Rows" sId="1"/>
    <undo index="10" exp="area" ref3D="1" dr="$A$320:$XFD$321" dn="Z_161695C3_1CE5_4E5C_AD86_E27CE310F608_.wvu.Rows" sId="1"/>
    <undo index="8" exp="area" ref3D="1" dr="$A$426:$XFD$426" dn="Z_161695C3_1CE5_4E5C_AD86_E27CE310F608_.wvu.Rows" sId="1"/>
    <undo index="2" exp="area" ref3D="1" dr="$A$280:$XFD$280" dn="Z_161695C3_1CE5_4E5C_AD86_E27CE310F608_.wvu.Rows" sId="1"/>
    <undo index="1" exp="area" ref3D="1" dr="$A$278:$XFD$278" dn="Z_161695C3_1CE5_4E5C_AD86_E27CE310F608_.wvu.Rows" sId="1"/>
    <undo index="14" exp="area" ref3D="1" dr="$A$426:$XFD$426" dn="Z_10610988_B7D0_46D7_B8FD_DA5F72A4893C_.wvu.Rows" sId="1"/>
    <undo index="10" exp="area" ref3D="1" dr="$A$320:$XFD$321" dn="Z_10610988_B7D0_46D7_B8FD_DA5F72A4893C_.wvu.Rows" sId="1"/>
    <undo index="8" exp="area" ref3D="1" dr="$A$280:$XFD$280" dn="Z_10610988_B7D0_46D7_B8FD_DA5F72A4893C_.wvu.Rows" sId="1"/>
    <undo index="6" exp="area" ref3D="1" dr="$A$278:$XFD$278"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2" sId="1" ref="A140:XFD140" action="deleteRow">
    <undo index="8" exp="area" ref3D="1" dr="$A$277:$XFD$277" dn="Z_E7170C51_9D5A_4A08_B92E_A8EB730D7DEE_.wvu.Rows" sId="1"/>
    <undo index="16" exp="area" ref3D="1" dr="$A$448:$XFD$448" dn="Z_3693EDC1_FD1C_4AF3_912C_19CDCDBFB43C_.wvu.Rows" sId="1"/>
    <undo index="14" exp="area" ref3D="1" dr="$A$442:$XFD$442" dn="Z_3693EDC1_FD1C_4AF3_912C_19CDCDBFB43C_.wvu.Rows" sId="1"/>
    <undo index="12" exp="area" ref3D="1" dr="$A$355:$XFD$355" dn="Z_3693EDC1_FD1C_4AF3_912C_19CDCDBFB43C_.wvu.Rows" sId="1"/>
    <undo index="10" exp="area" ref3D="1" dr="$A$212:$XFD$212" dn="Z_3693EDC1_FD1C_4AF3_912C_19CDCDBFB43C_.wvu.Rows" sId="1"/>
    <undo index="8" exp="area" ref3D="1" dr="$A$206:$XFD$206" dn="Z_3693EDC1_FD1C_4AF3_912C_19CDCDBFB43C_.wvu.Rows" sId="1"/>
    <undo index="6" exp="area" ref3D="1" dr="$A$196:$XFD$196" dn="Z_3693EDC1_FD1C_4AF3_912C_19CDCDBFB43C_.wvu.Rows" sId="1"/>
    <undo index="4" exp="area" ref3D="1" dr="$A$165:$XFD$165" dn="Z_3693EDC1_FD1C_4AF3_912C_19CDCDBFB43C_.wvu.Rows" sId="1"/>
    <undo index="2" exp="area" ref3D="1" dr="$A$149:$XFD$150" dn="Z_3693EDC1_FD1C_4AF3_912C_19CDCDBFB43C_.wvu.Rows" sId="1"/>
    <undo index="10" exp="area" ref3D="1" dr="$A$319:$XFD$320" dn="Z_161695C3_1CE5_4E5C_AD86_E27CE310F608_.wvu.Rows" sId="1"/>
    <undo index="8" exp="area" ref3D="1" dr="$A$425:$XFD$425" dn="Z_161695C3_1CE5_4E5C_AD86_E27CE310F608_.wvu.Rows" sId="1"/>
    <undo index="2" exp="area" ref3D="1" dr="$A$279:$XFD$279" dn="Z_161695C3_1CE5_4E5C_AD86_E27CE310F608_.wvu.Rows" sId="1"/>
    <undo index="1" exp="area" ref3D="1" dr="$A$277:$XFD$277" dn="Z_161695C3_1CE5_4E5C_AD86_E27CE310F608_.wvu.Rows" sId="1"/>
    <undo index="14" exp="area" ref3D="1" dr="$A$425:$XFD$425" dn="Z_10610988_B7D0_46D7_B8FD_DA5F72A4893C_.wvu.Rows" sId="1"/>
    <undo index="10" exp="area" ref3D="1" dr="$A$319:$XFD$320" dn="Z_10610988_B7D0_46D7_B8FD_DA5F72A4893C_.wvu.Rows" sId="1"/>
    <undo index="8" exp="area" ref3D="1" dr="$A$279:$XFD$279" dn="Z_10610988_B7D0_46D7_B8FD_DA5F72A4893C_.wvu.Rows" sId="1"/>
    <undo index="6" exp="area" ref3D="1" dr="$A$277:$XFD$277"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3" sId="1" ref="A140:XFD140" action="deleteRow">
    <undo index="8" exp="area" ref3D="1" dr="$A$276:$XFD$276" dn="Z_E7170C51_9D5A_4A08_B92E_A8EB730D7DEE_.wvu.Rows" sId="1"/>
    <undo index="16" exp="area" ref3D="1" dr="$A$447:$XFD$447" dn="Z_3693EDC1_FD1C_4AF3_912C_19CDCDBFB43C_.wvu.Rows" sId="1"/>
    <undo index="14" exp="area" ref3D="1" dr="$A$441:$XFD$441" dn="Z_3693EDC1_FD1C_4AF3_912C_19CDCDBFB43C_.wvu.Rows" sId="1"/>
    <undo index="12" exp="area" ref3D="1" dr="$A$354:$XFD$354" dn="Z_3693EDC1_FD1C_4AF3_912C_19CDCDBFB43C_.wvu.Rows" sId="1"/>
    <undo index="10" exp="area" ref3D="1" dr="$A$211:$XFD$211" dn="Z_3693EDC1_FD1C_4AF3_912C_19CDCDBFB43C_.wvu.Rows" sId="1"/>
    <undo index="8" exp="area" ref3D="1" dr="$A$205:$XFD$205" dn="Z_3693EDC1_FD1C_4AF3_912C_19CDCDBFB43C_.wvu.Rows" sId="1"/>
    <undo index="6" exp="area" ref3D="1" dr="$A$195:$XFD$195" dn="Z_3693EDC1_FD1C_4AF3_912C_19CDCDBFB43C_.wvu.Rows" sId="1"/>
    <undo index="4" exp="area" ref3D="1" dr="$A$164:$XFD$164" dn="Z_3693EDC1_FD1C_4AF3_912C_19CDCDBFB43C_.wvu.Rows" sId="1"/>
    <undo index="2" exp="area" ref3D="1" dr="$A$148:$XFD$149" dn="Z_3693EDC1_FD1C_4AF3_912C_19CDCDBFB43C_.wvu.Rows" sId="1"/>
    <undo index="10" exp="area" ref3D="1" dr="$A$318:$XFD$319" dn="Z_161695C3_1CE5_4E5C_AD86_E27CE310F608_.wvu.Rows" sId="1"/>
    <undo index="8" exp="area" ref3D="1" dr="$A$424:$XFD$424" dn="Z_161695C3_1CE5_4E5C_AD86_E27CE310F608_.wvu.Rows" sId="1"/>
    <undo index="2" exp="area" ref3D="1" dr="$A$278:$XFD$278" dn="Z_161695C3_1CE5_4E5C_AD86_E27CE310F608_.wvu.Rows" sId="1"/>
    <undo index="1" exp="area" ref3D="1" dr="$A$276:$XFD$276" dn="Z_161695C3_1CE5_4E5C_AD86_E27CE310F608_.wvu.Rows" sId="1"/>
    <undo index="14" exp="area" ref3D="1" dr="$A$424:$XFD$424" dn="Z_10610988_B7D0_46D7_B8FD_DA5F72A4893C_.wvu.Rows" sId="1"/>
    <undo index="10" exp="area" ref3D="1" dr="$A$318:$XFD$319" dn="Z_10610988_B7D0_46D7_B8FD_DA5F72A4893C_.wvu.Rows" sId="1"/>
    <undo index="8" exp="area" ref3D="1" dr="$A$278:$XFD$278" dn="Z_10610988_B7D0_46D7_B8FD_DA5F72A4893C_.wvu.Rows" sId="1"/>
    <undo index="6" exp="area" ref3D="1" dr="$A$276:$XFD$27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4" sId="1" ref="A140:XFD140" action="deleteRow">
    <undo index="8" exp="area" ref3D="1" dr="$A$275:$XFD$275" dn="Z_E7170C51_9D5A_4A08_B92E_A8EB730D7DEE_.wvu.Rows" sId="1"/>
    <undo index="16" exp="area" ref3D="1" dr="$A$446:$XFD$446" dn="Z_3693EDC1_FD1C_4AF3_912C_19CDCDBFB43C_.wvu.Rows" sId="1"/>
    <undo index="14" exp="area" ref3D="1" dr="$A$440:$XFD$440" dn="Z_3693EDC1_FD1C_4AF3_912C_19CDCDBFB43C_.wvu.Rows" sId="1"/>
    <undo index="12" exp="area" ref3D="1" dr="$A$353:$XFD$353" dn="Z_3693EDC1_FD1C_4AF3_912C_19CDCDBFB43C_.wvu.Rows" sId="1"/>
    <undo index="10" exp="area" ref3D="1" dr="$A$210:$XFD$210" dn="Z_3693EDC1_FD1C_4AF3_912C_19CDCDBFB43C_.wvu.Rows" sId="1"/>
    <undo index="8" exp="area" ref3D="1" dr="$A$204:$XFD$204" dn="Z_3693EDC1_FD1C_4AF3_912C_19CDCDBFB43C_.wvu.Rows" sId="1"/>
    <undo index="6" exp="area" ref3D="1" dr="$A$194:$XFD$194" dn="Z_3693EDC1_FD1C_4AF3_912C_19CDCDBFB43C_.wvu.Rows" sId="1"/>
    <undo index="4" exp="area" ref3D="1" dr="$A$163:$XFD$163" dn="Z_3693EDC1_FD1C_4AF3_912C_19CDCDBFB43C_.wvu.Rows" sId="1"/>
    <undo index="2" exp="area" ref3D="1" dr="$A$147:$XFD$148" dn="Z_3693EDC1_FD1C_4AF3_912C_19CDCDBFB43C_.wvu.Rows" sId="1"/>
    <undo index="10" exp="area" ref3D="1" dr="$A$317:$XFD$318" dn="Z_161695C3_1CE5_4E5C_AD86_E27CE310F608_.wvu.Rows" sId="1"/>
    <undo index="8" exp="area" ref3D="1" dr="$A$423:$XFD$423" dn="Z_161695C3_1CE5_4E5C_AD86_E27CE310F608_.wvu.Rows" sId="1"/>
    <undo index="2" exp="area" ref3D="1" dr="$A$277:$XFD$277" dn="Z_161695C3_1CE5_4E5C_AD86_E27CE310F608_.wvu.Rows" sId="1"/>
    <undo index="1" exp="area" ref3D="1" dr="$A$275:$XFD$275" dn="Z_161695C3_1CE5_4E5C_AD86_E27CE310F608_.wvu.Rows" sId="1"/>
    <undo index="14" exp="area" ref3D="1" dr="$A$423:$XFD$423" dn="Z_10610988_B7D0_46D7_B8FD_DA5F72A4893C_.wvu.Rows" sId="1"/>
    <undo index="10" exp="area" ref3D="1" dr="$A$317:$XFD$318" dn="Z_10610988_B7D0_46D7_B8FD_DA5F72A4893C_.wvu.Rows" sId="1"/>
    <undo index="8" exp="area" ref3D="1" dr="$A$277:$XFD$277" dn="Z_10610988_B7D0_46D7_B8FD_DA5F72A4893C_.wvu.Rows" sId="1"/>
    <undo index="6" exp="area" ref3D="1" dr="$A$275:$XFD$27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5" sId="1" ref="A140:XFD140" action="deleteRow">
    <undo index="8" exp="area" ref3D="1" dr="$A$274:$XFD$274" dn="Z_E7170C51_9D5A_4A08_B92E_A8EB730D7DEE_.wvu.Rows" sId="1"/>
    <undo index="16" exp="area" ref3D="1" dr="$A$445:$XFD$445" dn="Z_3693EDC1_FD1C_4AF3_912C_19CDCDBFB43C_.wvu.Rows" sId="1"/>
    <undo index="14" exp="area" ref3D="1" dr="$A$439:$XFD$439" dn="Z_3693EDC1_FD1C_4AF3_912C_19CDCDBFB43C_.wvu.Rows" sId="1"/>
    <undo index="12" exp="area" ref3D="1" dr="$A$352:$XFD$352" dn="Z_3693EDC1_FD1C_4AF3_912C_19CDCDBFB43C_.wvu.Rows" sId="1"/>
    <undo index="10" exp="area" ref3D="1" dr="$A$209:$XFD$209" dn="Z_3693EDC1_FD1C_4AF3_912C_19CDCDBFB43C_.wvu.Rows" sId="1"/>
    <undo index="8" exp="area" ref3D="1" dr="$A$203:$XFD$203" dn="Z_3693EDC1_FD1C_4AF3_912C_19CDCDBFB43C_.wvu.Rows" sId="1"/>
    <undo index="6" exp="area" ref3D="1" dr="$A$193:$XFD$193" dn="Z_3693EDC1_FD1C_4AF3_912C_19CDCDBFB43C_.wvu.Rows" sId="1"/>
    <undo index="4" exp="area" ref3D="1" dr="$A$162:$XFD$162" dn="Z_3693EDC1_FD1C_4AF3_912C_19CDCDBFB43C_.wvu.Rows" sId="1"/>
    <undo index="2" exp="area" ref3D="1" dr="$A$146:$XFD$147" dn="Z_3693EDC1_FD1C_4AF3_912C_19CDCDBFB43C_.wvu.Rows" sId="1"/>
    <undo index="10" exp="area" ref3D="1" dr="$A$316:$XFD$317" dn="Z_161695C3_1CE5_4E5C_AD86_E27CE310F608_.wvu.Rows" sId="1"/>
    <undo index="8" exp="area" ref3D="1" dr="$A$422:$XFD$422" dn="Z_161695C3_1CE5_4E5C_AD86_E27CE310F608_.wvu.Rows" sId="1"/>
    <undo index="2" exp="area" ref3D="1" dr="$A$276:$XFD$276" dn="Z_161695C3_1CE5_4E5C_AD86_E27CE310F608_.wvu.Rows" sId="1"/>
    <undo index="1" exp="area" ref3D="1" dr="$A$274:$XFD$274" dn="Z_161695C3_1CE5_4E5C_AD86_E27CE310F608_.wvu.Rows" sId="1"/>
    <undo index="14" exp="area" ref3D="1" dr="$A$422:$XFD$422" dn="Z_10610988_B7D0_46D7_B8FD_DA5F72A4893C_.wvu.Rows" sId="1"/>
    <undo index="10" exp="area" ref3D="1" dr="$A$316:$XFD$317" dn="Z_10610988_B7D0_46D7_B8FD_DA5F72A4893C_.wvu.Rows" sId="1"/>
    <undo index="8" exp="area" ref3D="1" dr="$A$276:$XFD$276" dn="Z_10610988_B7D0_46D7_B8FD_DA5F72A4893C_.wvu.Rows" sId="1"/>
    <undo index="6" exp="area" ref3D="1" dr="$A$274:$XFD$27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6" sId="1" ref="A140:XFD140" action="deleteRow">
    <undo index="8" exp="area" ref3D="1" dr="$A$273:$XFD$273" dn="Z_E7170C51_9D5A_4A08_B92E_A8EB730D7DEE_.wvu.Rows" sId="1"/>
    <undo index="16" exp="area" ref3D="1" dr="$A$444:$XFD$444" dn="Z_3693EDC1_FD1C_4AF3_912C_19CDCDBFB43C_.wvu.Rows" sId="1"/>
    <undo index="14" exp="area" ref3D="1" dr="$A$438:$XFD$438" dn="Z_3693EDC1_FD1C_4AF3_912C_19CDCDBFB43C_.wvu.Rows" sId="1"/>
    <undo index="12" exp="area" ref3D="1" dr="$A$351:$XFD$351" dn="Z_3693EDC1_FD1C_4AF3_912C_19CDCDBFB43C_.wvu.Rows" sId="1"/>
    <undo index="10" exp="area" ref3D="1" dr="$A$208:$XFD$208" dn="Z_3693EDC1_FD1C_4AF3_912C_19CDCDBFB43C_.wvu.Rows" sId="1"/>
    <undo index="8" exp="area" ref3D="1" dr="$A$202:$XFD$202" dn="Z_3693EDC1_FD1C_4AF3_912C_19CDCDBFB43C_.wvu.Rows" sId="1"/>
    <undo index="6" exp="area" ref3D="1" dr="$A$192:$XFD$192" dn="Z_3693EDC1_FD1C_4AF3_912C_19CDCDBFB43C_.wvu.Rows" sId="1"/>
    <undo index="4" exp="area" ref3D="1" dr="$A$161:$XFD$161" dn="Z_3693EDC1_FD1C_4AF3_912C_19CDCDBFB43C_.wvu.Rows" sId="1"/>
    <undo index="2" exp="area" ref3D="1" dr="$A$145:$XFD$146" dn="Z_3693EDC1_FD1C_4AF3_912C_19CDCDBFB43C_.wvu.Rows" sId="1"/>
    <undo index="10" exp="area" ref3D="1" dr="$A$315:$XFD$316" dn="Z_161695C3_1CE5_4E5C_AD86_E27CE310F608_.wvu.Rows" sId="1"/>
    <undo index="8" exp="area" ref3D="1" dr="$A$421:$XFD$421" dn="Z_161695C3_1CE5_4E5C_AD86_E27CE310F608_.wvu.Rows" sId="1"/>
    <undo index="2" exp="area" ref3D="1" dr="$A$275:$XFD$275" dn="Z_161695C3_1CE5_4E5C_AD86_E27CE310F608_.wvu.Rows" sId="1"/>
    <undo index="1" exp="area" ref3D="1" dr="$A$273:$XFD$273" dn="Z_161695C3_1CE5_4E5C_AD86_E27CE310F608_.wvu.Rows" sId="1"/>
    <undo index="14" exp="area" ref3D="1" dr="$A$421:$XFD$421" dn="Z_10610988_B7D0_46D7_B8FD_DA5F72A4893C_.wvu.Rows" sId="1"/>
    <undo index="10" exp="area" ref3D="1" dr="$A$315:$XFD$316" dn="Z_10610988_B7D0_46D7_B8FD_DA5F72A4893C_.wvu.Rows" sId="1"/>
    <undo index="8" exp="area" ref3D="1" dr="$A$275:$XFD$275" dn="Z_10610988_B7D0_46D7_B8FD_DA5F72A4893C_.wvu.Rows" sId="1"/>
    <undo index="6" exp="area" ref3D="1" dr="$A$273:$XFD$27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7" sId="1" ref="A140:XFD140" action="deleteRow">
    <undo index="8" exp="area" ref3D="1" dr="$A$272:$XFD$272" dn="Z_E7170C51_9D5A_4A08_B92E_A8EB730D7DEE_.wvu.Rows" sId="1"/>
    <undo index="16" exp="area" ref3D="1" dr="$A$443:$XFD$443" dn="Z_3693EDC1_FD1C_4AF3_912C_19CDCDBFB43C_.wvu.Rows" sId="1"/>
    <undo index="14" exp="area" ref3D="1" dr="$A$437:$XFD$437" dn="Z_3693EDC1_FD1C_4AF3_912C_19CDCDBFB43C_.wvu.Rows" sId="1"/>
    <undo index="12" exp="area" ref3D="1" dr="$A$350:$XFD$350" dn="Z_3693EDC1_FD1C_4AF3_912C_19CDCDBFB43C_.wvu.Rows" sId="1"/>
    <undo index="10" exp="area" ref3D="1" dr="$A$207:$XFD$207" dn="Z_3693EDC1_FD1C_4AF3_912C_19CDCDBFB43C_.wvu.Rows" sId="1"/>
    <undo index="8" exp="area" ref3D="1" dr="$A$201:$XFD$201" dn="Z_3693EDC1_FD1C_4AF3_912C_19CDCDBFB43C_.wvu.Rows" sId="1"/>
    <undo index="6" exp="area" ref3D="1" dr="$A$191:$XFD$191" dn="Z_3693EDC1_FD1C_4AF3_912C_19CDCDBFB43C_.wvu.Rows" sId="1"/>
    <undo index="4" exp="area" ref3D="1" dr="$A$160:$XFD$160" dn="Z_3693EDC1_FD1C_4AF3_912C_19CDCDBFB43C_.wvu.Rows" sId="1"/>
    <undo index="2" exp="area" ref3D="1" dr="$A$144:$XFD$145" dn="Z_3693EDC1_FD1C_4AF3_912C_19CDCDBFB43C_.wvu.Rows" sId="1"/>
    <undo index="10" exp="area" ref3D="1" dr="$A$314:$XFD$315" dn="Z_161695C3_1CE5_4E5C_AD86_E27CE310F608_.wvu.Rows" sId="1"/>
    <undo index="8" exp="area" ref3D="1" dr="$A$420:$XFD$420" dn="Z_161695C3_1CE5_4E5C_AD86_E27CE310F608_.wvu.Rows" sId="1"/>
    <undo index="2" exp="area" ref3D="1" dr="$A$274:$XFD$274" dn="Z_161695C3_1CE5_4E5C_AD86_E27CE310F608_.wvu.Rows" sId="1"/>
    <undo index="1" exp="area" ref3D="1" dr="$A$272:$XFD$272" dn="Z_161695C3_1CE5_4E5C_AD86_E27CE310F608_.wvu.Rows" sId="1"/>
    <undo index="14" exp="area" ref3D="1" dr="$A$420:$XFD$420" dn="Z_10610988_B7D0_46D7_B8FD_DA5F72A4893C_.wvu.Rows" sId="1"/>
    <undo index="10" exp="area" ref3D="1" dr="$A$314:$XFD$315" dn="Z_10610988_B7D0_46D7_B8FD_DA5F72A4893C_.wvu.Rows" sId="1"/>
    <undo index="8" exp="area" ref3D="1" dr="$A$274:$XFD$274" dn="Z_10610988_B7D0_46D7_B8FD_DA5F72A4893C_.wvu.Rows" sId="1"/>
    <undo index="6" exp="area" ref3D="1" dr="$A$272:$XFD$27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88" sId="1" ref="A59:XFD113" action="insertRow">
    <undo index="8" exp="area" ref3D="1" dr="$A$271:$XFD$271" dn="Z_E7170C51_9D5A_4A08_B92E_A8EB730D7DEE_.wvu.Rows" sId="1"/>
    <undo index="16" exp="area" ref3D="1" dr="$A$442:$XFD$442" dn="Z_3693EDC1_FD1C_4AF3_912C_19CDCDBFB43C_.wvu.Rows" sId="1"/>
    <undo index="14" exp="area" ref3D="1" dr="$A$436:$XFD$436" dn="Z_3693EDC1_FD1C_4AF3_912C_19CDCDBFB43C_.wvu.Rows" sId="1"/>
    <undo index="12" exp="area" ref3D="1" dr="$A$349:$XFD$349" dn="Z_3693EDC1_FD1C_4AF3_912C_19CDCDBFB43C_.wvu.Rows" sId="1"/>
    <undo index="10" exp="area" ref3D="1" dr="$A$206:$XFD$206" dn="Z_3693EDC1_FD1C_4AF3_912C_19CDCDBFB43C_.wvu.Rows" sId="1"/>
    <undo index="8" exp="area" ref3D="1" dr="$A$200:$XFD$200" dn="Z_3693EDC1_FD1C_4AF3_912C_19CDCDBFB43C_.wvu.Rows" sId="1"/>
    <undo index="6" exp="area" ref3D="1" dr="$A$190:$XFD$190" dn="Z_3693EDC1_FD1C_4AF3_912C_19CDCDBFB43C_.wvu.Rows" sId="1"/>
    <undo index="4" exp="area" ref3D="1" dr="$A$159:$XFD$159" dn="Z_3693EDC1_FD1C_4AF3_912C_19CDCDBFB43C_.wvu.Rows" sId="1"/>
    <undo index="2" exp="area" ref3D="1" dr="$A$143:$XFD$144" dn="Z_3693EDC1_FD1C_4AF3_912C_19CDCDBFB43C_.wvu.Rows" sId="1"/>
    <undo index="16" exp="area" ref3D="1" dr="$A$138:$XFD$138" dn="Z_161695C3_1CE5_4E5C_AD86_E27CE310F608_.wvu.Rows" sId="1"/>
    <undo index="10" exp="area" ref3D="1" dr="$A$313:$XFD$314" dn="Z_161695C3_1CE5_4E5C_AD86_E27CE310F608_.wvu.Rows" sId="1"/>
    <undo index="8" exp="area" ref3D="1" dr="$A$419:$XFD$419" dn="Z_161695C3_1CE5_4E5C_AD86_E27CE310F608_.wvu.Rows" sId="1"/>
    <undo index="2" exp="area" ref3D="1" dr="$A$273:$XFD$273" dn="Z_161695C3_1CE5_4E5C_AD86_E27CE310F608_.wvu.Rows" sId="1"/>
    <undo index="1" exp="area" ref3D="1" dr="$A$271:$XFD$271" dn="Z_161695C3_1CE5_4E5C_AD86_E27CE310F608_.wvu.Rows" sId="1"/>
    <undo index="14" exp="area" ref3D="1" dr="$A$419:$XFD$419" dn="Z_10610988_B7D0_46D7_B8FD_DA5F72A4893C_.wvu.Rows" sId="1"/>
    <undo index="10" exp="area" ref3D="1" dr="$A$313:$XFD$314" dn="Z_10610988_B7D0_46D7_B8FD_DA5F72A4893C_.wvu.Rows" sId="1"/>
    <undo index="8" exp="area" ref3D="1" dr="$A$273:$XFD$273" dn="Z_10610988_B7D0_46D7_B8FD_DA5F72A4893C_.wvu.Rows" sId="1"/>
    <undo index="6" exp="area" ref3D="1" dr="$A$271:$XFD$271" dn="Z_10610988_B7D0_46D7_B8FD_DA5F72A4893C_.wvu.Rows" sId="1"/>
    <undo index="4" exp="area" ref3D="1" dr="$A$138:$XFD$138" dn="Z_10610988_B7D0_46D7_B8FD_DA5F72A4893C_.wvu.Rows" sId="1"/>
  </rrc>
  <rm rId="2489" sheetId="1" source="A140:XFD194" destination="A59:XFD113" sourceSheetId="1">
    <undo index="16" exp="area" ref3D="1" dr="$A$193:$XFD$193" dn="Z_161695C3_1CE5_4E5C_AD86_E27CE310F608_.wvu.Rows" sId="1"/>
    <undo index="4" exp="area" ref3D="1" dr="$A$193:$XFD$193" dn="Z_10610988_B7D0_46D7_B8FD_DA5F72A4893C_.wvu.Rows" sId="1"/>
    <rfmt sheetId="1" xfDxf="1" sqref="A59:XFD59" start="0" length="0">
      <dxf>
        <font>
          <color rgb="FFFF0000"/>
        </font>
      </dxf>
    </rfmt>
    <rfmt sheetId="1" xfDxf="1" sqref="A60:XFD60" start="0" length="0">
      <dxf>
        <font>
          <color rgb="FFFF0000"/>
        </font>
      </dxf>
    </rfmt>
    <rfmt sheetId="1" xfDxf="1" sqref="A61:XFD61" start="0" length="0">
      <dxf>
        <font>
          <color rgb="FFFF0000"/>
        </font>
      </dxf>
    </rfmt>
    <rfmt sheetId="1" xfDxf="1" sqref="A62:XFD62" start="0" length="0">
      <dxf>
        <font>
          <color rgb="FFFF0000"/>
        </font>
      </dxf>
    </rfmt>
    <rfmt sheetId="1" xfDxf="1" sqref="A63:XFD63" start="0" length="0">
      <dxf>
        <font>
          <color rgb="FFFF0000"/>
        </font>
      </dxf>
    </rfmt>
    <rfmt sheetId="1" xfDxf="1" sqref="A64:XFD64" start="0" length="0">
      <dxf>
        <font>
          <color rgb="FFFF0000"/>
        </font>
      </dxf>
    </rfmt>
    <rfmt sheetId="1" xfDxf="1" sqref="A65:XFD65" start="0" length="0">
      <dxf>
        <font>
          <color rgb="FFFF0000"/>
        </font>
      </dxf>
    </rfmt>
    <rfmt sheetId="1" xfDxf="1" sqref="A66:XFD66" start="0" length="0">
      <dxf>
        <font>
          <color rgb="FFFF0000"/>
        </font>
      </dxf>
    </rfmt>
    <rfmt sheetId="1" xfDxf="1" sqref="A67:XFD67" start="0" length="0">
      <dxf>
        <font>
          <color rgb="FFFF0000"/>
        </font>
      </dxf>
    </rfmt>
    <rfmt sheetId="1" xfDxf="1" sqref="A68:XFD68" start="0" length="0">
      <dxf>
        <font>
          <color rgb="FFFF0000"/>
        </font>
      </dxf>
    </rfmt>
    <rfmt sheetId="1" xfDxf="1" sqref="A69:XFD69" start="0" length="0">
      <dxf>
        <font>
          <color rgb="FFFF0000"/>
        </font>
      </dxf>
    </rfmt>
    <rfmt sheetId="1" xfDxf="1" sqref="A70:XFD70" start="0" length="0">
      <dxf>
        <font>
          <color rgb="FFFF0000"/>
        </font>
      </dxf>
    </rfmt>
    <rfmt sheetId="1" xfDxf="1" sqref="A71:XFD71" start="0" length="0">
      <dxf>
        <font>
          <color rgb="FFFF0000"/>
        </font>
      </dxf>
    </rfmt>
    <rfmt sheetId="1" xfDxf="1" sqref="A72:XFD72" start="0" length="0">
      <dxf>
        <font>
          <color rgb="FFFF0000"/>
        </font>
      </dxf>
    </rfmt>
    <rfmt sheetId="1" xfDxf="1" sqref="A73:XFD73" start="0" length="0">
      <dxf>
        <font>
          <color rgb="FFFF0000"/>
        </font>
      </dxf>
    </rfmt>
    <rfmt sheetId="1" xfDxf="1" sqref="A74:XFD74" start="0" length="0">
      <dxf>
        <font>
          <color rgb="FFFF0000"/>
        </font>
      </dxf>
    </rfmt>
    <rfmt sheetId="1" xfDxf="1" sqref="A75:XFD75" start="0" length="0">
      <dxf>
        <font>
          <color rgb="FFFF0000"/>
        </font>
      </dxf>
    </rfmt>
    <rfmt sheetId="1" xfDxf="1" sqref="A76:XFD76" start="0" length="0">
      <dxf>
        <font>
          <color rgb="FFFF0000"/>
        </font>
      </dxf>
    </rfmt>
    <rfmt sheetId="1" xfDxf="1" sqref="A77:XFD77" start="0" length="0">
      <dxf>
        <font>
          <color rgb="FFFF0000"/>
        </font>
      </dxf>
    </rfmt>
    <rfmt sheetId="1" xfDxf="1" sqref="A78:XFD78" start="0" length="0">
      <dxf>
        <font>
          <color rgb="FFFF0000"/>
        </font>
      </dxf>
    </rfmt>
    <rfmt sheetId="1" xfDxf="1" sqref="A79:XFD79" start="0" length="0">
      <dxf>
        <font>
          <color rgb="FFFF0000"/>
        </font>
      </dxf>
    </rfmt>
    <rfmt sheetId="1" xfDxf="1" sqref="A80:XFD80" start="0" length="0">
      <dxf>
        <font>
          <color rgb="FFFF0000"/>
        </font>
      </dxf>
    </rfmt>
    <rfmt sheetId="1" xfDxf="1" sqref="A81:XFD81" start="0" length="0">
      <dxf>
        <font>
          <color rgb="FFFF0000"/>
        </font>
      </dxf>
    </rfmt>
    <rfmt sheetId="1" xfDxf="1" sqref="A82:XFD82" start="0" length="0">
      <dxf>
        <font>
          <color rgb="FFFF0000"/>
        </font>
      </dxf>
    </rfmt>
    <rfmt sheetId="1" xfDxf="1" sqref="A83:XFD83" start="0" length="0">
      <dxf>
        <font>
          <color rgb="FFFF0000"/>
        </font>
      </dxf>
    </rfmt>
    <rfmt sheetId="1" xfDxf="1" sqref="A84:XFD84" start="0" length="0">
      <dxf>
        <font>
          <color rgb="FFFF0000"/>
        </font>
      </dxf>
    </rfmt>
    <rfmt sheetId="1" xfDxf="1" sqref="A85:XFD85" start="0" length="0">
      <dxf>
        <font>
          <color rgb="FFFF0000"/>
        </font>
      </dxf>
    </rfmt>
    <rfmt sheetId="1" xfDxf="1" sqref="A86:XFD86" start="0" length="0">
      <dxf>
        <font>
          <color rgb="FFFF0000"/>
        </font>
      </dxf>
    </rfmt>
    <rfmt sheetId="1" xfDxf="1" sqref="A87:XFD87" start="0" length="0">
      <dxf>
        <font>
          <color rgb="FFFF0000"/>
        </font>
      </dxf>
    </rfmt>
    <rfmt sheetId="1" xfDxf="1" sqref="A88:XFD88" start="0" length="0">
      <dxf>
        <font>
          <color rgb="FFFF0000"/>
        </font>
      </dxf>
    </rfmt>
    <rfmt sheetId="1" xfDxf="1" sqref="A89:XFD89" start="0" length="0">
      <dxf>
        <font>
          <color rgb="FFFF0000"/>
        </font>
      </dxf>
    </rfmt>
    <rfmt sheetId="1" xfDxf="1" sqref="A90:XFD90" start="0" length="0">
      <dxf>
        <font>
          <color rgb="FFFF0000"/>
        </font>
      </dxf>
    </rfmt>
    <rfmt sheetId="1" xfDxf="1" sqref="A91:XFD91" start="0" length="0">
      <dxf>
        <font>
          <color rgb="FFFF0000"/>
        </font>
      </dxf>
    </rfmt>
    <rfmt sheetId="1" xfDxf="1" sqref="A92:XFD92" start="0" length="0">
      <dxf>
        <font>
          <color rgb="FFFF0000"/>
        </font>
      </dxf>
    </rfmt>
    <rfmt sheetId="1" xfDxf="1" sqref="A93:XFD93" start="0" length="0">
      <dxf>
        <font>
          <color rgb="FFFF0000"/>
        </font>
      </dxf>
    </rfmt>
    <rfmt sheetId="1" xfDxf="1" sqref="A94:XFD94" start="0" length="0">
      <dxf>
        <font>
          <color rgb="FFFF0000"/>
        </font>
      </dxf>
    </rfmt>
    <rfmt sheetId="1" xfDxf="1" sqref="A95:XFD95" start="0" length="0">
      <dxf>
        <font>
          <color rgb="FFFF0000"/>
        </font>
      </dxf>
    </rfmt>
    <rfmt sheetId="1" xfDxf="1" sqref="A96:XFD96" start="0" length="0">
      <dxf>
        <font>
          <color rgb="FFFF0000"/>
        </font>
      </dxf>
    </rfmt>
    <rfmt sheetId="1" xfDxf="1" sqref="A97:XFD97" start="0" length="0">
      <dxf>
        <font>
          <color rgb="FFFF0000"/>
        </font>
      </dxf>
    </rfmt>
    <rfmt sheetId="1" xfDxf="1" sqref="A98:XFD98" start="0" length="0">
      <dxf>
        <font>
          <color rgb="FFFF0000"/>
        </font>
      </dxf>
    </rfmt>
    <rfmt sheetId="1" xfDxf="1" sqref="A99:XFD99" start="0" length="0">
      <dxf>
        <font>
          <color rgb="FFFF0000"/>
        </font>
      </dxf>
    </rfmt>
    <rfmt sheetId="1" xfDxf="1" sqref="A100:XFD100" start="0" length="0">
      <dxf>
        <font>
          <color rgb="FFFF0000"/>
        </font>
      </dxf>
    </rfmt>
    <rfmt sheetId="1" xfDxf="1" sqref="A101:XFD101" start="0" length="0">
      <dxf>
        <font>
          <color rgb="FFFF0000"/>
        </font>
      </dxf>
    </rfmt>
    <rfmt sheetId="1" xfDxf="1" sqref="A102:XFD102" start="0" length="0">
      <dxf>
        <font>
          <color rgb="FFFF0000"/>
        </font>
      </dxf>
    </rfmt>
    <rfmt sheetId="1" xfDxf="1" sqref="A103:XFD103" start="0" length="0">
      <dxf>
        <font>
          <color rgb="FFFF0000"/>
        </font>
      </dxf>
    </rfmt>
    <rfmt sheetId="1" xfDxf="1" sqref="A104:XFD104" start="0" length="0">
      <dxf>
        <font>
          <color rgb="FFFF0000"/>
        </font>
      </dxf>
    </rfmt>
    <rfmt sheetId="1" xfDxf="1" sqref="A105:XFD105" start="0" length="0">
      <dxf>
        <font>
          <color rgb="FFFF0000"/>
        </font>
      </dxf>
    </rfmt>
    <rfmt sheetId="1" xfDxf="1" sqref="A106:XFD106" start="0" length="0">
      <dxf>
        <font>
          <color rgb="FFFF0000"/>
        </font>
      </dxf>
    </rfmt>
    <rfmt sheetId="1" xfDxf="1" sqref="A107:XFD107" start="0" length="0">
      <dxf>
        <font>
          <color rgb="FFFF0000"/>
        </font>
      </dxf>
    </rfmt>
    <rfmt sheetId="1" xfDxf="1" sqref="A108:XFD108" start="0" length="0">
      <dxf>
        <font>
          <color rgb="FFFF0000"/>
        </font>
      </dxf>
    </rfmt>
    <rfmt sheetId="1" xfDxf="1" sqref="A109:XFD109" start="0" length="0">
      <dxf>
        <font>
          <color rgb="FFFF0000"/>
        </font>
      </dxf>
    </rfmt>
    <rfmt sheetId="1" xfDxf="1" sqref="A110:XFD110" start="0" length="0">
      <dxf>
        <font>
          <color rgb="FFFF0000"/>
        </font>
      </dxf>
    </rfmt>
    <rfmt sheetId="1" xfDxf="1" sqref="A111:XFD111" start="0" length="0">
      <dxf>
        <font>
          <color rgb="FFFF0000"/>
        </font>
      </dxf>
    </rfmt>
    <rfmt sheetId="1" xfDxf="1" sqref="A112:XFD112" start="0" length="0">
      <dxf>
        <font>
          <color rgb="FFFF0000"/>
        </font>
      </dxf>
    </rfmt>
    <rfmt sheetId="1" xfDxf="1" sqref="A113:XFD113" start="0" length="0">
      <dxf>
        <font>
          <color rgb="FFFF0000"/>
        </font>
      </dxf>
    </rfmt>
    <rfmt sheetId="1" sqref="A59" start="0" length="0">
      <dxf>
        <font>
          <b/>
          <sz val="16"/>
          <color rgb="FFFF0000"/>
        </font>
      </dxf>
    </rfmt>
    <rfmt sheetId="1" sqref="B5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5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5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59"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59" start="0" length="0">
      <dxf>
        <font>
          <sz val="13"/>
          <color rgb="FFFF0000"/>
        </font>
      </dxf>
    </rfmt>
    <rfmt sheetId="1" sqref="H59" start="0" length="0">
      <dxf>
        <font>
          <sz val="13"/>
          <color rgb="FFFF0000"/>
        </font>
      </dxf>
    </rfmt>
    <rfmt sheetId="1" sqref="A60" start="0" length="0">
      <dxf>
        <font>
          <b/>
          <sz val="16"/>
          <color rgb="FFFF0000"/>
        </font>
      </dxf>
    </rfmt>
    <rfmt sheetId="1" sqref="B6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0"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0" start="0" length="0">
      <dxf>
        <font>
          <sz val="13"/>
          <color rgb="FFFF0000"/>
        </font>
      </dxf>
    </rfmt>
    <rfmt sheetId="1" sqref="H60" start="0" length="0">
      <dxf>
        <font>
          <sz val="13"/>
          <color rgb="FFFF0000"/>
        </font>
      </dxf>
    </rfmt>
    <rfmt sheetId="1" sqref="A61" start="0" length="0">
      <dxf>
        <font>
          <b/>
          <sz val="16"/>
          <color rgb="FFFF0000"/>
        </font>
      </dxf>
    </rfmt>
    <rfmt sheetId="1" sqref="B6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1"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1" start="0" length="0">
      <dxf>
        <font>
          <sz val="13"/>
          <color rgb="FFFF0000"/>
        </font>
      </dxf>
    </rfmt>
    <rfmt sheetId="1" sqref="H61" start="0" length="0">
      <dxf>
        <font>
          <sz val="13"/>
          <color rgb="FFFF0000"/>
        </font>
      </dxf>
    </rfmt>
    <rfmt sheetId="1" sqref="A62" start="0" length="0">
      <dxf>
        <font>
          <b/>
          <sz val="16"/>
          <color rgb="FFFF0000"/>
        </font>
      </dxf>
    </rfmt>
    <rfmt sheetId="1" sqref="B6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2"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2" start="0" length="0">
      <dxf>
        <font>
          <sz val="13"/>
          <color rgb="FFFF0000"/>
        </font>
      </dxf>
    </rfmt>
    <rfmt sheetId="1" sqref="H62" start="0" length="0">
      <dxf>
        <font>
          <sz val="13"/>
          <color rgb="FFFF0000"/>
        </font>
      </dxf>
    </rfmt>
    <rfmt sheetId="1" sqref="A63" start="0" length="0">
      <dxf>
        <font>
          <b/>
          <sz val="16"/>
          <color rgb="FFFF0000"/>
        </font>
      </dxf>
    </rfmt>
    <rfmt sheetId="1" sqref="B6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3"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3" start="0" length="0">
      <dxf>
        <font>
          <sz val="13"/>
          <color rgb="FFFF0000"/>
        </font>
      </dxf>
    </rfmt>
    <rfmt sheetId="1" sqref="H63" start="0" length="0">
      <dxf>
        <font>
          <sz val="13"/>
          <color rgb="FFFF0000"/>
        </font>
      </dxf>
    </rfmt>
    <rfmt sheetId="1" sqref="A64" start="0" length="0">
      <dxf>
        <font>
          <b/>
          <sz val="16"/>
          <color rgb="FFFF0000"/>
        </font>
      </dxf>
    </rfmt>
    <rfmt sheetId="1" sqref="B6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4"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4" start="0" length="0">
      <dxf>
        <font>
          <sz val="13"/>
          <color rgb="FFFF0000"/>
        </font>
      </dxf>
    </rfmt>
    <rfmt sheetId="1" sqref="H64" start="0" length="0">
      <dxf>
        <font>
          <sz val="13"/>
          <color rgb="FFFF0000"/>
        </font>
      </dxf>
    </rfmt>
    <rfmt sheetId="1" sqref="A65" start="0" length="0">
      <dxf>
        <font>
          <b/>
          <sz val="16"/>
          <color rgb="FFFF0000"/>
        </font>
      </dxf>
    </rfmt>
    <rfmt sheetId="1" sqref="B6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5"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5" start="0" length="0">
      <dxf>
        <font>
          <sz val="13"/>
          <color rgb="FFFF0000"/>
        </font>
      </dxf>
    </rfmt>
    <rfmt sheetId="1" sqref="H65" start="0" length="0">
      <dxf>
        <font>
          <sz val="13"/>
          <color rgb="FFFF0000"/>
        </font>
      </dxf>
    </rfmt>
    <rfmt sheetId="1" sqref="A66" start="0" length="0">
      <dxf>
        <font>
          <b/>
          <sz val="16"/>
          <color rgb="FFFF0000"/>
        </font>
      </dxf>
    </rfmt>
    <rfmt sheetId="1" sqref="B6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6"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6" start="0" length="0">
      <dxf>
        <font>
          <sz val="13"/>
          <color rgb="FFFF0000"/>
        </font>
      </dxf>
    </rfmt>
    <rfmt sheetId="1" sqref="H66" start="0" length="0">
      <dxf>
        <font>
          <sz val="13"/>
          <color rgb="FFFF0000"/>
        </font>
      </dxf>
    </rfmt>
    <rfmt sheetId="1" sqref="A67" start="0" length="0">
      <dxf>
        <font>
          <b/>
          <sz val="16"/>
          <color rgb="FFFF0000"/>
        </font>
      </dxf>
    </rfmt>
    <rfmt sheetId="1" sqref="B6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7"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7" start="0" length="0">
      <dxf>
        <font>
          <sz val="13"/>
          <color rgb="FFFF0000"/>
        </font>
      </dxf>
    </rfmt>
    <rfmt sheetId="1" sqref="H67" start="0" length="0">
      <dxf>
        <font>
          <sz val="13"/>
          <color rgb="FFFF0000"/>
        </font>
      </dxf>
    </rfmt>
    <rfmt sheetId="1" sqref="A68" start="0" length="0">
      <dxf>
        <font>
          <b/>
          <sz val="16"/>
          <color rgb="FFFF0000"/>
        </font>
      </dxf>
    </rfmt>
    <rfmt sheetId="1" sqref="B6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8"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8" start="0" length="0">
      <dxf>
        <font>
          <sz val="13"/>
          <color rgb="FFFF0000"/>
        </font>
      </dxf>
    </rfmt>
    <rfmt sheetId="1" sqref="H68" start="0" length="0">
      <dxf>
        <font>
          <sz val="13"/>
          <color rgb="FFFF0000"/>
        </font>
      </dxf>
    </rfmt>
    <rfmt sheetId="1" sqref="A69" start="0" length="0">
      <dxf>
        <font>
          <b/>
          <sz val="16"/>
          <color rgb="FFFF0000"/>
        </font>
      </dxf>
    </rfmt>
    <rfmt sheetId="1" sqref="B6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6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6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69"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69" start="0" length="0">
      <dxf>
        <font>
          <sz val="13"/>
          <color rgb="FFFF0000"/>
        </font>
      </dxf>
    </rfmt>
    <rfmt sheetId="1" sqref="H69" start="0" length="0">
      <dxf>
        <font>
          <sz val="13"/>
          <color rgb="FFFF0000"/>
        </font>
      </dxf>
    </rfmt>
    <rfmt sheetId="1" sqref="A70" start="0" length="0">
      <dxf>
        <font>
          <b/>
          <sz val="16"/>
          <color rgb="FFFF0000"/>
        </font>
      </dxf>
    </rfmt>
    <rfmt sheetId="1" sqref="B7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0"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0" start="0" length="0">
      <dxf>
        <font>
          <sz val="13"/>
          <color rgb="FFFF0000"/>
        </font>
      </dxf>
    </rfmt>
    <rfmt sheetId="1" sqref="H70" start="0" length="0">
      <dxf>
        <font>
          <sz val="13"/>
          <color rgb="FFFF0000"/>
        </font>
      </dxf>
    </rfmt>
    <rfmt sheetId="1" sqref="A71" start="0" length="0">
      <dxf>
        <font>
          <b/>
          <sz val="16"/>
          <color rgb="FFFF0000"/>
        </font>
      </dxf>
    </rfmt>
    <rfmt sheetId="1" sqref="B7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1"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1" start="0" length="0">
      <dxf>
        <font>
          <sz val="13"/>
          <color rgb="FFFF0000"/>
        </font>
      </dxf>
    </rfmt>
    <rfmt sheetId="1" sqref="H71" start="0" length="0">
      <dxf>
        <font>
          <sz val="13"/>
          <color rgb="FFFF0000"/>
        </font>
      </dxf>
    </rfmt>
    <rfmt sheetId="1" sqref="A72" start="0" length="0">
      <dxf>
        <font>
          <b/>
          <sz val="16"/>
          <color rgb="FFFF0000"/>
        </font>
      </dxf>
    </rfmt>
    <rfmt sheetId="1" sqref="B7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2"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2" start="0" length="0">
      <dxf>
        <font>
          <sz val="13"/>
          <color rgb="FFFF0000"/>
        </font>
      </dxf>
    </rfmt>
    <rfmt sheetId="1" sqref="H72" start="0" length="0">
      <dxf>
        <font>
          <sz val="13"/>
          <color rgb="FFFF0000"/>
        </font>
      </dxf>
    </rfmt>
    <rfmt sheetId="1" sqref="A73" start="0" length="0">
      <dxf>
        <font>
          <b/>
          <sz val="16"/>
          <color rgb="FFFF0000"/>
        </font>
      </dxf>
    </rfmt>
    <rfmt sheetId="1" sqref="B7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3"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3" start="0" length="0">
      <dxf>
        <font>
          <sz val="13"/>
          <color rgb="FFFF0000"/>
        </font>
      </dxf>
    </rfmt>
    <rfmt sheetId="1" sqref="H73" start="0" length="0">
      <dxf>
        <font>
          <sz val="13"/>
          <color rgb="FFFF0000"/>
        </font>
      </dxf>
    </rfmt>
    <rfmt sheetId="1" sqref="A74" start="0" length="0">
      <dxf>
        <font>
          <b/>
          <sz val="16"/>
          <color rgb="FFFF0000"/>
        </font>
      </dxf>
    </rfmt>
    <rfmt sheetId="1" sqref="B7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4"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4" start="0" length="0">
      <dxf>
        <font>
          <sz val="13"/>
          <color rgb="FFFF0000"/>
        </font>
      </dxf>
    </rfmt>
    <rfmt sheetId="1" sqref="H74" start="0" length="0">
      <dxf>
        <font>
          <sz val="13"/>
          <color rgb="FFFF0000"/>
        </font>
      </dxf>
    </rfmt>
    <rfmt sheetId="1" sqref="A75" start="0" length="0">
      <dxf>
        <font>
          <b/>
          <sz val="16"/>
          <color rgb="FFFF0000"/>
        </font>
      </dxf>
    </rfmt>
    <rfmt sheetId="1" sqref="B7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5"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5" start="0" length="0">
      <dxf>
        <font>
          <sz val="13"/>
          <color rgb="FFFF0000"/>
        </font>
      </dxf>
    </rfmt>
    <rfmt sheetId="1" sqref="H75" start="0" length="0">
      <dxf>
        <font>
          <sz val="13"/>
          <color rgb="FFFF0000"/>
        </font>
      </dxf>
    </rfmt>
    <rfmt sheetId="1" sqref="A76" start="0" length="0">
      <dxf>
        <font>
          <b/>
          <sz val="16"/>
          <color rgb="FFFF0000"/>
        </font>
      </dxf>
    </rfmt>
    <rfmt sheetId="1" sqref="B7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6"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6" start="0" length="0">
      <dxf>
        <font>
          <sz val="13"/>
          <color rgb="FFFF0000"/>
        </font>
      </dxf>
    </rfmt>
    <rfmt sheetId="1" sqref="H76" start="0" length="0">
      <dxf>
        <font>
          <sz val="13"/>
          <color rgb="FFFF0000"/>
        </font>
      </dxf>
    </rfmt>
    <rfmt sheetId="1" sqref="A77" start="0" length="0">
      <dxf>
        <font>
          <b/>
          <sz val="16"/>
          <color rgb="FFFF0000"/>
        </font>
      </dxf>
    </rfmt>
    <rfmt sheetId="1" sqref="B7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7"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7" start="0" length="0">
      <dxf>
        <font>
          <sz val="13"/>
          <color rgb="FFFF0000"/>
        </font>
      </dxf>
    </rfmt>
    <rfmt sheetId="1" sqref="H77" start="0" length="0">
      <dxf>
        <font>
          <sz val="13"/>
          <color rgb="FFFF0000"/>
        </font>
      </dxf>
    </rfmt>
    <rfmt sheetId="1" sqref="A78" start="0" length="0">
      <dxf>
        <font>
          <b/>
          <sz val="16"/>
          <color rgb="FFFF0000"/>
        </font>
      </dxf>
    </rfmt>
    <rfmt sheetId="1" sqref="B7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8"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8" start="0" length="0">
      <dxf>
        <font>
          <sz val="13"/>
          <color rgb="FFFF0000"/>
        </font>
      </dxf>
    </rfmt>
    <rfmt sheetId="1" sqref="H78" start="0" length="0">
      <dxf>
        <font>
          <sz val="13"/>
          <color rgb="FFFF0000"/>
        </font>
      </dxf>
    </rfmt>
    <rfmt sheetId="1" sqref="A79" start="0" length="0">
      <dxf>
        <font>
          <b/>
          <sz val="16"/>
          <color rgb="FFFF0000"/>
        </font>
      </dxf>
    </rfmt>
    <rfmt sheetId="1" sqref="B7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7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7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7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79"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79" start="0" length="0">
      <dxf>
        <font>
          <sz val="13"/>
          <color rgb="FFFF0000"/>
        </font>
      </dxf>
    </rfmt>
    <rfmt sheetId="1" sqref="H79" start="0" length="0">
      <dxf>
        <font>
          <sz val="13"/>
          <color rgb="FFFF0000"/>
        </font>
      </dxf>
    </rfmt>
    <rfmt sheetId="1" sqref="A80" start="0" length="0">
      <dxf>
        <font>
          <b/>
          <sz val="16"/>
          <color rgb="FFFF0000"/>
        </font>
      </dxf>
    </rfmt>
    <rfmt sheetId="1" sqref="B8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0"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0" start="0" length="0">
      <dxf>
        <font>
          <sz val="13"/>
          <color rgb="FFFF0000"/>
        </font>
      </dxf>
    </rfmt>
    <rfmt sheetId="1" sqref="H80" start="0" length="0">
      <dxf>
        <font>
          <sz val="13"/>
          <color rgb="FFFF0000"/>
        </font>
      </dxf>
    </rfmt>
    <rfmt sheetId="1" sqref="A81" start="0" length="0">
      <dxf>
        <font>
          <b/>
          <sz val="16"/>
          <color rgb="FFFF0000"/>
        </font>
      </dxf>
    </rfmt>
    <rfmt sheetId="1" sqref="B8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1"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1" start="0" length="0">
      <dxf>
        <font>
          <sz val="13"/>
          <color rgb="FFFF0000"/>
        </font>
      </dxf>
    </rfmt>
    <rfmt sheetId="1" sqref="H81" start="0" length="0">
      <dxf>
        <font>
          <sz val="13"/>
          <color rgb="FFFF0000"/>
        </font>
      </dxf>
    </rfmt>
    <rfmt sheetId="1" sqref="A82" start="0" length="0">
      <dxf>
        <font>
          <b/>
          <sz val="16"/>
          <color rgb="FFFF0000"/>
        </font>
      </dxf>
    </rfmt>
    <rfmt sheetId="1" sqref="B8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2"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2" start="0" length="0">
      <dxf>
        <font>
          <sz val="13"/>
          <color rgb="FFFF0000"/>
        </font>
      </dxf>
    </rfmt>
    <rfmt sheetId="1" sqref="H82" start="0" length="0">
      <dxf>
        <font>
          <sz val="13"/>
          <color rgb="FFFF0000"/>
        </font>
      </dxf>
    </rfmt>
    <rfmt sheetId="1" sqref="A83" start="0" length="0">
      <dxf>
        <font>
          <b/>
          <sz val="16"/>
          <color rgb="FFFF0000"/>
        </font>
      </dxf>
    </rfmt>
    <rfmt sheetId="1" sqref="B8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3"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3" start="0" length="0">
      <dxf>
        <font>
          <sz val="13"/>
          <color rgb="FFFF0000"/>
        </font>
      </dxf>
    </rfmt>
    <rfmt sheetId="1" sqref="H83" start="0" length="0">
      <dxf>
        <font>
          <sz val="13"/>
          <color rgb="FFFF0000"/>
        </font>
      </dxf>
    </rfmt>
    <rfmt sheetId="1" sqref="A84" start="0" length="0">
      <dxf>
        <font>
          <b/>
          <sz val="16"/>
          <color rgb="FFFF0000"/>
        </font>
      </dxf>
    </rfmt>
    <rfmt sheetId="1" sqref="B8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4"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4" start="0" length="0">
      <dxf>
        <font>
          <sz val="13"/>
          <color rgb="FFFF0000"/>
        </font>
      </dxf>
    </rfmt>
    <rfmt sheetId="1" sqref="H84" start="0" length="0">
      <dxf>
        <font>
          <sz val="13"/>
          <color rgb="FFFF0000"/>
        </font>
      </dxf>
    </rfmt>
    <rfmt sheetId="1" sqref="A85" start="0" length="0">
      <dxf>
        <font>
          <b/>
          <sz val="16"/>
          <color rgb="FFFF0000"/>
        </font>
      </dxf>
    </rfmt>
    <rfmt sheetId="1" sqref="B8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5"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5" start="0" length="0">
      <dxf>
        <font>
          <sz val="13"/>
          <color rgb="FFFF0000"/>
        </font>
      </dxf>
    </rfmt>
    <rfmt sheetId="1" sqref="H85" start="0" length="0">
      <dxf>
        <font>
          <sz val="13"/>
          <color rgb="FFFF0000"/>
        </font>
      </dxf>
    </rfmt>
    <rfmt sheetId="1" sqref="A86" start="0" length="0">
      <dxf>
        <font>
          <b/>
          <sz val="16"/>
          <color rgb="FFFF0000"/>
        </font>
      </dxf>
    </rfmt>
    <rfmt sheetId="1" sqref="B8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6"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6" start="0" length="0">
      <dxf>
        <font>
          <sz val="13"/>
          <color rgb="FFFF0000"/>
        </font>
      </dxf>
    </rfmt>
    <rfmt sheetId="1" sqref="H86" start="0" length="0">
      <dxf>
        <font>
          <sz val="13"/>
          <color rgb="FFFF0000"/>
        </font>
      </dxf>
    </rfmt>
    <rfmt sheetId="1" sqref="A87" start="0" length="0">
      <dxf>
        <font>
          <b/>
          <sz val="16"/>
          <color rgb="FFFF0000"/>
        </font>
      </dxf>
    </rfmt>
    <rfmt sheetId="1" sqref="B8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7"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7" start="0" length="0">
      <dxf>
        <font>
          <sz val="13"/>
          <color rgb="FFFF0000"/>
        </font>
      </dxf>
    </rfmt>
    <rfmt sheetId="1" sqref="H87" start="0" length="0">
      <dxf>
        <font>
          <sz val="13"/>
          <color rgb="FFFF0000"/>
        </font>
      </dxf>
    </rfmt>
    <rfmt sheetId="1" sqref="A88" start="0" length="0">
      <dxf>
        <font>
          <b/>
          <sz val="16"/>
          <color rgb="FFFF0000"/>
        </font>
      </dxf>
    </rfmt>
    <rfmt sheetId="1" sqref="B8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8"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8" start="0" length="0">
      <dxf>
        <font>
          <sz val="13"/>
          <color rgb="FFFF0000"/>
        </font>
      </dxf>
    </rfmt>
    <rfmt sheetId="1" sqref="H88" start="0" length="0">
      <dxf>
        <font>
          <sz val="13"/>
          <color rgb="FFFF0000"/>
        </font>
      </dxf>
    </rfmt>
    <rfmt sheetId="1" sqref="A89" start="0" length="0">
      <dxf>
        <font>
          <b/>
          <sz val="16"/>
          <color rgb="FFFF0000"/>
        </font>
      </dxf>
    </rfmt>
    <rfmt sheetId="1" sqref="B8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8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8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8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89"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89" start="0" length="0">
      <dxf>
        <font>
          <sz val="13"/>
          <color rgb="FFFF0000"/>
        </font>
      </dxf>
    </rfmt>
    <rfmt sheetId="1" sqref="H89" start="0" length="0">
      <dxf>
        <font>
          <sz val="13"/>
          <color rgb="FFFF0000"/>
        </font>
      </dxf>
    </rfmt>
    <rfmt sheetId="1" sqref="A90" start="0" length="0">
      <dxf>
        <font>
          <b/>
          <sz val="16"/>
          <color rgb="FFFF0000"/>
        </font>
      </dxf>
    </rfmt>
    <rfmt sheetId="1" sqref="B9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0"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0" start="0" length="0">
      <dxf>
        <font>
          <sz val="13"/>
          <color rgb="FFFF0000"/>
        </font>
      </dxf>
    </rfmt>
    <rfmt sheetId="1" sqref="H90" start="0" length="0">
      <dxf>
        <font>
          <sz val="13"/>
          <color rgb="FFFF0000"/>
        </font>
      </dxf>
    </rfmt>
    <rfmt sheetId="1" sqref="A91" start="0" length="0">
      <dxf>
        <font>
          <b/>
          <sz val="16"/>
          <color rgb="FFFF0000"/>
        </font>
      </dxf>
    </rfmt>
    <rfmt sheetId="1" sqref="B9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1"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1" start="0" length="0">
      <dxf>
        <font>
          <sz val="13"/>
          <color rgb="FFFF0000"/>
        </font>
      </dxf>
    </rfmt>
    <rfmt sheetId="1" sqref="H91" start="0" length="0">
      <dxf>
        <font>
          <sz val="13"/>
          <color rgb="FFFF0000"/>
        </font>
      </dxf>
    </rfmt>
    <rfmt sheetId="1" sqref="A92" start="0" length="0">
      <dxf>
        <font>
          <b/>
          <sz val="16"/>
          <color rgb="FFFF0000"/>
        </font>
      </dxf>
    </rfmt>
    <rfmt sheetId="1" sqref="B9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2"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2" start="0" length="0">
      <dxf>
        <font>
          <sz val="13"/>
          <color rgb="FFFF0000"/>
        </font>
      </dxf>
    </rfmt>
    <rfmt sheetId="1" sqref="H92" start="0" length="0">
      <dxf>
        <font>
          <sz val="13"/>
          <color rgb="FFFF0000"/>
        </font>
      </dxf>
    </rfmt>
    <rfmt sheetId="1" sqref="A93" start="0" length="0">
      <dxf>
        <font>
          <b/>
          <sz val="16"/>
          <color rgb="FFFF0000"/>
        </font>
      </dxf>
    </rfmt>
    <rfmt sheetId="1" sqref="B9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3"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3" start="0" length="0">
      <dxf>
        <font>
          <sz val="13"/>
          <color rgb="FFFF0000"/>
        </font>
      </dxf>
    </rfmt>
    <rfmt sheetId="1" sqref="H93" start="0" length="0">
      <dxf>
        <font>
          <sz val="13"/>
          <color rgb="FFFF0000"/>
        </font>
      </dxf>
    </rfmt>
    <rfmt sheetId="1" sqref="A94" start="0" length="0">
      <dxf>
        <font>
          <b/>
          <sz val="16"/>
          <color rgb="FFFF0000"/>
        </font>
      </dxf>
    </rfmt>
    <rfmt sheetId="1" sqref="B9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4"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4" start="0" length="0">
      <dxf>
        <font>
          <sz val="13"/>
          <color rgb="FFFF0000"/>
        </font>
      </dxf>
    </rfmt>
    <rfmt sheetId="1" sqref="H94" start="0" length="0">
      <dxf>
        <font>
          <sz val="13"/>
          <color rgb="FFFF0000"/>
        </font>
      </dxf>
    </rfmt>
    <rfmt sheetId="1" sqref="A95" start="0" length="0">
      <dxf>
        <font>
          <b/>
          <sz val="16"/>
          <color rgb="FFFF0000"/>
        </font>
      </dxf>
    </rfmt>
    <rfmt sheetId="1" sqref="B9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5"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5" start="0" length="0">
      <dxf>
        <font>
          <sz val="13"/>
          <color rgb="FFFF0000"/>
        </font>
      </dxf>
    </rfmt>
    <rfmt sheetId="1" sqref="H95" start="0" length="0">
      <dxf>
        <font>
          <sz val="13"/>
          <color rgb="FFFF0000"/>
        </font>
      </dxf>
    </rfmt>
    <rfmt sheetId="1" sqref="A96" start="0" length="0">
      <dxf>
        <font>
          <b/>
          <sz val="16"/>
          <color rgb="FFFF0000"/>
        </font>
      </dxf>
    </rfmt>
    <rfmt sheetId="1" sqref="B9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6"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6" start="0" length="0">
      <dxf>
        <font>
          <sz val="13"/>
          <color rgb="FFFF0000"/>
        </font>
      </dxf>
    </rfmt>
    <rfmt sheetId="1" sqref="H96" start="0" length="0">
      <dxf>
        <font>
          <sz val="13"/>
          <color rgb="FFFF0000"/>
        </font>
      </dxf>
    </rfmt>
    <rfmt sheetId="1" sqref="A97" start="0" length="0">
      <dxf>
        <font>
          <b/>
          <sz val="16"/>
          <color rgb="FFFF0000"/>
        </font>
      </dxf>
    </rfmt>
    <rfmt sheetId="1" sqref="B9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7"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7" start="0" length="0">
      <dxf>
        <font>
          <sz val="13"/>
          <color rgb="FFFF0000"/>
        </font>
      </dxf>
    </rfmt>
    <rfmt sheetId="1" sqref="H97" start="0" length="0">
      <dxf>
        <font>
          <sz val="13"/>
          <color rgb="FFFF0000"/>
        </font>
      </dxf>
    </rfmt>
    <rfmt sheetId="1" sqref="A98" start="0" length="0">
      <dxf>
        <font>
          <b/>
          <sz val="16"/>
          <color rgb="FFFF0000"/>
        </font>
      </dxf>
    </rfmt>
    <rfmt sheetId="1" sqref="B9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8"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8" start="0" length="0">
      <dxf>
        <font>
          <sz val="13"/>
          <color rgb="FFFF0000"/>
        </font>
      </dxf>
    </rfmt>
    <rfmt sheetId="1" sqref="H98" start="0" length="0">
      <dxf>
        <font>
          <sz val="13"/>
          <color rgb="FFFF0000"/>
        </font>
      </dxf>
    </rfmt>
    <rfmt sheetId="1" sqref="A99" start="0" length="0">
      <dxf>
        <font>
          <b/>
          <sz val="16"/>
          <color rgb="FFFF0000"/>
        </font>
      </dxf>
    </rfmt>
    <rfmt sheetId="1" sqref="B9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9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9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9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99"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99" start="0" length="0">
      <dxf>
        <font>
          <sz val="13"/>
          <color rgb="FFFF0000"/>
        </font>
      </dxf>
    </rfmt>
    <rfmt sheetId="1" sqref="H99" start="0" length="0">
      <dxf>
        <font>
          <sz val="13"/>
          <color rgb="FFFF0000"/>
        </font>
      </dxf>
    </rfmt>
    <rfmt sheetId="1" sqref="A100" start="0" length="0">
      <dxf>
        <font>
          <b/>
          <sz val="16"/>
          <color rgb="FFFF0000"/>
        </font>
      </dxf>
    </rfmt>
    <rfmt sheetId="1" sqref="B10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0"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0" start="0" length="0">
      <dxf>
        <font>
          <sz val="13"/>
          <color rgb="FFFF0000"/>
        </font>
      </dxf>
    </rfmt>
    <rfmt sheetId="1" sqref="H100" start="0" length="0">
      <dxf>
        <font>
          <sz val="13"/>
          <color rgb="FFFF0000"/>
        </font>
      </dxf>
    </rfmt>
    <rfmt sheetId="1" sqref="A101" start="0" length="0">
      <dxf>
        <font>
          <b/>
          <sz val="16"/>
          <color rgb="FFFF0000"/>
        </font>
      </dxf>
    </rfmt>
    <rfmt sheetId="1" sqref="B10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1"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1" start="0" length="0">
      <dxf>
        <font>
          <sz val="13"/>
          <color rgb="FFFF0000"/>
        </font>
      </dxf>
    </rfmt>
    <rfmt sheetId="1" sqref="H101" start="0" length="0">
      <dxf>
        <font>
          <sz val="13"/>
          <color rgb="FFFF0000"/>
        </font>
      </dxf>
    </rfmt>
    <rfmt sheetId="1" sqref="A102" start="0" length="0">
      <dxf>
        <font>
          <b/>
          <sz val="16"/>
          <color rgb="FFFF0000"/>
        </font>
      </dxf>
    </rfmt>
    <rfmt sheetId="1" sqref="B10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2"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2" start="0" length="0">
      <dxf>
        <font>
          <sz val="13"/>
          <color rgb="FFFF0000"/>
        </font>
      </dxf>
    </rfmt>
    <rfmt sheetId="1" sqref="H102" start="0" length="0">
      <dxf>
        <font>
          <sz val="13"/>
          <color rgb="FFFF0000"/>
        </font>
      </dxf>
    </rfmt>
    <rfmt sheetId="1" sqref="A103" start="0" length="0">
      <dxf>
        <font>
          <b/>
          <sz val="16"/>
          <color rgb="FFFF0000"/>
        </font>
      </dxf>
    </rfmt>
    <rfmt sheetId="1" sqref="B10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3"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3" start="0" length="0">
      <dxf>
        <font>
          <sz val="13"/>
          <color rgb="FFFF0000"/>
        </font>
      </dxf>
    </rfmt>
    <rfmt sheetId="1" sqref="H103" start="0" length="0">
      <dxf>
        <font>
          <sz val="13"/>
          <color rgb="FFFF0000"/>
        </font>
      </dxf>
    </rfmt>
    <rfmt sheetId="1" sqref="A104" start="0" length="0">
      <dxf>
        <font>
          <b/>
          <sz val="16"/>
          <color rgb="FFFF0000"/>
        </font>
      </dxf>
    </rfmt>
    <rfmt sheetId="1" sqref="B10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4"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4"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4" start="0" length="0">
      <dxf>
        <font>
          <sz val="13"/>
          <color rgb="FFFF0000"/>
        </font>
      </dxf>
    </rfmt>
    <rfmt sheetId="1" sqref="H104" start="0" length="0">
      <dxf>
        <font>
          <sz val="13"/>
          <color rgb="FFFF0000"/>
        </font>
      </dxf>
    </rfmt>
    <rfmt sheetId="1" sqref="A105" start="0" length="0">
      <dxf>
        <font>
          <b/>
          <sz val="16"/>
          <color rgb="FFFF0000"/>
        </font>
      </dxf>
    </rfmt>
    <rfmt sheetId="1" sqref="B10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5"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5"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5" start="0" length="0">
      <dxf>
        <font>
          <sz val="13"/>
          <color rgb="FFFF0000"/>
        </font>
      </dxf>
    </rfmt>
    <rfmt sheetId="1" sqref="H105" start="0" length="0">
      <dxf>
        <font>
          <sz val="13"/>
          <color rgb="FFFF0000"/>
        </font>
      </dxf>
    </rfmt>
    <rfmt sheetId="1" sqref="A106" start="0" length="0">
      <dxf>
        <font>
          <b/>
          <sz val="16"/>
          <color rgb="FFFF0000"/>
        </font>
      </dxf>
    </rfmt>
    <rfmt sheetId="1" sqref="B10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6"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6"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6" start="0" length="0">
      <dxf>
        <font>
          <sz val="13"/>
          <color rgb="FFFF0000"/>
        </font>
      </dxf>
    </rfmt>
    <rfmt sheetId="1" sqref="H106" start="0" length="0">
      <dxf>
        <font>
          <sz val="13"/>
          <color rgb="FFFF0000"/>
        </font>
      </dxf>
    </rfmt>
    <rfmt sheetId="1" sqref="A107" start="0" length="0">
      <dxf>
        <font>
          <b/>
          <sz val="16"/>
          <color rgb="FFFF0000"/>
        </font>
      </dxf>
    </rfmt>
    <rfmt sheetId="1" sqref="B10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7"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7"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7" start="0" length="0">
      <dxf>
        <font>
          <sz val="13"/>
          <color rgb="FFFF0000"/>
        </font>
      </dxf>
    </rfmt>
    <rfmt sheetId="1" sqref="H107" start="0" length="0">
      <dxf>
        <font>
          <sz val="13"/>
          <color rgb="FFFF0000"/>
        </font>
      </dxf>
    </rfmt>
    <rfmt sheetId="1" sqref="A108" start="0" length="0">
      <dxf>
        <font>
          <b/>
          <sz val="16"/>
          <color rgb="FFFF0000"/>
        </font>
      </dxf>
    </rfmt>
    <rfmt sheetId="1" sqref="B10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8"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8"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8" start="0" length="0">
      <dxf>
        <font>
          <sz val="13"/>
          <color rgb="FFFF0000"/>
        </font>
      </dxf>
    </rfmt>
    <rfmt sheetId="1" sqref="H108" start="0" length="0">
      <dxf>
        <font>
          <sz val="13"/>
          <color rgb="FFFF0000"/>
        </font>
      </dxf>
    </rfmt>
    <rfmt sheetId="1" sqref="A109" start="0" length="0">
      <dxf>
        <font>
          <b/>
          <sz val="16"/>
          <color rgb="FFFF0000"/>
        </font>
      </dxf>
    </rfmt>
    <rfmt sheetId="1" sqref="B10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0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0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09"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09"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09" start="0" length="0">
      <dxf>
        <font>
          <sz val="13"/>
          <color rgb="FFFF0000"/>
        </font>
      </dxf>
    </rfmt>
    <rfmt sheetId="1" sqref="H109" start="0" length="0">
      <dxf>
        <font>
          <sz val="13"/>
          <color rgb="FFFF0000"/>
        </font>
      </dxf>
    </rfmt>
    <rfmt sheetId="1" sqref="A110" start="0" length="0">
      <dxf>
        <font>
          <b/>
          <sz val="16"/>
          <color rgb="FFFF0000"/>
        </font>
      </dxf>
    </rfmt>
    <rfmt sheetId="1" sqref="B11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1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1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10"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10"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10" start="0" length="0">
      <dxf>
        <font>
          <sz val="13"/>
          <color rgb="FFFF0000"/>
        </font>
      </dxf>
    </rfmt>
    <rfmt sheetId="1" sqref="H110" start="0" length="0">
      <dxf>
        <font>
          <sz val="13"/>
          <color rgb="FFFF0000"/>
        </font>
      </dxf>
    </rfmt>
    <rfmt sheetId="1" sqref="A111" start="0" length="0">
      <dxf>
        <font>
          <b/>
          <sz val="16"/>
          <color rgb="FFFF0000"/>
        </font>
      </dxf>
    </rfmt>
    <rfmt sheetId="1" sqref="B11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1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1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11"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11"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11" start="0" length="0">
      <dxf>
        <font>
          <sz val="13"/>
          <color rgb="FFFF0000"/>
        </font>
      </dxf>
    </rfmt>
    <rfmt sheetId="1" sqref="H111" start="0" length="0">
      <dxf>
        <font>
          <sz val="13"/>
          <color rgb="FFFF0000"/>
        </font>
      </dxf>
    </rfmt>
    <rfmt sheetId="1" sqref="A112" start="0" length="0">
      <dxf>
        <font>
          <b/>
          <sz val="16"/>
          <color rgb="FFFF0000"/>
        </font>
      </dxf>
    </rfmt>
    <rfmt sheetId="1" sqref="B11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1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1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12"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12"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12" start="0" length="0">
      <dxf>
        <font>
          <sz val="13"/>
          <color rgb="FFFF0000"/>
        </font>
      </dxf>
    </rfmt>
    <rfmt sheetId="1" sqref="H112" start="0" length="0">
      <dxf>
        <font>
          <sz val="13"/>
          <color rgb="FFFF0000"/>
        </font>
      </dxf>
    </rfmt>
    <rfmt sheetId="1" sqref="A113" start="0" length="0">
      <dxf>
        <font>
          <b/>
          <sz val="16"/>
          <color rgb="FFFF0000"/>
        </font>
      </dxf>
    </rfmt>
    <rfmt sheetId="1" sqref="B11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1" sqref="C11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1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E113" start="0" length="0">
      <dxf>
        <font>
          <sz val="13"/>
          <color auto="1"/>
          <name val="Times New Roman"/>
          <scheme val="none"/>
        </font>
        <numFmt numFmtId="167" formatCode="_(* #,##0.0_);_(* \(#,##0.0\);_(* &quot;-&quot;??_);_(@_)"/>
        <alignment horizontal="right" vertical="center" wrapText="1" readingOrder="0"/>
        <border outline="0">
          <left style="thin">
            <color indexed="64"/>
          </left>
          <right style="thin">
            <color indexed="64"/>
          </right>
          <top style="thin">
            <color indexed="64"/>
          </top>
          <bottom style="thin">
            <color indexed="64"/>
          </bottom>
        </border>
      </dxf>
    </rfmt>
    <rfmt sheetId="1" sqref="F113" start="0" length="0">
      <dxf>
        <font>
          <sz val="13"/>
          <color rgb="FFFF0000"/>
          <name val="Times New Roman"/>
          <scheme val="none"/>
        </font>
        <numFmt numFmtId="35" formatCode="_-* #,##0.00\ _₽_-;\-* #,##0.00\ _₽_-;_-* &quot;-&quot;??\ _₽_-;_-@_-"/>
        <alignment horizontal="justify" vertical="center" wrapText="1" readingOrder="0"/>
        <border outline="0">
          <left style="thin">
            <color indexed="64"/>
          </left>
          <right style="thin">
            <color indexed="64"/>
          </right>
          <top style="thin">
            <color indexed="64"/>
          </top>
          <bottom style="thin">
            <color indexed="64"/>
          </bottom>
        </border>
      </dxf>
    </rfmt>
    <rfmt sheetId="1" sqref="G113" start="0" length="0">
      <dxf>
        <font>
          <sz val="13"/>
          <color rgb="FFFF0000"/>
        </font>
      </dxf>
    </rfmt>
    <rfmt sheetId="1" sqref="H113" start="0" length="0">
      <dxf>
        <font>
          <sz val="13"/>
          <color rgb="FFFF0000"/>
        </font>
      </dxf>
    </rfmt>
  </rm>
  <rrc rId="2490" sId="1" ref="A140:XFD140" action="deleteRow">
    <undo index="8" exp="area" ref3D="1" dr="$A$326:$XFD$326" dn="Z_E7170C51_9D5A_4A08_B92E_A8EB730D7DEE_.wvu.Rows" sId="1"/>
    <undo index="16" exp="area" ref3D="1" dr="$A$497:$XFD$497" dn="Z_3693EDC1_FD1C_4AF3_912C_19CDCDBFB43C_.wvu.Rows" sId="1"/>
    <undo index="14" exp="area" ref3D="1" dr="$A$491:$XFD$491" dn="Z_3693EDC1_FD1C_4AF3_912C_19CDCDBFB43C_.wvu.Rows" sId="1"/>
    <undo index="12" exp="area" ref3D="1" dr="$A$404:$XFD$404" dn="Z_3693EDC1_FD1C_4AF3_912C_19CDCDBFB43C_.wvu.Rows" sId="1"/>
    <undo index="10" exp="area" ref3D="1" dr="$A$261:$XFD$261" dn="Z_3693EDC1_FD1C_4AF3_912C_19CDCDBFB43C_.wvu.Rows" sId="1"/>
    <undo index="8" exp="area" ref3D="1" dr="$A$255:$XFD$255" dn="Z_3693EDC1_FD1C_4AF3_912C_19CDCDBFB43C_.wvu.Rows" sId="1"/>
    <undo index="6" exp="area" ref3D="1" dr="$A$245:$XFD$245" dn="Z_3693EDC1_FD1C_4AF3_912C_19CDCDBFB43C_.wvu.Rows" sId="1"/>
    <undo index="4" exp="area" ref3D="1" dr="$A$214:$XFD$214" dn="Z_3693EDC1_FD1C_4AF3_912C_19CDCDBFB43C_.wvu.Rows" sId="1"/>
    <undo index="2" exp="area" ref3D="1" dr="$A$198:$XFD$199" dn="Z_3693EDC1_FD1C_4AF3_912C_19CDCDBFB43C_.wvu.Rows" sId="1"/>
    <undo index="10" exp="area" ref3D="1" dr="$A$368:$XFD$369" dn="Z_161695C3_1CE5_4E5C_AD86_E27CE310F608_.wvu.Rows" sId="1"/>
    <undo index="8" exp="area" ref3D="1" dr="$A$474:$XFD$474" dn="Z_161695C3_1CE5_4E5C_AD86_E27CE310F608_.wvu.Rows" sId="1"/>
    <undo index="2" exp="area" ref3D="1" dr="$A$328:$XFD$328" dn="Z_161695C3_1CE5_4E5C_AD86_E27CE310F608_.wvu.Rows" sId="1"/>
    <undo index="1" exp="area" ref3D="1" dr="$A$326:$XFD$326" dn="Z_161695C3_1CE5_4E5C_AD86_E27CE310F608_.wvu.Rows" sId="1"/>
    <undo index="14" exp="area" ref3D="1" dr="$A$474:$XFD$474" dn="Z_10610988_B7D0_46D7_B8FD_DA5F72A4893C_.wvu.Rows" sId="1"/>
    <undo index="10" exp="area" ref3D="1" dr="$A$368:$XFD$369" dn="Z_10610988_B7D0_46D7_B8FD_DA5F72A4893C_.wvu.Rows" sId="1"/>
    <undo index="8" exp="area" ref3D="1" dr="$A$328:$XFD$328" dn="Z_10610988_B7D0_46D7_B8FD_DA5F72A4893C_.wvu.Rows" sId="1"/>
    <undo index="6" exp="area" ref3D="1" dr="$A$326:$XFD$32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1" sId="1" ref="A140:XFD140" action="deleteRow">
    <undo index="8" exp="area" ref3D="1" dr="$A$325:$XFD$325" dn="Z_E7170C51_9D5A_4A08_B92E_A8EB730D7DEE_.wvu.Rows" sId="1"/>
    <undo index="16" exp="area" ref3D="1" dr="$A$496:$XFD$496" dn="Z_3693EDC1_FD1C_4AF3_912C_19CDCDBFB43C_.wvu.Rows" sId="1"/>
    <undo index="14" exp="area" ref3D="1" dr="$A$490:$XFD$490" dn="Z_3693EDC1_FD1C_4AF3_912C_19CDCDBFB43C_.wvu.Rows" sId="1"/>
    <undo index="12" exp="area" ref3D="1" dr="$A$403:$XFD$403" dn="Z_3693EDC1_FD1C_4AF3_912C_19CDCDBFB43C_.wvu.Rows" sId="1"/>
    <undo index="10" exp="area" ref3D="1" dr="$A$260:$XFD$260" dn="Z_3693EDC1_FD1C_4AF3_912C_19CDCDBFB43C_.wvu.Rows" sId="1"/>
    <undo index="8" exp="area" ref3D="1" dr="$A$254:$XFD$254" dn="Z_3693EDC1_FD1C_4AF3_912C_19CDCDBFB43C_.wvu.Rows" sId="1"/>
    <undo index="6" exp="area" ref3D="1" dr="$A$244:$XFD$244" dn="Z_3693EDC1_FD1C_4AF3_912C_19CDCDBFB43C_.wvu.Rows" sId="1"/>
    <undo index="4" exp="area" ref3D="1" dr="$A$213:$XFD$213" dn="Z_3693EDC1_FD1C_4AF3_912C_19CDCDBFB43C_.wvu.Rows" sId="1"/>
    <undo index="2" exp="area" ref3D="1" dr="$A$197:$XFD$198" dn="Z_3693EDC1_FD1C_4AF3_912C_19CDCDBFB43C_.wvu.Rows" sId="1"/>
    <undo index="10" exp="area" ref3D="1" dr="$A$367:$XFD$368" dn="Z_161695C3_1CE5_4E5C_AD86_E27CE310F608_.wvu.Rows" sId="1"/>
    <undo index="8" exp="area" ref3D="1" dr="$A$473:$XFD$473" dn="Z_161695C3_1CE5_4E5C_AD86_E27CE310F608_.wvu.Rows" sId="1"/>
    <undo index="2" exp="area" ref3D="1" dr="$A$327:$XFD$327" dn="Z_161695C3_1CE5_4E5C_AD86_E27CE310F608_.wvu.Rows" sId="1"/>
    <undo index="1" exp="area" ref3D="1" dr="$A$325:$XFD$325" dn="Z_161695C3_1CE5_4E5C_AD86_E27CE310F608_.wvu.Rows" sId="1"/>
    <undo index="14" exp="area" ref3D="1" dr="$A$473:$XFD$473" dn="Z_10610988_B7D0_46D7_B8FD_DA5F72A4893C_.wvu.Rows" sId="1"/>
    <undo index="10" exp="area" ref3D="1" dr="$A$367:$XFD$368" dn="Z_10610988_B7D0_46D7_B8FD_DA5F72A4893C_.wvu.Rows" sId="1"/>
    <undo index="8" exp="area" ref3D="1" dr="$A$327:$XFD$327" dn="Z_10610988_B7D0_46D7_B8FD_DA5F72A4893C_.wvu.Rows" sId="1"/>
    <undo index="6" exp="area" ref3D="1" dr="$A$325:$XFD$32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2" sId="1" ref="A140:XFD140" action="deleteRow">
    <undo index="8" exp="area" ref3D="1" dr="$A$324:$XFD$324" dn="Z_E7170C51_9D5A_4A08_B92E_A8EB730D7DEE_.wvu.Rows" sId="1"/>
    <undo index="16" exp="area" ref3D="1" dr="$A$495:$XFD$495" dn="Z_3693EDC1_FD1C_4AF3_912C_19CDCDBFB43C_.wvu.Rows" sId="1"/>
    <undo index="14" exp="area" ref3D="1" dr="$A$489:$XFD$489" dn="Z_3693EDC1_FD1C_4AF3_912C_19CDCDBFB43C_.wvu.Rows" sId="1"/>
    <undo index="12" exp="area" ref3D="1" dr="$A$402:$XFD$402" dn="Z_3693EDC1_FD1C_4AF3_912C_19CDCDBFB43C_.wvu.Rows" sId="1"/>
    <undo index="10" exp="area" ref3D="1" dr="$A$259:$XFD$259" dn="Z_3693EDC1_FD1C_4AF3_912C_19CDCDBFB43C_.wvu.Rows" sId="1"/>
    <undo index="8" exp="area" ref3D="1" dr="$A$253:$XFD$253" dn="Z_3693EDC1_FD1C_4AF3_912C_19CDCDBFB43C_.wvu.Rows" sId="1"/>
    <undo index="6" exp="area" ref3D="1" dr="$A$243:$XFD$243" dn="Z_3693EDC1_FD1C_4AF3_912C_19CDCDBFB43C_.wvu.Rows" sId="1"/>
    <undo index="4" exp="area" ref3D="1" dr="$A$212:$XFD$212" dn="Z_3693EDC1_FD1C_4AF3_912C_19CDCDBFB43C_.wvu.Rows" sId="1"/>
    <undo index="2" exp="area" ref3D="1" dr="$A$196:$XFD$197" dn="Z_3693EDC1_FD1C_4AF3_912C_19CDCDBFB43C_.wvu.Rows" sId="1"/>
    <undo index="10" exp="area" ref3D="1" dr="$A$366:$XFD$367" dn="Z_161695C3_1CE5_4E5C_AD86_E27CE310F608_.wvu.Rows" sId="1"/>
    <undo index="8" exp="area" ref3D="1" dr="$A$472:$XFD$472" dn="Z_161695C3_1CE5_4E5C_AD86_E27CE310F608_.wvu.Rows" sId="1"/>
    <undo index="2" exp="area" ref3D="1" dr="$A$326:$XFD$326" dn="Z_161695C3_1CE5_4E5C_AD86_E27CE310F608_.wvu.Rows" sId="1"/>
    <undo index="1" exp="area" ref3D="1" dr="$A$324:$XFD$324" dn="Z_161695C3_1CE5_4E5C_AD86_E27CE310F608_.wvu.Rows" sId="1"/>
    <undo index="14" exp="area" ref3D="1" dr="$A$472:$XFD$472" dn="Z_10610988_B7D0_46D7_B8FD_DA5F72A4893C_.wvu.Rows" sId="1"/>
    <undo index="10" exp="area" ref3D="1" dr="$A$366:$XFD$367" dn="Z_10610988_B7D0_46D7_B8FD_DA5F72A4893C_.wvu.Rows" sId="1"/>
    <undo index="8" exp="area" ref3D="1" dr="$A$326:$XFD$326" dn="Z_10610988_B7D0_46D7_B8FD_DA5F72A4893C_.wvu.Rows" sId="1"/>
    <undo index="6" exp="area" ref3D="1" dr="$A$324:$XFD$32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3" sId="1" ref="A140:XFD140" action="deleteRow">
    <undo index="8" exp="area" ref3D="1" dr="$A$323:$XFD$323" dn="Z_E7170C51_9D5A_4A08_B92E_A8EB730D7DEE_.wvu.Rows" sId="1"/>
    <undo index="16" exp="area" ref3D="1" dr="$A$494:$XFD$494" dn="Z_3693EDC1_FD1C_4AF3_912C_19CDCDBFB43C_.wvu.Rows" sId="1"/>
    <undo index="14" exp="area" ref3D="1" dr="$A$488:$XFD$488" dn="Z_3693EDC1_FD1C_4AF3_912C_19CDCDBFB43C_.wvu.Rows" sId="1"/>
    <undo index="12" exp="area" ref3D="1" dr="$A$401:$XFD$401" dn="Z_3693EDC1_FD1C_4AF3_912C_19CDCDBFB43C_.wvu.Rows" sId="1"/>
    <undo index="10" exp="area" ref3D="1" dr="$A$258:$XFD$258" dn="Z_3693EDC1_FD1C_4AF3_912C_19CDCDBFB43C_.wvu.Rows" sId="1"/>
    <undo index="8" exp="area" ref3D="1" dr="$A$252:$XFD$252" dn="Z_3693EDC1_FD1C_4AF3_912C_19CDCDBFB43C_.wvu.Rows" sId="1"/>
    <undo index="6" exp="area" ref3D="1" dr="$A$242:$XFD$242" dn="Z_3693EDC1_FD1C_4AF3_912C_19CDCDBFB43C_.wvu.Rows" sId="1"/>
    <undo index="4" exp="area" ref3D="1" dr="$A$211:$XFD$211" dn="Z_3693EDC1_FD1C_4AF3_912C_19CDCDBFB43C_.wvu.Rows" sId="1"/>
    <undo index="2" exp="area" ref3D="1" dr="$A$195:$XFD$196" dn="Z_3693EDC1_FD1C_4AF3_912C_19CDCDBFB43C_.wvu.Rows" sId="1"/>
    <undo index="10" exp="area" ref3D="1" dr="$A$365:$XFD$366" dn="Z_161695C3_1CE5_4E5C_AD86_E27CE310F608_.wvu.Rows" sId="1"/>
    <undo index="8" exp="area" ref3D="1" dr="$A$471:$XFD$471" dn="Z_161695C3_1CE5_4E5C_AD86_E27CE310F608_.wvu.Rows" sId="1"/>
    <undo index="2" exp="area" ref3D="1" dr="$A$325:$XFD$325" dn="Z_161695C3_1CE5_4E5C_AD86_E27CE310F608_.wvu.Rows" sId="1"/>
    <undo index="1" exp="area" ref3D="1" dr="$A$323:$XFD$323" dn="Z_161695C3_1CE5_4E5C_AD86_E27CE310F608_.wvu.Rows" sId="1"/>
    <undo index="14" exp="area" ref3D="1" dr="$A$471:$XFD$471" dn="Z_10610988_B7D0_46D7_B8FD_DA5F72A4893C_.wvu.Rows" sId="1"/>
    <undo index="10" exp="area" ref3D="1" dr="$A$365:$XFD$366" dn="Z_10610988_B7D0_46D7_B8FD_DA5F72A4893C_.wvu.Rows" sId="1"/>
    <undo index="8" exp="area" ref3D="1" dr="$A$325:$XFD$325" dn="Z_10610988_B7D0_46D7_B8FD_DA5F72A4893C_.wvu.Rows" sId="1"/>
    <undo index="6" exp="area" ref3D="1" dr="$A$323:$XFD$32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4" sId="1" ref="A140:XFD140" action="deleteRow">
    <undo index="8" exp="area" ref3D="1" dr="$A$322:$XFD$322" dn="Z_E7170C51_9D5A_4A08_B92E_A8EB730D7DEE_.wvu.Rows" sId="1"/>
    <undo index="16" exp="area" ref3D="1" dr="$A$493:$XFD$493" dn="Z_3693EDC1_FD1C_4AF3_912C_19CDCDBFB43C_.wvu.Rows" sId="1"/>
    <undo index="14" exp="area" ref3D="1" dr="$A$487:$XFD$487" dn="Z_3693EDC1_FD1C_4AF3_912C_19CDCDBFB43C_.wvu.Rows" sId="1"/>
    <undo index="12" exp="area" ref3D="1" dr="$A$400:$XFD$400" dn="Z_3693EDC1_FD1C_4AF3_912C_19CDCDBFB43C_.wvu.Rows" sId="1"/>
    <undo index="10" exp="area" ref3D="1" dr="$A$257:$XFD$257" dn="Z_3693EDC1_FD1C_4AF3_912C_19CDCDBFB43C_.wvu.Rows" sId="1"/>
    <undo index="8" exp="area" ref3D="1" dr="$A$251:$XFD$251" dn="Z_3693EDC1_FD1C_4AF3_912C_19CDCDBFB43C_.wvu.Rows" sId="1"/>
    <undo index="6" exp="area" ref3D="1" dr="$A$241:$XFD$241" dn="Z_3693EDC1_FD1C_4AF3_912C_19CDCDBFB43C_.wvu.Rows" sId="1"/>
    <undo index="4" exp="area" ref3D="1" dr="$A$210:$XFD$210" dn="Z_3693EDC1_FD1C_4AF3_912C_19CDCDBFB43C_.wvu.Rows" sId="1"/>
    <undo index="2" exp="area" ref3D="1" dr="$A$194:$XFD$195" dn="Z_3693EDC1_FD1C_4AF3_912C_19CDCDBFB43C_.wvu.Rows" sId="1"/>
    <undo index="10" exp="area" ref3D="1" dr="$A$364:$XFD$365" dn="Z_161695C3_1CE5_4E5C_AD86_E27CE310F608_.wvu.Rows" sId="1"/>
    <undo index="8" exp="area" ref3D="1" dr="$A$470:$XFD$470" dn="Z_161695C3_1CE5_4E5C_AD86_E27CE310F608_.wvu.Rows" sId="1"/>
    <undo index="2" exp="area" ref3D="1" dr="$A$324:$XFD$324" dn="Z_161695C3_1CE5_4E5C_AD86_E27CE310F608_.wvu.Rows" sId="1"/>
    <undo index="1" exp="area" ref3D="1" dr="$A$322:$XFD$322" dn="Z_161695C3_1CE5_4E5C_AD86_E27CE310F608_.wvu.Rows" sId="1"/>
    <undo index="14" exp="area" ref3D="1" dr="$A$470:$XFD$470" dn="Z_10610988_B7D0_46D7_B8FD_DA5F72A4893C_.wvu.Rows" sId="1"/>
    <undo index="10" exp="area" ref3D="1" dr="$A$364:$XFD$365" dn="Z_10610988_B7D0_46D7_B8FD_DA5F72A4893C_.wvu.Rows" sId="1"/>
    <undo index="8" exp="area" ref3D="1" dr="$A$324:$XFD$324" dn="Z_10610988_B7D0_46D7_B8FD_DA5F72A4893C_.wvu.Rows" sId="1"/>
    <undo index="6" exp="area" ref3D="1" dr="$A$322:$XFD$32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5" sId="1" ref="A140:XFD140" action="deleteRow">
    <undo index="8" exp="area" ref3D="1" dr="$A$321:$XFD$321" dn="Z_E7170C51_9D5A_4A08_B92E_A8EB730D7DEE_.wvu.Rows" sId="1"/>
    <undo index="16" exp="area" ref3D="1" dr="$A$492:$XFD$492" dn="Z_3693EDC1_FD1C_4AF3_912C_19CDCDBFB43C_.wvu.Rows" sId="1"/>
    <undo index="14" exp="area" ref3D="1" dr="$A$486:$XFD$486" dn="Z_3693EDC1_FD1C_4AF3_912C_19CDCDBFB43C_.wvu.Rows" sId="1"/>
    <undo index="12" exp="area" ref3D="1" dr="$A$399:$XFD$399" dn="Z_3693EDC1_FD1C_4AF3_912C_19CDCDBFB43C_.wvu.Rows" sId="1"/>
    <undo index="10" exp="area" ref3D="1" dr="$A$256:$XFD$256" dn="Z_3693EDC1_FD1C_4AF3_912C_19CDCDBFB43C_.wvu.Rows" sId="1"/>
    <undo index="8" exp="area" ref3D="1" dr="$A$250:$XFD$250" dn="Z_3693EDC1_FD1C_4AF3_912C_19CDCDBFB43C_.wvu.Rows" sId="1"/>
    <undo index="6" exp="area" ref3D="1" dr="$A$240:$XFD$240" dn="Z_3693EDC1_FD1C_4AF3_912C_19CDCDBFB43C_.wvu.Rows" sId="1"/>
    <undo index="4" exp="area" ref3D="1" dr="$A$209:$XFD$209" dn="Z_3693EDC1_FD1C_4AF3_912C_19CDCDBFB43C_.wvu.Rows" sId="1"/>
    <undo index="2" exp="area" ref3D="1" dr="$A$193:$XFD$194" dn="Z_3693EDC1_FD1C_4AF3_912C_19CDCDBFB43C_.wvu.Rows" sId="1"/>
    <undo index="10" exp="area" ref3D="1" dr="$A$363:$XFD$364" dn="Z_161695C3_1CE5_4E5C_AD86_E27CE310F608_.wvu.Rows" sId="1"/>
    <undo index="8" exp="area" ref3D="1" dr="$A$469:$XFD$469" dn="Z_161695C3_1CE5_4E5C_AD86_E27CE310F608_.wvu.Rows" sId="1"/>
    <undo index="2" exp="area" ref3D="1" dr="$A$323:$XFD$323" dn="Z_161695C3_1CE5_4E5C_AD86_E27CE310F608_.wvu.Rows" sId="1"/>
    <undo index="1" exp="area" ref3D="1" dr="$A$321:$XFD$321" dn="Z_161695C3_1CE5_4E5C_AD86_E27CE310F608_.wvu.Rows" sId="1"/>
    <undo index="14" exp="area" ref3D="1" dr="$A$469:$XFD$469" dn="Z_10610988_B7D0_46D7_B8FD_DA5F72A4893C_.wvu.Rows" sId="1"/>
    <undo index="10" exp="area" ref3D="1" dr="$A$363:$XFD$364" dn="Z_10610988_B7D0_46D7_B8FD_DA5F72A4893C_.wvu.Rows" sId="1"/>
    <undo index="8" exp="area" ref3D="1" dr="$A$323:$XFD$323" dn="Z_10610988_B7D0_46D7_B8FD_DA5F72A4893C_.wvu.Rows" sId="1"/>
    <undo index="6" exp="area" ref3D="1" dr="$A$321:$XFD$321"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6" sId="1" ref="A140:XFD140" action="deleteRow">
    <undo index="8" exp="area" ref3D="1" dr="$A$320:$XFD$320" dn="Z_E7170C51_9D5A_4A08_B92E_A8EB730D7DEE_.wvu.Rows" sId="1"/>
    <undo index="16" exp="area" ref3D="1" dr="$A$491:$XFD$491" dn="Z_3693EDC1_FD1C_4AF3_912C_19CDCDBFB43C_.wvu.Rows" sId="1"/>
    <undo index="14" exp="area" ref3D="1" dr="$A$485:$XFD$485" dn="Z_3693EDC1_FD1C_4AF3_912C_19CDCDBFB43C_.wvu.Rows" sId="1"/>
    <undo index="12" exp="area" ref3D="1" dr="$A$398:$XFD$398" dn="Z_3693EDC1_FD1C_4AF3_912C_19CDCDBFB43C_.wvu.Rows" sId="1"/>
    <undo index="10" exp="area" ref3D="1" dr="$A$255:$XFD$255" dn="Z_3693EDC1_FD1C_4AF3_912C_19CDCDBFB43C_.wvu.Rows" sId="1"/>
    <undo index="8" exp="area" ref3D="1" dr="$A$249:$XFD$249" dn="Z_3693EDC1_FD1C_4AF3_912C_19CDCDBFB43C_.wvu.Rows" sId="1"/>
    <undo index="6" exp="area" ref3D="1" dr="$A$239:$XFD$239" dn="Z_3693EDC1_FD1C_4AF3_912C_19CDCDBFB43C_.wvu.Rows" sId="1"/>
    <undo index="4" exp="area" ref3D="1" dr="$A$208:$XFD$208" dn="Z_3693EDC1_FD1C_4AF3_912C_19CDCDBFB43C_.wvu.Rows" sId="1"/>
    <undo index="2" exp="area" ref3D="1" dr="$A$192:$XFD$193" dn="Z_3693EDC1_FD1C_4AF3_912C_19CDCDBFB43C_.wvu.Rows" sId="1"/>
    <undo index="10" exp="area" ref3D="1" dr="$A$362:$XFD$363" dn="Z_161695C3_1CE5_4E5C_AD86_E27CE310F608_.wvu.Rows" sId="1"/>
    <undo index="8" exp="area" ref3D="1" dr="$A$468:$XFD$468" dn="Z_161695C3_1CE5_4E5C_AD86_E27CE310F608_.wvu.Rows" sId="1"/>
    <undo index="2" exp="area" ref3D="1" dr="$A$322:$XFD$322" dn="Z_161695C3_1CE5_4E5C_AD86_E27CE310F608_.wvu.Rows" sId="1"/>
    <undo index="1" exp="area" ref3D="1" dr="$A$320:$XFD$320" dn="Z_161695C3_1CE5_4E5C_AD86_E27CE310F608_.wvu.Rows" sId="1"/>
    <undo index="14" exp="area" ref3D="1" dr="$A$468:$XFD$468" dn="Z_10610988_B7D0_46D7_B8FD_DA5F72A4893C_.wvu.Rows" sId="1"/>
    <undo index="10" exp="area" ref3D="1" dr="$A$362:$XFD$363" dn="Z_10610988_B7D0_46D7_B8FD_DA5F72A4893C_.wvu.Rows" sId="1"/>
    <undo index="8" exp="area" ref3D="1" dr="$A$322:$XFD$322" dn="Z_10610988_B7D0_46D7_B8FD_DA5F72A4893C_.wvu.Rows" sId="1"/>
    <undo index="6" exp="area" ref3D="1" dr="$A$320:$XFD$320"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7" sId="1" ref="A140:XFD140" action="deleteRow">
    <undo index="8" exp="area" ref3D="1" dr="$A$319:$XFD$319" dn="Z_E7170C51_9D5A_4A08_B92E_A8EB730D7DEE_.wvu.Rows" sId="1"/>
    <undo index="16" exp="area" ref3D="1" dr="$A$490:$XFD$490" dn="Z_3693EDC1_FD1C_4AF3_912C_19CDCDBFB43C_.wvu.Rows" sId="1"/>
    <undo index="14" exp="area" ref3D="1" dr="$A$484:$XFD$484" dn="Z_3693EDC1_FD1C_4AF3_912C_19CDCDBFB43C_.wvu.Rows" sId="1"/>
    <undo index="12" exp="area" ref3D="1" dr="$A$397:$XFD$397" dn="Z_3693EDC1_FD1C_4AF3_912C_19CDCDBFB43C_.wvu.Rows" sId="1"/>
    <undo index="10" exp="area" ref3D="1" dr="$A$254:$XFD$254" dn="Z_3693EDC1_FD1C_4AF3_912C_19CDCDBFB43C_.wvu.Rows" sId="1"/>
    <undo index="8" exp="area" ref3D="1" dr="$A$248:$XFD$248" dn="Z_3693EDC1_FD1C_4AF3_912C_19CDCDBFB43C_.wvu.Rows" sId="1"/>
    <undo index="6" exp="area" ref3D="1" dr="$A$238:$XFD$238" dn="Z_3693EDC1_FD1C_4AF3_912C_19CDCDBFB43C_.wvu.Rows" sId="1"/>
    <undo index="4" exp="area" ref3D="1" dr="$A$207:$XFD$207" dn="Z_3693EDC1_FD1C_4AF3_912C_19CDCDBFB43C_.wvu.Rows" sId="1"/>
    <undo index="2" exp="area" ref3D="1" dr="$A$191:$XFD$192" dn="Z_3693EDC1_FD1C_4AF3_912C_19CDCDBFB43C_.wvu.Rows" sId="1"/>
    <undo index="10" exp="area" ref3D="1" dr="$A$361:$XFD$362" dn="Z_161695C3_1CE5_4E5C_AD86_E27CE310F608_.wvu.Rows" sId="1"/>
    <undo index="8" exp="area" ref3D="1" dr="$A$467:$XFD$467" dn="Z_161695C3_1CE5_4E5C_AD86_E27CE310F608_.wvu.Rows" sId="1"/>
    <undo index="2" exp="area" ref3D="1" dr="$A$321:$XFD$321" dn="Z_161695C3_1CE5_4E5C_AD86_E27CE310F608_.wvu.Rows" sId="1"/>
    <undo index="1" exp="area" ref3D="1" dr="$A$319:$XFD$319" dn="Z_161695C3_1CE5_4E5C_AD86_E27CE310F608_.wvu.Rows" sId="1"/>
    <undo index="14" exp="area" ref3D="1" dr="$A$467:$XFD$467" dn="Z_10610988_B7D0_46D7_B8FD_DA5F72A4893C_.wvu.Rows" sId="1"/>
    <undo index="10" exp="area" ref3D="1" dr="$A$361:$XFD$362" dn="Z_10610988_B7D0_46D7_B8FD_DA5F72A4893C_.wvu.Rows" sId="1"/>
    <undo index="8" exp="area" ref3D="1" dr="$A$321:$XFD$321" dn="Z_10610988_B7D0_46D7_B8FD_DA5F72A4893C_.wvu.Rows" sId="1"/>
    <undo index="6" exp="area" ref3D="1" dr="$A$319:$XFD$319"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8" sId="1" ref="A140:XFD140" action="deleteRow">
    <undo index="8" exp="area" ref3D="1" dr="$A$318:$XFD$318" dn="Z_E7170C51_9D5A_4A08_B92E_A8EB730D7DEE_.wvu.Rows" sId="1"/>
    <undo index="16" exp="area" ref3D="1" dr="$A$489:$XFD$489" dn="Z_3693EDC1_FD1C_4AF3_912C_19CDCDBFB43C_.wvu.Rows" sId="1"/>
    <undo index="14" exp="area" ref3D="1" dr="$A$483:$XFD$483" dn="Z_3693EDC1_FD1C_4AF3_912C_19CDCDBFB43C_.wvu.Rows" sId="1"/>
    <undo index="12" exp="area" ref3D="1" dr="$A$396:$XFD$396" dn="Z_3693EDC1_FD1C_4AF3_912C_19CDCDBFB43C_.wvu.Rows" sId="1"/>
    <undo index="10" exp="area" ref3D="1" dr="$A$253:$XFD$253" dn="Z_3693EDC1_FD1C_4AF3_912C_19CDCDBFB43C_.wvu.Rows" sId="1"/>
    <undo index="8" exp="area" ref3D="1" dr="$A$247:$XFD$247" dn="Z_3693EDC1_FD1C_4AF3_912C_19CDCDBFB43C_.wvu.Rows" sId="1"/>
    <undo index="6" exp="area" ref3D="1" dr="$A$237:$XFD$237" dn="Z_3693EDC1_FD1C_4AF3_912C_19CDCDBFB43C_.wvu.Rows" sId="1"/>
    <undo index="4" exp="area" ref3D="1" dr="$A$206:$XFD$206" dn="Z_3693EDC1_FD1C_4AF3_912C_19CDCDBFB43C_.wvu.Rows" sId="1"/>
    <undo index="2" exp="area" ref3D="1" dr="$A$190:$XFD$191" dn="Z_3693EDC1_FD1C_4AF3_912C_19CDCDBFB43C_.wvu.Rows" sId="1"/>
    <undo index="10" exp="area" ref3D="1" dr="$A$360:$XFD$361" dn="Z_161695C3_1CE5_4E5C_AD86_E27CE310F608_.wvu.Rows" sId="1"/>
    <undo index="8" exp="area" ref3D="1" dr="$A$466:$XFD$466" dn="Z_161695C3_1CE5_4E5C_AD86_E27CE310F608_.wvu.Rows" sId="1"/>
    <undo index="2" exp="area" ref3D="1" dr="$A$320:$XFD$320" dn="Z_161695C3_1CE5_4E5C_AD86_E27CE310F608_.wvu.Rows" sId="1"/>
    <undo index="1" exp="area" ref3D="1" dr="$A$318:$XFD$318" dn="Z_161695C3_1CE5_4E5C_AD86_E27CE310F608_.wvu.Rows" sId="1"/>
    <undo index="14" exp="area" ref3D="1" dr="$A$466:$XFD$466" dn="Z_10610988_B7D0_46D7_B8FD_DA5F72A4893C_.wvu.Rows" sId="1"/>
    <undo index="10" exp="area" ref3D="1" dr="$A$360:$XFD$361" dn="Z_10610988_B7D0_46D7_B8FD_DA5F72A4893C_.wvu.Rows" sId="1"/>
    <undo index="8" exp="area" ref3D="1" dr="$A$320:$XFD$320" dn="Z_10610988_B7D0_46D7_B8FD_DA5F72A4893C_.wvu.Rows" sId="1"/>
    <undo index="6" exp="area" ref3D="1" dr="$A$318:$XFD$318"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499" sId="1" ref="A140:XFD140" action="deleteRow">
    <undo index="8" exp="area" ref3D="1" dr="$A$317:$XFD$317" dn="Z_E7170C51_9D5A_4A08_B92E_A8EB730D7DEE_.wvu.Rows" sId="1"/>
    <undo index="16" exp="area" ref3D="1" dr="$A$488:$XFD$488" dn="Z_3693EDC1_FD1C_4AF3_912C_19CDCDBFB43C_.wvu.Rows" sId="1"/>
    <undo index="14" exp="area" ref3D="1" dr="$A$482:$XFD$482" dn="Z_3693EDC1_FD1C_4AF3_912C_19CDCDBFB43C_.wvu.Rows" sId="1"/>
    <undo index="12" exp="area" ref3D="1" dr="$A$395:$XFD$395" dn="Z_3693EDC1_FD1C_4AF3_912C_19CDCDBFB43C_.wvu.Rows" sId="1"/>
    <undo index="10" exp="area" ref3D="1" dr="$A$252:$XFD$252" dn="Z_3693EDC1_FD1C_4AF3_912C_19CDCDBFB43C_.wvu.Rows" sId="1"/>
    <undo index="8" exp="area" ref3D="1" dr="$A$246:$XFD$246" dn="Z_3693EDC1_FD1C_4AF3_912C_19CDCDBFB43C_.wvu.Rows" sId="1"/>
    <undo index="6" exp="area" ref3D="1" dr="$A$236:$XFD$236" dn="Z_3693EDC1_FD1C_4AF3_912C_19CDCDBFB43C_.wvu.Rows" sId="1"/>
    <undo index="4" exp="area" ref3D="1" dr="$A$205:$XFD$205" dn="Z_3693EDC1_FD1C_4AF3_912C_19CDCDBFB43C_.wvu.Rows" sId="1"/>
    <undo index="2" exp="area" ref3D="1" dr="$A$189:$XFD$190" dn="Z_3693EDC1_FD1C_4AF3_912C_19CDCDBFB43C_.wvu.Rows" sId="1"/>
    <undo index="10" exp="area" ref3D="1" dr="$A$359:$XFD$360" dn="Z_161695C3_1CE5_4E5C_AD86_E27CE310F608_.wvu.Rows" sId="1"/>
    <undo index="8" exp="area" ref3D="1" dr="$A$465:$XFD$465" dn="Z_161695C3_1CE5_4E5C_AD86_E27CE310F608_.wvu.Rows" sId="1"/>
    <undo index="2" exp="area" ref3D="1" dr="$A$319:$XFD$319" dn="Z_161695C3_1CE5_4E5C_AD86_E27CE310F608_.wvu.Rows" sId="1"/>
    <undo index="1" exp="area" ref3D="1" dr="$A$317:$XFD$317" dn="Z_161695C3_1CE5_4E5C_AD86_E27CE310F608_.wvu.Rows" sId="1"/>
    <undo index="14" exp="area" ref3D="1" dr="$A$465:$XFD$465" dn="Z_10610988_B7D0_46D7_B8FD_DA5F72A4893C_.wvu.Rows" sId="1"/>
    <undo index="10" exp="area" ref3D="1" dr="$A$359:$XFD$360" dn="Z_10610988_B7D0_46D7_B8FD_DA5F72A4893C_.wvu.Rows" sId="1"/>
    <undo index="8" exp="area" ref3D="1" dr="$A$319:$XFD$319" dn="Z_10610988_B7D0_46D7_B8FD_DA5F72A4893C_.wvu.Rows" sId="1"/>
    <undo index="6" exp="area" ref3D="1" dr="$A$317:$XFD$317"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0" sId="1" ref="A140:XFD140" action="deleteRow">
    <undo index="8" exp="area" ref3D="1" dr="$A$316:$XFD$316" dn="Z_E7170C51_9D5A_4A08_B92E_A8EB730D7DEE_.wvu.Rows" sId="1"/>
    <undo index="16" exp="area" ref3D="1" dr="$A$487:$XFD$487" dn="Z_3693EDC1_FD1C_4AF3_912C_19CDCDBFB43C_.wvu.Rows" sId="1"/>
    <undo index="14" exp="area" ref3D="1" dr="$A$481:$XFD$481" dn="Z_3693EDC1_FD1C_4AF3_912C_19CDCDBFB43C_.wvu.Rows" sId="1"/>
    <undo index="12" exp="area" ref3D="1" dr="$A$394:$XFD$394" dn="Z_3693EDC1_FD1C_4AF3_912C_19CDCDBFB43C_.wvu.Rows" sId="1"/>
    <undo index="10" exp="area" ref3D="1" dr="$A$251:$XFD$251" dn="Z_3693EDC1_FD1C_4AF3_912C_19CDCDBFB43C_.wvu.Rows" sId="1"/>
    <undo index="8" exp="area" ref3D="1" dr="$A$245:$XFD$245" dn="Z_3693EDC1_FD1C_4AF3_912C_19CDCDBFB43C_.wvu.Rows" sId="1"/>
    <undo index="6" exp="area" ref3D="1" dr="$A$235:$XFD$235" dn="Z_3693EDC1_FD1C_4AF3_912C_19CDCDBFB43C_.wvu.Rows" sId="1"/>
    <undo index="4" exp="area" ref3D="1" dr="$A$204:$XFD$204" dn="Z_3693EDC1_FD1C_4AF3_912C_19CDCDBFB43C_.wvu.Rows" sId="1"/>
    <undo index="2" exp="area" ref3D="1" dr="$A$188:$XFD$189" dn="Z_3693EDC1_FD1C_4AF3_912C_19CDCDBFB43C_.wvu.Rows" sId="1"/>
    <undo index="10" exp="area" ref3D="1" dr="$A$358:$XFD$359" dn="Z_161695C3_1CE5_4E5C_AD86_E27CE310F608_.wvu.Rows" sId="1"/>
    <undo index="8" exp="area" ref3D="1" dr="$A$464:$XFD$464" dn="Z_161695C3_1CE5_4E5C_AD86_E27CE310F608_.wvu.Rows" sId="1"/>
    <undo index="2" exp="area" ref3D="1" dr="$A$318:$XFD$318" dn="Z_161695C3_1CE5_4E5C_AD86_E27CE310F608_.wvu.Rows" sId="1"/>
    <undo index="1" exp="area" ref3D="1" dr="$A$316:$XFD$316" dn="Z_161695C3_1CE5_4E5C_AD86_E27CE310F608_.wvu.Rows" sId="1"/>
    <undo index="14" exp="area" ref3D="1" dr="$A$464:$XFD$464" dn="Z_10610988_B7D0_46D7_B8FD_DA5F72A4893C_.wvu.Rows" sId="1"/>
    <undo index="10" exp="area" ref3D="1" dr="$A$358:$XFD$359" dn="Z_10610988_B7D0_46D7_B8FD_DA5F72A4893C_.wvu.Rows" sId="1"/>
    <undo index="8" exp="area" ref3D="1" dr="$A$318:$XFD$318" dn="Z_10610988_B7D0_46D7_B8FD_DA5F72A4893C_.wvu.Rows" sId="1"/>
    <undo index="6" exp="area" ref3D="1" dr="$A$316:$XFD$31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1" sId="1" ref="A140:XFD140" action="deleteRow">
    <undo index="8" exp="area" ref3D="1" dr="$A$315:$XFD$315" dn="Z_E7170C51_9D5A_4A08_B92E_A8EB730D7DEE_.wvu.Rows" sId="1"/>
    <undo index="16" exp="area" ref3D="1" dr="$A$486:$XFD$486" dn="Z_3693EDC1_FD1C_4AF3_912C_19CDCDBFB43C_.wvu.Rows" sId="1"/>
    <undo index="14" exp="area" ref3D="1" dr="$A$480:$XFD$480" dn="Z_3693EDC1_FD1C_4AF3_912C_19CDCDBFB43C_.wvu.Rows" sId="1"/>
    <undo index="12" exp="area" ref3D="1" dr="$A$393:$XFD$393" dn="Z_3693EDC1_FD1C_4AF3_912C_19CDCDBFB43C_.wvu.Rows" sId="1"/>
    <undo index="10" exp="area" ref3D="1" dr="$A$250:$XFD$250" dn="Z_3693EDC1_FD1C_4AF3_912C_19CDCDBFB43C_.wvu.Rows" sId="1"/>
    <undo index="8" exp="area" ref3D="1" dr="$A$244:$XFD$244" dn="Z_3693EDC1_FD1C_4AF3_912C_19CDCDBFB43C_.wvu.Rows" sId="1"/>
    <undo index="6" exp="area" ref3D="1" dr="$A$234:$XFD$234" dn="Z_3693EDC1_FD1C_4AF3_912C_19CDCDBFB43C_.wvu.Rows" sId="1"/>
    <undo index="4" exp="area" ref3D="1" dr="$A$203:$XFD$203" dn="Z_3693EDC1_FD1C_4AF3_912C_19CDCDBFB43C_.wvu.Rows" sId="1"/>
    <undo index="2" exp="area" ref3D="1" dr="$A$187:$XFD$188" dn="Z_3693EDC1_FD1C_4AF3_912C_19CDCDBFB43C_.wvu.Rows" sId="1"/>
    <undo index="10" exp="area" ref3D="1" dr="$A$357:$XFD$358" dn="Z_161695C3_1CE5_4E5C_AD86_E27CE310F608_.wvu.Rows" sId="1"/>
    <undo index="8" exp="area" ref3D="1" dr="$A$463:$XFD$463" dn="Z_161695C3_1CE5_4E5C_AD86_E27CE310F608_.wvu.Rows" sId="1"/>
    <undo index="2" exp="area" ref3D="1" dr="$A$317:$XFD$317" dn="Z_161695C3_1CE5_4E5C_AD86_E27CE310F608_.wvu.Rows" sId="1"/>
    <undo index="1" exp="area" ref3D="1" dr="$A$315:$XFD$315" dn="Z_161695C3_1CE5_4E5C_AD86_E27CE310F608_.wvu.Rows" sId="1"/>
    <undo index="14" exp="area" ref3D="1" dr="$A$463:$XFD$463" dn="Z_10610988_B7D0_46D7_B8FD_DA5F72A4893C_.wvu.Rows" sId="1"/>
    <undo index="10" exp="area" ref3D="1" dr="$A$357:$XFD$358" dn="Z_10610988_B7D0_46D7_B8FD_DA5F72A4893C_.wvu.Rows" sId="1"/>
    <undo index="8" exp="area" ref3D="1" dr="$A$317:$XFD$317" dn="Z_10610988_B7D0_46D7_B8FD_DA5F72A4893C_.wvu.Rows" sId="1"/>
    <undo index="6" exp="area" ref3D="1" dr="$A$315:$XFD$31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2" sId="1" ref="A140:XFD140" action="deleteRow">
    <undo index="8" exp="area" ref3D="1" dr="$A$314:$XFD$314" dn="Z_E7170C51_9D5A_4A08_B92E_A8EB730D7DEE_.wvu.Rows" sId="1"/>
    <undo index="16" exp="area" ref3D="1" dr="$A$485:$XFD$485" dn="Z_3693EDC1_FD1C_4AF3_912C_19CDCDBFB43C_.wvu.Rows" sId="1"/>
    <undo index="14" exp="area" ref3D="1" dr="$A$479:$XFD$479" dn="Z_3693EDC1_FD1C_4AF3_912C_19CDCDBFB43C_.wvu.Rows" sId="1"/>
    <undo index="12" exp="area" ref3D="1" dr="$A$392:$XFD$392" dn="Z_3693EDC1_FD1C_4AF3_912C_19CDCDBFB43C_.wvu.Rows" sId="1"/>
    <undo index="10" exp="area" ref3D="1" dr="$A$249:$XFD$249" dn="Z_3693EDC1_FD1C_4AF3_912C_19CDCDBFB43C_.wvu.Rows" sId="1"/>
    <undo index="8" exp="area" ref3D="1" dr="$A$243:$XFD$243" dn="Z_3693EDC1_FD1C_4AF3_912C_19CDCDBFB43C_.wvu.Rows" sId="1"/>
    <undo index="6" exp="area" ref3D="1" dr="$A$233:$XFD$233" dn="Z_3693EDC1_FD1C_4AF3_912C_19CDCDBFB43C_.wvu.Rows" sId="1"/>
    <undo index="4" exp="area" ref3D="1" dr="$A$202:$XFD$202" dn="Z_3693EDC1_FD1C_4AF3_912C_19CDCDBFB43C_.wvu.Rows" sId="1"/>
    <undo index="2" exp="area" ref3D="1" dr="$A$186:$XFD$187" dn="Z_3693EDC1_FD1C_4AF3_912C_19CDCDBFB43C_.wvu.Rows" sId="1"/>
    <undo index="10" exp="area" ref3D="1" dr="$A$356:$XFD$357" dn="Z_161695C3_1CE5_4E5C_AD86_E27CE310F608_.wvu.Rows" sId="1"/>
    <undo index="8" exp="area" ref3D="1" dr="$A$462:$XFD$462" dn="Z_161695C3_1CE5_4E5C_AD86_E27CE310F608_.wvu.Rows" sId="1"/>
    <undo index="2" exp="area" ref3D="1" dr="$A$316:$XFD$316" dn="Z_161695C3_1CE5_4E5C_AD86_E27CE310F608_.wvu.Rows" sId="1"/>
    <undo index="1" exp="area" ref3D="1" dr="$A$314:$XFD$314" dn="Z_161695C3_1CE5_4E5C_AD86_E27CE310F608_.wvu.Rows" sId="1"/>
    <undo index="14" exp="area" ref3D="1" dr="$A$462:$XFD$462" dn="Z_10610988_B7D0_46D7_B8FD_DA5F72A4893C_.wvu.Rows" sId="1"/>
    <undo index="10" exp="area" ref3D="1" dr="$A$356:$XFD$357" dn="Z_10610988_B7D0_46D7_B8FD_DA5F72A4893C_.wvu.Rows" sId="1"/>
    <undo index="8" exp="area" ref3D="1" dr="$A$316:$XFD$316" dn="Z_10610988_B7D0_46D7_B8FD_DA5F72A4893C_.wvu.Rows" sId="1"/>
    <undo index="6" exp="area" ref3D="1" dr="$A$314:$XFD$31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3" sId="1" ref="A140:XFD140" action="deleteRow">
    <undo index="8" exp="area" ref3D="1" dr="$A$313:$XFD$313" dn="Z_E7170C51_9D5A_4A08_B92E_A8EB730D7DEE_.wvu.Rows" sId="1"/>
    <undo index="16" exp="area" ref3D="1" dr="$A$484:$XFD$484" dn="Z_3693EDC1_FD1C_4AF3_912C_19CDCDBFB43C_.wvu.Rows" sId="1"/>
    <undo index="14" exp="area" ref3D="1" dr="$A$478:$XFD$478" dn="Z_3693EDC1_FD1C_4AF3_912C_19CDCDBFB43C_.wvu.Rows" sId="1"/>
    <undo index="12" exp="area" ref3D="1" dr="$A$391:$XFD$391" dn="Z_3693EDC1_FD1C_4AF3_912C_19CDCDBFB43C_.wvu.Rows" sId="1"/>
    <undo index="10" exp="area" ref3D="1" dr="$A$248:$XFD$248" dn="Z_3693EDC1_FD1C_4AF3_912C_19CDCDBFB43C_.wvu.Rows" sId="1"/>
    <undo index="8" exp="area" ref3D="1" dr="$A$242:$XFD$242" dn="Z_3693EDC1_FD1C_4AF3_912C_19CDCDBFB43C_.wvu.Rows" sId="1"/>
    <undo index="6" exp="area" ref3D="1" dr="$A$232:$XFD$232" dn="Z_3693EDC1_FD1C_4AF3_912C_19CDCDBFB43C_.wvu.Rows" sId="1"/>
    <undo index="4" exp="area" ref3D="1" dr="$A$201:$XFD$201" dn="Z_3693EDC1_FD1C_4AF3_912C_19CDCDBFB43C_.wvu.Rows" sId="1"/>
    <undo index="2" exp="area" ref3D="1" dr="$A$185:$XFD$186" dn="Z_3693EDC1_FD1C_4AF3_912C_19CDCDBFB43C_.wvu.Rows" sId="1"/>
    <undo index="10" exp="area" ref3D="1" dr="$A$355:$XFD$356" dn="Z_161695C3_1CE5_4E5C_AD86_E27CE310F608_.wvu.Rows" sId="1"/>
    <undo index="8" exp="area" ref3D="1" dr="$A$461:$XFD$461" dn="Z_161695C3_1CE5_4E5C_AD86_E27CE310F608_.wvu.Rows" sId="1"/>
    <undo index="2" exp="area" ref3D="1" dr="$A$315:$XFD$315" dn="Z_161695C3_1CE5_4E5C_AD86_E27CE310F608_.wvu.Rows" sId="1"/>
    <undo index="1" exp="area" ref3D="1" dr="$A$313:$XFD$313" dn="Z_161695C3_1CE5_4E5C_AD86_E27CE310F608_.wvu.Rows" sId="1"/>
    <undo index="14" exp="area" ref3D="1" dr="$A$461:$XFD$461" dn="Z_10610988_B7D0_46D7_B8FD_DA5F72A4893C_.wvu.Rows" sId="1"/>
    <undo index="10" exp="area" ref3D="1" dr="$A$355:$XFD$356" dn="Z_10610988_B7D0_46D7_B8FD_DA5F72A4893C_.wvu.Rows" sId="1"/>
    <undo index="8" exp="area" ref3D="1" dr="$A$315:$XFD$315" dn="Z_10610988_B7D0_46D7_B8FD_DA5F72A4893C_.wvu.Rows" sId="1"/>
    <undo index="6" exp="area" ref3D="1" dr="$A$313:$XFD$31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4" sId="1" ref="A140:XFD140" action="deleteRow">
    <undo index="8" exp="area" ref3D="1" dr="$A$312:$XFD$312" dn="Z_E7170C51_9D5A_4A08_B92E_A8EB730D7DEE_.wvu.Rows" sId="1"/>
    <undo index="16" exp="area" ref3D="1" dr="$A$483:$XFD$483" dn="Z_3693EDC1_FD1C_4AF3_912C_19CDCDBFB43C_.wvu.Rows" sId="1"/>
    <undo index="14" exp="area" ref3D="1" dr="$A$477:$XFD$477" dn="Z_3693EDC1_FD1C_4AF3_912C_19CDCDBFB43C_.wvu.Rows" sId="1"/>
    <undo index="12" exp="area" ref3D="1" dr="$A$390:$XFD$390" dn="Z_3693EDC1_FD1C_4AF3_912C_19CDCDBFB43C_.wvu.Rows" sId="1"/>
    <undo index="10" exp="area" ref3D="1" dr="$A$247:$XFD$247" dn="Z_3693EDC1_FD1C_4AF3_912C_19CDCDBFB43C_.wvu.Rows" sId="1"/>
    <undo index="8" exp="area" ref3D="1" dr="$A$241:$XFD$241" dn="Z_3693EDC1_FD1C_4AF3_912C_19CDCDBFB43C_.wvu.Rows" sId="1"/>
    <undo index="6" exp="area" ref3D="1" dr="$A$231:$XFD$231" dn="Z_3693EDC1_FD1C_4AF3_912C_19CDCDBFB43C_.wvu.Rows" sId="1"/>
    <undo index="4" exp="area" ref3D="1" dr="$A$200:$XFD$200" dn="Z_3693EDC1_FD1C_4AF3_912C_19CDCDBFB43C_.wvu.Rows" sId="1"/>
    <undo index="2" exp="area" ref3D="1" dr="$A$184:$XFD$185" dn="Z_3693EDC1_FD1C_4AF3_912C_19CDCDBFB43C_.wvu.Rows" sId="1"/>
    <undo index="10" exp="area" ref3D="1" dr="$A$354:$XFD$355" dn="Z_161695C3_1CE5_4E5C_AD86_E27CE310F608_.wvu.Rows" sId="1"/>
    <undo index="8" exp="area" ref3D="1" dr="$A$460:$XFD$460" dn="Z_161695C3_1CE5_4E5C_AD86_E27CE310F608_.wvu.Rows" sId="1"/>
    <undo index="2" exp="area" ref3D="1" dr="$A$314:$XFD$314" dn="Z_161695C3_1CE5_4E5C_AD86_E27CE310F608_.wvu.Rows" sId="1"/>
    <undo index="1" exp="area" ref3D="1" dr="$A$312:$XFD$312" dn="Z_161695C3_1CE5_4E5C_AD86_E27CE310F608_.wvu.Rows" sId="1"/>
    <undo index="14" exp="area" ref3D="1" dr="$A$460:$XFD$460" dn="Z_10610988_B7D0_46D7_B8FD_DA5F72A4893C_.wvu.Rows" sId="1"/>
    <undo index="10" exp="area" ref3D="1" dr="$A$354:$XFD$355" dn="Z_10610988_B7D0_46D7_B8FD_DA5F72A4893C_.wvu.Rows" sId="1"/>
    <undo index="8" exp="area" ref3D="1" dr="$A$314:$XFD$314" dn="Z_10610988_B7D0_46D7_B8FD_DA5F72A4893C_.wvu.Rows" sId="1"/>
    <undo index="6" exp="area" ref3D="1" dr="$A$312:$XFD$31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5" sId="1" ref="A140:XFD140" action="deleteRow">
    <undo index="8" exp="area" ref3D="1" dr="$A$311:$XFD$311" dn="Z_E7170C51_9D5A_4A08_B92E_A8EB730D7DEE_.wvu.Rows" sId="1"/>
    <undo index="16" exp="area" ref3D="1" dr="$A$482:$XFD$482" dn="Z_3693EDC1_FD1C_4AF3_912C_19CDCDBFB43C_.wvu.Rows" sId="1"/>
    <undo index="14" exp="area" ref3D="1" dr="$A$476:$XFD$476" dn="Z_3693EDC1_FD1C_4AF3_912C_19CDCDBFB43C_.wvu.Rows" sId="1"/>
    <undo index="12" exp="area" ref3D="1" dr="$A$389:$XFD$389" dn="Z_3693EDC1_FD1C_4AF3_912C_19CDCDBFB43C_.wvu.Rows" sId="1"/>
    <undo index="10" exp="area" ref3D="1" dr="$A$246:$XFD$246" dn="Z_3693EDC1_FD1C_4AF3_912C_19CDCDBFB43C_.wvu.Rows" sId="1"/>
    <undo index="8" exp="area" ref3D="1" dr="$A$240:$XFD$240" dn="Z_3693EDC1_FD1C_4AF3_912C_19CDCDBFB43C_.wvu.Rows" sId="1"/>
    <undo index="6" exp="area" ref3D="1" dr="$A$230:$XFD$230" dn="Z_3693EDC1_FD1C_4AF3_912C_19CDCDBFB43C_.wvu.Rows" sId="1"/>
    <undo index="4" exp="area" ref3D="1" dr="$A$199:$XFD$199" dn="Z_3693EDC1_FD1C_4AF3_912C_19CDCDBFB43C_.wvu.Rows" sId="1"/>
    <undo index="2" exp="area" ref3D="1" dr="$A$183:$XFD$184" dn="Z_3693EDC1_FD1C_4AF3_912C_19CDCDBFB43C_.wvu.Rows" sId="1"/>
    <undo index="10" exp="area" ref3D="1" dr="$A$353:$XFD$354" dn="Z_161695C3_1CE5_4E5C_AD86_E27CE310F608_.wvu.Rows" sId="1"/>
    <undo index="8" exp="area" ref3D="1" dr="$A$459:$XFD$459" dn="Z_161695C3_1CE5_4E5C_AD86_E27CE310F608_.wvu.Rows" sId="1"/>
    <undo index="2" exp="area" ref3D="1" dr="$A$313:$XFD$313" dn="Z_161695C3_1CE5_4E5C_AD86_E27CE310F608_.wvu.Rows" sId="1"/>
    <undo index="1" exp="area" ref3D="1" dr="$A$311:$XFD$311" dn="Z_161695C3_1CE5_4E5C_AD86_E27CE310F608_.wvu.Rows" sId="1"/>
    <undo index="14" exp="area" ref3D="1" dr="$A$459:$XFD$459" dn="Z_10610988_B7D0_46D7_B8FD_DA5F72A4893C_.wvu.Rows" sId="1"/>
    <undo index="10" exp="area" ref3D="1" dr="$A$353:$XFD$354" dn="Z_10610988_B7D0_46D7_B8FD_DA5F72A4893C_.wvu.Rows" sId="1"/>
    <undo index="8" exp="area" ref3D="1" dr="$A$313:$XFD$313" dn="Z_10610988_B7D0_46D7_B8FD_DA5F72A4893C_.wvu.Rows" sId="1"/>
    <undo index="6" exp="area" ref3D="1" dr="$A$311:$XFD$311"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6" sId="1" ref="A140:XFD140" action="deleteRow">
    <undo index="8" exp="area" ref3D="1" dr="$A$310:$XFD$310" dn="Z_E7170C51_9D5A_4A08_B92E_A8EB730D7DEE_.wvu.Rows" sId="1"/>
    <undo index="16" exp="area" ref3D="1" dr="$A$481:$XFD$481" dn="Z_3693EDC1_FD1C_4AF3_912C_19CDCDBFB43C_.wvu.Rows" sId="1"/>
    <undo index="14" exp="area" ref3D="1" dr="$A$475:$XFD$475" dn="Z_3693EDC1_FD1C_4AF3_912C_19CDCDBFB43C_.wvu.Rows" sId="1"/>
    <undo index="12" exp="area" ref3D="1" dr="$A$388:$XFD$388" dn="Z_3693EDC1_FD1C_4AF3_912C_19CDCDBFB43C_.wvu.Rows" sId="1"/>
    <undo index="10" exp="area" ref3D="1" dr="$A$245:$XFD$245" dn="Z_3693EDC1_FD1C_4AF3_912C_19CDCDBFB43C_.wvu.Rows" sId="1"/>
    <undo index="8" exp="area" ref3D="1" dr="$A$239:$XFD$239" dn="Z_3693EDC1_FD1C_4AF3_912C_19CDCDBFB43C_.wvu.Rows" sId="1"/>
    <undo index="6" exp="area" ref3D="1" dr="$A$229:$XFD$229" dn="Z_3693EDC1_FD1C_4AF3_912C_19CDCDBFB43C_.wvu.Rows" sId="1"/>
    <undo index="4" exp="area" ref3D="1" dr="$A$198:$XFD$198" dn="Z_3693EDC1_FD1C_4AF3_912C_19CDCDBFB43C_.wvu.Rows" sId="1"/>
    <undo index="2" exp="area" ref3D="1" dr="$A$182:$XFD$183" dn="Z_3693EDC1_FD1C_4AF3_912C_19CDCDBFB43C_.wvu.Rows" sId="1"/>
    <undo index="10" exp="area" ref3D="1" dr="$A$352:$XFD$353" dn="Z_161695C3_1CE5_4E5C_AD86_E27CE310F608_.wvu.Rows" sId="1"/>
    <undo index="8" exp="area" ref3D="1" dr="$A$458:$XFD$458" dn="Z_161695C3_1CE5_4E5C_AD86_E27CE310F608_.wvu.Rows" sId="1"/>
    <undo index="2" exp="area" ref3D="1" dr="$A$312:$XFD$312" dn="Z_161695C3_1CE5_4E5C_AD86_E27CE310F608_.wvu.Rows" sId="1"/>
    <undo index="1" exp="area" ref3D="1" dr="$A$310:$XFD$310" dn="Z_161695C3_1CE5_4E5C_AD86_E27CE310F608_.wvu.Rows" sId="1"/>
    <undo index="14" exp="area" ref3D="1" dr="$A$458:$XFD$458" dn="Z_10610988_B7D0_46D7_B8FD_DA5F72A4893C_.wvu.Rows" sId="1"/>
    <undo index="10" exp="area" ref3D="1" dr="$A$352:$XFD$353" dn="Z_10610988_B7D0_46D7_B8FD_DA5F72A4893C_.wvu.Rows" sId="1"/>
    <undo index="8" exp="area" ref3D="1" dr="$A$312:$XFD$312" dn="Z_10610988_B7D0_46D7_B8FD_DA5F72A4893C_.wvu.Rows" sId="1"/>
    <undo index="6" exp="area" ref3D="1" dr="$A$310:$XFD$310"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7" sId="1" ref="A140:XFD140" action="deleteRow">
    <undo index="8" exp="area" ref3D="1" dr="$A$309:$XFD$309" dn="Z_E7170C51_9D5A_4A08_B92E_A8EB730D7DEE_.wvu.Rows" sId="1"/>
    <undo index="16" exp="area" ref3D="1" dr="$A$480:$XFD$480" dn="Z_3693EDC1_FD1C_4AF3_912C_19CDCDBFB43C_.wvu.Rows" sId="1"/>
    <undo index="14" exp="area" ref3D="1" dr="$A$474:$XFD$474" dn="Z_3693EDC1_FD1C_4AF3_912C_19CDCDBFB43C_.wvu.Rows" sId="1"/>
    <undo index="12" exp="area" ref3D="1" dr="$A$387:$XFD$387" dn="Z_3693EDC1_FD1C_4AF3_912C_19CDCDBFB43C_.wvu.Rows" sId="1"/>
    <undo index="10" exp="area" ref3D="1" dr="$A$244:$XFD$244" dn="Z_3693EDC1_FD1C_4AF3_912C_19CDCDBFB43C_.wvu.Rows" sId="1"/>
    <undo index="8" exp="area" ref3D="1" dr="$A$238:$XFD$238" dn="Z_3693EDC1_FD1C_4AF3_912C_19CDCDBFB43C_.wvu.Rows" sId="1"/>
    <undo index="6" exp="area" ref3D="1" dr="$A$228:$XFD$228" dn="Z_3693EDC1_FD1C_4AF3_912C_19CDCDBFB43C_.wvu.Rows" sId="1"/>
    <undo index="4" exp="area" ref3D="1" dr="$A$197:$XFD$197" dn="Z_3693EDC1_FD1C_4AF3_912C_19CDCDBFB43C_.wvu.Rows" sId="1"/>
    <undo index="2" exp="area" ref3D="1" dr="$A$181:$XFD$182" dn="Z_3693EDC1_FD1C_4AF3_912C_19CDCDBFB43C_.wvu.Rows" sId="1"/>
    <undo index="10" exp="area" ref3D="1" dr="$A$351:$XFD$352" dn="Z_161695C3_1CE5_4E5C_AD86_E27CE310F608_.wvu.Rows" sId="1"/>
    <undo index="8" exp="area" ref3D="1" dr="$A$457:$XFD$457" dn="Z_161695C3_1CE5_4E5C_AD86_E27CE310F608_.wvu.Rows" sId="1"/>
    <undo index="2" exp="area" ref3D="1" dr="$A$311:$XFD$311" dn="Z_161695C3_1CE5_4E5C_AD86_E27CE310F608_.wvu.Rows" sId="1"/>
    <undo index="1" exp="area" ref3D="1" dr="$A$309:$XFD$309" dn="Z_161695C3_1CE5_4E5C_AD86_E27CE310F608_.wvu.Rows" sId="1"/>
    <undo index="14" exp="area" ref3D="1" dr="$A$457:$XFD$457" dn="Z_10610988_B7D0_46D7_B8FD_DA5F72A4893C_.wvu.Rows" sId="1"/>
    <undo index="10" exp="area" ref3D="1" dr="$A$351:$XFD$352" dn="Z_10610988_B7D0_46D7_B8FD_DA5F72A4893C_.wvu.Rows" sId="1"/>
    <undo index="8" exp="area" ref3D="1" dr="$A$311:$XFD$311" dn="Z_10610988_B7D0_46D7_B8FD_DA5F72A4893C_.wvu.Rows" sId="1"/>
    <undo index="6" exp="area" ref3D="1" dr="$A$309:$XFD$309"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8" sId="1" ref="A140:XFD140" action="deleteRow">
    <undo index="8" exp="area" ref3D="1" dr="$A$308:$XFD$308" dn="Z_E7170C51_9D5A_4A08_B92E_A8EB730D7DEE_.wvu.Rows" sId="1"/>
    <undo index="16" exp="area" ref3D="1" dr="$A$479:$XFD$479" dn="Z_3693EDC1_FD1C_4AF3_912C_19CDCDBFB43C_.wvu.Rows" sId="1"/>
    <undo index="14" exp="area" ref3D="1" dr="$A$473:$XFD$473" dn="Z_3693EDC1_FD1C_4AF3_912C_19CDCDBFB43C_.wvu.Rows" sId="1"/>
    <undo index="12" exp="area" ref3D="1" dr="$A$386:$XFD$386" dn="Z_3693EDC1_FD1C_4AF3_912C_19CDCDBFB43C_.wvu.Rows" sId="1"/>
    <undo index="10" exp="area" ref3D="1" dr="$A$243:$XFD$243" dn="Z_3693EDC1_FD1C_4AF3_912C_19CDCDBFB43C_.wvu.Rows" sId="1"/>
    <undo index="8" exp="area" ref3D="1" dr="$A$237:$XFD$237" dn="Z_3693EDC1_FD1C_4AF3_912C_19CDCDBFB43C_.wvu.Rows" sId="1"/>
    <undo index="6" exp="area" ref3D="1" dr="$A$227:$XFD$227" dn="Z_3693EDC1_FD1C_4AF3_912C_19CDCDBFB43C_.wvu.Rows" sId="1"/>
    <undo index="4" exp="area" ref3D="1" dr="$A$196:$XFD$196" dn="Z_3693EDC1_FD1C_4AF3_912C_19CDCDBFB43C_.wvu.Rows" sId="1"/>
    <undo index="2" exp="area" ref3D="1" dr="$A$180:$XFD$181" dn="Z_3693EDC1_FD1C_4AF3_912C_19CDCDBFB43C_.wvu.Rows" sId="1"/>
    <undo index="10" exp="area" ref3D="1" dr="$A$350:$XFD$351" dn="Z_161695C3_1CE5_4E5C_AD86_E27CE310F608_.wvu.Rows" sId="1"/>
    <undo index="8" exp="area" ref3D="1" dr="$A$456:$XFD$456" dn="Z_161695C3_1CE5_4E5C_AD86_E27CE310F608_.wvu.Rows" sId="1"/>
    <undo index="2" exp="area" ref3D="1" dr="$A$310:$XFD$310" dn="Z_161695C3_1CE5_4E5C_AD86_E27CE310F608_.wvu.Rows" sId="1"/>
    <undo index="1" exp="area" ref3D="1" dr="$A$308:$XFD$308" dn="Z_161695C3_1CE5_4E5C_AD86_E27CE310F608_.wvu.Rows" sId="1"/>
    <undo index="14" exp="area" ref3D="1" dr="$A$456:$XFD$456" dn="Z_10610988_B7D0_46D7_B8FD_DA5F72A4893C_.wvu.Rows" sId="1"/>
    <undo index="10" exp="area" ref3D="1" dr="$A$350:$XFD$351" dn="Z_10610988_B7D0_46D7_B8FD_DA5F72A4893C_.wvu.Rows" sId="1"/>
    <undo index="8" exp="area" ref3D="1" dr="$A$310:$XFD$310" dn="Z_10610988_B7D0_46D7_B8FD_DA5F72A4893C_.wvu.Rows" sId="1"/>
    <undo index="6" exp="area" ref3D="1" dr="$A$308:$XFD$308"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09" sId="1" ref="A140:XFD140" action="deleteRow">
    <undo index="8" exp="area" ref3D="1" dr="$A$307:$XFD$307" dn="Z_E7170C51_9D5A_4A08_B92E_A8EB730D7DEE_.wvu.Rows" sId="1"/>
    <undo index="16" exp="area" ref3D="1" dr="$A$478:$XFD$478" dn="Z_3693EDC1_FD1C_4AF3_912C_19CDCDBFB43C_.wvu.Rows" sId="1"/>
    <undo index="14" exp="area" ref3D="1" dr="$A$472:$XFD$472" dn="Z_3693EDC1_FD1C_4AF3_912C_19CDCDBFB43C_.wvu.Rows" sId="1"/>
    <undo index="12" exp="area" ref3D="1" dr="$A$385:$XFD$385" dn="Z_3693EDC1_FD1C_4AF3_912C_19CDCDBFB43C_.wvu.Rows" sId="1"/>
    <undo index="10" exp="area" ref3D="1" dr="$A$242:$XFD$242" dn="Z_3693EDC1_FD1C_4AF3_912C_19CDCDBFB43C_.wvu.Rows" sId="1"/>
    <undo index="8" exp="area" ref3D="1" dr="$A$236:$XFD$236" dn="Z_3693EDC1_FD1C_4AF3_912C_19CDCDBFB43C_.wvu.Rows" sId="1"/>
    <undo index="6" exp="area" ref3D="1" dr="$A$226:$XFD$226" dn="Z_3693EDC1_FD1C_4AF3_912C_19CDCDBFB43C_.wvu.Rows" sId="1"/>
    <undo index="4" exp="area" ref3D="1" dr="$A$195:$XFD$195" dn="Z_3693EDC1_FD1C_4AF3_912C_19CDCDBFB43C_.wvu.Rows" sId="1"/>
    <undo index="2" exp="area" ref3D="1" dr="$A$179:$XFD$180" dn="Z_3693EDC1_FD1C_4AF3_912C_19CDCDBFB43C_.wvu.Rows" sId="1"/>
    <undo index="10" exp="area" ref3D="1" dr="$A$349:$XFD$350" dn="Z_161695C3_1CE5_4E5C_AD86_E27CE310F608_.wvu.Rows" sId="1"/>
    <undo index="8" exp="area" ref3D="1" dr="$A$455:$XFD$455" dn="Z_161695C3_1CE5_4E5C_AD86_E27CE310F608_.wvu.Rows" sId="1"/>
    <undo index="2" exp="area" ref3D="1" dr="$A$309:$XFD$309" dn="Z_161695C3_1CE5_4E5C_AD86_E27CE310F608_.wvu.Rows" sId="1"/>
    <undo index="1" exp="area" ref3D="1" dr="$A$307:$XFD$307" dn="Z_161695C3_1CE5_4E5C_AD86_E27CE310F608_.wvu.Rows" sId="1"/>
    <undo index="14" exp="area" ref3D="1" dr="$A$455:$XFD$455" dn="Z_10610988_B7D0_46D7_B8FD_DA5F72A4893C_.wvu.Rows" sId="1"/>
    <undo index="10" exp="area" ref3D="1" dr="$A$349:$XFD$350" dn="Z_10610988_B7D0_46D7_B8FD_DA5F72A4893C_.wvu.Rows" sId="1"/>
    <undo index="8" exp="area" ref3D="1" dr="$A$309:$XFD$309" dn="Z_10610988_B7D0_46D7_B8FD_DA5F72A4893C_.wvu.Rows" sId="1"/>
    <undo index="6" exp="area" ref3D="1" dr="$A$307:$XFD$307"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0" sId="1" ref="A140:XFD140" action="deleteRow">
    <undo index="8" exp="area" ref3D="1" dr="$A$306:$XFD$306" dn="Z_E7170C51_9D5A_4A08_B92E_A8EB730D7DEE_.wvu.Rows" sId="1"/>
    <undo index="16" exp="area" ref3D="1" dr="$A$477:$XFD$477" dn="Z_3693EDC1_FD1C_4AF3_912C_19CDCDBFB43C_.wvu.Rows" sId="1"/>
    <undo index="14" exp="area" ref3D="1" dr="$A$471:$XFD$471" dn="Z_3693EDC1_FD1C_4AF3_912C_19CDCDBFB43C_.wvu.Rows" sId="1"/>
    <undo index="12" exp="area" ref3D="1" dr="$A$384:$XFD$384" dn="Z_3693EDC1_FD1C_4AF3_912C_19CDCDBFB43C_.wvu.Rows" sId="1"/>
    <undo index="10" exp="area" ref3D="1" dr="$A$241:$XFD$241" dn="Z_3693EDC1_FD1C_4AF3_912C_19CDCDBFB43C_.wvu.Rows" sId="1"/>
    <undo index="8" exp="area" ref3D="1" dr="$A$235:$XFD$235" dn="Z_3693EDC1_FD1C_4AF3_912C_19CDCDBFB43C_.wvu.Rows" sId="1"/>
    <undo index="6" exp="area" ref3D="1" dr="$A$225:$XFD$225" dn="Z_3693EDC1_FD1C_4AF3_912C_19CDCDBFB43C_.wvu.Rows" sId="1"/>
    <undo index="4" exp="area" ref3D="1" dr="$A$194:$XFD$194" dn="Z_3693EDC1_FD1C_4AF3_912C_19CDCDBFB43C_.wvu.Rows" sId="1"/>
    <undo index="2" exp="area" ref3D="1" dr="$A$178:$XFD$179" dn="Z_3693EDC1_FD1C_4AF3_912C_19CDCDBFB43C_.wvu.Rows" sId="1"/>
    <undo index="10" exp="area" ref3D="1" dr="$A$348:$XFD$349" dn="Z_161695C3_1CE5_4E5C_AD86_E27CE310F608_.wvu.Rows" sId="1"/>
    <undo index="8" exp="area" ref3D="1" dr="$A$454:$XFD$454" dn="Z_161695C3_1CE5_4E5C_AD86_E27CE310F608_.wvu.Rows" sId="1"/>
    <undo index="2" exp="area" ref3D="1" dr="$A$308:$XFD$308" dn="Z_161695C3_1CE5_4E5C_AD86_E27CE310F608_.wvu.Rows" sId="1"/>
    <undo index="1" exp="area" ref3D="1" dr="$A$306:$XFD$306" dn="Z_161695C3_1CE5_4E5C_AD86_E27CE310F608_.wvu.Rows" sId="1"/>
    <undo index="14" exp="area" ref3D="1" dr="$A$454:$XFD$454" dn="Z_10610988_B7D0_46D7_B8FD_DA5F72A4893C_.wvu.Rows" sId="1"/>
    <undo index="10" exp="area" ref3D="1" dr="$A$348:$XFD$349" dn="Z_10610988_B7D0_46D7_B8FD_DA5F72A4893C_.wvu.Rows" sId="1"/>
    <undo index="8" exp="area" ref3D="1" dr="$A$308:$XFD$308" dn="Z_10610988_B7D0_46D7_B8FD_DA5F72A4893C_.wvu.Rows" sId="1"/>
    <undo index="6" exp="area" ref3D="1" dr="$A$306:$XFD$30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1" sId="1" ref="A140:XFD140" action="deleteRow">
    <undo index="8" exp="area" ref3D="1" dr="$A$305:$XFD$305" dn="Z_E7170C51_9D5A_4A08_B92E_A8EB730D7DEE_.wvu.Rows" sId="1"/>
    <undo index="16" exp="area" ref3D="1" dr="$A$476:$XFD$476" dn="Z_3693EDC1_FD1C_4AF3_912C_19CDCDBFB43C_.wvu.Rows" sId="1"/>
    <undo index="14" exp="area" ref3D="1" dr="$A$470:$XFD$470" dn="Z_3693EDC1_FD1C_4AF3_912C_19CDCDBFB43C_.wvu.Rows" sId="1"/>
    <undo index="12" exp="area" ref3D="1" dr="$A$383:$XFD$383" dn="Z_3693EDC1_FD1C_4AF3_912C_19CDCDBFB43C_.wvu.Rows" sId="1"/>
    <undo index="10" exp="area" ref3D="1" dr="$A$240:$XFD$240" dn="Z_3693EDC1_FD1C_4AF3_912C_19CDCDBFB43C_.wvu.Rows" sId="1"/>
    <undo index="8" exp="area" ref3D="1" dr="$A$234:$XFD$234" dn="Z_3693EDC1_FD1C_4AF3_912C_19CDCDBFB43C_.wvu.Rows" sId="1"/>
    <undo index="6" exp="area" ref3D="1" dr="$A$224:$XFD$224" dn="Z_3693EDC1_FD1C_4AF3_912C_19CDCDBFB43C_.wvu.Rows" sId="1"/>
    <undo index="4" exp="area" ref3D="1" dr="$A$193:$XFD$193" dn="Z_3693EDC1_FD1C_4AF3_912C_19CDCDBFB43C_.wvu.Rows" sId="1"/>
    <undo index="2" exp="area" ref3D="1" dr="$A$177:$XFD$178" dn="Z_3693EDC1_FD1C_4AF3_912C_19CDCDBFB43C_.wvu.Rows" sId="1"/>
    <undo index="10" exp="area" ref3D="1" dr="$A$347:$XFD$348" dn="Z_161695C3_1CE5_4E5C_AD86_E27CE310F608_.wvu.Rows" sId="1"/>
    <undo index="8" exp="area" ref3D="1" dr="$A$453:$XFD$453" dn="Z_161695C3_1CE5_4E5C_AD86_E27CE310F608_.wvu.Rows" sId="1"/>
    <undo index="2" exp="area" ref3D="1" dr="$A$307:$XFD$307" dn="Z_161695C3_1CE5_4E5C_AD86_E27CE310F608_.wvu.Rows" sId="1"/>
    <undo index="1" exp="area" ref3D="1" dr="$A$305:$XFD$305" dn="Z_161695C3_1CE5_4E5C_AD86_E27CE310F608_.wvu.Rows" sId="1"/>
    <undo index="14" exp="area" ref3D="1" dr="$A$453:$XFD$453" dn="Z_10610988_B7D0_46D7_B8FD_DA5F72A4893C_.wvu.Rows" sId="1"/>
    <undo index="10" exp="area" ref3D="1" dr="$A$347:$XFD$348" dn="Z_10610988_B7D0_46D7_B8FD_DA5F72A4893C_.wvu.Rows" sId="1"/>
    <undo index="8" exp="area" ref3D="1" dr="$A$307:$XFD$307" dn="Z_10610988_B7D0_46D7_B8FD_DA5F72A4893C_.wvu.Rows" sId="1"/>
    <undo index="6" exp="area" ref3D="1" dr="$A$305:$XFD$30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2" sId="1" ref="A140:XFD140" action="deleteRow">
    <undo index="8" exp="area" ref3D="1" dr="$A$304:$XFD$304" dn="Z_E7170C51_9D5A_4A08_B92E_A8EB730D7DEE_.wvu.Rows" sId="1"/>
    <undo index="16" exp="area" ref3D="1" dr="$A$475:$XFD$475" dn="Z_3693EDC1_FD1C_4AF3_912C_19CDCDBFB43C_.wvu.Rows" sId="1"/>
    <undo index="14" exp="area" ref3D="1" dr="$A$469:$XFD$469" dn="Z_3693EDC1_FD1C_4AF3_912C_19CDCDBFB43C_.wvu.Rows" sId="1"/>
    <undo index="12" exp="area" ref3D="1" dr="$A$382:$XFD$382" dn="Z_3693EDC1_FD1C_4AF3_912C_19CDCDBFB43C_.wvu.Rows" sId="1"/>
    <undo index="10" exp="area" ref3D="1" dr="$A$239:$XFD$239" dn="Z_3693EDC1_FD1C_4AF3_912C_19CDCDBFB43C_.wvu.Rows" sId="1"/>
    <undo index="8" exp="area" ref3D="1" dr="$A$233:$XFD$233" dn="Z_3693EDC1_FD1C_4AF3_912C_19CDCDBFB43C_.wvu.Rows" sId="1"/>
    <undo index="6" exp="area" ref3D="1" dr="$A$223:$XFD$223" dn="Z_3693EDC1_FD1C_4AF3_912C_19CDCDBFB43C_.wvu.Rows" sId="1"/>
    <undo index="4" exp="area" ref3D="1" dr="$A$192:$XFD$192" dn="Z_3693EDC1_FD1C_4AF3_912C_19CDCDBFB43C_.wvu.Rows" sId="1"/>
    <undo index="2" exp="area" ref3D="1" dr="$A$176:$XFD$177" dn="Z_3693EDC1_FD1C_4AF3_912C_19CDCDBFB43C_.wvu.Rows" sId="1"/>
    <undo index="10" exp="area" ref3D="1" dr="$A$346:$XFD$347" dn="Z_161695C3_1CE5_4E5C_AD86_E27CE310F608_.wvu.Rows" sId="1"/>
    <undo index="8" exp="area" ref3D="1" dr="$A$452:$XFD$452" dn="Z_161695C3_1CE5_4E5C_AD86_E27CE310F608_.wvu.Rows" sId="1"/>
    <undo index="2" exp="area" ref3D="1" dr="$A$306:$XFD$306" dn="Z_161695C3_1CE5_4E5C_AD86_E27CE310F608_.wvu.Rows" sId="1"/>
    <undo index="1" exp="area" ref3D="1" dr="$A$304:$XFD$304" dn="Z_161695C3_1CE5_4E5C_AD86_E27CE310F608_.wvu.Rows" sId="1"/>
    <undo index="14" exp="area" ref3D="1" dr="$A$452:$XFD$452" dn="Z_10610988_B7D0_46D7_B8FD_DA5F72A4893C_.wvu.Rows" sId="1"/>
    <undo index="10" exp="area" ref3D="1" dr="$A$346:$XFD$347" dn="Z_10610988_B7D0_46D7_B8FD_DA5F72A4893C_.wvu.Rows" sId="1"/>
    <undo index="8" exp="area" ref3D="1" dr="$A$306:$XFD$306" dn="Z_10610988_B7D0_46D7_B8FD_DA5F72A4893C_.wvu.Rows" sId="1"/>
    <undo index="6" exp="area" ref3D="1" dr="$A$304:$XFD$30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3" sId="1" ref="A140:XFD140" action="deleteRow">
    <undo index="8" exp="area" ref3D="1" dr="$A$303:$XFD$303" dn="Z_E7170C51_9D5A_4A08_B92E_A8EB730D7DEE_.wvu.Rows" sId="1"/>
    <undo index="16" exp="area" ref3D="1" dr="$A$474:$XFD$474" dn="Z_3693EDC1_FD1C_4AF3_912C_19CDCDBFB43C_.wvu.Rows" sId="1"/>
    <undo index="14" exp="area" ref3D="1" dr="$A$468:$XFD$468" dn="Z_3693EDC1_FD1C_4AF3_912C_19CDCDBFB43C_.wvu.Rows" sId="1"/>
    <undo index="12" exp="area" ref3D="1" dr="$A$381:$XFD$381" dn="Z_3693EDC1_FD1C_4AF3_912C_19CDCDBFB43C_.wvu.Rows" sId="1"/>
    <undo index="10" exp="area" ref3D="1" dr="$A$238:$XFD$238" dn="Z_3693EDC1_FD1C_4AF3_912C_19CDCDBFB43C_.wvu.Rows" sId="1"/>
    <undo index="8" exp="area" ref3D="1" dr="$A$232:$XFD$232" dn="Z_3693EDC1_FD1C_4AF3_912C_19CDCDBFB43C_.wvu.Rows" sId="1"/>
    <undo index="6" exp="area" ref3D="1" dr="$A$222:$XFD$222" dn="Z_3693EDC1_FD1C_4AF3_912C_19CDCDBFB43C_.wvu.Rows" sId="1"/>
    <undo index="4" exp="area" ref3D="1" dr="$A$191:$XFD$191" dn="Z_3693EDC1_FD1C_4AF3_912C_19CDCDBFB43C_.wvu.Rows" sId="1"/>
    <undo index="2" exp="area" ref3D="1" dr="$A$175:$XFD$176" dn="Z_3693EDC1_FD1C_4AF3_912C_19CDCDBFB43C_.wvu.Rows" sId="1"/>
    <undo index="10" exp="area" ref3D="1" dr="$A$345:$XFD$346" dn="Z_161695C3_1CE5_4E5C_AD86_E27CE310F608_.wvu.Rows" sId="1"/>
    <undo index="8" exp="area" ref3D="1" dr="$A$451:$XFD$451" dn="Z_161695C3_1CE5_4E5C_AD86_E27CE310F608_.wvu.Rows" sId="1"/>
    <undo index="2" exp="area" ref3D="1" dr="$A$305:$XFD$305" dn="Z_161695C3_1CE5_4E5C_AD86_E27CE310F608_.wvu.Rows" sId="1"/>
    <undo index="1" exp="area" ref3D="1" dr="$A$303:$XFD$303" dn="Z_161695C3_1CE5_4E5C_AD86_E27CE310F608_.wvu.Rows" sId="1"/>
    <undo index="14" exp="area" ref3D="1" dr="$A$451:$XFD$451" dn="Z_10610988_B7D0_46D7_B8FD_DA5F72A4893C_.wvu.Rows" sId="1"/>
    <undo index="10" exp="area" ref3D="1" dr="$A$345:$XFD$346" dn="Z_10610988_B7D0_46D7_B8FD_DA5F72A4893C_.wvu.Rows" sId="1"/>
    <undo index="8" exp="area" ref3D="1" dr="$A$305:$XFD$305" dn="Z_10610988_B7D0_46D7_B8FD_DA5F72A4893C_.wvu.Rows" sId="1"/>
    <undo index="6" exp="area" ref3D="1" dr="$A$303:$XFD$30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4" sId="1" ref="A140:XFD140" action="deleteRow">
    <undo index="8" exp="area" ref3D="1" dr="$A$302:$XFD$302" dn="Z_E7170C51_9D5A_4A08_B92E_A8EB730D7DEE_.wvu.Rows" sId="1"/>
    <undo index="16" exp="area" ref3D="1" dr="$A$473:$XFD$473" dn="Z_3693EDC1_FD1C_4AF3_912C_19CDCDBFB43C_.wvu.Rows" sId="1"/>
    <undo index="14" exp="area" ref3D="1" dr="$A$467:$XFD$467" dn="Z_3693EDC1_FD1C_4AF3_912C_19CDCDBFB43C_.wvu.Rows" sId="1"/>
    <undo index="12" exp="area" ref3D="1" dr="$A$380:$XFD$380" dn="Z_3693EDC1_FD1C_4AF3_912C_19CDCDBFB43C_.wvu.Rows" sId="1"/>
    <undo index="10" exp="area" ref3D="1" dr="$A$237:$XFD$237" dn="Z_3693EDC1_FD1C_4AF3_912C_19CDCDBFB43C_.wvu.Rows" sId="1"/>
    <undo index="8" exp="area" ref3D="1" dr="$A$231:$XFD$231" dn="Z_3693EDC1_FD1C_4AF3_912C_19CDCDBFB43C_.wvu.Rows" sId="1"/>
    <undo index="6" exp="area" ref3D="1" dr="$A$221:$XFD$221" dn="Z_3693EDC1_FD1C_4AF3_912C_19CDCDBFB43C_.wvu.Rows" sId="1"/>
    <undo index="4" exp="area" ref3D="1" dr="$A$190:$XFD$190" dn="Z_3693EDC1_FD1C_4AF3_912C_19CDCDBFB43C_.wvu.Rows" sId="1"/>
    <undo index="2" exp="area" ref3D="1" dr="$A$174:$XFD$175" dn="Z_3693EDC1_FD1C_4AF3_912C_19CDCDBFB43C_.wvu.Rows" sId="1"/>
    <undo index="10" exp="area" ref3D="1" dr="$A$344:$XFD$345" dn="Z_161695C3_1CE5_4E5C_AD86_E27CE310F608_.wvu.Rows" sId="1"/>
    <undo index="8" exp="area" ref3D="1" dr="$A$450:$XFD$450" dn="Z_161695C3_1CE5_4E5C_AD86_E27CE310F608_.wvu.Rows" sId="1"/>
    <undo index="2" exp="area" ref3D="1" dr="$A$304:$XFD$304" dn="Z_161695C3_1CE5_4E5C_AD86_E27CE310F608_.wvu.Rows" sId="1"/>
    <undo index="1" exp="area" ref3D="1" dr="$A$302:$XFD$302" dn="Z_161695C3_1CE5_4E5C_AD86_E27CE310F608_.wvu.Rows" sId="1"/>
    <undo index="14" exp="area" ref3D="1" dr="$A$450:$XFD$450" dn="Z_10610988_B7D0_46D7_B8FD_DA5F72A4893C_.wvu.Rows" sId="1"/>
    <undo index="10" exp="area" ref3D="1" dr="$A$344:$XFD$345" dn="Z_10610988_B7D0_46D7_B8FD_DA5F72A4893C_.wvu.Rows" sId="1"/>
    <undo index="8" exp="area" ref3D="1" dr="$A$304:$XFD$304" dn="Z_10610988_B7D0_46D7_B8FD_DA5F72A4893C_.wvu.Rows" sId="1"/>
    <undo index="6" exp="area" ref3D="1" dr="$A$302:$XFD$30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5" sId="1" ref="A140:XFD140" action="deleteRow">
    <undo index="8" exp="area" ref3D="1" dr="$A$301:$XFD$301" dn="Z_E7170C51_9D5A_4A08_B92E_A8EB730D7DEE_.wvu.Rows" sId="1"/>
    <undo index="16" exp="area" ref3D="1" dr="$A$472:$XFD$472" dn="Z_3693EDC1_FD1C_4AF3_912C_19CDCDBFB43C_.wvu.Rows" sId="1"/>
    <undo index="14" exp="area" ref3D="1" dr="$A$466:$XFD$466" dn="Z_3693EDC1_FD1C_4AF3_912C_19CDCDBFB43C_.wvu.Rows" sId="1"/>
    <undo index="12" exp="area" ref3D="1" dr="$A$379:$XFD$379" dn="Z_3693EDC1_FD1C_4AF3_912C_19CDCDBFB43C_.wvu.Rows" sId="1"/>
    <undo index="10" exp="area" ref3D="1" dr="$A$236:$XFD$236" dn="Z_3693EDC1_FD1C_4AF3_912C_19CDCDBFB43C_.wvu.Rows" sId="1"/>
    <undo index="8" exp="area" ref3D="1" dr="$A$230:$XFD$230" dn="Z_3693EDC1_FD1C_4AF3_912C_19CDCDBFB43C_.wvu.Rows" sId="1"/>
    <undo index="6" exp="area" ref3D="1" dr="$A$220:$XFD$220" dn="Z_3693EDC1_FD1C_4AF3_912C_19CDCDBFB43C_.wvu.Rows" sId="1"/>
    <undo index="4" exp="area" ref3D="1" dr="$A$189:$XFD$189" dn="Z_3693EDC1_FD1C_4AF3_912C_19CDCDBFB43C_.wvu.Rows" sId="1"/>
    <undo index="2" exp="area" ref3D="1" dr="$A$173:$XFD$174" dn="Z_3693EDC1_FD1C_4AF3_912C_19CDCDBFB43C_.wvu.Rows" sId="1"/>
    <undo index="10" exp="area" ref3D="1" dr="$A$343:$XFD$344" dn="Z_161695C3_1CE5_4E5C_AD86_E27CE310F608_.wvu.Rows" sId="1"/>
    <undo index="8" exp="area" ref3D="1" dr="$A$449:$XFD$449" dn="Z_161695C3_1CE5_4E5C_AD86_E27CE310F608_.wvu.Rows" sId="1"/>
    <undo index="2" exp="area" ref3D="1" dr="$A$303:$XFD$303" dn="Z_161695C3_1CE5_4E5C_AD86_E27CE310F608_.wvu.Rows" sId="1"/>
    <undo index="1" exp="area" ref3D="1" dr="$A$301:$XFD$301" dn="Z_161695C3_1CE5_4E5C_AD86_E27CE310F608_.wvu.Rows" sId="1"/>
    <undo index="14" exp="area" ref3D="1" dr="$A$449:$XFD$449" dn="Z_10610988_B7D0_46D7_B8FD_DA5F72A4893C_.wvu.Rows" sId="1"/>
    <undo index="10" exp="area" ref3D="1" dr="$A$343:$XFD$344" dn="Z_10610988_B7D0_46D7_B8FD_DA5F72A4893C_.wvu.Rows" sId="1"/>
    <undo index="8" exp="area" ref3D="1" dr="$A$303:$XFD$303" dn="Z_10610988_B7D0_46D7_B8FD_DA5F72A4893C_.wvu.Rows" sId="1"/>
    <undo index="6" exp="area" ref3D="1" dr="$A$301:$XFD$301"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6" sId="1" ref="A140:XFD140" action="deleteRow">
    <undo index="8" exp="area" ref3D="1" dr="$A$300:$XFD$300" dn="Z_E7170C51_9D5A_4A08_B92E_A8EB730D7DEE_.wvu.Rows" sId="1"/>
    <undo index="16" exp="area" ref3D="1" dr="$A$471:$XFD$471" dn="Z_3693EDC1_FD1C_4AF3_912C_19CDCDBFB43C_.wvu.Rows" sId="1"/>
    <undo index="14" exp="area" ref3D="1" dr="$A$465:$XFD$465" dn="Z_3693EDC1_FD1C_4AF3_912C_19CDCDBFB43C_.wvu.Rows" sId="1"/>
    <undo index="12" exp="area" ref3D="1" dr="$A$378:$XFD$378" dn="Z_3693EDC1_FD1C_4AF3_912C_19CDCDBFB43C_.wvu.Rows" sId="1"/>
    <undo index="10" exp="area" ref3D="1" dr="$A$235:$XFD$235" dn="Z_3693EDC1_FD1C_4AF3_912C_19CDCDBFB43C_.wvu.Rows" sId="1"/>
    <undo index="8" exp="area" ref3D="1" dr="$A$229:$XFD$229" dn="Z_3693EDC1_FD1C_4AF3_912C_19CDCDBFB43C_.wvu.Rows" sId="1"/>
    <undo index="6" exp="area" ref3D="1" dr="$A$219:$XFD$219" dn="Z_3693EDC1_FD1C_4AF3_912C_19CDCDBFB43C_.wvu.Rows" sId="1"/>
    <undo index="4" exp="area" ref3D="1" dr="$A$188:$XFD$188" dn="Z_3693EDC1_FD1C_4AF3_912C_19CDCDBFB43C_.wvu.Rows" sId="1"/>
    <undo index="2" exp="area" ref3D="1" dr="$A$172:$XFD$173" dn="Z_3693EDC1_FD1C_4AF3_912C_19CDCDBFB43C_.wvu.Rows" sId="1"/>
    <undo index="10" exp="area" ref3D="1" dr="$A$342:$XFD$343" dn="Z_161695C3_1CE5_4E5C_AD86_E27CE310F608_.wvu.Rows" sId="1"/>
    <undo index="8" exp="area" ref3D="1" dr="$A$448:$XFD$448" dn="Z_161695C3_1CE5_4E5C_AD86_E27CE310F608_.wvu.Rows" sId="1"/>
    <undo index="2" exp="area" ref3D="1" dr="$A$302:$XFD$302" dn="Z_161695C3_1CE5_4E5C_AD86_E27CE310F608_.wvu.Rows" sId="1"/>
    <undo index="1" exp="area" ref3D="1" dr="$A$300:$XFD$300" dn="Z_161695C3_1CE5_4E5C_AD86_E27CE310F608_.wvu.Rows" sId="1"/>
    <undo index="14" exp="area" ref3D="1" dr="$A$448:$XFD$448" dn="Z_10610988_B7D0_46D7_B8FD_DA5F72A4893C_.wvu.Rows" sId="1"/>
    <undo index="10" exp="area" ref3D="1" dr="$A$342:$XFD$343" dn="Z_10610988_B7D0_46D7_B8FD_DA5F72A4893C_.wvu.Rows" sId="1"/>
    <undo index="8" exp="area" ref3D="1" dr="$A$302:$XFD$302" dn="Z_10610988_B7D0_46D7_B8FD_DA5F72A4893C_.wvu.Rows" sId="1"/>
    <undo index="6" exp="area" ref3D="1" dr="$A$300:$XFD$300"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7" sId="1" ref="A140:XFD140" action="deleteRow">
    <undo index="8" exp="area" ref3D="1" dr="$A$299:$XFD$299" dn="Z_E7170C51_9D5A_4A08_B92E_A8EB730D7DEE_.wvu.Rows" sId="1"/>
    <undo index="16" exp="area" ref3D="1" dr="$A$470:$XFD$470" dn="Z_3693EDC1_FD1C_4AF3_912C_19CDCDBFB43C_.wvu.Rows" sId="1"/>
    <undo index="14" exp="area" ref3D="1" dr="$A$464:$XFD$464" dn="Z_3693EDC1_FD1C_4AF3_912C_19CDCDBFB43C_.wvu.Rows" sId="1"/>
    <undo index="12" exp="area" ref3D="1" dr="$A$377:$XFD$377" dn="Z_3693EDC1_FD1C_4AF3_912C_19CDCDBFB43C_.wvu.Rows" sId="1"/>
    <undo index="10" exp="area" ref3D="1" dr="$A$234:$XFD$234" dn="Z_3693EDC1_FD1C_4AF3_912C_19CDCDBFB43C_.wvu.Rows" sId="1"/>
    <undo index="8" exp="area" ref3D="1" dr="$A$228:$XFD$228" dn="Z_3693EDC1_FD1C_4AF3_912C_19CDCDBFB43C_.wvu.Rows" sId="1"/>
    <undo index="6" exp="area" ref3D="1" dr="$A$218:$XFD$218" dn="Z_3693EDC1_FD1C_4AF3_912C_19CDCDBFB43C_.wvu.Rows" sId="1"/>
    <undo index="4" exp="area" ref3D="1" dr="$A$187:$XFD$187" dn="Z_3693EDC1_FD1C_4AF3_912C_19CDCDBFB43C_.wvu.Rows" sId="1"/>
    <undo index="2" exp="area" ref3D="1" dr="$A$171:$XFD$172" dn="Z_3693EDC1_FD1C_4AF3_912C_19CDCDBFB43C_.wvu.Rows" sId="1"/>
    <undo index="10" exp="area" ref3D="1" dr="$A$341:$XFD$342" dn="Z_161695C3_1CE5_4E5C_AD86_E27CE310F608_.wvu.Rows" sId="1"/>
    <undo index="8" exp="area" ref3D="1" dr="$A$447:$XFD$447" dn="Z_161695C3_1CE5_4E5C_AD86_E27CE310F608_.wvu.Rows" sId="1"/>
    <undo index="2" exp="area" ref3D="1" dr="$A$301:$XFD$301" dn="Z_161695C3_1CE5_4E5C_AD86_E27CE310F608_.wvu.Rows" sId="1"/>
    <undo index="1" exp="area" ref3D="1" dr="$A$299:$XFD$299" dn="Z_161695C3_1CE5_4E5C_AD86_E27CE310F608_.wvu.Rows" sId="1"/>
    <undo index="14" exp="area" ref3D="1" dr="$A$447:$XFD$447" dn="Z_10610988_B7D0_46D7_B8FD_DA5F72A4893C_.wvu.Rows" sId="1"/>
    <undo index="10" exp="area" ref3D="1" dr="$A$341:$XFD$342" dn="Z_10610988_B7D0_46D7_B8FD_DA5F72A4893C_.wvu.Rows" sId="1"/>
    <undo index="8" exp="area" ref3D="1" dr="$A$301:$XFD$301" dn="Z_10610988_B7D0_46D7_B8FD_DA5F72A4893C_.wvu.Rows" sId="1"/>
    <undo index="6" exp="area" ref3D="1" dr="$A$299:$XFD$299"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8" sId="1" ref="A140:XFD140" action="deleteRow">
    <undo index="8" exp="area" ref3D="1" dr="$A$298:$XFD$298" dn="Z_E7170C51_9D5A_4A08_B92E_A8EB730D7DEE_.wvu.Rows" sId="1"/>
    <undo index="16" exp="area" ref3D="1" dr="$A$469:$XFD$469" dn="Z_3693EDC1_FD1C_4AF3_912C_19CDCDBFB43C_.wvu.Rows" sId="1"/>
    <undo index="14" exp="area" ref3D="1" dr="$A$463:$XFD$463" dn="Z_3693EDC1_FD1C_4AF3_912C_19CDCDBFB43C_.wvu.Rows" sId="1"/>
    <undo index="12" exp="area" ref3D="1" dr="$A$376:$XFD$376" dn="Z_3693EDC1_FD1C_4AF3_912C_19CDCDBFB43C_.wvu.Rows" sId="1"/>
    <undo index="10" exp="area" ref3D="1" dr="$A$233:$XFD$233" dn="Z_3693EDC1_FD1C_4AF3_912C_19CDCDBFB43C_.wvu.Rows" sId="1"/>
    <undo index="8" exp="area" ref3D="1" dr="$A$227:$XFD$227" dn="Z_3693EDC1_FD1C_4AF3_912C_19CDCDBFB43C_.wvu.Rows" sId="1"/>
    <undo index="6" exp="area" ref3D="1" dr="$A$217:$XFD$217" dn="Z_3693EDC1_FD1C_4AF3_912C_19CDCDBFB43C_.wvu.Rows" sId="1"/>
    <undo index="4" exp="area" ref3D="1" dr="$A$186:$XFD$186" dn="Z_3693EDC1_FD1C_4AF3_912C_19CDCDBFB43C_.wvu.Rows" sId="1"/>
    <undo index="2" exp="area" ref3D="1" dr="$A$170:$XFD$171" dn="Z_3693EDC1_FD1C_4AF3_912C_19CDCDBFB43C_.wvu.Rows" sId="1"/>
    <undo index="10" exp="area" ref3D="1" dr="$A$340:$XFD$341" dn="Z_161695C3_1CE5_4E5C_AD86_E27CE310F608_.wvu.Rows" sId="1"/>
    <undo index="8" exp="area" ref3D="1" dr="$A$446:$XFD$446" dn="Z_161695C3_1CE5_4E5C_AD86_E27CE310F608_.wvu.Rows" sId="1"/>
    <undo index="2" exp="area" ref3D="1" dr="$A$300:$XFD$300" dn="Z_161695C3_1CE5_4E5C_AD86_E27CE310F608_.wvu.Rows" sId="1"/>
    <undo index="1" exp="area" ref3D="1" dr="$A$298:$XFD$298" dn="Z_161695C3_1CE5_4E5C_AD86_E27CE310F608_.wvu.Rows" sId="1"/>
    <undo index="14" exp="area" ref3D="1" dr="$A$446:$XFD$446" dn="Z_10610988_B7D0_46D7_B8FD_DA5F72A4893C_.wvu.Rows" sId="1"/>
    <undo index="10" exp="area" ref3D="1" dr="$A$340:$XFD$341" dn="Z_10610988_B7D0_46D7_B8FD_DA5F72A4893C_.wvu.Rows" sId="1"/>
    <undo index="8" exp="area" ref3D="1" dr="$A$300:$XFD$300" dn="Z_10610988_B7D0_46D7_B8FD_DA5F72A4893C_.wvu.Rows" sId="1"/>
    <undo index="6" exp="area" ref3D="1" dr="$A$298:$XFD$298"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19" sId="1" ref="A140:XFD140" action="deleteRow">
    <undo index="8" exp="area" ref3D="1" dr="$A$297:$XFD$297" dn="Z_E7170C51_9D5A_4A08_B92E_A8EB730D7DEE_.wvu.Rows" sId="1"/>
    <undo index="16" exp="area" ref3D="1" dr="$A$468:$XFD$468" dn="Z_3693EDC1_FD1C_4AF3_912C_19CDCDBFB43C_.wvu.Rows" sId="1"/>
    <undo index="14" exp="area" ref3D="1" dr="$A$462:$XFD$462" dn="Z_3693EDC1_FD1C_4AF3_912C_19CDCDBFB43C_.wvu.Rows" sId="1"/>
    <undo index="12" exp="area" ref3D="1" dr="$A$375:$XFD$375" dn="Z_3693EDC1_FD1C_4AF3_912C_19CDCDBFB43C_.wvu.Rows" sId="1"/>
    <undo index="10" exp="area" ref3D="1" dr="$A$232:$XFD$232" dn="Z_3693EDC1_FD1C_4AF3_912C_19CDCDBFB43C_.wvu.Rows" sId="1"/>
    <undo index="8" exp="area" ref3D="1" dr="$A$226:$XFD$226" dn="Z_3693EDC1_FD1C_4AF3_912C_19CDCDBFB43C_.wvu.Rows" sId="1"/>
    <undo index="6" exp="area" ref3D="1" dr="$A$216:$XFD$216" dn="Z_3693EDC1_FD1C_4AF3_912C_19CDCDBFB43C_.wvu.Rows" sId="1"/>
    <undo index="4" exp="area" ref3D="1" dr="$A$185:$XFD$185" dn="Z_3693EDC1_FD1C_4AF3_912C_19CDCDBFB43C_.wvu.Rows" sId="1"/>
    <undo index="2" exp="area" ref3D="1" dr="$A$169:$XFD$170" dn="Z_3693EDC1_FD1C_4AF3_912C_19CDCDBFB43C_.wvu.Rows" sId="1"/>
    <undo index="10" exp="area" ref3D="1" dr="$A$339:$XFD$340" dn="Z_161695C3_1CE5_4E5C_AD86_E27CE310F608_.wvu.Rows" sId="1"/>
    <undo index="8" exp="area" ref3D="1" dr="$A$445:$XFD$445" dn="Z_161695C3_1CE5_4E5C_AD86_E27CE310F608_.wvu.Rows" sId="1"/>
    <undo index="2" exp="area" ref3D="1" dr="$A$299:$XFD$299" dn="Z_161695C3_1CE5_4E5C_AD86_E27CE310F608_.wvu.Rows" sId="1"/>
    <undo index="1" exp="area" ref3D="1" dr="$A$297:$XFD$297" dn="Z_161695C3_1CE5_4E5C_AD86_E27CE310F608_.wvu.Rows" sId="1"/>
    <undo index="14" exp="area" ref3D="1" dr="$A$445:$XFD$445" dn="Z_10610988_B7D0_46D7_B8FD_DA5F72A4893C_.wvu.Rows" sId="1"/>
    <undo index="10" exp="area" ref3D="1" dr="$A$339:$XFD$340" dn="Z_10610988_B7D0_46D7_B8FD_DA5F72A4893C_.wvu.Rows" sId="1"/>
    <undo index="8" exp="area" ref3D="1" dr="$A$299:$XFD$299" dn="Z_10610988_B7D0_46D7_B8FD_DA5F72A4893C_.wvu.Rows" sId="1"/>
    <undo index="6" exp="area" ref3D="1" dr="$A$297:$XFD$297"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0" sId="1" ref="A140:XFD140" action="deleteRow">
    <undo index="8" exp="area" ref3D="1" dr="$A$296:$XFD$296" dn="Z_E7170C51_9D5A_4A08_B92E_A8EB730D7DEE_.wvu.Rows" sId="1"/>
    <undo index="16" exp="area" ref3D="1" dr="$A$467:$XFD$467" dn="Z_3693EDC1_FD1C_4AF3_912C_19CDCDBFB43C_.wvu.Rows" sId="1"/>
    <undo index="14" exp="area" ref3D="1" dr="$A$461:$XFD$461" dn="Z_3693EDC1_FD1C_4AF3_912C_19CDCDBFB43C_.wvu.Rows" sId="1"/>
    <undo index="12" exp="area" ref3D="1" dr="$A$374:$XFD$374" dn="Z_3693EDC1_FD1C_4AF3_912C_19CDCDBFB43C_.wvu.Rows" sId="1"/>
    <undo index="10" exp="area" ref3D="1" dr="$A$231:$XFD$231" dn="Z_3693EDC1_FD1C_4AF3_912C_19CDCDBFB43C_.wvu.Rows" sId="1"/>
    <undo index="8" exp="area" ref3D="1" dr="$A$225:$XFD$225" dn="Z_3693EDC1_FD1C_4AF3_912C_19CDCDBFB43C_.wvu.Rows" sId="1"/>
    <undo index="6" exp="area" ref3D="1" dr="$A$215:$XFD$215" dn="Z_3693EDC1_FD1C_4AF3_912C_19CDCDBFB43C_.wvu.Rows" sId="1"/>
    <undo index="4" exp="area" ref3D="1" dr="$A$184:$XFD$184" dn="Z_3693EDC1_FD1C_4AF3_912C_19CDCDBFB43C_.wvu.Rows" sId="1"/>
    <undo index="2" exp="area" ref3D="1" dr="$A$168:$XFD$169" dn="Z_3693EDC1_FD1C_4AF3_912C_19CDCDBFB43C_.wvu.Rows" sId="1"/>
    <undo index="10" exp="area" ref3D="1" dr="$A$338:$XFD$339" dn="Z_161695C3_1CE5_4E5C_AD86_E27CE310F608_.wvu.Rows" sId="1"/>
    <undo index="8" exp="area" ref3D="1" dr="$A$444:$XFD$444" dn="Z_161695C3_1CE5_4E5C_AD86_E27CE310F608_.wvu.Rows" sId="1"/>
    <undo index="2" exp="area" ref3D="1" dr="$A$298:$XFD$298" dn="Z_161695C3_1CE5_4E5C_AD86_E27CE310F608_.wvu.Rows" sId="1"/>
    <undo index="1" exp="area" ref3D="1" dr="$A$296:$XFD$296" dn="Z_161695C3_1CE5_4E5C_AD86_E27CE310F608_.wvu.Rows" sId="1"/>
    <undo index="14" exp="area" ref3D="1" dr="$A$444:$XFD$444" dn="Z_10610988_B7D0_46D7_B8FD_DA5F72A4893C_.wvu.Rows" sId="1"/>
    <undo index="10" exp="area" ref3D="1" dr="$A$338:$XFD$339" dn="Z_10610988_B7D0_46D7_B8FD_DA5F72A4893C_.wvu.Rows" sId="1"/>
    <undo index="8" exp="area" ref3D="1" dr="$A$298:$XFD$298" dn="Z_10610988_B7D0_46D7_B8FD_DA5F72A4893C_.wvu.Rows" sId="1"/>
    <undo index="6" exp="area" ref3D="1" dr="$A$296:$XFD$29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1" sId="1" ref="A140:XFD140" action="deleteRow">
    <undo index="8" exp="area" ref3D="1" dr="$A$295:$XFD$295" dn="Z_E7170C51_9D5A_4A08_B92E_A8EB730D7DEE_.wvu.Rows" sId="1"/>
    <undo index="16" exp="area" ref3D="1" dr="$A$466:$XFD$466" dn="Z_3693EDC1_FD1C_4AF3_912C_19CDCDBFB43C_.wvu.Rows" sId="1"/>
    <undo index="14" exp="area" ref3D="1" dr="$A$460:$XFD$460" dn="Z_3693EDC1_FD1C_4AF3_912C_19CDCDBFB43C_.wvu.Rows" sId="1"/>
    <undo index="12" exp="area" ref3D="1" dr="$A$373:$XFD$373" dn="Z_3693EDC1_FD1C_4AF3_912C_19CDCDBFB43C_.wvu.Rows" sId="1"/>
    <undo index="10" exp="area" ref3D="1" dr="$A$230:$XFD$230" dn="Z_3693EDC1_FD1C_4AF3_912C_19CDCDBFB43C_.wvu.Rows" sId="1"/>
    <undo index="8" exp="area" ref3D="1" dr="$A$224:$XFD$224" dn="Z_3693EDC1_FD1C_4AF3_912C_19CDCDBFB43C_.wvu.Rows" sId="1"/>
    <undo index="6" exp="area" ref3D="1" dr="$A$214:$XFD$214" dn="Z_3693EDC1_FD1C_4AF3_912C_19CDCDBFB43C_.wvu.Rows" sId="1"/>
    <undo index="4" exp="area" ref3D="1" dr="$A$183:$XFD$183" dn="Z_3693EDC1_FD1C_4AF3_912C_19CDCDBFB43C_.wvu.Rows" sId="1"/>
    <undo index="2" exp="area" ref3D="1" dr="$A$167:$XFD$168" dn="Z_3693EDC1_FD1C_4AF3_912C_19CDCDBFB43C_.wvu.Rows" sId="1"/>
    <undo index="10" exp="area" ref3D="1" dr="$A$337:$XFD$338" dn="Z_161695C3_1CE5_4E5C_AD86_E27CE310F608_.wvu.Rows" sId="1"/>
    <undo index="8" exp="area" ref3D="1" dr="$A$443:$XFD$443" dn="Z_161695C3_1CE5_4E5C_AD86_E27CE310F608_.wvu.Rows" sId="1"/>
    <undo index="2" exp="area" ref3D="1" dr="$A$297:$XFD$297" dn="Z_161695C3_1CE5_4E5C_AD86_E27CE310F608_.wvu.Rows" sId="1"/>
    <undo index="1" exp="area" ref3D="1" dr="$A$295:$XFD$295" dn="Z_161695C3_1CE5_4E5C_AD86_E27CE310F608_.wvu.Rows" sId="1"/>
    <undo index="14" exp="area" ref3D="1" dr="$A$443:$XFD$443" dn="Z_10610988_B7D0_46D7_B8FD_DA5F72A4893C_.wvu.Rows" sId="1"/>
    <undo index="10" exp="area" ref3D="1" dr="$A$337:$XFD$338" dn="Z_10610988_B7D0_46D7_B8FD_DA5F72A4893C_.wvu.Rows" sId="1"/>
    <undo index="8" exp="area" ref3D="1" dr="$A$297:$XFD$297" dn="Z_10610988_B7D0_46D7_B8FD_DA5F72A4893C_.wvu.Rows" sId="1"/>
    <undo index="6" exp="area" ref3D="1" dr="$A$295:$XFD$29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2" sId="1" ref="A140:XFD140" action="deleteRow">
    <undo index="8" exp="area" ref3D="1" dr="$A$294:$XFD$294" dn="Z_E7170C51_9D5A_4A08_B92E_A8EB730D7DEE_.wvu.Rows" sId="1"/>
    <undo index="16" exp="area" ref3D="1" dr="$A$465:$XFD$465" dn="Z_3693EDC1_FD1C_4AF3_912C_19CDCDBFB43C_.wvu.Rows" sId="1"/>
    <undo index="14" exp="area" ref3D="1" dr="$A$459:$XFD$459" dn="Z_3693EDC1_FD1C_4AF3_912C_19CDCDBFB43C_.wvu.Rows" sId="1"/>
    <undo index="12" exp="area" ref3D="1" dr="$A$372:$XFD$372" dn="Z_3693EDC1_FD1C_4AF3_912C_19CDCDBFB43C_.wvu.Rows" sId="1"/>
    <undo index="10" exp="area" ref3D="1" dr="$A$229:$XFD$229" dn="Z_3693EDC1_FD1C_4AF3_912C_19CDCDBFB43C_.wvu.Rows" sId="1"/>
    <undo index="8" exp="area" ref3D="1" dr="$A$223:$XFD$223" dn="Z_3693EDC1_FD1C_4AF3_912C_19CDCDBFB43C_.wvu.Rows" sId="1"/>
    <undo index="6" exp="area" ref3D="1" dr="$A$213:$XFD$213" dn="Z_3693EDC1_FD1C_4AF3_912C_19CDCDBFB43C_.wvu.Rows" sId="1"/>
    <undo index="4" exp="area" ref3D="1" dr="$A$182:$XFD$182" dn="Z_3693EDC1_FD1C_4AF3_912C_19CDCDBFB43C_.wvu.Rows" sId="1"/>
    <undo index="2" exp="area" ref3D="1" dr="$A$166:$XFD$167" dn="Z_3693EDC1_FD1C_4AF3_912C_19CDCDBFB43C_.wvu.Rows" sId="1"/>
    <undo index="10" exp="area" ref3D="1" dr="$A$336:$XFD$337" dn="Z_161695C3_1CE5_4E5C_AD86_E27CE310F608_.wvu.Rows" sId="1"/>
    <undo index="8" exp="area" ref3D="1" dr="$A$442:$XFD$442" dn="Z_161695C3_1CE5_4E5C_AD86_E27CE310F608_.wvu.Rows" sId="1"/>
    <undo index="2" exp="area" ref3D="1" dr="$A$296:$XFD$296" dn="Z_161695C3_1CE5_4E5C_AD86_E27CE310F608_.wvu.Rows" sId="1"/>
    <undo index="1" exp="area" ref3D="1" dr="$A$294:$XFD$294" dn="Z_161695C3_1CE5_4E5C_AD86_E27CE310F608_.wvu.Rows" sId="1"/>
    <undo index="14" exp="area" ref3D="1" dr="$A$442:$XFD$442" dn="Z_10610988_B7D0_46D7_B8FD_DA5F72A4893C_.wvu.Rows" sId="1"/>
    <undo index="10" exp="area" ref3D="1" dr="$A$336:$XFD$337" dn="Z_10610988_B7D0_46D7_B8FD_DA5F72A4893C_.wvu.Rows" sId="1"/>
    <undo index="8" exp="area" ref3D="1" dr="$A$296:$XFD$296" dn="Z_10610988_B7D0_46D7_B8FD_DA5F72A4893C_.wvu.Rows" sId="1"/>
    <undo index="6" exp="area" ref3D="1" dr="$A$294:$XFD$29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3" sId="1" ref="A140:XFD140" action="deleteRow">
    <undo index="8" exp="area" ref3D="1" dr="$A$293:$XFD$293" dn="Z_E7170C51_9D5A_4A08_B92E_A8EB730D7DEE_.wvu.Rows" sId="1"/>
    <undo index="16" exp="area" ref3D="1" dr="$A$464:$XFD$464" dn="Z_3693EDC1_FD1C_4AF3_912C_19CDCDBFB43C_.wvu.Rows" sId="1"/>
    <undo index="14" exp="area" ref3D="1" dr="$A$458:$XFD$458" dn="Z_3693EDC1_FD1C_4AF3_912C_19CDCDBFB43C_.wvu.Rows" sId="1"/>
    <undo index="12" exp="area" ref3D="1" dr="$A$371:$XFD$371" dn="Z_3693EDC1_FD1C_4AF3_912C_19CDCDBFB43C_.wvu.Rows" sId="1"/>
    <undo index="10" exp="area" ref3D="1" dr="$A$228:$XFD$228" dn="Z_3693EDC1_FD1C_4AF3_912C_19CDCDBFB43C_.wvu.Rows" sId="1"/>
    <undo index="8" exp="area" ref3D="1" dr="$A$222:$XFD$222" dn="Z_3693EDC1_FD1C_4AF3_912C_19CDCDBFB43C_.wvu.Rows" sId="1"/>
    <undo index="6" exp="area" ref3D="1" dr="$A$212:$XFD$212" dn="Z_3693EDC1_FD1C_4AF3_912C_19CDCDBFB43C_.wvu.Rows" sId="1"/>
    <undo index="4" exp="area" ref3D="1" dr="$A$181:$XFD$181" dn="Z_3693EDC1_FD1C_4AF3_912C_19CDCDBFB43C_.wvu.Rows" sId="1"/>
    <undo index="2" exp="area" ref3D="1" dr="$A$165:$XFD$166" dn="Z_3693EDC1_FD1C_4AF3_912C_19CDCDBFB43C_.wvu.Rows" sId="1"/>
    <undo index="10" exp="area" ref3D="1" dr="$A$335:$XFD$336" dn="Z_161695C3_1CE5_4E5C_AD86_E27CE310F608_.wvu.Rows" sId="1"/>
    <undo index="8" exp="area" ref3D="1" dr="$A$441:$XFD$441" dn="Z_161695C3_1CE5_4E5C_AD86_E27CE310F608_.wvu.Rows" sId="1"/>
    <undo index="2" exp="area" ref3D="1" dr="$A$295:$XFD$295" dn="Z_161695C3_1CE5_4E5C_AD86_E27CE310F608_.wvu.Rows" sId="1"/>
    <undo index="1" exp="area" ref3D="1" dr="$A$293:$XFD$293" dn="Z_161695C3_1CE5_4E5C_AD86_E27CE310F608_.wvu.Rows" sId="1"/>
    <undo index="14" exp="area" ref3D="1" dr="$A$441:$XFD$441" dn="Z_10610988_B7D0_46D7_B8FD_DA5F72A4893C_.wvu.Rows" sId="1"/>
    <undo index="10" exp="area" ref3D="1" dr="$A$335:$XFD$336" dn="Z_10610988_B7D0_46D7_B8FD_DA5F72A4893C_.wvu.Rows" sId="1"/>
    <undo index="8" exp="area" ref3D="1" dr="$A$295:$XFD$295" dn="Z_10610988_B7D0_46D7_B8FD_DA5F72A4893C_.wvu.Rows" sId="1"/>
    <undo index="6" exp="area" ref3D="1" dr="$A$293:$XFD$29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4" sId="1" ref="A140:XFD140" action="deleteRow">
    <undo index="8" exp="area" ref3D="1" dr="$A$292:$XFD$292" dn="Z_E7170C51_9D5A_4A08_B92E_A8EB730D7DEE_.wvu.Rows" sId="1"/>
    <undo index="16" exp="area" ref3D="1" dr="$A$463:$XFD$463" dn="Z_3693EDC1_FD1C_4AF3_912C_19CDCDBFB43C_.wvu.Rows" sId="1"/>
    <undo index="14" exp="area" ref3D="1" dr="$A$457:$XFD$457" dn="Z_3693EDC1_FD1C_4AF3_912C_19CDCDBFB43C_.wvu.Rows" sId="1"/>
    <undo index="12" exp="area" ref3D="1" dr="$A$370:$XFD$370" dn="Z_3693EDC1_FD1C_4AF3_912C_19CDCDBFB43C_.wvu.Rows" sId="1"/>
    <undo index="10" exp="area" ref3D="1" dr="$A$227:$XFD$227" dn="Z_3693EDC1_FD1C_4AF3_912C_19CDCDBFB43C_.wvu.Rows" sId="1"/>
    <undo index="8" exp="area" ref3D="1" dr="$A$221:$XFD$221" dn="Z_3693EDC1_FD1C_4AF3_912C_19CDCDBFB43C_.wvu.Rows" sId="1"/>
    <undo index="6" exp="area" ref3D="1" dr="$A$211:$XFD$211" dn="Z_3693EDC1_FD1C_4AF3_912C_19CDCDBFB43C_.wvu.Rows" sId="1"/>
    <undo index="4" exp="area" ref3D="1" dr="$A$180:$XFD$180" dn="Z_3693EDC1_FD1C_4AF3_912C_19CDCDBFB43C_.wvu.Rows" sId="1"/>
    <undo index="2" exp="area" ref3D="1" dr="$A$164:$XFD$165" dn="Z_3693EDC1_FD1C_4AF3_912C_19CDCDBFB43C_.wvu.Rows" sId="1"/>
    <undo index="10" exp="area" ref3D="1" dr="$A$334:$XFD$335" dn="Z_161695C3_1CE5_4E5C_AD86_E27CE310F608_.wvu.Rows" sId="1"/>
    <undo index="8" exp="area" ref3D="1" dr="$A$440:$XFD$440" dn="Z_161695C3_1CE5_4E5C_AD86_E27CE310F608_.wvu.Rows" sId="1"/>
    <undo index="2" exp="area" ref3D="1" dr="$A$294:$XFD$294" dn="Z_161695C3_1CE5_4E5C_AD86_E27CE310F608_.wvu.Rows" sId="1"/>
    <undo index="1" exp="area" ref3D="1" dr="$A$292:$XFD$292" dn="Z_161695C3_1CE5_4E5C_AD86_E27CE310F608_.wvu.Rows" sId="1"/>
    <undo index="14" exp="area" ref3D="1" dr="$A$440:$XFD$440" dn="Z_10610988_B7D0_46D7_B8FD_DA5F72A4893C_.wvu.Rows" sId="1"/>
    <undo index="10" exp="area" ref3D="1" dr="$A$334:$XFD$335" dn="Z_10610988_B7D0_46D7_B8FD_DA5F72A4893C_.wvu.Rows" sId="1"/>
    <undo index="8" exp="area" ref3D="1" dr="$A$294:$XFD$294" dn="Z_10610988_B7D0_46D7_B8FD_DA5F72A4893C_.wvu.Rows" sId="1"/>
    <undo index="6" exp="area" ref3D="1" dr="$A$292:$XFD$29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5" sId="1" ref="A140:XFD140" action="deleteRow">
    <undo index="8" exp="area" ref3D="1" dr="$A$291:$XFD$291" dn="Z_E7170C51_9D5A_4A08_B92E_A8EB730D7DEE_.wvu.Rows" sId="1"/>
    <undo index="16" exp="area" ref3D="1" dr="$A$462:$XFD$462" dn="Z_3693EDC1_FD1C_4AF3_912C_19CDCDBFB43C_.wvu.Rows" sId="1"/>
    <undo index="14" exp="area" ref3D="1" dr="$A$456:$XFD$456" dn="Z_3693EDC1_FD1C_4AF3_912C_19CDCDBFB43C_.wvu.Rows" sId="1"/>
    <undo index="12" exp="area" ref3D="1" dr="$A$369:$XFD$369" dn="Z_3693EDC1_FD1C_4AF3_912C_19CDCDBFB43C_.wvu.Rows" sId="1"/>
    <undo index="10" exp="area" ref3D="1" dr="$A$226:$XFD$226" dn="Z_3693EDC1_FD1C_4AF3_912C_19CDCDBFB43C_.wvu.Rows" sId="1"/>
    <undo index="8" exp="area" ref3D="1" dr="$A$220:$XFD$220" dn="Z_3693EDC1_FD1C_4AF3_912C_19CDCDBFB43C_.wvu.Rows" sId="1"/>
    <undo index="6" exp="area" ref3D="1" dr="$A$210:$XFD$210" dn="Z_3693EDC1_FD1C_4AF3_912C_19CDCDBFB43C_.wvu.Rows" sId="1"/>
    <undo index="4" exp="area" ref3D="1" dr="$A$179:$XFD$179" dn="Z_3693EDC1_FD1C_4AF3_912C_19CDCDBFB43C_.wvu.Rows" sId="1"/>
    <undo index="2" exp="area" ref3D="1" dr="$A$163:$XFD$164" dn="Z_3693EDC1_FD1C_4AF3_912C_19CDCDBFB43C_.wvu.Rows" sId="1"/>
    <undo index="10" exp="area" ref3D="1" dr="$A$333:$XFD$334" dn="Z_161695C3_1CE5_4E5C_AD86_E27CE310F608_.wvu.Rows" sId="1"/>
    <undo index="8" exp="area" ref3D="1" dr="$A$439:$XFD$439" dn="Z_161695C3_1CE5_4E5C_AD86_E27CE310F608_.wvu.Rows" sId="1"/>
    <undo index="2" exp="area" ref3D="1" dr="$A$293:$XFD$293" dn="Z_161695C3_1CE5_4E5C_AD86_E27CE310F608_.wvu.Rows" sId="1"/>
    <undo index="1" exp="area" ref3D="1" dr="$A$291:$XFD$291" dn="Z_161695C3_1CE5_4E5C_AD86_E27CE310F608_.wvu.Rows" sId="1"/>
    <undo index="14" exp="area" ref3D="1" dr="$A$439:$XFD$439" dn="Z_10610988_B7D0_46D7_B8FD_DA5F72A4893C_.wvu.Rows" sId="1"/>
    <undo index="10" exp="area" ref3D="1" dr="$A$333:$XFD$334" dn="Z_10610988_B7D0_46D7_B8FD_DA5F72A4893C_.wvu.Rows" sId="1"/>
    <undo index="8" exp="area" ref3D="1" dr="$A$293:$XFD$293" dn="Z_10610988_B7D0_46D7_B8FD_DA5F72A4893C_.wvu.Rows" sId="1"/>
    <undo index="6" exp="area" ref3D="1" dr="$A$291:$XFD$291"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6" sId="1" ref="A140:XFD140" action="deleteRow">
    <undo index="8" exp="area" ref3D="1" dr="$A$290:$XFD$290" dn="Z_E7170C51_9D5A_4A08_B92E_A8EB730D7DEE_.wvu.Rows" sId="1"/>
    <undo index="16" exp="area" ref3D="1" dr="$A$461:$XFD$461" dn="Z_3693EDC1_FD1C_4AF3_912C_19CDCDBFB43C_.wvu.Rows" sId="1"/>
    <undo index="14" exp="area" ref3D="1" dr="$A$455:$XFD$455" dn="Z_3693EDC1_FD1C_4AF3_912C_19CDCDBFB43C_.wvu.Rows" sId="1"/>
    <undo index="12" exp="area" ref3D="1" dr="$A$368:$XFD$368" dn="Z_3693EDC1_FD1C_4AF3_912C_19CDCDBFB43C_.wvu.Rows" sId="1"/>
    <undo index="10" exp="area" ref3D="1" dr="$A$225:$XFD$225" dn="Z_3693EDC1_FD1C_4AF3_912C_19CDCDBFB43C_.wvu.Rows" sId="1"/>
    <undo index="8" exp="area" ref3D="1" dr="$A$219:$XFD$219" dn="Z_3693EDC1_FD1C_4AF3_912C_19CDCDBFB43C_.wvu.Rows" sId="1"/>
    <undo index="6" exp="area" ref3D="1" dr="$A$209:$XFD$209" dn="Z_3693EDC1_FD1C_4AF3_912C_19CDCDBFB43C_.wvu.Rows" sId="1"/>
    <undo index="4" exp="area" ref3D="1" dr="$A$178:$XFD$178" dn="Z_3693EDC1_FD1C_4AF3_912C_19CDCDBFB43C_.wvu.Rows" sId="1"/>
    <undo index="2" exp="area" ref3D="1" dr="$A$162:$XFD$163" dn="Z_3693EDC1_FD1C_4AF3_912C_19CDCDBFB43C_.wvu.Rows" sId="1"/>
    <undo index="10" exp="area" ref3D="1" dr="$A$332:$XFD$333" dn="Z_161695C3_1CE5_4E5C_AD86_E27CE310F608_.wvu.Rows" sId="1"/>
    <undo index="8" exp="area" ref3D="1" dr="$A$438:$XFD$438" dn="Z_161695C3_1CE5_4E5C_AD86_E27CE310F608_.wvu.Rows" sId="1"/>
    <undo index="2" exp="area" ref3D="1" dr="$A$292:$XFD$292" dn="Z_161695C3_1CE5_4E5C_AD86_E27CE310F608_.wvu.Rows" sId="1"/>
    <undo index="1" exp="area" ref3D="1" dr="$A$290:$XFD$290" dn="Z_161695C3_1CE5_4E5C_AD86_E27CE310F608_.wvu.Rows" sId="1"/>
    <undo index="14" exp="area" ref3D="1" dr="$A$438:$XFD$438" dn="Z_10610988_B7D0_46D7_B8FD_DA5F72A4893C_.wvu.Rows" sId="1"/>
    <undo index="10" exp="area" ref3D="1" dr="$A$332:$XFD$333" dn="Z_10610988_B7D0_46D7_B8FD_DA5F72A4893C_.wvu.Rows" sId="1"/>
    <undo index="8" exp="area" ref3D="1" dr="$A$292:$XFD$292" dn="Z_10610988_B7D0_46D7_B8FD_DA5F72A4893C_.wvu.Rows" sId="1"/>
    <undo index="6" exp="area" ref3D="1" dr="$A$290:$XFD$290"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7" sId="1" ref="A140:XFD140" action="deleteRow">
    <undo index="8" exp="area" ref3D="1" dr="$A$289:$XFD$289" dn="Z_E7170C51_9D5A_4A08_B92E_A8EB730D7DEE_.wvu.Rows" sId="1"/>
    <undo index="16" exp="area" ref3D="1" dr="$A$460:$XFD$460" dn="Z_3693EDC1_FD1C_4AF3_912C_19CDCDBFB43C_.wvu.Rows" sId="1"/>
    <undo index="14" exp="area" ref3D="1" dr="$A$454:$XFD$454" dn="Z_3693EDC1_FD1C_4AF3_912C_19CDCDBFB43C_.wvu.Rows" sId="1"/>
    <undo index="12" exp="area" ref3D="1" dr="$A$367:$XFD$367" dn="Z_3693EDC1_FD1C_4AF3_912C_19CDCDBFB43C_.wvu.Rows" sId="1"/>
    <undo index="10" exp="area" ref3D="1" dr="$A$224:$XFD$224" dn="Z_3693EDC1_FD1C_4AF3_912C_19CDCDBFB43C_.wvu.Rows" sId="1"/>
    <undo index="8" exp="area" ref3D="1" dr="$A$218:$XFD$218" dn="Z_3693EDC1_FD1C_4AF3_912C_19CDCDBFB43C_.wvu.Rows" sId="1"/>
    <undo index="6" exp="area" ref3D="1" dr="$A$208:$XFD$208" dn="Z_3693EDC1_FD1C_4AF3_912C_19CDCDBFB43C_.wvu.Rows" sId="1"/>
    <undo index="4" exp="area" ref3D="1" dr="$A$177:$XFD$177" dn="Z_3693EDC1_FD1C_4AF3_912C_19CDCDBFB43C_.wvu.Rows" sId="1"/>
    <undo index="2" exp="area" ref3D="1" dr="$A$161:$XFD$162" dn="Z_3693EDC1_FD1C_4AF3_912C_19CDCDBFB43C_.wvu.Rows" sId="1"/>
    <undo index="10" exp="area" ref3D="1" dr="$A$331:$XFD$332" dn="Z_161695C3_1CE5_4E5C_AD86_E27CE310F608_.wvu.Rows" sId="1"/>
    <undo index="8" exp="area" ref3D="1" dr="$A$437:$XFD$437" dn="Z_161695C3_1CE5_4E5C_AD86_E27CE310F608_.wvu.Rows" sId="1"/>
    <undo index="2" exp="area" ref3D="1" dr="$A$291:$XFD$291" dn="Z_161695C3_1CE5_4E5C_AD86_E27CE310F608_.wvu.Rows" sId="1"/>
    <undo index="1" exp="area" ref3D="1" dr="$A$289:$XFD$289" dn="Z_161695C3_1CE5_4E5C_AD86_E27CE310F608_.wvu.Rows" sId="1"/>
    <undo index="14" exp="area" ref3D="1" dr="$A$437:$XFD$437" dn="Z_10610988_B7D0_46D7_B8FD_DA5F72A4893C_.wvu.Rows" sId="1"/>
    <undo index="10" exp="area" ref3D="1" dr="$A$331:$XFD$332" dn="Z_10610988_B7D0_46D7_B8FD_DA5F72A4893C_.wvu.Rows" sId="1"/>
    <undo index="8" exp="area" ref3D="1" dr="$A$291:$XFD$291" dn="Z_10610988_B7D0_46D7_B8FD_DA5F72A4893C_.wvu.Rows" sId="1"/>
    <undo index="6" exp="area" ref3D="1" dr="$A$289:$XFD$289"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8" sId="1" ref="A140:XFD140" action="deleteRow">
    <undo index="8" exp="area" ref3D="1" dr="$A$288:$XFD$288" dn="Z_E7170C51_9D5A_4A08_B92E_A8EB730D7DEE_.wvu.Rows" sId="1"/>
    <undo index="16" exp="area" ref3D="1" dr="$A$459:$XFD$459" dn="Z_3693EDC1_FD1C_4AF3_912C_19CDCDBFB43C_.wvu.Rows" sId="1"/>
    <undo index="14" exp="area" ref3D="1" dr="$A$453:$XFD$453" dn="Z_3693EDC1_FD1C_4AF3_912C_19CDCDBFB43C_.wvu.Rows" sId="1"/>
    <undo index="12" exp="area" ref3D="1" dr="$A$366:$XFD$366" dn="Z_3693EDC1_FD1C_4AF3_912C_19CDCDBFB43C_.wvu.Rows" sId="1"/>
    <undo index="10" exp="area" ref3D="1" dr="$A$223:$XFD$223" dn="Z_3693EDC1_FD1C_4AF3_912C_19CDCDBFB43C_.wvu.Rows" sId="1"/>
    <undo index="8" exp="area" ref3D="1" dr="$A$217:$XFD$217" dn="Z_3693EDC1_FD1C_4AF3_912C_19CDCDBFB43C_.wvu.Rows" sId="1"/>
    <undo index="6" exp="area" ref3D="1" dr="$A$207:$XFD$207" dn="Z_3693EDC1_FD1C_4AF3_912C_19CDCDBFB43C_.wvu.Rows" sId="1"/>
    <undo index="4" exp="area" ref3D="1" dr="$A$176:$XFD$176" dn="Z_3693EDC1_FD1C_4AF3_912C_19CDCDBFB43C_.wvu.Rows" sId="1"/>
    <undo index="2" exp="area" ref3D="1" dr="$A$160:$XFD$161" dn="Z_3693EDC1_FD1C_4AF3_912C_19CDCDBFB43C_.wvu.Rows" sId="1"/>
    <undo index="10" exp="area" ref3D="1" dr="$A$330:$XFD$331" dn="Z_161695C3_1CE5_4E5C_AD86_E27CE310F608_.wvu.Rows" sId="1"/>
    <undo index="8" exp="area" ref3D="1" dr="$A$436:$XFD$436" dn="Z_161695C3_1CE5_4E5C_AD86_E27CE310F608_.wvu.Rows" sId="1"/>
    <undo index="2" exp="area" ref3D="1" dr="$A$290:$XFD$290" dn="Z_161695C3_1CE5_4E5C_AD86_E27CE310F608_.wvu.Rows" sId="1"/>
    <undo index="1" exp="area" ref3D="1" dr="$A$288:$XFD$288" dn="Z_161695C3_1CE5_4E5C_AD86_E27CE310F608_.wvu.Rows" sId="1"/>
    <undo index="14" exp="area" ref3D="1" dr="$A$436:$XFD$436" dn="Z_10610988_B7D0_46D7_B8FD_DA5F72A4893C_.wvu.Rows" sId="1"/>
    <undo index="10" exp="area" ref3D="1" dr="$A$330:$XFD$331" dn="Z_10610988_B7D0_46D7_B8FD_DA5F72A4893C_.wvu.Rows" sId="1"/>
    <undo index="8" exp="area" ref3D="1" dr="$A$290:$XFD$290" dn="Z_10610988_B7D0_46D7_B8FD_DA5F72A4893C_.wvu.Rows" sId="1"/>
    <undo index="6" exp="area" ref3D="1" dr="$A$288:$XFD$288"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29" sId="1" ref="A140:XFD140" action="deleteRow">
    <undo index="8" exp="area" ref3D="1" dr="$A$287:$XFD$287" dn="Z_E7170C51_9D5A_4A08_B92E_A8EB730D7DEE_.wvu.Rows" sId="1"/>
    <undo index="16" exp="area" ref3D="1" dr="$A$458:$XFD$458" dn="Z_3693EDC1_FD1C_4AF3_912C_19CDCDBFB43C_.wvu.Rows" sId="1"/>
    <undo index="14" exp="area" ref3D="1" dr="$A$452:$XFD$452" dn="Z_3693EDC1_FD1C_4AF3_912C_19CDCDBFB43C_.wvu.Rows" sId="1"/>
    <undo index="12" exp="area" ref3D="1" dr="$A$365:$XFD$365" dn="Z_3693EDC1_FD1C_4AF3_912C_19CDCDBFB43C_.wvu.Rows" sId="1"/>
    <undo index="10" exp="area" ref3D="1" dr="$A$222:$XFD$222" dn="Z_3693EDC1_FD1C_4AF3_912C_19CDCDBFB43C_.wvu.Rows" sId="1"/>
    <undo index="8" exp="area" ref3D="1" dr="$A$216:$XFD$216" dn="Z_3693EDC1_FD1C_4AF3_912C_19CDCDBFB43C_.wvu.Rows" sId="1"/>
    <undo index="6" exp="area" ref3D="1" dr="$A$206:$XFD$206" dn="Z_3693EDC1_FD1C_4AF3_912C_19CDCDBFB43C_.wvu.Rows" sId="1"/>
    <undo index="4" exp="area" ref3D="1" dr="$A$175:$XFD$175" dn="Z_3693EDC1_FD1C_4AF3_912C_19CDCDBFB43C_.wvu.Rows" sId="1"/>
    <undo index="2" exp="area" ref3D="1" dr="$A$159:$XFD$160" dn="Z_3693EDC1_FD1C_4AF3_912C_19CDCDBFB43C_.wvu.Rows" sId="1"/>
    <undo index="10" exp="area" ref3D="1" dr="$A$329:$XFD$330" dn="Z_161695C3_1CE5_4E5C_AD86_E27CE310F608_.wvu.Rows" sId="1"/>
    <undo index="8" exp="area" ref3D="1" dr="$A$435:$XFD$435" dn="Z_161695C3_1CE5_4E5C_AD86_E27CE310F608_.wvu.Rows" sId="1"/>
    <undo index="2" exp="area" ref3D="1" dr="$A$289:$XFD$289" dn="Z_161695C3_1CE5_4E5C_AD86_E27CE310F608_.wvu.Rows" sId="1"/>
    <undo index="1" exp="area" ref3D="1" dr="$A$287:$XFD$287" dn="Z_161695C3_1CE5_4E5C_AD86_E27CE310F608_.wvu.Rows" sId="1"/>
    <undo index="14" exp="area" ref3D="1" dr="$A$435:$XFD$435" dn="Z_10610988_B7D0_46D7_B8FD_DA5F72A4893C_.wvu.Rows" sId="1"/>
    <undo index="10" exp="area" ref3D="1" dr="$A$329:$XFD$330" dn="Z_10610988_B7D0_46D7_B8FD_DA5F72A4893C_.wvu.Rows" sId="1"/>
    <undo index="8" exp="area" ref3D="1" dr="$A$289:$XFD$289" dn="Z_10610988_B7D0_46D7_B8FD_DA5F72A4893C_.wvu.Rows" sId="1"/>
    <undo index="6" exp="area" ref3D="1" dr="$A$287:$XFD$287"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0" sId="1" ref="A140:XFD140" action="deleteRow">
    <undo index="8" exp="area" ref3D="1" dr="$A$286:$XFD$286" dn="Z_E7170C51_9D5A_4A08_B92E_A8EB730D7DEE_.wvu.Rows" sId="1"/>
    <undo index="16" exp="area" ref3D="1" dr="$A$457:$XFD$457" dn="Z_3693EDC1_FD1C_4AF3_912C_19CDCDBFB43C_.wvu.Rows" sId="1"/>
    <undo index="14" exp="area" ref3D="1" dr="$A$451:$XFD$451" dn="Z_3693EDC1_FD1C_4AF3_912C_19CDCDBFB43C_.wvu.Rows" sId="1"/>
    <undo index="12" exp="area" ref3D="1" dr="$A$364:$XFD$364" dn="Z_3693EDC1_FD1C_4AF3_912C_19CDCDBFB43C_.wvu.Rows" sId="1"/>
    <undo index="10" exp="area" ref3D="1" dr="$A$221:$XFD$221" dn="Z_3693EDC1_FD1C_4AF3_912C_19CDCDBFB43C_.wvu.Rows" sId="1"/>
    <undo index="8" exp="area" ref3D="1" dr="$A$215:$XFD$215" dn="Z_3693EDC1_FD1C_4AF3_912C_19CDCDBFB43C_.wvu.Rows" sId="1"/>
    <undo index="6" exp="area" ref3D="1" dr="$A$205:$XFD$205" dn="Z_3693EDC1_FD1C_4AF3_912C_19CDCDBFB43C_.wvu.Rows" sId="1"/>
    <undo index="4" exp="area" ref3D="1" dr="$A$174:$XFD$174" dn="Z_3693EDC1_FD1C_4AF3_912C_19CDCDBFB43C_.wvu.Rows" sId="1"/>
    <undo index="2" exp="area" ref3D="1" dr="$A$158:$XFD$159" dn="Z_3693EDC1_FD1C_4AF3_912C_19CDCDBFB43C_.wvu.Rows" sId="1"/>
    <undo index="10" exp="area" ref3D="1" dr="$A$328:$XFD$329" dn="Z_161695C3_1CE5_4E5C_AD86_E27CE310F608_.wvu.Rows" sId="1"/>
    <undo index="8" exp="area" ref3D="1" dr="$A$434:$XFD$434" dn="Z_161695C3_1CE5_4E5C_AD86_E27CE310F608_.wvu.Rows" sId="1"/>
    <undo index="2" exp="area" ref3D="1" dr="$A$288:$XFD$288" dn="Z_161695C3_1CE5_4E5C_AD86_E27CE310F608_.wvu.Rows" sId="1"/>
    <undo index="1" exp="area" ref3D="1" dr="$A$286:$XFD$286" dn="Z_161695C3_1CE5_4E5C_AD86_E27CE310F608_.wvu.Rows" sId="1"/>
    <undo index="14" exp="area" ref3D="1" dr="$A$434:$XFD$434" dn="Z_10610988_B7D0_46D7_B8FD_DA5F72A4893C_.wvu.Rows" sId="1"/>
    <undo index="10" exp="area" ref3D="1" dr="$A$328:$XFD$329" dn="Z_10610988_B7D0_46D7_B8FD_DA5F72A4893C_.wvu.Rows" sId="1"/>
    <undo index="8" exp="area" ref3D="1" dr="$A$288:$XFD$288" dn="Z_10610988_B7D0_46D7_B8FD_DA5F72A4893C_.wvu.Rows" sId="1"/>
    <undo index="6" exp="area" ref3D="1" dr="$A$286:$XFD$28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1" sId="1" ref="A140:XFD140" action="deleteRow">
    <undo index="8" exp="area" ref3D="1" dr="$A$285:$XFD$285" dn="Z_E7170C51_9D5A_4A08_B92E_A8EB730D7DEE_.wvu.Rows" sId="1"/>
    <undo index="16" exp="area" ref3D="1" dr="$A$456:$XFD$456" dn="Z_3693EDC1_FD1C_4AF3_912C_19CDCDBFB43C_.wvu.Rows" sId="1"/>
    <undo index="14" exp="area" ref3D="1" dr="$A$450:$XFD$450" dn="Z_3693EDC1_FD1C_4AF3_912C_19CDCDBFB43C_.wvu.Rows" sId="1"/>
    <undo index="12" exp="area" ref3D="1" dr="$A$363:$XFD$363" dn="Z_3693EDC1_FD1C_4AF3_912C_19CDCDBFB43C_.wvu.Rows" sId="1"/>
    <undo index="10" exp="area" ref3D="1" dr="$A$220:$XFD$220" dn="Z_3693EDC1_FD1C_4AF3_912C_19CDCDBFB43C_.wvu.Rows" sId="1"/>
    <undo index="8" exp="area" ref3D="1" dr="$A$214:$XFD$214" dn="Z_3693EDC1_FD1C_4AF3_912C_19CDCDBFB43C_.wvu.Rows" sId="1"/>
    <undo index="6" exp="area" ref3D="1" dr="$A$204:$XFD$204" dn="Z_3693EDC1_FD1C_4AF3_912C_19CDCDBFB43C_.wvu.Rows" sId="1"/>
    <undo index="4" exp="area" ref3D="1" dr="$A$173:$XFD$173" dn="Z_3693EDC1_FD1C_4AF3_912C_19CDCDBFB43C_.wvu.Rows" sId="1"/>
    <undo index="2" exp="area" ref3D="1" dr="$A$157:$XFD$158" dn="Z_3693EDC1_FD1C_4AF3_912C_19CDCDBFB43C_.wvu.Rows" sId="1"/>
    <undo index="10" exp="area" ref3D="1" dr="$A$327:$XFD$328" dn="Z_161695C3_1CE5_4E5C_AD86_E27CE310F608_.wvu.Rows" sId="1"/>
    <undo index="8" exp="area" ref3D="1" dr="$A$433:$XFD$433" dn="Z_161695C3_1CE5_4E5C_AD86_E27CE310F608_.wvu.Rows" sId="1"/>
    <undo index="2" exp="area" ref3D="1" dr="$A$287:$XFD$287" dn="Z_161695C3_1CE5_4E5C_AD86_E27CE310F608_.wvu.Rows" sId="1"/>
    <undo index="1" exp="area" ref3D="1" dr="$A$285:$XFD$285" dn="Z_161695C3_1CE5_4E5C_AD86_E27CE310F608_.wvu.Rows" sId="1"/>
    <undo index="14" exp="area" ref3D="1" dr="$A$433:$XFD$433" dn="Z_10610988_B7D0_46D7_B8FD_DA5F72A4893C_.wvu.Rows" sId="1"/>
    <undo index="10" exp="area" ref3D="1" dr="$A$327:$XFD$328" dn="Z_10610988_B7D0_46D7_B8FD_DA5F72A4893C_.wvu.Rows" sId="1"/>
    <undo index="8" exp="area" ref3D="1" dr="$A$287:$XFD$287" dn="Z_10610988_B7D0_46D7_B8FD_DA5F72A4893C_.wvu.Rows" sId="1"/>
    <undo index="6" exp="area" ref3D="1" dr="$A$285:$XFD$28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2" sId="1" ref="A140:XFD140" action="deleteRow">
    <undo index="8" exp="area" ref3D="1" dr="$A$284:$XFD$284" dn="Z_E7170C51_9D5A_4A08_B92E_A8EB730D7DEE_.wvu.Rows" sId="1"/>
    <undo index="16" exp="area" ref3D="1" dr="$A$455:$XFD$455" dn="Z_3693EDC1_FD1C_4AF3_912C_19CDCDBFB43C_.wvu.Rows" sId="1"/>
    <undo index="14" exp="area" ref3D="1" dr="$A$449:$XFD$449" dn="Z_3693EDC1_FD1C_4AF3_912C_19CDCDBFB43C_.wvu.Rows" sId="1"/>
    <undo index="12" exp="area" ref3D="1" dr="$A$362:$XFD$362" dn="Z_3693EDC1_FD1C_4AF3_912C_19CDCDBFB43C_.wvu.Rows" sId="1"/>
    <undo index="10" exp="area" ref3D="1" dr="$A$219:$XFD$219" dn="Z_3693EDC1_FD1C_4AF3_912C_19CDCDBFB43C_.wvu.Rows" sId="1"/>
    <undo index="8" exp="area" ref3D="1" dr="$A$213:$XFD$213" dn="Z_3693EDC1_FD1C_4AF3_912C_19CDCDBFB43C_.wvu.Rows" sId="1"/>
    <undo index="6" exp="area" ref3D="1" dr="$A$203:$XFD$203" dn="Z_3693EDC1_FD1C_4AF3_912C_19CDCDBFB43C_.wvu.Rows" sId="1"/>
    <undo index="4" exp="area" ref3D="1" dr="$A$172:$XFD$172" dn="Z_3693EDC1_FD1C_4AF3_912C_19CDCDBFB43C_.wvu.Rows" sId="1"/>
    <undo index="2" exp="area" ref3D="1" dr="$A$156:$XFD$157" dn="Z_3693EDC1_FD1C_4AF3_912C_19CDCDBFB43C_.wvu.Rows" sId="1"/>
    <undo index="10" exp="area" ref3D="1" dr="$A$326:$XFD$327" dn="Z_161695C3_1CE5_4E5C_AD86_E27CE310F608_.wvu.Rows" sId="1"/>
    <undo index="8" exp="area" ref3D="1" dr="$A$432:$XFD$432" dn="Z_161695C3_1CE5_4E5C_AD86_E27CE310F608_.wvu.Rows" sId="1"/>
    <undo index="2" exp="area" ref3D="1" dr="$A$286:$XFD$286" dn="Z_161695C3_1CE5_4E5C_AD86_E27CE310F608_.wvu.Rows" sId="1"/>
    <undo index="1" exp="area" ref3D="1" dr="$A$284:$XFD$284" dn="Z_161695C3_1CE5_4E5C_AD86_E27CE310F608_.wvu.Rows" sId="1"/>
    <undo index="14" exp="area" ref3D="1" dr="$A$432:$XFD$432" dn="Z_10610988_B7D0_46D7_B8FD_DA5F72A4893C_.wvu.Rows" sId="1"/>
    <undo index="10" exp="area" ref3D="1" dr="$A$326:$XFD$327" dn="Z_10610988_B7D0_46D7_B8FD_DA5F72A4893C_.wvu.Rows" sId="1"/>
    <undo index="8" exp="area" ref3D="1" dr="$A$286:$XFD$286" dn="Z_10610988_B7D0_46D7_B8FD_DA5F72A4893C_.wvu.Rows" sId="1"/>
    <undo index="6" exp="area" ref3D="1" dr="$A$284:$XFD$28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3" sId="1" ref="A140:XFD140" action="deleteRow">
    <undo index="8" exp="area" ref3D="1" dr="$A$283:$XFD$283" dn="Z_E7170C51_9D5A_4A08_B92E_A8EB730D7DEE_.wvu.Rows" sId="1"/>
    <undo index="16" exp="area" ref3D="1" dr="$A$454:$XFD$454" dn="Z_3693EDC1_FD1C_4AF3_912C_19CDCDBFB43C_.wvu.Rows" sId="1"/>
    <undo index="14" exp="area" ref3D="1" dr="$A$448:$XFD$448" dn="Z_3693EDC1_FD1C_4AF3_912C_19CDCDBFB43C_.wvu.Rows" sId="1"/>
    <undo index="12" exp="area" ref3D="1" dr="$A$361:$XFD$361" dn="Z_3693EDC1_FD1C_4AF3_912C_19CDCDBFB43C_.wvu.Rows" sId="1"/>
    <undo index="10" exp="area" ref3D="1" dr="$A$218:$XFD$218" dn="Z_3693EDC1_FD1C_4AF3_912C_19CDCDBFB43C_.wvu.Rows" sId="1"/>
    <undo index="8" exp="area" ref3D="1" dr="$A$212:$XFD$212" dn="Z_3693EDC1_FD1C_4AF3_912C_19CDCDBFB43C_.wvu.Rows" sId="1"/>
    <undo index="6" exp="area" ref3D="1" dr="$A$202:$XFD$202" dn="Z_3693EDC1_FD1C_4AF3_912C_19CDCDBFB43C_.wvu.Rows" sId="1"/>
    <undo index="4" exp="area" ref3D="1" dr="$A$171:$XFD$171" dn="Z_3693EDC1_FD1C_4AF3_912C_19CDCDBFB43C_.wvu.Rows" sId="1"/>
    <undo index="2" exp="area" ref3D="1" dr="$A$155:$XFD$156" dn="Z_3693EDC1_FD1C_4AF3_912C_19CDCDBFB43C_.wvu.Rows" sId="1"/>
    <undo index="10" exp="area" ref3D="1" dr="$A$325:$XFD$326" dn="Z_161695C3_1CE5_4E5C_AD86_E27CE310F608_.wvu.Rows" sId="1"/>
    <undo index="8" exp="area" ref3D="1" dr="$A$431:$XFD$431" dn="Z_161695C3_1CE5_4E5C_AD86_E27CE310F608_.wvu.Rows" sId="1"/>
    <undo index="2" exp="area" ref3D="1" dr="$A$285:$XFD$285" dn="Z_161695C3_1CE5_4E5C_AD86_E27CE310F608_.wvu.Rows" sId="1"/>
    <undo index="1" exp="area" ref3D="1" dr="$A$283:$XFD$283" dn="Z_161695C3_1CE5_4E5C_AD86_E27CE310F608_.wvu.Rows" sId="1"/>
    <undo index="14" exp="area" ref3D="1" dr="$A$431:$XFD$431" dn="Z_10610988_B7D0_46D7_B8FD_DA5F72A4893C_.wvu.Rows" sId="1"/>
    <undo index="10" exp="area" ref3D="1" dr="$A$325:$XFD$326" dn="Z_10610988_B7D0_46D7_B8FD_DA5F72A4893C_.wvu.Rows" sId="1"/>
    <undo index="8" exp="area" ref3D="1" dr="$A$285:$XFD$285" dn="Z_10610988_B7D0_46D7_B8FD_DA5F72A4893C_.wvu.Rows" sId="1"/>
    <undo index="6" exp="area" ref3D="1" dr="$A$283:$XFD$28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4" sId="1" ref="A140:XFD140" action="deleteRow">
    <undo index="8" exp="area" ref3D="1" dr="$A$282:$XFD$282" dn="Z_E7170C51_9D5A_4A08_B92E_A8EB730D7DEE_.wvu.Rows" sId="1"/>
    <undo index="16" exp="area" ref3D="1" dr="$A$453:$XFD$453" dn="Z_3693EDC1_FD1C_4AF3_912C_19CDCDBFB43C_.wvu.Rows" sId="1"/>
    <undo index="14" exp="area" ref3D="1" dr="$A$447:$XFD$447" dn="Z_3693EDC1_FD1C_4AF3_912C_19CDCDBFB43C_.wvu.Rows" sId="1"/>
    <undo index="12" exp="area" ref3D="1" dr="$A$360:$XFD$360" dn="Z_3693EDC1_FD1C_4AF3_912C_19CDCDBFB43C_.wvu.Rows" sId="1"/>
    <undo index="10" exp="area" ref3D="1" dr="$A$217:$XFD$217" dn="Z_3693EDC1_FD1C_4AF3_912C_19CDCDBFB43C_.wvu.Rows" sId="1"/>
    <undo index="8" exp="area" ref3D="1" dr="$A$211:$XFD$211" dn="Z_3693EDC1_FD1C_4AF3_912C_19CDCDBFB43C_.wvu.Rows" sId="1"/>
    <undo index="6" exp="area" ref3D="1" dr="$A$201:$XFD$201" dn="Z_3693EDC1_FD1C_4AF3_912C_19CDCDBFB43C_.wvu.Rows" sId="1"/>
    <undo index="4" exp="area" ref3D="1" dr="$A$170:$XFD$170" dn="Z_3693EDC1_FD1C_4AF3_912C_19CDCDBFB43C_.wvu.Rows" sId="1"/>
    <undo index="2" exp="area" ref3D="1" dr="$A$154:$XFD$155" dn="Z_3693EDC1_FD1C_4AF3_912C_19CDCDBFB43C_.wvu.Rows" sId="1"/>
    <undo index="10" exp="area" ref3D="1" dr="$A$324:$XFD$325" dn="Z_161695C3_1CE5_4E5C_AD86_E27CE310F608_.wvu.Rows" sId="1"/>
    <undo index="8" exp="area" ref3D="1" dr="$A$430:$XFD$430" dn="Z_161695C3_1CE5_4E5C_AD86_E27CE310F608_.wvu.Rows" sId="1"/>
    <undo index="2" exp="area" ref3D="1" dr="$A$284:$XFD$284" dn="Z_161695C3_1CE5_4E5C_AD86_E27CE310F608_.wvu.Rows" sId="1"/>
    <undo index="1" exp="area" ref3D="1" dr="$A$282:$XFD$282" dn="Z_161695C3_1CE5_4E5C_AD86_E27CE310F608_.wvu.Rows" sId="1"/>
    <undo index="14" exp="area" ref3D="1" dr="$A$430:$XFD$430" dn="Z_10610988_B7D0_46D7_B8FD_DA5F72A4893C_.wvu.Rows" sId="1"/>
    <undo index="10" exp="area" ref3D="1" dr="$A$324:$XFD$325" dn="Z_10610988_B7D0_46D7_B8FD_DA5F72A4893C_.wvu.Rows" sId="1"/>
    <undo index="8" exp="area" ref3D="1" dr="$A$284:$XFD$284" dn="Z_10610988_B7D0_46D7_B8FD_DA5F72A4893C_.wvu.Rows" sId="1"/>
    <undo index="6" exp="area" ref3D="1" dr="$A$282:$XFD$28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5" sId="1" ref="A140:XFD140" action="deleteRow">
    <undo index="8" exp="area" ref3D="1" dr="$A$281:$XFD$281" dn="Z_E7170C51_9D5A_4A08_B92E_A8EB730D7DEE_.wvu.Rows" sId="1"/>
    <undo index="16" exp="area" ref3D="1" dr="$A$452:$XFD$452" dn="Z_3693EDC1_FD1C_4AF3_912C_19CDCDBFB43C_.wvu.Rows" sId="1"/>
    <undo index="14" exp="area" ref3D="1" dr="$A$446:$XFD$446" dn="Z_3693EDC1_FD1C_4AF3_912C_19CDCDBFB43C_.wvu.Rows" sId="1"/>
    <undo index="12" exp="area" ref3D="1" dr="$A$359:$XFD$359" dn="Z_3693EDC1_FD1C_4AF3_912C_19CDCDBFB43C_.wvu.Rows" sId="1"/>
    <undo index="10" exp="area" ref3D="1" dr="$A$216:$XFD$216" dn="Z_3693EDC1_FD1C_4AF3_912C_19CDCDBFB43C_.wvu.Rows" sId="1"/>
    <undo index="8" exp="area" ref3D="1" dr="$A$210:$XFD$210" dn="Z_3693EDC1_FD1C_4AF3_912C_19CDCDBFB43C_.wvu.Rows" sId="1"/>
    <undo index="6" exp="area" ref3D="1" dr="$A$200:$XFD$200" dn="Z_3693EDC1_FD1C_4AF3_912C_19CDCDBFB43C_.wvu.Rows" sId="1"/>
    <undo index="4" exp="area" ref3D="1" dr="$A$169:$XFD$169" dn="Z_3693EDC1_FD1C_4AF3_912C_19CDCDBFB43C_.wvu.Rows" sId="1"/>
    <undo index="2" exp="area" ref3D="1" dr="$A$153:$XFD$154" dn="Z_3693EDC1_FD1C_4AF3_912C_19CDCDBFB43C_.wvu.Rows" sId="1"/>
    <undo index="10" exp="area" ref3D="1" dr="$A$323:$XFD$324" dn="Z_161695C3_1CE5_4E5C_AD86_E27CE310F608_.wvu.Rows" sId="1"/>
    <undo index="8" exp="area" ref3D="1" dr="$A$429:$XFD$429" dn="Z_161695C3_1CE5_4E5C_AD86_E27CE310F608_.wvu.Rows" sId="1"/>
    <undo index="2" exp="area" ref3D="1" dr="$A$283:$XFD$283" dn="Z_161695C3_1CE5_4E5C_AD86_E27CE310F608_.wvu.Rows" sId="1"/>
    <undo index="1" exp="area" ref3D="1" dr="$A$281:$XFD$281" dn="Z_161695C3_1CE5_4E5C_AD86_E27CE310F608_.wvu.Rows" sId="1"/>
    <undo index="14" exp="area" ref3D="1" dr="$A$429:$XFD$429" dn="Z_10610988_B7D0_46D7_B8FD_DA5F72A4893C_.wvu.Rows" sId="1"/>
    <undo index="10" exp="area" ref3D="1" dr="$A$323:$XFD$324" dn="Z_10610988_B7D0_46D7_B8FD_DA5F72A4893C_.wvu.Rows" sId="1"/>
    <undo index="8" exp="area" ref3D="1" dr="$A$283:$XFD$283" dn="Z_10610988_B7D0_46D7_B8FD_DA5F72A4893C_.wvu.Rows" sId="1"/>
    <undo index="6" exp="area" ref3D="1" dr="$A$281:$XFD$281"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6" sId="1" ref="A140:XFD140" action="deleteRow">
    <undo index="8" exp="area" ref3D="1" dr="$A$280:$XFD$280" dn="Z_E7170C51_9D5A_4A08_B92E_A8EB730D7DEE_.wvu.Rows" sId="1"/>
    <undo index="16" exp="area" ref3D="1" dr="$A$451:$XFD$451" dn="Z_3693EDC1_FD1C_4AF3_912C_19CDCDBFB43C_.wvu.Rows" sId="1"/>
    <undo index="14" exp="area" ref3D="1" dr="$A$445:$XFD$445" dn="Z_3693EDC1_FD1C_4AF3_912C_19CDCDBFB43C_.wvu.Rows" sId="1"/>
    <undo index="12" exp="area" ref3D="1" dr="$A$358:$XFD$358" dn="Z_3693EDC1_FD1C_4AF3_912C_19CDCDBFB43C_.wvu.Rows" sId="1"/>
    <undo index="10" exp="area" ref3D="1" dr="$A$215:$XFD$215" dn="Z_3693EDC1_FD1C_4AF3_912C_19CDCDBFB43C_.wvu.Rows" sId="1"/>
    <undo index="8" exp="area" ref3D="1" dr="$A$209:$XFD$209" dn="Z_3693EDC1_FD1C_4AF3_912C_19CDCDBFB43C_.wvu.Rows" sId="1"/>
    <undo index="6" exp="area" ref3D="1" dr="$A$199:$XFD$199" dn="Z_3693EDC1_FD1C_4AF3_912C_19CDCDBFB43C_.wvu.Rows" sId="1"/>
    <undo index="4" exp="area" ref3D="1" dr="$A$168:$XFD$168" dn="Z_3693EDC1_FD1C_4AF3_912C_19CDCDBFB43C_.wvu.Rows" sId="1"/>
    <undo index="2" exp="area" ref3D="1" dr="$A$152:$XFD$153" dn="Z_3693EDC1_FD1C_4AF3_912C_19CDCDBFB43C_.wvu.Rows" sId="1"/>
    <undo index="10" exp="area" ref3D="1" dr="$A$322:$XFD$323" dn="Z_161695C3_1CE5_4E5C_AD86_E27CE310F608_.wvu.Rows" sId="1"/>
    <undo index="8" exp="area" ref3D="1" dr="$A$428:$XFD$428" dn="Z_161695C3_1CE5_4E5C_AD86_E27CE310F608_.wvu.Rows" sId="1"/>
    <undo index="2" exp="area" ref3D="1" dr="$A$282:$XFD$282" dn="Z_161695C3_1CE5_4E5C_AD86_E27CE310F608_.wvu.Rows" sId="1"/>
    <undo index="1" exp="area" ref3D="1" dr="$A$280:$XFD$280" dn="Z_161695C3_1CE5_4E5C_AD86_E27CE310F608_.wvu.Rows" sId="1"/>
    <undo index="14" exp="area" ref3D="1" dr="$A$428:$XFD$428" dn="Z_10610988_B7D0_46D7_B8FD_DA5F72A4893C_.wvu.Rows" sId="1"/>
    <undo index="10" exp="area" ref3D="1" dr="$A$322:$XFD$323" dn="Z_10610988_B7D0_46D7_B8FD_DA5F72A4893C_.wvu.Rows" sId="1"/>
    <undo index="8" exp="area" ref3D="1" dr="$A$282:$XFD$282" dn="Z_10610988_B7D0_46D7_B8FD_DA5F72A4893C_.wvu.Rows" sId="1"/>
    <undo index="6" exp="area" ref3D="1" dr="$A$280:$XFD$280"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7" sId="1" ref="A140:XFD140" action="deleteRow">
    <undo index="8" exp="area" ref3D="1" dr="$A$279:$XFD$279" dn="Z_E7170C51_9D5A_4A08_B92E_A8EB730D7DEE_.wvu.Rows" sId="1"/>
    <undo index="16" exp="area" ref3D="1" dr="$A$450:$XFD$450" dn="Z_3693EDC1_FD1C_4AF3_912C_19CDCDBFB43C_.wvu.Rows" sId="1"/>
    <undo index="14" exp="area" ref3D="1" dr="$A$444:$XFD$444" dn="Z_3693EDC1_FD1C_4AF3_912C_19CDCDBFB43C_.wvu.Rows" sId="1"/>
    <undo index="12" exp="area" ref3D="1" dr="$A$357:$XFD$357" dn="Z_3693EDC1_FD1C_4AF3_912C_19CDCDBFB43C_.wvu.Rows" sId="1"/>
    <undo index="10" exp="area" ref3D="1" dr="$A$214:$XFD$214" dn="Z_3693EDC1_FD1C_4AF3_912C_19CDCDBFB43C_.wvu.Rows" sId="1"/>
    <undo index="8" exp="area" ref3D="1" dr="$A$208:$XFD$208" dn="Z_3693EDC1_FD1C_4AF3_912C_19CDCDBFB43C_.wvu.Rows" sId="1"/>
    <undo index="6" exp="area" ref3D="1" dr="$A$198:$XFD$198" dn="Z_3693EDC1_FD1C_4AF3_912C_19CDCDBFB43C_.wvu.Rows" sId="1"/>
    <undo index="4" exp="area" ref3D="1" dr="$A$167:$XFD$167" dn="Z_3693EDC1_FD1C_4AF3_912C_19CDCDBFB43C_.wvu.Rows" sId="1"/>
    <undo index="2" exp="area" ref3D="1" dr="$A$151:$XFD$152" dn="Z_3693EDC1_FD1C_4AF3_912C_19CDCDBFB43C_.wvu.Rows" sId="1"/>
    <undo index="10" exp="area" ref3D="1" dr="$A$321:$XFD$322" dn="Z_161695C3_1CE5_4E5C_AD86_E27CE310F608_.wvu.Rows" sId="1"/>
    <undo index="8" exp="area" ref3D="1" dr="$A$427:$XFD$427" dn="Z_161695C3_1CE5_4E5C_AD86_E27CE310F608_.wvu.Rows" sId="1"/>
    <undo index="2" exp="area" ref3D="1" dr="$A$281:$XFD$281" dn="Z_161695C3_1CE5_4E5C_AD86_E27CE310F608_.wvu.Rows" sId="1"/>
    <undo index="1" exp="area" ref3D="1" dr="$A$279:$XFD$279" dn="Z_161695C3_1CE5_4E5C_AD86_E27CE310F608_.wvu.Rows" sId="1"/>
    <undo index="14" exp="area" ref3D="1" dr="$A$427:$XFD$427" dn="Z_10610988_B7D0_46D7_B8FD_DA5F72A4893C_.wvu.Rows" sId="1"/>
    <undo index="10" exp="area" ref3D="1" dr="$A$321:$XFD$322" dn="Z_10610988_B7D0_46D7_B8FD_DA5F72A4893C_.wvu.Rows" sId="1"/>
    <undo index="8" exp="area" ref3D="1" dr="$A$281:$XFD$281" dn="Z_10610988_B7D0_46D7_B8FD_DA5F72A4893C_.wvu.Rows" sId="1"/>
    <undo index="6" exp="area" ref3D="1" dr="$A$279:$XFD$279"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8" sId="1" ref="A140:XFD140" action="deleteRow">
    <undo index="8" exp="area" ref3D="1" dr="$A$278:$XFD$278" dn="Z_E7170C51_9D5A_4A08_B92E_A8EB730D7DEE_.wvu.Rows" sId="1"/>
    <undo index="16" exp="area" ref3D="1" dr="$A$449:$XFD$449" dn="Z_3693EDC1_FD1C_4AF3_912C_19CDCDBFB43C_.wvu.Rows" sId="1"/>
    <undo index="14" exp="area" ref3D="1" dr="$A$443:$XFD$443" dn="Z_3693EDC1_FD1C_4AF3_912C_19CDCDBFB43C_.wvu.Rows" sId="1"/>
    <undo index="12" exp="area" ref3D="1" dr="$A$356:$XFD$356" dn="Z_3693EDC1_FD1C_4AF3_912C_19CDCDBFB43C_.wvu.Rows" sId="1"/>
    <undo index="10" exp="area" ref3D="1" dr="$A$213:$XFD$213" dn="Z_3693EDC1_FD1C_4AF3_912C_19CDCDBFB43C_.wvu.Rows" sId="1"/>
    <undo index="8" exp="area" ref3D="1" dr="$A$207:$XFD$207" dn="Z_3693EDC1_FD1C_4AF3_912C_19CDCDBFB43C_.wvu.Rows" sId="1"/>
    <undo index="6" exp="area" ref3D="1" dr="$A$197:$XFD$197" dn="Z_3693EDC1_FD1C_4AF3_912C_19CDCDBFB43C_.wvu.Rows" sId="1"/>
    <undo index="4" exp="area" ref3D="1" dr="$A$166:$XFD$166" dn="Z_3693EDC1_FD1C_4AF3_912C_19CDCDBFB43C_.wvu.Rows" sId="1"/>
    <undo index="2" exp="area" ref3D="1" dr="$A$150:$XFD$151" dn="Z_3693EDC1_FD1C_4AF3_912C_19CDCDBFB43C_.wvu.Rows" sId="1"/>
    <undo index="10" exp="area" ref3D="1" dr="$A$320:$XFD$321" dn="Z_161695C3_1CE5_4E5C_AD86_E27CE310F608_.wvu.Rows" sId="1"/>
    <undo index="8" exp="area" ref3D="1" dr="$A$426:$XFD$426" dn="Z_161695C3_1CE5_4E5C_AD86_E27CE310F608_.wvu.Rows" sId="1"/>
    <undo index="2" exp="area" ref3D="1" dr="$A$280:$XFD$280" dn="Z_161695C3_1CE5_4E5C_AD86_E27CE310F608_.wvu.Rows" sId="1"/>
    <undo index="1" exp="area" ref3D="1" dr="$A$278:$XFD$278" dn="Z_161695C3_1CE5_4E5C_AD86_E27CE310F608_.wvu.Rows" sId="1"/>
    <undo index="14" exp="area" ref3D="1" dr="$A$426:$XFD$426" dn="Z_10610988_B7D0_46D7_B8FD_DA5F72A4893C_.wvu.Rows" sId="1"/>
    <undo index="10" exp="area" ref3D="1" dr="$A$320:$XFD$321" dn="Z_10610988_B7D0_46D7_B8FD_DA5F72A4893C_.wvu.Rows" sId="1"/>
    <undo index="8" exp="area" ref3D="1" dr="$A$280:$XFD$280" dn="Z_10610988_B7D0_46D7_B8FD_DA5F72A4893C_.wvu.Rows" sId="1"/>
    <undo index="6" exp="area" ref3D="1" dr="$A$278:$XFD$278"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39" sId="1" ref="A140:XFD140" action="deleteRow">
    <undo index="8" exp="area" ref3D="1" dr="$A$277:$XFD$277" dn="Z_E7170C51_9D5A_4A08_B92E_A8EB730D7DEE_.wvu.Rows" sId="1"/>
    <undo index="16" exp="area" ref3D="1" dr="$A$448:$XFD$448" dn="Z_3693EDC1_FD1C_4AF3_912C_19CDCDBFB43C_.wvu.Rows" sId="1"/>
    <undo index="14" exp="area" ref3D="1" dr="$A$442:$XFD$442" dn="Z_3693EDC1_FD1C_4AF3_912C_19CDCDBFB43C_.wvu.Rows" sId="1"/>
    <undo index="12" exp="area" ref3D="1" dr="$A$355:$XFD$355" dn="Z_3693EDC1_FD1C_4AF3_912C_19CDCDBFB43C_.wvu.Rows" sId="1"/>
    <undo index="10" exp="area" ref3D="1" dr="$A$212:$XFD$212" dn="Z_3693EDC1_FD1C_4AF3_912C_19CDCDBFB43C_.wvu.Rows" sId="1"/>
    <undo index="8" exp="area" ref3D="1" dr="$A$206:$XFD$206" dn="Z_3693EDC1_FD1C_4AF3_912C_19CDCDBFB43C_.wvu.Rows" sId="1"/>
    <undo index="6" exp="area" ref3D="1" dr="$A$196:$XFD$196" dn="Z_3693EDC1_FD1C_4AF3_912C_19CDCDBFB43C_.wvu.Rows" sId="1"/>
    <undo index="4" exp="area" ref3D="1" dr="$A$165:$XFD$165" dn="Z_3693EDC1_FD1C_4AF3_912C_19CDCDBFB43C_.wvu.Rows" sId="1"/>
    <undo index="2" exp="area" ref3D="1" dr="$A$149:$XFD$150" dn="Z_3693EDC1_FD1C_4AF3_912C_19CDCDBFB43C_.wvu.Rows" sId="1"/>
    <undo index="10" exp="area" ref3D="1" dr="$A$319:$XFD$320" dn="Z_161695C3_1CE5_4E5C_AD86_E27CE310F608_.wvu.Rows" sId="1"/>
    <undo index="8" exp="area" ref3D="1" dr="$A$425:$XFD$425" dn="Z_161695C3_1CE5_4E5C_AD86_E27CE310F608_.wvu.Rows" sId="1"/>
    <undo index="2" exp="area" ref3D="1" dr="$A$279:$XFD$279" dn="Z_161695C3_1CE5_4E5C_AD86_E27CE310F608_.wvu.Rows" sId="1"/>
    <undo index="1" exp="area" ref3D="1" dr="$A$277:$XFD$277" dn="Z_161695C3_1CE5_4E5C_AD86_E27CE310F608_.wvu.Rows" sId="1"/>
    <undo index="14" exp="area" ref3D="1" dr="$A$425:$XFD$425" dn="Z_10610988_B7D0_46D7_B8FD_DA5F72A4893C_.wvu.Rows" sId="1"/>
    <undo index="10" exp="area" ref3D="1" dr="$A$319:$XFD$320" dn="Z_10610988_B7D0_46D7_B8FD_DA5F72A4893C_.wvu.Rows" sId="1"/>
    <undo index="8" exp="area" ref3D="1" dr="$A$279:$XFD$279" dn="Z_10610988_B7D0_46D7_B8FD_DA5F72A4893C_.wvu.Rows" sId="1"/>
    <undo index="6" exp="area" ref3D="1" dr="$A$277:$XFD$277"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40" sId="1" ref="A140:XFD140" action="deleteRow">
    <undo index="8" exp="area" ref3D="1" dr="$A$276:$XFD$276" dn="Z_E7170C51_9D5A_4A08_B92E_A8EB730D7DEE_.wvu.Rows" sId="1"/>
    <undo index="16" exp="area" ref3D="1" dr="$A$447:$XFD$447" dn="Z_3693EDC1_FD1C_4AF3_912C_19CDCDBFB43C_.wvu.Rows" sId="1"/>
    <undo index="14" exp="area" ref3D="1" dr="$A$441:$XFD$441" dn="Z_3693EDC1_FD1C_4AF3_912C_19CDCDBFB43C_.wvu.Rows" sId="1"/>
    <undo index="12" exp="area" ref3D="1" dr="$A$354:$XFD$354" dn="Z_3693EDC1_FD1C_4AF3_912C_19CDCDBFB43C_.wvu.Rows" sId="1"/>
    <undo index="10" exp="area" ref3D="1" dr="$A$211:$XFD$211" dn="Z_3693EDC1_FD1C_4AF3_912C_19CDCDBFB43C_.wvu.Rows" sId="1"/>
    <undo index="8" exp="area" ref3D="1" dr="$A$205:$XFD$205" dn="Z_3693EDC1_FD1C_4AF3_912C_19CDCDBFB43C_.wvu.Rows" sId="1"/>
    <undo index="6" exp="area" ref3D="1" dr="$A$195:$XFD$195" dn="Z_3693EDC1_FD1C_4AF3_912C_19CDCDBFB43C_.wvu.Rows" sId="1"/>
    <undo index="4" exp="area" ref3D="1" dr="$A$164:$XFD$164" dn="Z_3693EDC1_FD1C_4AF3_912C_19CDCDBFB43C_.wvu.Rows" sId="1"/>
    <undo index="2" exp="area" ref3D="1" dr="$A$148:$XFD$149" dn="Z_3693EDC1_FD1C_4AF3_912C_19CDCDBFB43C_.wvu.Rows" sId="1"/>
    <undo index="10" exp="area" ref3D="1" dr="$A$318:$XFD$319" dn="Z_161695C3_1CE5_4E5C_AD86_E27CE310F608_.wvu.Rows" sId="1"/>
    <undo index="8" exp="area" ref3D="1" dr="$A$424:$XFD$424" dn="Z_161695C3_1CE5_4E5C_AD86_E27CE310F608_.wvu.Rows" sId="1"/>
    <undo index="2" exp="area" ref3D="1" dr="$A$278:$XFD$278" dn="Z_161695C3_1CE5_4E5C_AD86_E27CE310F608_.wvu.Rows" sId="1"/>
    <undo index="1" exp="area" ref3D="1" dr="$A$276:$XFD$276" dn="Z_161695C3_1CE5_4E5C_AD86_E27CE310F608_.wvu.Rows" sId="1"/>
    <undo index="14" exp="area" ref3D="1" dr="$A$424:$XFD$424" dn="Z_10610988_B7D0_46D7_B8FD_DA5F72A4893C_.wvu.Rows" sId="1"/>
    <undo index="10" exp="area" ref3D="1" dr="$A$318:$XFD$319" dn="Z_10610988_B7D0_46D7_B8FD_DA5F72A4893C_.wvu.Rows" sId="1"/>
    <undo index="8" exp="area" ref3D="1" dr="$A$278:$XFD$278" dn="Z_10610988_B7D0_46D7_B8FD_DA5F72A4893C_.wvu.Rows" sId="1"/>
    <undo index="6" exp="area" ref3D="1" dr="$A$276:$XFD$276"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41" sId="1" ref="A140:XFD140" action="deleteRow">
    <undo index="8" exp="area" ref3D="1" dr="$A$275:$XFD$275" dn="Z_E7170C51_9D5A_4A08_B92E_A8EB730D7DEE_.wvu.Rows" sId="1"/>
    <undo index="16" exp="area" ref3D="1" dr="$A$446:$XFD$446" dn="Z_3693EDC1_FD1C_4AF3_912C_19CDCDBFB43C_.wvu.Rows" sId="1"/>
    <undo index="14" exp="area" ref3D="1" dr="$A$440:$XFD$440" dn="Z_3693EDC1_FD1C_4AF3_912C_19CDCDBFB43C_.wvu.Rows" sId="1"/>
    <undo index="12" exp="area" ref3D="1" dr="$A$353:$XFD$353" dn="Z_3693EDC1_FD1C_4AF3_912C_19CDCDBFB43C_.wvu.Rows" sId="1"/>
    <undo index="10" exp="area" ref3D="1" dr="$A$210:$XFD$210" dn="Z_3693EDC1_FD1C_4AF3_912C_19CDCDBFB43C_.wvu.Rows" sId="1"/>
    <undo index="8" exp="area" ref3D="1" dr="$A$204:$XFD$204" dn="Z_3693EDC1_FD1C_4AF3_912C_19CDCDBFB43C_.wvu.Rows" sId="1"/>
    <undo index="6" exp="area" ref3D="1" dr="$A$194:$XFD$194" dn="Z_3693EDC1_FD1C_4AF3_912C_19CDCDBFB43C_.wvu.Rows" sId="1"/>
    <undo index="4" exp="area" ref3D="1" dr="$A$163:$XFD$163" dn="Z_3693EDC1_FD1C_4AF3_912C_19CDCDBFB43C_.wvu.Rows" sId="1"/>
    <undo index="2" exp="area" ref3D="1" dr="$A$147:$XFD$148" dn="Z_3693EDC1_FD1C_4AF3_912C_19CDCDBFB43C_.wvu.Rows" sId="1"/>
    <undo index="10" exp="area" ref3D="1" dr="$A$317:$XFD$318" dn="Z_161695C3_1CE5_4E5C_AD86_E27CE310F608_.wvu.Rows" sId="1"/>
    <undo index="8" exp="area" ref3D="1" dr="$A$423:$XFD$423" dn="Z_161695C3_1CE5_4E5C_AD86_E27CE310F608_.wvu.Rows" sId="1"/>
    <undo index="2" exp="area" ref3D="1" dr="$A$277:$XFD$277" dn="Z_161695C3_1CE5_4E5C_AD86_E27CE310F608_.wvu.Rows" sId="1"/>
    <undo index="1" exp="area" ref3D="1" dr="$A$275:$XFD$275" dn="Z_161695C3_1CE5_4E5C_AD86_E27CE310F608_.wvu.Rows" sId="1"/>
    <undo index="14" exp="area" ref3D="1" dr="$A$423:$XFD$423" dn="Z_10610988_B7D0_46D7_B8FD_DA5F72A4893C_.wvu.Rows" sId="1"/>
    <undo index="10" exp="area" ref3D="1" dr="$A$317:$XFD$318" dn="Z_10610988_B7D0_46D7_B8FD_DA5F72A4893C_.wvu.Rows" sId="1"/>
    <undo index="8" exp="area" ref3D="1" dr="$A$277:$XFD$277" dn="Z_10610988_B7D0_46D7_B8FD_DA5F72A4893C_.wvu.Rows" sId="1"/>
    <undo index="6" exp="area" ref3D="1" dr="$A$275:$XFD$275"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42" sId="1" ref="A140:XFD140" action="deleteRow">
    <undo index="8" exp="area" ref3D="1" dr="$A$274:$XFD$274" dn="Z_E7170C51_9D5A_4A08_B92E_A8EB730D7DEE_.wvu.Rows" sId="1"/>
    <undo index="16" exp="area" ref3D="1" dr="$A$445:$XFD$445" dn="Z_3693EDC1_FD1C_4AF3_912C_19CDCDBFB43C_.wvu.Rows" sId="1"/>
    <undo index="14" exp="area" ref3D="1" dr="$A$439:$XFD$439" dn="Z_3693EDC1_FD1C_4AF3_912C_19CDCDBFB43C_.wvu.Rows" sId="1"/>
    <undo index="12" exp="area" ref3D="1" dr="$A$352:$XFD$352" dn="Z_3693EDC1_FD1C_4AF3_912C_19CDCDBFB43C_.wvu.Rows" sId="1"/>
    <undo index="10" exp="area" ref3D="1" dr="$A$209:$XFD$209" dn="Z_3693EDC1_FD1C_4AF3_912C_19CDCDBFB43C_.wvu.Rows" sId="1"/>
    <undo index="8" exp="area" ref3D="1" dr="$A$203:$XFD$203" dn="Z_3693EDC1_FD1C_4AF3_912C_19CDCDBFB43C_.wvu.Rows" sId="1"/>
    <undo index="6" exp="area" ref3D="1" dr="$A$193:$XFD$193" dn="Z_3693EDC1_FD1C_4AF3_912C_19CDCDBFB43C_.wvu.Rows" sId="1"/>
    <undo index="4" exp="area" ref3D="1" dr="$A$162:$XFD$162" dn="Z_3693EDC1_FD1C_4AF3_912C_19CDCDBFB43C_.wvu.Rows" sId="1"/>
    <undo index="2" exp="area" ref3D="1" dr="$A$146:$XFD$147" dn="Z_3693EDC1_FD1C_4AF3_912C_19CDCDBFB43C_.wvu.Rows" sId="1"/>
    <undo index="10" exp="area" ref3D="1" dr="$A$316:$XFD$317" dn="Z_161695C3_1CE5_4E5C_AD86_E27CE310F608_.wvu.Rows" sId="1"/>
    <undo index="8" exp="area" ref3D="1" dr="$A$422:$XFD$422" dn="Z_161695C3_1CE5_4E5C_AD86_E27CE310F608_.wvu.Rows" sId="1"/>
    <undo index="2" exp="area" ref3D="1" dr="$A$276:$XFD$276" dn="Z_161695C3_1CE5_4E5C_AD86_E27CE310F608_.wvu.Rows" sId="1"/>
    <undo index="1" exp="area" ref3D="1" dr="$A$274:$XFD$274" dn="Z_161695C3_1CE5_4E5C_AD86_E27CE310F608_.wvu.Rows" sId="1"/>
    <undo index="14" exp="area" ref3D="1" dr="$A$422:$XFD$422" dn="Z_10610988_B7D0_46D7_B8FD_DA5F72A4893C_.wvu.Rows" sId="1"/>
    <undo index="10" exp="area" ref3D="1" dr="$A$316:$XFD$317" dn="Z_10610988_B7D0_46D7_B8FD_DA5F72A4893C_.wvu.Rows" sId="1"/>
    <undo index="8" exp="area" ref3D="1" dr="$A$276:$XFD$276" dn="Z_10610988_B7D0_46D7_B8FD_DA5F72A4893C_.wvu.Rows" sId="1"/>
    <undo index="6" exp="area" ref3D="1" dr="$A$274:$XFD$274"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43" sId="1" ref="A140:XFD140" action="deleteRow">
    <undo index="8" exp="area" ref3D="1" dr="$A$273:$XFD$273" dn="Z_E7170C51_9D5A_4A08_B92E_A8EB730D7DEE_.wvu.Rows" sId="1"/>
    <undo index="16" exp="area" ref3D="1" dr="$A$444:$XFD$444" dn="Z_3693EDC1_FD1C_4AF3_912C_19CDCDBFB43C_.wvu.Rows" sId="1"/>
    <undo index="14" exp="area" ref3D="1" dr="$A$438:$XFD$438" dn="Z_3693EDC1_FD1C_4AF3_912C_19CDCDBFB43C_.wvu.Rows" sId="1"/>
    <undo index="12" exp="area" ref3D="1" dr="$A$351:$XFD$351" dn="Z_3693EDC1_FD1C_4AF3_912C_19CDCDBFB43C_.wvu.Rows" sId="1"/>
    <undo index="10" exp="area" ref3D="1" dr="$A$208:$XFD$208" dn="Z_3693EDC1_FD1C_4AF3_912C_19CDCDBFB43C_.wvu.Rows" sId="1"/>
    <undo index="8" exp="area" ref3D="1" dr="$A$202:$XFD$202" dn="Z_3693EDC1_FD1C_4AF3_912C_19CDCDBFB43C_.wvu.Rows" sId="1"/>
    <undo index="6" exp="area" ref3D="1" dr="$A$192:$XFD$192" dn="Z_3693EDC1_FD1C_4AF3_912C_19CDCDBFB43C_.wvu.Rows" sId="1"/>
    <undo index="4" exp="area" ref3D="1" dr="$A$161:$XFD$161" dn="Z_3693EDC1_FD1C_4AF3_912C_19CDCDBFB43C_.wvu.Rows" sId="1"/>
    <undo index="2" exp="area" ref3D="1" dr="$A$145:$XFD$146" dn="Z_3693EDC1_FD1C_4AF3_912C_19CDCDBFB43C_.wvu.Rows" sId="1"/>
    <undo index="10" exp="area" ref3D="1" dr="$A$315:$XFD$316" dn="Z_161695C3_1CE5_4E5C_AD86_E27CE310F608_.wvu.Rows" sId="1"/>
    <undo index="8" exp="area" ref3D="1" dr="$A$421:$XFD$421" dn="Z_161695C3_1CE5_4E5C_AD86_E27CE310F608_.wvu.Rows" sId="1"/>
    <undo index="2" exp="area" ref3D="1" dr="$A$275:$XFD$275" dn="Z_161695C3_1CE5_4E5C_AD86_E27CE310F608_.wvu.Rows" sId="1"/>
    <undo index="1" exp="area" ref3D="1" dr="$A$273:$XFD$273" dn="Z_161695C3_1CE5_4E5C_AD86_E27CE310F608_.wvu.Rows" sId="1"/>
    <undo index="14" exp="area" ref3D="1" dr="$A$421:$XFD$421" dn="Z_10610988_B7D0_46D7_B8FD_DA5F72A4893C_.wvu.Rows" sId="1"/>
    <undo index="10" exp="area" ref3D="1" dr="$A$315:$XFD$316" dn="Z_10610988_B7D0_46D7_B8FD_DA5F72A4893C_.wvu.Rows" sId="1"/>
    <undo index="8" exp="area" ref3D="1" dr="$A$275:$XFD$275" dn="Z_10610988_B7D0_46D7_B8FD_DA5F72A4893C_.wvu.Rows" sId="1"/>
    <undo index="6" exp="area" ref3D="1" dr="$A$273:$XFD$273"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44" sId="1" ref="A140:XFD140" action="deleteRow">
    <undo index="8" exp="area" ref3D="1" dr="$A$272:$XFD$272" dn="Z_E7170C51_9D5A_4A08_B92E_A8EB730D7DEE_.wvu.Rows" sId="1"/>
    <undo index="16" exp="area" ref3D="1" dr="$A$443:$XFD$443" dn="Z_3693EDC1_FD1C_4AF3_912C_19CDCDBFB43C_.wvu.Rows" sId="1"/>
    <undo index="14" exp="area" ref3D="1" dr="$A$437:$XFD$437" dn="Z_3693EDC1_FD1C_4AF3_912C_19CDCDBFB43C_.wvu.Rows" sId="1"/>
    <undo index="12" exp="area" ref3D="1" dr="$A$350:$XFD$350" dn="Z_3693EDC1_FD1C_4AF3_912C_19CDCDBFB43C_.wvu.Rows" sId="1"/>
    <undo index="10" exp="area" ref3D="1" dr="$A$207:$XFD$207" dn="Z_3693EDC1_FD1C_4AF3_912C_19CDCDBFB43C_.wvu.Rows" sId="1"/>
    <undo index="8" exp="area" ref3D="1" dr="$A$201:$XFD$201" dn="Z_3693EDC1_FD1C_4AF3_912C_19CDCDBFB43C_.wvu.Rows" sId="1"/>
    <undo index="6" exp="area" ref3D="1" dr="$A$191:$XFD$191" dn="Z_3693EDC1_FD1C_4AF3_912C_19CDCDBFB43C_.wvu.Rows" sId="1"/>
    <undo index="4" exp="area" ref3D="1" dr="$A$160:$XFD$160" dn="Z_3693EDC1_FD1C_4AF3_912C_19CDCDBFB43C_.wvu.Rows" sId="1"/>
    <undo index="2" exp="area" ref3D="1" dr="$A$144:$XFD$145" dn="Z_3693EDC1_FD1C_4AF3_912C_19CDCDBFB43C_.wvu.Rows" sId="1"/>
    <undo index="10" exp="area" ref3D="1" dr="$A$314:$XFD$315" dn="Z_161695C3_1CE5_4E5C_AD86_E27CE310F608_.wvu.Rows" sId="1"/>
    <undo index="8" exp="area" ref3D="1" dr="$A$420:$XFD$420" dn="Z_161695C3_1CE5_4E5C_AD86_E27CE310F608_.wvu.Rows" sId="1"/>
    <undo index="2" exp="area" ref3D="1" dr="$A$274:$XFD$274" dn="Z_161695C3_1CE5_4E5C_AD86_E27CE310F608_.wvu.Rows" sId="1"/>
    <undo index="1" exp="area" ref3D="1" dr="$A$272:$XFD$272" dn="Z_161695C3_1CE5_4E5C_AD86_E27CE310F608_.wvu.Rows" sId="1"/>
    <undo index="14" exp="area" ref3D="1" dr="$A$420:$XFD$420" dn="Z_10610988_B7D0_46D7_B8FD_DA5F72A4893C_.wvu.Rows" sId="1"/>
    <undo index="10" exp="area" ref3D="1" dr="$A$314:$XFD$315" dn="Z_10610988_B7D0_46D7_B8FD_DA5F72A4893C_.wvu.Rows" sId="1"/>
    <undo index="8" exp="area" ref3D="1" dr="$A$274:$XFD$274" dn="Z_10610988_B7D0_46D7_B8FD_DA5F72A4893C_.wvu.Rows" sId="1"/>
    <undo index="6" exp="area" ref3D="1" dr="$A$272:$XFD$272" dn="Z_10610988_B7D0_46D7_B8FD_DA5F72A4893C_.wvu.Rows" sId="1"/>
    <rfmt sheetId="1" xfDxf="1" sqref="A140:XFD140" start="0" length="0">
      <dxf>
        <font>
          <color rgb="FFFF0000"/>
        </font>
      </dxf>
    </rfmt>
    <rfmt sheetId="1" sqref="A140" start="0" length="0">
      <dxf>
        <font>
          <b/>
          <sz val="16"/>
          <color rgb="FFFF0000"/>
        </font>
      </dxf>
    </rfmt>
    <rfmt sheetId="1" sqref="C140" start="0" length="0">
      <dxf>
        <alignment horizontal="right" vertical="center" readingOrder="0"/>
      </dxf>
    </rfmt>
    <rfmt sheetId="1" sqref="D140" start="0" length="0">
      <dxf>
        <alignment horizontal="right" vertical="center" readingOrder="0"/>
      </dxf>
    </rfmt>
    <rfmt sheetId="1" sqref="E140" start="0" length="0">
      <dxf>
        <alignment horizontal="right" vertical="center" readingOrder="0"/>
      </dxf>
    </rfmt>
    <rfmt sheetId="1" sqref="F140" start="0" length="0">
      <dxf>
        <alignment horizontal="justify" vertical="top" readingOrder="0"/>
      </dxf>
    </rfmt>
    <rfmt sheetId="1" sqref="G140" start="0" length="0">
      <dxf>
        <font>
          <sz val="14"/>
          <color rgb="FFFF0000"/>
        </font>
      </dxf>
    </rfmt>
  </rrc>
  <rrc rId="2545" sId="1" ref="A181:XFD195" action="insertRow">
    <undo index="8" exp="area" ref3D="1" dr="$A$271:$XFD$271" dn="Z_E7170C51_9D5A_4A08_B92E_A8EB730D7DEE_.wvu.Rows" sId="1"/>
    <undo index="16" exp="area" ref3D="1" dr="$A$442:$XFD$442" dn="Z_3693EDC1_FD1C_4AF3_912C_19CDCDBFB43C_.wvu.Rows" sId="1"/>
    <undo index="14" exp="area" ref3D="1" dr="$A$436:$XFD$436" dn="Z_3693EDC1_FD1C_4AF3_912C_19CDCDBFB43C_.wvu.Rows" sId="1"/>
    <undo index="12" exp="area" ref3D="1" dr="$A$349:$XFD$349" dn="Z_3693EDC1_FD1C_4AF3_912C_19CDCDBFB43C_.wvu.Rows" sId="1"/>
    <undo index="10" exp="area" ref3D="1" dr="$A$206:$XFD$206" dn="Z_3693EDC1_FD1C_4AF3_912C_19CDCDBFB43C_.wvu.Rows" sId="1"/>
    <undo index="8" exp="area" ref3D="1" dr="$A$200:$XFD$200" dn="Z_3693EDC1_FD1C_4AF3_912C_19CDCDBFB43C_.wvu.Rows" sId="1"/>
    <undo index="6" exp="area" ref3D="1" dr="$A$190:$XFD$190" dn="Z_3693EDC1_FD1C_4AF3_912C_19CDCDBFB43C_.wvu.Rows" sId="1"/>
    <undo index="10" exp="area" ref3D="1" dr="$A$313:$XFD$314" dn="Z_161695C3_1CE5_4E5C_AD86_E27CE310F608_.wvu.Rows" sId="1"/>
    <undo index="8" exp="area" ref3D="1" dr="$A$419:$XFD$419" dn="Z_161695C3_1CE5_4E5C_AD86_E27CE310F608_.wvu.Rows" sId="1"/>
    <undo index="2" exp="area" ref3D="1" dr="$A$273:$XFD$273" dn="Z_161695C3_1CE5_4E5C_AD86_E27CE310F608_.wvu.Rows" sId="1"/>
    <undo index="1" exp="area" ref3D="1" dr="$A$271:$XFD$271" dn="Z_161695C3_1CE5_4E5C_AD86_E27CE310F608_.wvu.Rows" sId="1"/>
    <undo index="14" exp="area" ref3D="1" dr="$A$419:$XFD$419" dn="Z_10610988_B7D0_46D7_B8FD_DA5F72A4893C_.wvu.Rows" sId="1"/>
    <undo index="10" exp="area" ref3D="1" dr="$A$313:$XFD$314" dn="Z_10610988_B7D0_46D7_B8FD_DA5F72A4893C_.wvu.Rows" sId="1"/>
    <undo index="8" exp="area" ref3D="1" dr="$A$273:$XFD$273" dn="Z_10610988_B7D0_46D7_B8FD_DA5F72A4893C_.wvu.Rows" sId="1"/>
    <undo index="6" exp="area" ref3D="1" dr="$A$271:$XFD$271" dn="Z_10610988_B7D0_46D7_B8FD_DA5F72A4893C_.wvu.Rows" sId="1"/>
  </rrc>
  <rm rId="2546" sheetId="1" source="A222:XFD236" destination="A181:XFD195" sourceSheetId="1">
    <rfmt sheetId="1" xfDxf="1" sqref="A181:XFD181" start="0" length="0">
      <dxf>
        <font>
          <sz val="10"/>
          <color rgb="FFFF0000"/>
        </font>
        <alignment horizontal="center" readingOrder="0"/>
      </dxf>
    </rfmt>
    <rfmt sheetId="1" xfDxf="1" sqref="A182:XFD182" start="0" length="0">
      <dxf>
        <font>
          <sz val="10"/>
          <color rgb="FFFF0000"/>
        </font>
        <alignment horizontal="center" readingOrder="0"/>
      </dxf>
    </rfmt>
    <rfmt sheetId="1" xfDxf="1" sqref="A183:XFD183" start="0" length="0">
      <dxf>
        <font>
          <sz val="10"/>
          <color rgb="FFFF0000"/>
        </font>
        <alignment horizontal="center" readingOrder="0"/>
      </dxf>
    </rfmt>
    <rfmt sheetId="1" xfDxf="1" sqref="A184:XFD184" start="0" length="0">
      <dxf>
        <font>
          <sz val="10"/>
          <color rgb="FFFF0000"/>
        </font>
        <alignment horizontal="center" readingOrder="0"/>
      </dxf>
    </rfmt>
    <rfmt sheetId="1" xfDxf="1" sqref="A185:XFD185" start="0" length="0">
      <dxf>
        <font>
          <sz val="10"/>
          <color rgb="FFFF0000"/>
        </font>
        <alignment horizontal="center" readingOrder="0"/>
      </dxf>
    </rfmt>
    <rfmt sheetId="1" xfDxf="1" sqref="A186:XFD186" start="0" length="0">
      <dxf>
        <font>
          <sz val="10"/>
          <color rgb="FFFF0000"/>
        </font>
        <alignment horizontal="center" readingOrder="0"/>
      </dxf>
    </rfmt>
    <rfmt sheetId="1" xfDxf="1" sqref="A187:XFD187" start="0" length="0">
      <dxf>
        <font>
          <sz val="10"/>
          <color rgb="FFFF0000"/>
        </font>
        <alignment horizontal="center" readingOrder="0"/>
      </dxf>
    </rfmt>
    <rfmt sheetId="1" xfDxf="1" sqref="A188:XFD188" start="0" length="0">
      <dxf>
        <font>
          <sz val="10"/>
          <color rgb="FFFF0000"/>
        </font>
        <alignment horizontal="center" readingOrder="0"/>
      </dxf>
    </rfmt>
    <rfmt sheetId="1" xfDxf="1" sqref="A189:XFD189" start="0" length="0">
      <dxf>
        <font>
          <sz val="10"/>
          <color rgb="FFFF0000"/>
        </font>
        <alignment horizontal="center" readingOrder="0"/>
      </dxf>
    </rfmt>
    <rfmt sheetId="1" xfDxf="1" sqref="A190:XFD190" start="0" length="0">
      <dxf>
        <font>
          <sz val="10"/>
          <color rgb="FFFF0000"/>
        </font>
        <alignment horizontal="center" readingOrder="0"/>
      </dxf>
    </rfmt>
    <rfmt sheetId="1" xfDxf="1" sqref="A191:XFD191" start="0" length="0">
      <dxf>
        <font>
          <sz val="10"/>
          <color rgb="FFFF0000"/>
        </font>
        <alignment horizontal="center" readingOrder="0"/>
      </dxf>
    </rfmt>
    <rfmt sheetId="1" xfDxf="1" sqref="A192:XFD192" start="0" length="0">
      <dxf>
        <font>
          <sz val="10"/>
          <color rgb="FFFF0000"/>
        </font>
        <alignment horizontal="center" readingOrder="0"/>
      </dxf>
    </rfmt>
    <rfmt sheetId="1" xfDxf="1" sqref="A193:XFD193" start="0" length="0">
      <dxf>
        <font>
          <sz val="10"/>
          <color rgb="FFFF0000"/>
        </font>
        <alignment horizontal="center" readingOrder="0"/>
      </dxf>
    </rfmt>
    <rfmt sheetId="1" xfDxf="1" sqref="A194:XFD194" start="0" length="0">
      <dxf>
        <font>
          <sz val="10"/>
          <color rgb="FFFF0000"/>
        </font>
        <alignment horizontal="center" readingOrder="0"/>
      </dxf>
    </rfmt>
    <rfmt sheetId="1" xfDxf="1" sqref="A195:XFD195" start="0" length="0">
      <dxf>
        <font>
          <sz val="10"/>
          <color rgb="FFFF0000"/>
        </font>
        <alignment horizontal="center" readingOrder="0"/>
      </dxf>
    </rfmt>
    <rfmt sheetId="1" sqref="A181" start="0" length="0">
      <dxf>
        <font>
          <b/>
          <sz val="16"/>
          <color rgb="FFFF0000"/>
        </font>
      </dxf>
    </rfmt>
    <rfmt sheetId="1" sqref="B18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1" start="0" length="0">
      <dxf>
        <font>
          <sz val="13"/>
          <color rgb="FFFF0000"/>
        </font>
      </dxf>
    </rfmt>
    <rfmt sheetId="1" sqref="H181" start="0" length="0">
      <dxf>
        <font>
          <sz val="13"/>
          <color rgb="FFFF0000"/>
        </font>
      </dxf>
    </rfmt>
    <rfmt sheetId="1" sqref="A182" start="0" length="0">
      <dxf>
        <font>
          <b/>
          <sz val="16"/>
          <color rgb="FFFF0000"/>
        </font>
      </dxf>
    </rfmt>
    <rfmt sheetId="1" sqref="B18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2" start="0" length="0">
      <dxf>
        <font>
          <sz val="13"/>
          <color rgb="FFFF0000"/>
        </font>
      </dxf>
    </rfmt>
    <rfmt sheetId="1" sqref="H182" start="0" length="0">
      <dxf>
        <font>
          <sz val="13"/>
          <color rgb="FFFF0000"/>
        </font>
      </dxf>
    </rfmt>
    <rfmt sheetId="1" sqref="A183" start="0" length="0">
      <dxf>
        <font>
          <b/>
          <sz val="16"/>
          <color rgb="FFFF0000"/>
        </font>
      </dxf>
    </rfmt>
    <rfmt sheetId="1" sqref="B18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3" start="0" length="0">
      <dxf>
        <font>
          <sz val="13"/>
          <color rgb="FFFF0000"/>
        </font>
      </dxf>
    </rfmt>
    <rfmt sheetId="1" sqref="H183" start="0" length="0">
      <dxf>
        <font>
          <sz val="13"/>
          <color rgb="FFFF0000"/>
        </font>
      </dxf>
    </rfmt>
    <rfmt sheetId="1" sqref="A184" start="0" length="0">
      <dxf>
        <font>
          <b/>
          <sz val="16"/>
          <color rgb="FFFF0000"/>
        </font>
      </dxf>
    </rfmt>
    <rfmt sheetId="1" sqref="B18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4" start="0" length="0">
      <dxf>
        <font>
          <sz val="13"/>
          <color rgb="FFFF0000"/>
        </font>
      </dxf>
    </rfmt>
    <rfmt sheetId="1" sqref="H184" start="0" length="0">
      <dxf>
        <font>
          <sz val="13"/>
          <color rgb="FFFF0000"/>
        </font>
      </dxf>
    </rfmt>
    <rfmt sheetId="1" sqref="A185" start="0" length="0">
      <dxf>
        <font>
          <b/>
          <sz val="16"/>
          <color rgb="FFFF0000"/>
        </font>
      </dxf>
    </rfmt>
    <rfmt sheetId="1" sqref="B18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5" start="0" length="0">
      <dxf>
        <font>
          <sz val="13"/>
          <color rgb="FFFF0000"/>
        </font>
      </dxf>
    </rfmt>
    <rfmt sheetId="1" sqref="H185" start="0" length="0">
      <dxf>
        <font>
          <sz val="13"/>
          <color rgb="FFFF0000"/>
        </font>
      </dxf>
    </rfmt>
    <rfmt sheetId="1" sqref="A186" start="0" length="0">
      <dxf>
        <font>
          <b/>
          <sz val="16"/>
          <color rgb="FFFF0000"/>
        </font>
      </dxf>
    </rfmt>
    <rfmt sheetId="1" sqref="B18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6" start="0" length="0">
      <dxf>
        <font>
          <sz val="13"/>
          <color rgb="FFFF0000"/>
        </font>
      </dxf>
    </rfmt>
    <rfmt sheetId="1" sqref="H186" start="0" length="0">
      <dxf>
        <font>
          <sz val="13"/>
          <color rgb="FFFF0000"/>
        </font>
      </dxf>
    </rfmt>
    <rfmt sheetId="1" sqref="A187" start="0" length="0">
      <dxf>
        <font>
          <b/>
          <sz val="16"/>
          <color rgb="FFFF0000"/>
        </font>
      </dxf>
    </rfmt>
    <rfmt sheetId="1" sqref="B18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7" start="0" length="0">
      <dxf>
        <font>
          <sz val="13"/>
          <color rgb="FFFF0000"/>
        </font>
      </dxf>
    </rfmt>
    <rfmt sheetId="1" sqref="H187" start="0" length="0">
      <dxf>
        <font>
          <sz val="13"/>
          <color rgb="FFFF0000"/>
        </font>
      </dxf>
    </rfmt>
    <rfmt sheetId="1" sqref="A188" start="0" length="0">
      <dxf>
        <font>
          <b/>
          <sz val="16"/>
          <color rgb="FFFF0000"/>
        </font>
      </dxf>
    </rfmt>
    <rfmt sheetId="1" sqref="B18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8" start="0" length="0">
      <dxf>
        <font>
          <sz val="13"/>
          <color rgb="FFFF0000"/>
        </font>
      </dxf>
    </rfmt>
    <rfmt sheetId="1" sqref="H188" start="0" length="0">
      <dxf>
        <font>
          <sz val="13"/>
          <color rgb="FFFF0000"/>
        </font>
      </dxf>
    </rfmt>
    <rfmt sheetId="1" sqref="A189" start="0" length="0">
      <dxf>
        <font>
          <b/>
          <sz val="16"/>
          <color rgb="FFFF0000"/>
        </font>
      </dxf>
    </rfmt>
    <rfmt sheetId="1" sqref="B18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8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8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8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8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89" start="0" length="0">
      <dxf>
        <font>
          <sz val="13"/>
          <color rgb="FFFF0000"/>
        </font>
      </dxf>
    </rfmt>
    <rfmt sheetId="1" sqref="H189" start="0" length="0">
      <dxf>
        <font>
          <sz val="13"/>
          <color rgb="FFFF0000"/>
        </font>
      </dxf>
    </rfmt>
    <rfmt sheetId="1" sqref="A190" start="0" length="0">
      <dxf>
        <font>
          <b/>
          <sz val="16"/>
          <color rgb="FFFF0000"/>
        </font>
      </dxf>
    </rfmt>
    <rfmt sheetId="1" sqref="B19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9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9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9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9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90" start="0" length="0">
      <dxf>
        <font>
          <sz val="13"/>
          <color rgb="FFFF0000"/>
        </font>
      </dxf>
    </rfmt>
    <rfmt sheetId="1" sqref="H190" start="0" length="0">
      <dxf>
        <font>
          <sz val="13"/>
          <color rgb="FFFF0000"/>
        </font>
      </dxf>
    </rfmt>
    <rfmt sheetId="1" sqref="A191" start="0" length="0">
      <dxf>
        <font>
          <b/>
          <sz val="16"/>
          <color rgb="FFFF0000"/>
        </font>
      </dxf>
    </rfmt>
    <rfmt sheetId="1" sqref="B19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9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9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9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9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91" start="0" length="0">
      <dxf>
        <font>
          <sz val="13"/>
          <color rgb="FFFF0000"/>
        </font>
      </dxf>
    </rfmt>
    <rfmt sheetId="1" sqref="H191" start="0" length="0">
      <dxf>
        <font>
          <sz val="13"/>
          <color rgb="FFFF0000"/>
        </font>
      </dxf>
    </rfmt>
    <rfmt sheetId="1" sqref="A192" start="0" length="0">
      <dxf>
        <font>
          <b/>
          <sz val="16"/>
          <color rgb="FFFF0000"/>
        </font>
      </dxf>
    </rfmt>
    <rfmt sheetId="1" sqref="B19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9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9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9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9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92" start="0" length="0">
      <dxf>
        <font>
          <sz val="13"/>
          <color rgb="FFFF0000"/>
        </font>
      </dxf>
    </rfmt>
    <rfmt sheetId="1" sqref="H192" start="0" length="0">
      <dxf>
        <font>
          <sz val="13"/>
          <color rgb="FFFF0000"/>
        </font>
      </dxf>
    </rfmt>
    <rfmt sheetId="1" sqref="A193" start="0" length="0">
      <dxf>
        <font>
          <b/>
          <sz val="16"/>
          <color rgb="FFFF0000"/>
        </font>
      </dxf>
    </rfmt>
    <rfmt sheetId="1" sqref="B19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9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9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9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9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93" start="0" length="0">
      <dxf>
        <font>
          <sz val="13"/>
          <color rgb="FFFF0000"/>
        </font>
      </dxf>
    </rfmt>
    <rfmt sheetId="1" sqref="H193" start="0" length="0">
      <dxf>
        <font>
          <sz val="13"/>
          <color rgb="FFFF0000"/>
        </font>
      </dxf>
    </rfmt>
    <rfmt sheetId="1" sqref="A194" start="0" length="0">
      <dxf>
        <font>
          <b/>
          <sz val="16"/>
          <color rgb="FFFF0000"/>
        </font>
      </dxf>
    </rfmt>
    <rfmt sheetId="1" sqref="B19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9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9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9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9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94" start="0" length="0">
      <dxf>
        <font>
          <sz val="13"/>
          <color rgb="FFFF0000"/>
        </font>
      </dxf>
    </rfmt>
    <rfmt sheetId="1" sqref="H194" start="0" length="0">
      <dxf>
        <font>
          <sz val="13"/>
          <color rgb="FFFF0000"/>
        </font>
      </dxf>
    </rfmt>
    <rfmt sheetId="1" sqref="A195" start="0" length="0">
      <dxf>
        <font>
          <b/>
          <sz val="16"/>
          <color rgb="FFFF0000"/>
        </font>
      </dxf>
    </rfmt>
    <rfmt sheetId="1" sqref="B19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19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19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19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19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195" start="0" length="0">
      <dxf>
        <font>
          <sz val="13"/>
          <color rgb="FFFF0000"/>
        </font>
      </dxf>
    </rfmt>
    <rfmt sheetId="1" sqref="H195" start="0" length="0">
      <dxf>
        <font>
          <sz val="13"/>
          <color rgb="FFFF0000"/>
        </font>
      </dxf>
    </rfmt>
  </rm>
  <rrc rId="2547" sId="1" ref="A222:XFD222" action="deleteRow">
    <undo index="8" exp="area" ref3D="1" dr="$A$286:$XFD$286" dn="Z_E7170C51_9D5A_4A08_B92E_A8EB730D7DEE_.wvu.Rows" sId="1"/>
    <undo index="16" exp="area" ref3D="1" dr="$A$457:$XFD$457" dn="Z_3693EDC1_FD1C_4AF3_912C_19CDCDBFB43C_.wvu.Rows" sId="1"/>
    <undo index="14" exp="area" ref3D="1" dr="$A$451:$XFD$451" dn="Z_3693EDC1_FD1C_4AF3_912C_19CDCDBFB43C_.wvu.Rows" sId="1"/>
    <undo index="12" exp="area" ref3D="1" dr="$A$364:$XFD$364" dn="Z_3693EDC1_FD1C_4AF3_912C_19CDCDBFB43C_.wvu.Rows" sId="1"/>
    <undo index="10" exp="area" ref3D="1" dr="$A$328:$XFD$329" dn="Z_161695C3_1CE5_4E5C_AD86_E27CE310F608_.wvu.Rows" sId="1"/>
    <undo index="8" exp="area" ref3D="1" dr="$A$434:$XFD$434" dn="Z_161695C3_1CE5_4E5C_AD86_E27CE310F608_.wvu.Rows" sId="1"/>
    <undo index="2" exp="area" ref3D="1" dr="$A$288:$XFD$288" dn="Z_161695C3_1CE5_4E5C_AD86_E27CE310F608_.wvu.Rows" sId="1"/>
    <undo index="1" exp="area" ref3D="1" dr="$A$286:$XFD$286" dn="Z_161695C3_1CE5_4E5C_AD86_E27CE310F608_.wvu.Rows" sId="1"/>
    <undo index="14" exp="area" ref3D="1" dr="$A$434:$XFD$434" dn="Z_10610988_B7D0_46D7_B8FD_DA5F72A4893C_.wvu.Rows" sId="1"/>
    <undo index="10" exp="area" ref3D="1" dr="$A$328:$XFD$329" dn="Z_10610988_B7D0_46D7_B8FD_DA5F72A4893C_.wvu.Rows" sId="1"/>
    <undo index="8" exp="area" ref3D="1" dr="$A$288:$XFD$288" dn="Z_10610988_B7D0_46D7_B8FD_DA5F72A4893C_.wvu.Rows" sId="1"/>
    <undo index="6" exp="area" ref3D="1" dr="$A$286:$XFD$286"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48" sId="1" ref="A222:XFD222" action="deleteRow">
    <undo index="8" exp="area" ref3D="1" dr="$A$285:$XFD$285" dn="Z_E7170C51_9D5A_4A08_B92E_A8EB730D7DEE_.wvu.Rows" sId="1"/>
    <undo index="16" exp="area" ref3D="1" dr="$A$456:$XFD$456" dn="Z_3693EDC1_FD1C_4AF3_912C_19CDCDBFB43C_.wvu.Rows" sId="1"/>
    <undo index="14" exp="area" ref3D="1" dr="$A$450:$XFD$450" dn="Z_3693EDC1_FD1C_4AF3_912C_19CDCDBFB43C_.wvu.Rows" sId="1"/>
    <undo index="12" exp="area" ref3D="1" dr="$A$363:$XFD$363" dn="Z_3693EDC1_FD1C_4AF3_912C_19CDCDBFB43C_.wvu.Rows" sId="1"/>
    <undo index="10" exp="area" ref3D="1" dr="$A$327:$XFD$328" dn="Z_161695C3_1CE5_4E5C_AD86_E27CE310F608_.wvu.Rows" sId="1"/>
    <undo index="8" exp="area" ref3D="1" dr="$A$433:$XFD$433" dn="Z_161695C3_1CE5_4E5C_AD86_E27CE310F608_.wvu.Rows" sId="1"/>
    <undo index="2" exp="area" ref3D="1" dr="$A$287:$XFD$287" dn="Z_161695C3_1CE5_4E5C_AD86_E27CE310F608_.wvu.Rows" sId="1"/>
    <undo index="1" exp="area" ref3D="1" dr="$A$285:$XFD$285" dn="Z_161695C3_1CE5_4E5C_AD86_E27CE310F608_.wvu.Rows" sId="1"/>
    <undo index="14" exp="area" ref3D="1" dr="$A$433:$XFD$433" dn="Z_10610988_B7D0_46D7_B8FD_DA5F72A4893C_.wvu.Rows" sId="1"/>
    <undo index="10" exp="area" ref3D="1" dr="$A$327:$XFD$328" dn="Z_10610988_B7D0_46D7_B8FD_DA5F72A4893C_.wvu.Rows" sId="1"/>
    <undo index="8" exp="area" ref3D="1" dr="$A$287:$XFD$287" dn="Z_10610988_B7D0_46D7_B8FD_DA5F72A4893C_.wvu.Rows" sId="1"/>
    <undo index="6" exp="area" ref3D="1" dr="$A$285:$XFD$285"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49" sId="1" ref="A222:XFD222" action="deleteRow">
    <undo index="8" exp="area" ref3D="1" dr="$A$284:$XFD$284" dn="Z_E7170C51_9D5A_4A08_B92E_A8EB730D7DEE_.wvu.Rows" sId="1"/>
    <undo index="16" exp="area" ref3D="1" dr="$A$455:$XFD$455" dn="Z_3693EDC1_FD1C_4AF3_912C_19CDCDBFB43C_.wvu.Rows" sId="1"/>
    <undo index="14" exp="area" ref3D="1" dr="$A$449:$XFD$449" dn="Z_3693EDC1_FD1C_4AF3_912C_19CDCDBFB43C_.wvu.Rows" sId="1"/>
    <undo index="12" exp="area" ref3D="1" dr="$A$362:$XFD$362" dn="Z_3693EDC1_FD1C_4AF3_912C_19CDCDBFB43C_.wvu.Rows" sId="1"/>
    <undo index="10" exp="area" ref3D="1" dr="$A$326:$XFD$327" dn="Z_161695C3_1CE5_4E5C_AD86_E27CE310F608_.wvu.Rows" sId="1"/>
    <undo index="8" exp="area" ref3D="1" dr="$A$432:$XFD$432" dn="Z_161695C3_1CE5_4E5C_AD86_E27CE310F608_.wvu.Rows" sId="1"/>
    <undo index="2" exp="area" ref3D="1" dr="$A$286:$XFD$286" dn="Z_161695C3_1CE5_4E5C_AD86_E27CE310F608_.wvu.Rows" sId="1"/>
    <undo index="1" exp="area" ref3D="1" dr="$A$284:$XFD$284" dn="Z_161695C3_1CE5_4E5C_AD86_E27CE310F608_.wvu.Rows" sId="1"/>
    <undo index="14" exp="area" ref3D="1" dr="$A$432:$XFD$432" dn="Z_10610988_B7D0_46D7_B8FD_DA5F72A4893C_.wvu.Rows" sId="1"/>
    <undo index="10" exp="area" ref3D="1" dr="$A$326:$XFD$327" dn="Z_10610988_B7D0_46D7_B8FD_DA5F72A4893C_.wvu.Rows" sId="1"/>
    <undo index="8" exp="area" ref3D="1" dr="$A$286:$XFD$286" dn="Z_10610988_B7D0_46D7_B8FD_DA5F72A4893C_.wvu.Rows" sId="1"/>
    <undo index="6" exp="area" ref3D="1" dr="$A$284:$XFD$284"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0" sId="1" ref="A222:XFD222" action="deleteRow">
    <undo index="8" exp="area" ref3D="1" dr="$A$283:$XFD$283" dn="Z_E7170C51_9D5A_4A08_B92E_A8EB730D7DEE_.wvu.Rows" sId="1"/>
    <undo index="16" exp="area" ref3D="1" dr="$A$454:$XFD$454" dn="Z_3693EDC1_FD1C_4AF3_912C_19CDCDBFB43C_.wvu.Rows" sId="1"/>
    <undo index="14" exp="area" ref3D="1" dr="$A$448:$XFD$448" dn="Z_3693EDC1_FD1C_4AF3_912C_19CDCDBFB43C_.wvu.Rows" sId="1"/>
    <undo index="12" exp="area" ref3D="1" dr="$A$361:$XFD$361" dn="Z_3693EDC1_FD1C_4AF3_912C_19CDCDBFB43C_.wvu.Rows" sId="1"/>
    <undo index="10" exp="area" ref3D="1" dr="$A$325:$XFD$326" dn="Z_161695C3_1CE5_4E5C_AD86_E27CE310F608_.wvu.Rows" sId="1"/>
    <undo index="8" exp="area" ref3D="1" dr="$A$431:$XFD$431" dn="Z_161695C3_1CE5_4E5C_AD86_E27CE310F608_.wvu.Rows" sId="1"/>
    <undo index="2" exp="area" ref3D="1" dr="$A$285:$XFD$285" dn="Z_161695C3_1CE5_4E5C_AD86_E27CE310F608_.wvu.Rows" sId="1"/>
    <undo index="1" exp="area" ref3D="1" dr="$A$283:$XFD$283" dn="Z_161695C3_1CE5_4E5C_AD86_E27CE310F608_.wvu.Rows" sId="1"/>
    <undo index="14" exp="area" ref3D="1" dr="$A$431:$XFD$431" dn="Z_10610988_B7D0_46D7_B8FD_DA5F72A4893C_.wvu.Rows" sId="1"/>
    <undo index="10" exp="area" ref3D="1" dr="$A$325:$XFD$326" dn="Z_10610988_B7D0_46D7_B8FD_DA5F72A4893C_.wvu.Rows" sId="1"/>
    <undo index="8" exp="area" ref3D="1" dr="$A$285:$XFD$285" dn="Z_10610988_B7D0_46D7_B8FD_DA5F72A4893C_.wvu.Rows" sId="1"/>
    <undo index="6" exp="area" ref3D="1" dr="$A$283:$XFD$283"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1" sId="1" ref="A222:XFD222" action="deleteRow">
    <undo index="8" exp="area" ref3D="1" dr="$A$282:$XFD$282" dn="Z_E7170C51_9D5A_4A08_B92E_A8EB730D7DEE_.wvu.Rows" sId="1"/>
    <undo index="16" exp="area" ref3D="1" dr="$A$453:$XFD$453" dn="Z_3693EDC1_FD1C_4AF3_912C_19CDCDBFB43C_.wvu.Rows" sId="1"/>
    <undo index="14" exp="area" ref3D="1" dr="$A$447:$XFD$447" dn="Z_3693EDC1_FD1C_4AF3_912C_19CDCDBFB43C_.wvu.Rows" sId="1"/>
    <undo index="12" exp="area" ref3D="1" dr="$A$360:$XFD$360" dn="Z_3693EDC1_FD1C_4AF3_912C_19CDCDBFB43C_.wvu.Rows" sId="1"/>
    <undo index="10" exp="area" ref3D="1" dr="$A$324:$XFD$325" dn="Z_161695C3_1CE5_4E5C_AD86_E27CE310F608_.wvu.Rows" sId="1"/>
    <undo index="8" exp="area" ref3D="1" dr="$A$430:$XFD$430" dn="Z_161695C3_1CE5_4E5C_AD86_E27CE310F608_.wvu.Rows" sId="1"/>
    <undo index="2" exp="area" ref3D="1" dr="$A$284:$XFD$284" dn="Z_161695C3_1CE5_4E5C_AD86_E27CE310F608_.wvu.Rows" sId="1"/>
    <undo index="1" exp="area" ref3D="1" dr="$A$282:$XFD$282" dn="Z_161695C3_1CE5_4E5C_AD86_E27CE310F608_.wvu.Rows" sId="1"/>
    <undo index="14" exp="area" ref3D="1" dr="$A$430:$XFD$430" dn="Z_10610988_B7D0_46D7_B8FD_DA5F72A4893C_.wvu.Rows" sId="1"/>
    <undo index="10" exp="area" ref3D="1" dr="$A$324:$XFD$325" dn="Z_10610988_B7D0_46D7_B8FD_DA5F72A4893C_.wvu.Rows" sId="1"/>
    <undo index="8" exp="area" ref3D="1" dr="$A$284:$XFD$284" dn="Z_10610988_B7D0_46D7_B8FD_DA5F72A4893C_.wvu.Rows" sId="1"/>
    <undo index="6" exp="area" ref3D="1" dr="$A$282:$XFD$282"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2" sId="1" ref="A222:XFD222" action="deleteRow">
    <undo index="8" exp="area" ref3D="1" dr="$A$281:$XFD$281" dn="Z_E7170C51_9D5A_4A08_B92E_A8EB730D7DEE_.wvu.Rows" sId="1"/>
    <undo index="16" exp="area" ref3D="1" dr="$A$452:$XFD$452" dn="Z_3693EDC1_FD1C_4AF3_912C_19CDCDBFB43C_.wvu.Rows" sId="1"/>
    <undo index="14" exp="area" ref3D="1" dr="$A$446:$XFD$446" dn="Z_3693EDC1_FD1C_4AF3_912C_19CDCDBFB43C_.wvu.Rows" sId="1"/>
    <undo index="12" exp="area" ref3D="1" dr="$A$359:$XFD$359" dn="Z_3693EDC1_FD1C_4AF3_912C_19CDCDBFB43C_.wvu.Rows" sId="1"/>
    <undo index="10" exp="area" ref3D="1" dr="$A$323:$XFD$324" dn="Z_161695C3_1CE5_4E5C_AD86_E27CE310F608_.wvu.Rows" sId="1"/>
    <undo index="8" exp="area" ref3D="1" dr="$A$429:$XFD$429" dn="Z_161695C3_1CE5_4E5C_AD86_E27CE310F608_.wvu.Rows" sId="1"/>
    <undo index="2" exp="area" ref3D="1" dr="$A$283:$XFD$283" dn="Z_161695C3_1CE5_4E5C_AD86_E27CE310F608_.wvu.Rows" sId="1"/>
    <undo index="1" exp="area" ref3D="1" dr="$A$281:$XFD$281" dn="Z_161695C3_1CE5_4E5C_AD86_E27CE310F608_.wvu.Rows" sId="1"/>
    <undo index="14" exp="area" ref3D="1" dr="$A$429:$XFD$429" dn="Z_10610988_B7D0_46D7_B8FD_DA5F72A4893C_.wvu.Rows" sId="1"/>
    <undo index="10" exp="area" ref3D="1" dr="$A$323:$XFD$324" dn="Z_10610988_B7D0_46D7_B8FD_DA5F72A4893C_.wvu.Rows" sId="1"/>
    <undo index="8" exp="area" ref3D="1" dr="$A$283:$XFD$283" dn="Z_10610988_B7D0_46D7_B8FD_DA5F72A4893C_.wvu.Rows" sId="1"/>
    <undo index="6" exp="area" ref3D="1" dr="$A$281:$XFD$281"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3" sId="1" ref="A222:XFD222" action="deleteRow">
    <undo index="8" exp="area" ref3D="1" dr="$A$280:$XFD$280" dn="Z_E7170C51_9D5A_4A08_B92E_A8EB730D7DEE_.wvu.Rows" sId="1"/>
    <undo index="16" exp="area" ref3D="1" dr="$A$451:$XFD$451" dn="Z_3693EDC1_FD1C_4AF3_912C_19CDCDBFB43C_.wvu.Rows" sId="1"/>
    <undo index="14" exp="area" ref3D="1" dr="$A$445:$XFD$445" dn="Z_3693EDC1_FD1C_4AF3_912C_19CDCDBFB43C_.wvu.Rows" sId="1"/>
    <undo index="12" exp="area" ref3D="1" dr="$A$358:$XFD$358" dn="Z_3693EDC1_FD1C_4AF3_912C_19CDCDBFB43C_.wvu.Rows" sId="1"/>
    <undo index="10" exp="area" ref3D="1" dr="$A$322:$XFD$323" dn="Z_161695C3_1CE5_4E5C_AD86_E27CE310F608_.wvu.Rows" sId="1"/>
    <undo index="8" exp="area" ref3D="1" dr="$A$428:$XFD$428" dn="Z_161695C3_1CE5_4E5C_AD86_E27CE310F608_.wvu.Rows" sId="1"/>
    <undo index="2" exp="area" ref3D="1" dr="$A$282:$XFD$282" dn="Z_161695C3_1CE5_4E5C_AD86_E27CE310F608_.wvu.Rows" sId="1"/>
    <undo index="1" exp="area" ref3D="1" dr="$A$280:$XFD$280" dn="Z_161695C3_1CE5_4E5C_AD86_E27CE310F608_.wvu.Rows" sId="1"/>
    <undo index="14" exp="area" ref3D="1" dr="$A$428:$XFD$428" dn="Z_10610988_B7D0_46D7_B8FD_DA5F72A4893C_.wvu.Rows" sId="1"/>
    <undo index="10" exp="area" ref3D="1" dr="$A$322:$XFD$323" dn="Z_10610988_B7D0_46D7_B8FD_DA5F72A4893C_.wvu.Rows" sId="1"/>
    <undo index="8" exp="area" ref3D="1" dr="$A$282:$XFD$282" dn="Z_10610988_B7D0_46D7_B8FD_DA5F72A4893C_.wvu.Rows" sId="1"/>
    <undo index="6" exp="area" ref3D="1" dr="$A$280:$XFD$280"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4" sId="1" ref="A222:XFD222" action="deleteRow">
    <undo index="8" exp="area" ref3D="1" dr="$A$279:$XFD$279" dn="Z_E7170C51_9D5A_4A08_B92E_A8EB730D7DEE_.wvu.Rows" sId="1"/>
    <undo index="16" exp="area" ref3D="1" dr="$A$450:$XFD$450" dn="Z_3693EDC1_FD1C_4AF3_912C_19CDCDBFB43C_.wvu.Rows" sId="1"/>
    <undo index="14" exp="area" ref3D="1" dr="$A$444:$XFD$444" dn="Z_3693EDC1_FD1C_4AF3_912C_19CDCDBFB43C_.wvu.Rows" sId="1"/>
    <undo index="12" exp="area" ref3D="1" dr="$A$357:$XFD$357" dn="Z_3693EDC1_FD1C_4AF3_912C_19CDCDBFB43C_.wvu.Rows" sId="1"/>
    <undo index="10" exp="area" ref3D="1" dr="$A$321:$XFD$322" dn="Z_161695C3_1CE5_4E5C_AD86_E27CE310F608_.wvu.Rows" sId="1"/>
    <undo index="8" exp="area" ref3D="1" dr="$A$427:$XFD$427" dn="Z_161695C3_1CE5_4E5C_AD86_E27CE310F608_.wvu.Rows" sId="1"/>
    <undo index="2" exp="area" ref3D="1" dr="$A$281:$XFD$281" dn="Z_161695C3_1CE5_4E5C_AD86_E27CE310F608_.wvu.Rows" sId="1"/>
    <undo index="1" exp="area" ref3D="1" dr="$A$279:$XFD$279" dn="Z_161695C3_1CE5_4E5C_AD86_E27CE310F608_.wvu.Rows" sId="1"/>
    <undo index="14" exp="area" ref3D="1" dr="$A$427:$XFD$427" dn="Z_10610988_B7D0_46D7_B8FD_DA5F72A4893C_.wvu.Rows" sId="1"/>
    <undo index="10" exp="area" ref3D="1" dr="$A$321:$XFD$322" dn="Z_10610988_B7D0_46D7_B8FD_DA5F72A4893C_.wvu.Rows" sId="1"/>
    <undo index="8" exp="area" ref3D="1" dr="$A$281:$XFD$281" dn="Z_10610988_B7D0_46D7_B8FD_DA5F72A4893C_.wvu.Rows" sId="1"/>
    <undo index="6" exp="area" ref3D="1" dr="$A$279:$XFD$279"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5" sId="1" ref="A222:XFD222" action="deleteRow">
    <undo index="8" exp="area" ref3D="1" dr="$A$278:$XFD$278" dn="Z_E7170C51_9D5A_4A08_B92E_A8EB730D7DEE_.wvu.Rows" sId="1"/>
    <undo index="16" exp="area" ref3D="1" dr="$A$449:$XFD$449" dn="Z_3693EDC1_FD1C_4AF3_912C_19CDCDBFB43C_.wvu.Rows" sId="1"/>
    <undo index="14" exp="area" ref3D="1" dr="$A$443:$XFD$443" dn="Z_3693EDC1_FD1C_4AF3_912C_19CDCDBFB43C_.wvu.Rows" sId="1"/>
    <undo index="12" exp="area" ref3D="1" dr="$A$356:$XFD$356" dn="Z_3693EDC1_FD1C_4AF3_912C_19CDCDBFB43C_.wvu.Rows" sId="1"/>
    <undo index="10" exp="area" ref3D="1" dr="$A$320:$XFD$321" dn="Z_161695C3_1CE5_4E5C_AD86_E27CE310F608_.wvu.Rows" sId="1"/>
    <undo index="8" exp="area" ref3D="1" dr="$A$426:$XFD$426" dn="Z_161695C3_1CE5_4E5C_AD86_E27CE310F608_.wvu.Rows" sId="1"/>
    <undo index="2" exp="area" ref3D="1" dr="$A$280:$XFD$280" dn="Z_161695C3_1CE5_4E5C_AD86_E27CE310F608_.wvu.Rows" sId="1"/>
    <undo index="1" exp="area" ref3D="1" dr="$A$278:$XFD$278" dn="Z_161695C3_1CE5_4E5C_AD86_E27CE310F608_.wvu.Rows" sId="1"/>
    <undo index="14" exp="area" ref3D="1" dr="$A$426:$XFD$426" dn="Z_10610988_B7D0_46D7_B8FD_DA5F72A4893C_.wvu.Rows" sId="1"/>
    <undo index="10" exp="area" ref3D="1" dr="$A$320:$XFD$321" dn="Z_10610988_B7D0_46D7_B8FD_DA5F72A4893C_.wvu.Rows" sId="1"/>
    <undo index="8" exp="area" ref3D="1" dr="$A$280:$XFD$280" dn="Z_10610988_B7D0_46D7_B8FD_DA5F72A4893C_.wvu.Rows" sId="1"/>
    <undo index="6" exp="area" ref3D="1" dr="$A$278:$XFD$278"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6" sId="1" ref="A222:XFD222" action="deleteRow">
    <undo index="8" exp="area" ref3D="1" dr="$A$277:$XFD$277" dn="Z_E7170C51_9D5A_4A08_B92E_A8EB730D7DEE_.wvu.Rows" sId="1"/>
    <undo index="16" exp="area" ref3D="1" dr="$A$448:$XFD$448" dn="Z_3693EDC1_FD1C_4AF3_912C_19CDCDBFB43C_.wvu.Rows" sId="1"/>
    <undo index="14" exp="area" ref3D="1" dr="$A$442:$XFD$442" dn="Z_3693EDC1_FD1C_4AF3_912C_19CDCDBFB43C_.wvu.Rows" sId="1"/>
    <undo index="12" exp="area" ref3D="1" dr="$A$355:$XFD$355" dn="Z_3693EDC1_FD1C_4AF3_912C_19CDCDBFB43C_.wvu.Rows" sId="1"/>
    <undo index="10" exp="area" ref3D="1" dr="$A$319:$XFD$320" dn="Z_161695C3_1CE5_4E5C_AD86_E27CE310F608_.wvu.Rows" sId="1"/>
    <undo index="8" exp="area" ref3D="1" dr="$A$425:$XFD$425" dn="Z_161695C3_1CE5_4E5C_AD86_E27CE310F608_.wvu.Rows" sId="1"/>
    <undo index="2" exp="area" ref3D="1" dr="$A$279:$XFD$279" dn="Z_161695C3_1CE5_4E5C_AD86_E27CE310F608_.wvu.Rows" sId="1"/>
    <undo index="1" exp="area" ref3D="1" dr="$A$277:$XFD$277" dn="Z_161695C3_1CE5_4E5C_AD86_E27CE310F608_.wvu.Rows" sId="1"/>
    <undo index="14" exp="area" ref3D="1" dr="$A$425:$XFD$425" dn="Z_10610988_B7D0_46D7_B8FD_DA5F72A4893C_.wvu.Rows" sId="1"/>
    <undo index="10" exp="area" ref3D="1" dr="$A$319:$XFD$320" dn="Z_10610988_B7D0_46D7_B8FD_DA5F72A4893C_.wvu.Rows" sId="1"/>
    <undo index="8" exp="area" ref3D="1" dr="$A$279:$XFD$279" dn="Z_10610988_B7D0_46D7_B8FD_DA5F72A4893C_.wvu.Rows" sId="1"/>
    <undo index="6" exp="area" ref3D="1" dr="$A$277:$XFD$277"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7" sId="1" ref="A222:XFD222" action="deleteRow">
    <undo index="8" exp="area" ref3D="1" dr="$A$276:$XFD$276" dn="Z_E7170C51_9D5A_4A08_B92E_A8EB730D7DEE_.wvu.Rows" sId="1"/>
    <undo index="16" exp="area" ref3D="1" dr="$A$447:$XFD$447" dn="Z_3693EDC1_FD1C_4AF3_912C_19CDCDBFB43C_.wvu.Rows" sId="1"/>
    <undo index="14" exp="area" ref3D="1" dr="$A$441:$XFD$441" dn="Z_3693EDC1_FD1C_4AF3_912C_19CDCDBFB43C_.wvu.Rows" sId="1"/>
    <undo index="12" exp="area" ref3D="1" dr="$A$354:$XFD$354" dn="Z_3693EDC1_FD1C_4AF3_912C_19CDCDBFB43C_.wvu.Rows" sId="1"/>
    <undo index="10" exp="area" ref3D="1" dr="$A$318:$XFD$319" dn="Z_161695C3_1CE5_4E5C_AD86_E27CE310F608_.wvu.Rows" sId="1"/>
    <undo index="8" exp="area" ref3D="1" dr="$A$424:$XFD$424" dn="Z_161695C3_1CE5_4E5C_AD86_E27CE310F608_.wvu.Rows" sId="1"/>
    <undo index="2" exp="area" ref3D="1" dr="$A$278:$XFD$278" dn="Z_161695C3_1CE5_4E5C_AD86_E27CE310F608_.wvu.Rows" sId="1"/>
    <undo index="1" exp="area" ref3D="1" dr="$A$276:$XFD$276" dn="Z_161695C3_1CE5_4E5C_AD86_E27CE310F608_.wvu.Rows" sId="1"/>
    <undo index="14" exp="area" ref3D="1" dr="$A$424:$XFD$424" dn="Z_10610988_B7D0_46D7_B8FD_DA5F72A4893C_.wvu.Rows" sId="1"/>
    <undo index="10" exp="area" ref3D="1" dr="$A$318:$XFD$319" dn="Z_10610988_B7D0_46D7_B8FD_DA5F72A4893C_.wvu.Rows" sId="1"/>
    <undo index="8" exp="area" ref3D="1" dr="$A$278:$XFD$278" dn="Z_10610988_B7D0_46D7_B8FD_DA5F72A4893C_.wvu.Rows" sId="1"/>
    <undo index="6" exp="area" ref3D="1" dr="$A$276:$XFD$276"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8" sId="1" ref="A222:XFD222" action="deleteRow">
    <undo index="8" exp="area" ref3D="1" dr="$A$275:$XFD$275" dn="Z_E7170C51_9D5A_4A08_B92E_A8EB730D7DEE_.wvu.Rows" sId="1"/>
    <undo index="16" exp="area" ref3D="1" dr="$A$446:$XFD$446" dn="Z_3693EDC1_FD1C_4AF3_912C_19CDCDBFB43C_.wvu.Rows" sId="1"/>
    <undo index="14" exp="area" ref3D="1" dr="$A$440:$XFD$440" dn="Z_3693EDC1_FD1C_4AF3_912C_19CDCDBFB43C_.wvu.Rows" sId="1"/>
    <undo index="12" exp="area" ref3D="1" dr="$A$353:$XFD$353" dn="Z_3693EDC1_FD1C_4AF3_912C_19CDCDBFB43C_.wvu.Rows" sId="1"/>
    <undo index="10" exp="area" ref3D="1" dr="$A$317:$XFD$318" dn="Z_161695C3_1CE5_4E5C_AD86_E27CE310F608_.wvu.Rows" sId="1"/>
    <undo index="8" exp="area" ref3D="1" dr="$A$423:$XFD$423" dn="Z_161695C3_1CE5_4E5C_AD86_E27CE310F608_.wvu.Rows" sId="1"/>
    <undo index="2" exp="area" ref3D="1" dr="$A$277:$XFD$277" dn="Z_161695C3_1CE5_4E5C_AD86_E27CE310F608_.wvu.Rows" sId="1"/>
    <undo index="1" exp="area" ref3D="1" dr="$A$275:$XFD$275" dn="Z_161695C3_1CE5_4E5C_AD86_E27CE310F608_.wvu.Rows" sId="1"/>
    <undo index="14" exp="area" ref3D="1" dr="$A$423:$XFD$423" dn="Z_10610988_B7D0_46D7_B8FD_DA5F72A4893C_.wvu.Rows" sId="1"/>
    <undo index="10" exp="area" ref3D="1" dr="$A$317:$XFD$318" dn="Z_10610988_B7D0_46D7_B8FD_DA5F72A4893C_.wvu.Rows" sId="1"/>
    <undo index="8" exp="area" ref3D="1" dr="$A$277:$XFD$277" dn="Z_10610988_B7D0_46D7_B8FD_DA5F72A4893C_.wvu.Rows" sId="1"/>
    <undo index="6" exp="area" ref3D="1" dr="$A$275:$XFD$275"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59" sId="1" ref="A222:XFD222" action="deleteRow">
    <undo index="8" exp="area" ref3D="1" dr="$A$274:$XFD$274" dn="Z_E7170C51_9D5A_4A08_B92E_A8EB730D7DEE_.wvu.Rows" sId="1"/>
    <undo index="16" exp="area" ref3D="1" dr="$A$445:$XFD$445" dn="Z_3693EDC1_FD1C_4AF3_912C_19CDCDBFB43C_.wvu.Rows" sId="1"/>
    <undo index="14" exp="area" ref3D="1" dr="$A$439:$XFD$439" dn="Z_3693EDC1_FD1C_4AF3_912C_19CDCDBFB43C_.wvu.Rows" sId="1"/>
    <undo index="12" exp="area" ref3D="1" dr="$A$352:$XFD$352" dn="Z_3693EDC1_FD1C_4AF3_912C_19CDCDBFB43C_.wvu.Rows" sId="1"/>
    <undo index="10" exp="area" ref3D="1" dr="$A$316:$XFD$317" dn="Z_161695C3_1CE5_4E5C_AD86_E27CE310F608_.wvu.Rows" sId="1"/>
    <undo index="8" exp="area" ref3D="1" dr="$A$422:$XFD$422" dn="Z_161695C3_1CE5_4E5C_AD86_E27CE310F608_.wvu.Rows" sId="1"/>
    <undo index="2" exp="area" ref3D="1" dr="$A$276:$XFD$276" dn="Z_161695C3_1CE5_4E5C_AD86_E27CE310F608_.wvu.Rows" sId="1"/>
    <undo index="1" exp="area" ref3D="1" dr="$A$274:$XFD$274" dn="Z_161695C3_1CE5_4E5C_AD86_E27CE310F608_.wvu.Rows" sId="1"/>
    <undo index="14" exp="area" ref3D="1" dr="$A$422:$XFD$422" dn="Z_10610988_B7D0_46D7_B8FD_DA5F72A4893C_.wvu.Rows" sId="1"/>
    <undo index="10" exp="area" ref3D="1" dr="$A$316:$XFD$317" dn="Z_10610988_B7D0_46D7_B8FD_DA5F72A4893C_.wvu.Rows" sId="1"/>
    <undo index="8" exp="area" ref3D="1" dr="$A$276:$XFD$276" dn="Z_10610988_B7D0_46D7_B8FD_DA5F72A4893C_.wvu.Rows" sId="1"/>
    <undo index="6" exp="area" ref3D="1" dr="$A$274:$XFD$274"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60" sId="1" ref="A222:XFD222" action="deleteRow">
    <undo index="8" exp="area" ref3D="1" dr="$A$273:$XFD$273" dn="Z_E7170C51_9D5A_4A08_B92E_A8EB730D7DEE_.wvu.Rows" sId="1"/>
    <undo index="16" exp="area" ref3D="1" dr="$A$444:$XFD$444" dn="Z_3693EDC1_FD1C_4AF3_912C_19CDCDBFB43C_.wvu.Rows" sId="1"/>
    <undo index="14" exp="area" ref3D="1" dr="$A$438:$XFD$438" dn="Z_3693EDC1_FD1C_4AF3_912C_19CDCDBFB43C_.wvu.Rows" sId="1"/>
    <undo index="12" exp="area" ref3D="1" dr="$A$351:$XFD$351" dn="Z_3693EDC1_FD1C_4AF3_912C_19CDCDBFB43C_.wvu.Rows" sId="1"/>
    <undo index="10" exp="area" ref3D="1" dr="$A$315:$XFD$316" dn="Z_161695C3_1CE5_4E5C_AD86_E27CE310F608_.wvu.Rows" sId="1"/>
    <undo index="8" exp="area" ref3D="1" dr="$A$421:$XFD$421" dn="Z_161695C3_1CE5_4E5C_AD86_E27CE310F608_.wvu.Rows" sId="1"/>
    <undo index="2" exp="area" ref3D="1" dr="$A$275:$XFD$275" dn="Z_161695C3_1CE5_4E5C_AD86_E27CE310F608_.wvu.Rows" sId="1"/>
    <undo index="1" exp="area" ref3D="1" dr="$A$273:$XFD$273" dn="Z_161695C3_1CE5_4E5C_AD86_E27CE310F608_.wvu.Rows" sId="1"/>
    <undo index="14" exp="area" ref3D="1" dr="$A$421:$XFD$421" dn="Z_10610988_B7D0_46D7_B8FD_DA5F72A4893C_.wvu.Rows" sId="1"/>
    <undo index="10" exp="area" ref3D="1" dr="$A$315:$XFD$316" dn="Z_10610988_B7D0_46D7_B8FD_DA5F72A4893C_.wvu.Rows" sId="1"/>
    <undo index="8" exp="area" ref3D="1" dr="$A$275:$XFD$275" dn="Z_10610988_B7D0_46D7_B8FD_DA5F72A4893C_.wvu.Rows" sId="1"/>
    <undo index="6" exp="area" ref3D="1" dr="$A$273:$XFD$273"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61" sId="1" ref="A222:XFD222" action="deleteRow">
    <undo index="8" exp="area" ref3D="1" dr="$A$272:$XFD$272" dn="Z_E7170C51_9D5A_4A08_B92E_A8EB730D7DEE_.wvu.Rows" sId="1"/>
    <undo index="16" exp="area" ref3D="1" dr="$A$443:$XFD$443" dn="Z_3693EDC1_FD1C_4AF3_912C_19CDCDBFB43C_.wvu.Rows" sId="1"/>
    <undo index="14" exp="area" ref3D="1" dr="$A$437:$XFD$437" dn="Z_3693EDC1_FD1C_4AF3_912C_19CDCDBFB43C_.wvu.Rows" sId="1"/>
    <undo index="12" exp="area" ref3D="1" dr="$A$350:$XFD$350" dn="Z_3693EDC1_FD1C_4AF3_912C_19CDCDBFB43C_.wvu.Rows" sId="1"/>
    <undo index="10" exp="area" ref3D="1" dr="$A$314:$XFD$315" dn="Z_161695C3_1CE5_4E5C_AD86_E27CE310F608_.wvu.Rows" sId="1"/>
    <undo index="8" exp="area" ref3D="1" dr="$A$420:$XFD$420" dn="Z_161695C3_1CE5_4E5C_AD86_E27CE310F608_.wvu.Rows" sId="1"/>
    <undo index="2" exp="area" ref3D="1" dr="$A$274:$XFD$274" dn="Z_161695C3_1CE5_4E5C_AD86_E27CE310F608_.wvu.Rows" sId="1"/>
    <undo index="1" exp="area" ref3D="1" dr="$A$272:$XFD$272" dn="Z_161695C3_1CE5_4E5C_AD86_E27CE310F608_.wvu.Rows" sId="1"/>
    <undo index="14" exp="area" ref3D="1" dr="$A$420:$XFD$420" dn="Z_10610988_B7D0_46D7_B8FD_DA5F72A4893C_.wvu.Rows" sId="1"/>
    <undo index="10" exp="area" ref3D="1" dr="$A$314:$XFD$315" dn="Z_10610988_B7D0_46D7_B8FD_DA5F72A4893C_.wvu.Rows" sId="1"/>
    <undo index="8" exp="area" ref3D="1" dr="$A$274:$XFD$274" dn="Z_10610988_B7D0_46D7_B8FD_DA5F72A4893C_.wvu.Rows" sId="1"/>
    <undo index="6" exp="area" ref3D="1" dr="$A$272:$XFD$272" dn="Z_10610988_B7D0_46D7_B8FD_DA5F72A4893C_.wvu.Rows" sId="1"/>
    <rfmt sheetId="1" xfDxf="1" sqref="A222:XFD222" start="0" length="0">
      <dxf>
        <font>
          <color rgb="FFFF0000"/>
        </font>
      </dxf>
    </rfmt>
    <rfmt sheetId="1" sqref="A222" start="0" length="0">
      <dxf>
        <font>
          <b/>
          <sz val="16"/>
          <color rgb="FFFF0000"/>
        </font>
      </dxf>
    </rfmt>
    <rfmt sheetId="1" sqref="C222" start="0" length="0">
      <dxf>
        <alignment horizontal="right" vertical="center" readingOrder="0"/>
      </dxf>
    </rfmt>
    <rfmt sheetId="1" sqref="D222" start="0" length="0">
      <dxf>
        <alignment horizontal="right" vertical="center" readingOrder="0"/>
      </dxf>
    </rfmt>
    <rfmt sheetId="1" sqref="E222" start="0" length="0">
      <dxf>
        <alignment horizontal="right" vertical="center" readingOrder="0"/>
      </dxf>
    </rfmt>
    <rfmt sheetId="1" sqref="F222" start="0" length="0">
      <dxf>
        <alignment horizontal="justify" vertical="top" readingOrder="0"/>
      </dxf>
    </rfmt>
    <rfmt sheetId="1" sqref="G222" start="0" length="0">
      <dxf>
        <font>
          <sz val="14"/>
          <color rgb="FFFF0000"/>
        </font>
      </dxf>
    </rfmt>
  </rrc>
  <rrc rId="2562" sId="1" ref="A196:XFD219" action="insertRow">
    <undo index="8" exp="area" ref3D="1" dr="$A$271:$XFD$271" dn="Z_E7170C51_9D5A_4A08_B92E_A8EB730D7DEE_.wvu.Rows" sId="1"/>
    <undo index="16" exp="area" ref3D="1" dr="$A$442:$XFD$442" dn="Z_3693EDC1_FD1C_4AF3_912C_19CDCDBFB43C_.wvu.Rows" sId="1"/>
    <undo index="14" exp="area" ref3D="1" dr="$A$436:$XFD$436" dn="Z_3693EDC1_FD1C_4AF3_912C_19CDCDBFB43C_.wvu.Rows" sId="1"/>
    <undo index="12" exp="area" ref3D="1" dr="$A$349:$XFD$349" dn="Z_3693EDC1_FD1C_4AF3_912C_19CDCDBFB43C_.wvu.Rows" sId="1"/>
    <undo index="10" exp="area" ref3D="1" dr="$A$221:$XFD$221" dn="Z_3693EDC1_FD1C_4AF3_912C_19CDCDBFB43C_.wvu.Rows" sId="1"/>
    <undo index="8" exp="area" ref3D="1" dr="$A$215:$XFD$215" dn="Z_3693EDC1_FD1C_4AF3_912C_19CDCDBFB43C_.wvu.Rows" sId="1"/>
    <undo index="6" exp="area" ref3D="1" dr="$A$205:$XFD$205" dn="Z_3693EDC1_FD1C_4AF3_912C_19CDCDBFB43C_.wvu.Rows" sId="1"/>
    <undo index="10" exp="area" ref3D="1" dr="$A$313:$XFD$314" dn="Z_161695C3_1CE5_4E5C_AD86_E27CE310F608_.wvu.Rows" sId="1"/>
    <undo index="8" exp="area" ref3D="1" dr="$A$419:$XFD$419" dn="Z_161695C3_1CE5_4E5C_AD86_E27CE310F608_.wvu.Rows" sId="1"/>
    <undo index="2" exp="area" ref3D="1" dr="$A$273:$XFD$273" dn="Z_161695C3_1CE5_4E5C_AD86_E27CE310F608_.wvu.Rows" sId="1"/>
    <undo index="1" exp="area" ref3D="1" dr="$A$271:$XFD$271" dn="Z_161695C3_1CE5_4E5C_AD86_E27CE310F608_.wvu.Rows" sId="1"/>
    <undo index="14" exp="area" ref3D="1" dr="$A$419:$XFD$419" dn="Z_10610988_B7D0_46D7_B8FD_DA5F72A4893C_.wvu.Rows" sId="1"/>
    <undo index="10" exp="area" ref3D="1" dr="$A$313:$XFD$314" dn="Z_10610988_B7D0_46D7_B8FD_DA5F72A4893C_.wvu.Rows" sId="1"/>
    <undo index="8" exp="area" ref3D="1" dr="$A$273:$XFD$273" dn="Z_10610988_B7D0_46D7_B8FD_DA5F72A4893C_.wvu.Rows" sId="1"/>
    <undo index="6" exp="area" ref3D="1" dr="$A$271:$XFD$271" dn="Z_10610988_B7D0_46D7_B8FD_DA5F72A4893C_.wvu.Rows" sId="1"/>
  </rrc>
  <rm rId="2563" sheetId="1" source="A306:XFD329" destination="A196:XFD219" sourceSheetId="1">
    <rfmt sheetId="1" xfDxf="1" sqref="A196:XFD196" start="0" length="0">
      <dxf>
        <font>
          <color rgb="FFFF0000"/>
        </font>
      </dxf>
    </rfmt>
    <rfmt sheetId="1" xfDxf="1" sqref="A197:XFD197" start="0" length="0">
      <dxf>
        <font>
          <color rgb="FFFF0000"/>
        </font>
      </dxf>
    </rfmt>
    <rfmt sheetId="1" xfDxf="1" sqref="A198:XFD198" start="0" length="0">
      <dxf>
        <font>
          <color rgb="FFFF0000"/>
        </font>
      </dxf>
    </rfmt>
    <rfmt sheetId="1" xfDxf="1" sqref="A199:XFD199" start="0" length="0">
      <dxf>
        <font>
          <color rgb="FFFF0000"/>
        </font>
      </dxf>
    </rfmt>
    <rfmt sheetId="1" xfDxf="1" sqref="A200:XFD200" start="0" length="0">
      <dxf>
        <font>
          <color rgb="FFFF0000"/>
        </font>
      </dxf>
    </rfmt>
    <rfmt sheetId="1" xfDxf="1" sqref="A201:XFD201" start="0" length="0">
      <dxf>
        <font>
          <color rgb="FFFF0000"/>
        </font>
      </dxf>
    </rfmt>
    <rfmt sheetId="1" xfDxf="1" sqref="A202:XFD202" start="0" length="0">
      <dxf>
        <font>
          <color rgb="FFFF0000"/>
        </font>
      </dxf>
    </rfmt>
    <rfmt sheetId="1" xfDxf="1" sqref="A203:XFD203" start="0" length="0">
      <dxf>
        <font>
          <color rgb="FFFF0000"/>
        </font>
      </dxf>
    </rfmt>
    <rfmt sheetId="1" xfDxf="1" sqref="A204:XFD204" start="0" length="0">
      <dxf>
        <font>
          <color rgb="FFFF0000"/>
        </font>
      </dxf>
    </rfmt>
    <rfmt sheetId="1" xfDxf="1" sqref="A205:XFD205" start="0" length="0">
      <dxf>
        <font>
          <color rgb="FFFF0000"/>
        </font>
      </dxf>
    </rfmt>
    <rfmt sheetId="1" xfDxf="1" sqref="A206:XFD206" start="0" length="0">
      <dxf>
        <font>
          <color rgb="FFFF0000"/>
        </font>
      </dxf>
    </rfmt>
    <rfmt sheetId="1" xfDxf="1" sqref="A207:XFD207" start="0" length="0">
      <dxf>
        <font>
          <color rgb="FFFF0000"/>
        </font>
      </dxf>
    </rfmt>
    <rfmt sheetId="1" xfDxf="1" sqref="A208:XFD208" start="0" length="0">
      <dxf>
        <font>
          <color rgb="FFFF0000"/>
        </font>
      </dxf>
    </rfmt>
    <rfmt sheetId="1" xfDxf="1" sqref="A209:XFD209" start="0" length="0">
      <dxf>
        <font>
          <color rgb="FFFF0000"/>
        </font>
      </dxf>
    </rfmt>
    <rfmt sheetId="1" xfDxf="1" sqref="A210:XFD210" start="0" length="0">
      <dxf>
        <font>
          <color rgb="FFFF0000"/>
        </font>
      </dxf>
    </rfmt>
    <rfmt sheetId="1" xfDxf="1" sqref="A211:XFD211" start="0" length="0">
      <dxf>
        <font>
          <color rgb="FFFF0000"/>
        </font>
      </dxf>
    </rfmt>
    <rfmt sheetId="1" xfDxf="1" sqref="A212:XFD212" start="0" length="0">
      <dxf>
        <font>
          <color rgb="FFFF0000"/>
        </font>
      </dxf>
    </rfmt>
    <rfmt sheetId="1" xfDxf="1" sqref="A213:XFD213" start="0" length="0">
      <dxf>
        <font>
          <color rgb="FFFF0000"/>
        </font>
      </dxf>
    </rfmt>
    <rfmt sheetId="1" xfDxf="1" sqref="A214:XFD214" start="0" length="0">
      <dxf>
        <font>
          <color rgb="FFFF0000"/>
        </font>
      </dxf>
    </rfmt>
    <rfmt sheetId="1" xfDxf="1" sqref="A215:XFD215" start="0" length="0">
      <dxf>
        <font>
          <color rgb="FFFF0000"/>
        </font>
      </dxf>
    </rfmt>
    <rfmt sheetId="1" xfDxf="1" sqref="A216:XFD216" start="0" length="0">
      <dxf>
        <font>
          <color rgb="FFFF0000"/>
        </font>
      </dxf>
    </rfmt>
    <rfmt sheetId="1" xfDxf="1" sqref="A217:XFD217" start="0" length="0">
      <dxf>
        <font>
          <color rgb="FFFF0000"/>
        </font>
      </dxf>
    </rfmt>
    <rfmt sheetId="1" xfDxf="1" sqref="A218:XFD218" start="0" length="0">
      <dxf>
        <font>
          <color rgb="FFFF0000"/>
        </font>
      </dxf>
    </rfmt>
    <rfmt sheetId="1" xfDxf="1" sqref="A219:XFD219" start="0" length="0">
      <dxf>
        <font>
          <color rgb="FFFF0000"/>
        </font>
      </dxf>
    </rfmt>
    <rfmt sheetId="1" sqref="A196" start="0" length="0">
      <dxf>
        <font>
          <b/>
          <sz val="16"/>
          <color rgb="FFFF0000"/>
        </font>
      </dxf>
    </rfmt>
    <rfmt sheetId="1" sqref="B19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19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9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9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19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196" start="0" length="0">
      <dxf>
        <font>
          <sz val="13"/>
          <color rgb="FFFF0000"/>
        </font>
      </dxf>
    </rfmt>
    <rfmt sheetId="1" sqref="H196" start="0" length="0">
      <dxf>
        <font>
          <sz val="13"/>
          <color rgb="FFFF0000"/>
        </font>
      </dxf>
    </rfmt>
    <rfmt sheetId="1" sqref="A197" start="0" length="0">
      <dxf>
        <font>
          <b/>
          <sz val="16"/>
          <color rgb="FFFF0000"/>
        </font>
      </dxf>
    </rfmt>
    <rfmt sheetId="1" sqref="B19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19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9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9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19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197" start="0" length="0">
      <dxf>
        <font>
          <sz val="13"/>
          <color rgb="FFFF0000"/>
        </font>
      </dxf>
    </rfmt>
    <rfmt sheetId="1" sqref="H197" start="0" length="0">
      <dxf>
        <font>
          <sz val="13"/>
          <color rgb="FFFF0000"/>
        </font>
      </dxf>
    </rfmt>
    <rfmt sheetId="1" sqref="A198" start="0" length="0">
      <dxf>
        <font>
          <b/>
          <sz val="16"/>
          <color rgb="FFFF0000"/>
        </font>
      </dxf>
    </rfmt>
    <rfmt sheetId="1" sqref="B19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19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9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9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19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198" start="0" length="0">
      <dxf>
        <font>
          <sz val="13"/>
          <color rgb="FFFF0000"/>
        </font>
      </dxf>
    </rfmt>
    <rfmt sheetId="1" sqref="H198" start="0" length="0">
      <dxf>
        <font>
          <sz val="13"/>
          <color rgb="FFFF0000"/>
        </font>
      </dxf>
    </rfmt>
    <rfmt sheetId="1" sqref="A199" start="0" length="0">
      <dxf>
        <font>
          <b/>
          <sz val="16"/>
          <color rgb="FFFF0000"/>
        </font>
      </dxf>
    </rfmt>
    <rfmt sheetId="1" sqref="B19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19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9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9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19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199" start="0" length="0">
      <dxf>
        <font>
          <sz val="13"/>
          <color rgb="FFFF0000"/>
        </font>
      </dxf>
    </rfmt>
    <rfmt sheetId="1" sqref="H199" start="0" length="0">
      <dxf>
        <font>
          <sz val="13"/>
          <color rgb="FFFF0000"/>
        </font>
      </dxf>
    </rfmt>
    <rfmt sheetId="1" sqref="A200" start="0" length="0">
      <dxf>
        <font>
          <b/>
          <sz val="16"/>
          <color rgb="FFFF0000"/>
        </font>
      </dxf>
    </rfmt>
    <rfmt sheetId="1" sqref="B20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0" start="0" length="0">
      <dxf>
        <font>
          <sz val="13"/>
          <color rgb="FFFF0000"/>
        </font>
      </dxf>
    </rfmt>
    <rfmt sheetId="1" sqref="H200" start="0" length="0">
      <dxf>
        <font>
          <sz val="13"/>
          <color rgb="FFFF0000"/>
        </font>
      </dxf>
    </rfmt>
    <rfmt sheetId="1" sqref="A201" start="0" length="0">
      <dxf>
        <font>
          <b/>
          <sz val="16"/>
          <color rgb="FFFF0000"/>
        </font>
      </dxf>
    </rfmt>
    <rfmt sheetId="1" sqref="B20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1" start="0" length="0">
      <dxf>
        <font>
          <sz val="13"/>
          <color rgb="FFFF0000"/>
        </font>
      </dxf>
    </rfmt>
    <rfmt sheetId="1" sqref="H201" start="0" length="0">
      <dxf>
        <font>
          <sz val="13"/>
          <color rgb="FFFF0000"/>
        </font>
      </dxf>
    </rfmt>
    <rfmt sheetId="1" sqref="A202" start="0" length="0">
      <dxf>
        <font>
          <b/>
          <sz val="16"/>
          <color rgb="FFFF0000"/>
        </font>
      </dxf>
    </rfmt>
    <rfmt sheetId="1" sqref="B20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2" start="0" length="0">
      <dxf>
        <font>
          <sz val="13"/>
          <color rgb="FFFF0000"/>
        </font>
      </dxf>
    </rfmt>
    <rfmt sheetId="1" sqref="H202" start="0" length="0">
      <dxf>
        <font>
          <sz val="13"/>
          <color rgb="FFFF0000"/>
        </font>
      </dxf>
    </rfmt>
    <rfmt sheetId="1" sqref="A203" start="0" length="0">
      <dxf>
        <font>
          <b/>
          <sz val="16"/>
          <color rgb="FFFF0000"/>
        </font>
      </dxf>
    </rfmt>
    <rfmt sheetId="1" sqref="B20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3" start="0" length="0">
      <dxf>
        <font>
          <sz val="13"/>
          <color rgb="FFFF0000"/>
        </font>
      </dxf>
    </rfmt>
    <rfmt sheetId="1" sqref="H203" start="0" length="0">
      <dxf>
        <font>
          <sz val="13"/>
          <color rgb="FFFF0000"/>
        </font>
      </dxf>
    </rfmt>
    <rfmt sheetId="1" sqref="A204" start="0" length="0">
      <dxf>
        <font>
          <b/>
          <sz val="16"/>
          <color rgb="FFFF0000"/>
        </font>
      </dxf>
    </rfmt>
    <rfmt sheetId="1" sqref="B20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4" start="0" length="0">
      <dxf>
        <font>
          <sz val="13"/>
          <color rgb="FFFF0000"/>
        </font>
      </dxf>
    </rfmt>
    <rfmt sheetId="1" sqref="H204" start="0" length="0">
      <dxf>
        <font>
          <sz val="13"/>
          <color rgb="FFFF0000"/>
        </font>
      </dxf>
    </rfmt>
    <rfmt sheetId="1" sqref="A205" start="0" length="0">
      <dxf>
        <font>
          <b/>
          <sz val="16"/>
          <color rgb="FFFF0000"/>
        </font>
      </dxf>
    </rfmt>
    <rfmt sheetId="1" sqref="B20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5" start="0" length="0">
      <dxf>
        <font>
          <sz val="13"/>
          <color rgb="FFFF0000"/>
        </font>
      </dxf>
    </rfmt>
    <rfmt sheetId="1" sqref="H205" start="0" length="0">
      <dxf>
        <font>
          <sz val="13"/>
          <color rgb="FFFF0000"/>
        </font>
      </dxf>
    </rfmt>
    <rfmt sheetId="1" sqref="A206" start="0" length="0">
      <dxf>
        <font>
          <b/>
          <sz val="16"/>
          <color rgb="FFFF0000"/>
        </font>
      </dxf>
    </rfmt>
    <rfmt sheetId="1" sqref="B20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6" start="0" length="0">
      <dxf>
        <font>
          <sz val="13"/>
          <color rgb="FFFF0000"/>
        </font>
      </dxf>
    </rfmt>
    <rfmt sheetId="1" sqref="H206" start="0" length="0">
      <dxf>
        <font>
          <sz val="13"/>
          <color rgb="FFFF0000"/>
        </font>
      </dxf>
    </rfmt>
    <rfmt sheetId="1" sqref="A207" start="0" length="0">
      <dxf>
        <font>
          <b/>
          <sz val="16"/>
          <color rgb="FFFF0000"/>
        </font>
      </dxf>
    </rfmt>
    <rfmt sheetId="1" sqref="B20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7" start="0" length="0">
      <dxf>
        <font>
          <sz val="13"/>
          <color rgb="FFFF0000"/>
        </font>
      </dxf>
    </rfmt>
    <rfmt sheetId="1" sqref="H207" start="0" length="0">
      <dxf>
        <font>
          <sz val="13"/>
          <color rgb="FFFF0000"/>
        </font>
      </dxf>
    </rfmt>
    <rfmt sheetId="1" sqref="A208" start="0" length="0">
      <dxf>
        <font>
          <b/>
          <sz val="16"/>
          <color rgb="FFFF0000"/>
        </font>
      </dxf>
    </rfmt>
    <rfmt sheetId="1" sqref="B20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8" start="0" length="0">
      <dxf>
        <font>
          <sz val="13"/>
          <color rgb="FFFF0000"/>
        </font>
      </dxf>
    </rfmt>
    <rfmt sheetId="1" sqref="H208" start="0" length="0">
      <dxf>
        <font>
          <sz val="13"/>
          <color rgb="FFFF0000"/>
        </font>
      </dxf>
    </rfmt>
    <rfmt sheetId="1" sqref="A209" start="0" length="0">
      <dxf>
        <font>
          <b/>
          <sz val="16"/>
          <color rgb="FFFF0000"/>
        </font>
      </dxf>
    </rfmt>
    <rfmt sheetId="1" sqref="B20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0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0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0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0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09" start="0" length="0">
      <dxf>
        <font>
          <sz val="13"/>
          <color rgb="FFFF0000"/>
        </font>
      </dxf>
    </rfmt>
    <rfmt sheetId="1" sqref="H209" start="0" length="0">
      <dxf>
        <font>
          <sz val="13"/>
          <color rgb="FFFF0000"/>
        </font>
      </dxf>
    </rfmt>
    <rfmt sheetId="1" sqref="A210" start="0" length="0">
      <dxf>
        <font>
          <b/>
          <sz val="16"/>
          <color rgb="FFFF0000"/>
        </font>
      </dxf>
    </rfmt>
    <rfmt sheetId="1" sqref="B21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0" start="0" length="0">
      <dxf>
        <font>
          <sz val="13"/>
          <color rgb="FFFF0000"/>
        </font>
      </dxf>
    </rfmt>
    <rfmt sheetId="1" sqref="H210" start="0" length="0">
      <dxf>
        <font>
          <sz val="13"/>
          <color rgb="FFFF0000"/>
        </font>
      </dxf>
    </rfmt>
    <rfmt sheetId="1" sqref="A211" start="0" length="0">
      <dxf>
        <font>
          <b/>
          <sz val="16"/>
          <color rgb="FFFF0000"/>
        </font>
      </dxf>
    </rfmt>
    <rfmt sheetId="1" sqref="B21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1" start="0" length="0">
      <dxf>
        <font>
          <sz val="13"/>
          <color rgb="FFFF0000"/>
        </font>
      </dxf>
    </rfmt>
    <rfmt sheetId="1" sqref="H211" start="0" length="0">
      <dxf>
        <font>
          <sz val="13"/>
          <color rgb="FFFF0000"/>
        </font>
      </dxf>
    </rfmt>
    <rfmt sheetId="1" sqref="A212" start="0" length="0">
      <dxf>
        <font>
          <b/>
          <sz val="16"/>
          <color rgb="FFFF0000"/>
        </font>
      </dxf>
    </rfmt>
    <rfmt sheetId="1" sqref="B21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2" start="0" length="0">
      <dxf>
        <font>
          <sz val="13"/>
          <color rgb="FFFF0000"/>
        </font>
      </dxf>
    </rfmt>
    <rfmt sheetId="1" sqref="H212" start="0" length="0">
      <dxf>
        <font>
          <sz val="13"/>
          <color rgb="FFFF0000"/>
        </font>
      </dxf>
    </rfmt>
    <rfmt sheetId="1" sqref="A213" start="0" length="0">
      <dxf>
        <font>
          <b/>
          <sz val="16"/>
          <color rgb="FFFF0000"/>
        </font>
      </dxf>
    </rfmt>
    <rfmt sheetId="1" sqref="B21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3" start="0" length="0">
      <dxf>
        <font>
          <sz val="13"/>
          <color rgb="FFFF0000"/>
        </font>
      </dxf>
    </rfmt>
    <rfmt sheetId="1" sqref="H213" start="0" length="0">
      <dxf>
        <font>
          <sz val="13"/>
          <color rgb="FFFF0000"/>
        </font>
      </dxf>
    </rfmt>
    <rfmt sheetId="1" sqref="A214" start="0" length="0">
      <dxf>
        <font>
          <b/>
          <sz val="16"/>
          <color rgb="FFFF0000"/>
        </font>
      </dxf>
    </rfmt>
    <rfmt sheetId="1" sqref="B21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4" start="0" length="0">
      <dxf>
        <font>
          <sz val="13"/>
          <color rgb="FFFF0000"/>
        </font>
      </dxf>
    </rfmt>
    <rfmt sheetId="1" sqref="H214" start="0" length="0">
      <dxf>
        <font>
          <sz val="13"/>
          <color rgb="FFFF0000"/>
        </font>
      </dxf>
    </rfmt>
    <rfmt sheetId="1" sqref="A215" start="0" length="0">
      <dxf>
        <font>
          <b/>
          <sz val="16"/>
          <color rgb="FFFF0000"/>
        </font>
      </dxf>
    </rfmt>
    <rfmt sheetId="1" sqref="B21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5" start="0" length="0">
      <dxf>
        <font>
          <sz val="13"/>
          <color rgb="FFFF0000"/>
        </font>
      </dxf>
    </rfmt>
    <rfmt sheetId="1" sqref="H215" start="0" length="0">
      <dxf>
        <font>
          <sz val="13"/>
          <color rgb="FFFF0000"/>
        </font>
      </dxf>
    </rfmt>
    <rfmt sheetId="1" sqref="A216" start="0" length="0">
      <dxf>
        <font>
          <b/>
          <sz val="16"/>
          <color rgb="FFFF0000"/>
        </font>
      </dxf>
    </rfmt>
    <rfmt sheetId="1" sqref="B21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6" start="0" length="0">
      <dxf>
        <font>
          <sz val="13"/>
          <color rgb="FFFF0000"/>
        </font>
      </dxf>
    </rfmt>
    <rfmt sheetId="1" sqref="H216" start="0" length="0">
      <dxf>
        <font>
          <sz val="13"/>
          <color rgb="FFFF0000"/>
        </font>
      </dxf>
    </rfmt>
    <rfmt sheetId="1" sqref="A217" start="0" length="0">
      <dxf>
        <font>
          <b/>
          <sz val="16"/>
          <color rgb="FFFF0000"/>
        </font>
      </dxf>
    </rfmt>
    <rfmt sheetId="1" sqref="B21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7" start="0" length="0">
      <dxf>
        <font>
          <sz val="13"/>
          <color rgb="FFFF0000"/>
        </font>
      </dxf>
    </rfmt>
    <rfmt sheetId="1" sqref="H217" start="0" length="0">
      <dxf>
        <font>
          <sz val="13"/>
          <color rgb="FFFF0000"/>
        </font>
      </dxf>
    </rfmt>
    <rfmt sheetId="1" sqref="A218" start="0" length="0">
      <dxf>
        <font>
          <b/>
          <sz val="16"/>
          <color rgb="FFFF0000"/>
        </font>
      </dxf>
    </rfmt>
    <rfmt sheetId="1" sqref="B21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8" start="0" length="0">
      <dxf>
        <font>
          <sz val="13"/>
          <color rgb="FFFF0000"/>
        </font>
      </dxf>
    </rfmt>
    <rfmt sheetId="1" sqref="H218" start="0" length="0">
      <dxf>
        <font>
          <sz val="13"/>
          <color rgb="FFFF0000"/>
        </font>
      </dxf>
    </rfmt>
    <rfmt sheetId="1" sqref="A219" start="0" length="0">
      <dxf>
        <font>
          <b/>
          <sz val="16"/>
          <color rgb="FFFF0000"/>
        </font>
      </dxf>
    </rfmt>
    <rfmt sheetId="1" sqref="B21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1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1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1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1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19" start="0" length="0">
      <dxf>
        <font>
          <sz val="13"/>
          <color rgb="FFFF0000"/>
        </font>
      </dxf>
    </rfmt>
    <rfmt sheetId="1" sqref="H219" start="0" length="0">
      <dxf>
        <font>
          <sz val="13"/>
          <color rgb="FFFF0000"/>
        </font>
      </dxf>
    </rfmt>
  </rm>
  <rrc rId="2564" sId="1" ref="A306:XFD306" action="deleteRow">
    <undo index="16" exp="area" ref3D="1" dr="$A$466:$XFD$466" dn="Z_3693EDC1_FD1C_4AF3_912C_19CDCDBFB43C_.wvu.Rows" sId="1"/>
    <undo index="14" exp="area" ref3D="1" dr="$A$460:$XFD$460" dn="Z_3693EDC1_FD1C_4AF3_912C_19CDCDBFB43C_.wvu.Rows" sId="1"/>
    <undo index="12" exp="area" ref3D="1" dr="$A$373:$XFD$373" dn="Z_3693EDC1_FD1C_4AF3_912C_19CDCDBFB43C_.wvu.Rows" sId="1"/>
    <undo index="10" exp="area" ref3D="1" dr="$A$337:$XFD$338" dn="Z_161695C3_1CE5_4E5C_AD86_E27CE310F608_.wvu.Rows" sId="1"/>
    <undo index="8" exp="area" ref3D="1" dr="$A$443:$XFD$443" dn="Z_161695C3_1CE5_4E5C_AD86_E27CE310F608_.wvu.Rows" sId="1"/>
    <undo index="14" exp="area" ref3D="1" dr="$A$443:$XFD$443" dn="Z_10610988_B7D0_46D7_B8FD_DA5F72A4893C_.wvu.Rows" sId="1"/>
    <undo index="10" exp="area" ref3D="1" dr="$A$337:$XFD$338"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65" sId="1" ref="A306:XFD306" action="deleteRow">
    <undo index="16" exp="area" ref3D="1" dr="$A$465:$XFD$465" dn="Z_3693EDC1_FD1C_4AF3_912C_19CDCDBFB43C_.wvu.Rows" sId="1"/>
    <undo index="14" exp="area" ref3D="1" dr="$A$459:$XFD$459" dn="Z_3693EDC1_FD1C_4AF3_912C_19CDCDBFB43C_.wvu.Rows" sId="1"/>
    <undo index="12" exp="area" ref3D="1" dr="$A$372:$XFD$372" dn="Z_3693EDC1_FD1C_4AF3_912C_19CDCDBFB43C_.wvu.Rows" sId="1"/>
    <undo index="10" exp="area" ref3D="1" dr="$A$336:$XFD$337" dn="Z_161695C3_1CE5_4E5C_AD86_E27CE310F608_.wvu.Rows" sId="1"/>
    <undo index="8" exp="area" ref3D="1" dr="$A$442:$XFD$442" dn="Z_161695C3_1CE5_4E5C_AD86_E27CE310F608_.wvu.Rows" sId="1"/>
    <undo index="14" exp="area" ref3D="1" dr="$A$442:$XFD$442" dn="Z_10610988_B7D0_46D7_B8FD_DA5F72A4893C_.wvu.Rows" sId="1"/>
    <undo index="10" exp="area" ref3D="1" dr="$A$336:$XFD$337"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66" sId="1" ref="A306:XFD306" action="deleteRow">
    <undo index="16" exp="area" ref3D="1" dr="$A$464:$XFD$464" dn="Z_3693EDC1_FD1C_4AF3_912C_19CDCDBFB43C_.wvu.Rows" sId="1"/>
    <undo index="14" exp="area" ref3D="1" dr="$A$458:$XFD$458" dn="Z_3693EDC1_FD1C_4AF3_912C_19CDCDBFB43C_.wvu.Rows" sId="1"/>
    <undo index="12" exp="area" ref3D="1" dr="$A$371:$XFD$371" dn="Z_3693EDC1_FD1C_4AF3_912C_19CDCDBFB43C_.wvu.Rows" sId="1"/>
    <undo index="10" exp="area" ref3D="1" dr="$A$335:$XFD$336" dn="Z_161695C3_1CE5_4E5C_AD86_E27CE310F608_.wvu.Rows" sId="1"/>
    <undo index="8" exp="area" ref3D="1" dr="$A$441:$XFD$441" dn="Z_161695C3_1CE5_4E5C_AD86_E27CE310F608_.wvu.Rows" sId="1"/>
    <undo index="14" exp="area" ref3D="1" dr="$A$441:$XFD$441" dn="Z_10610988_B7D0_46D7_B8FD_DA5F72A4893C_.wvu.Rows" sId="1"/>
    <undo index="10" exp="area" ref3D="1" dr="$A$335:$XFD$336"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67" sId="1" ref="A306:XFD306" action="deleteRow">
    <undo index="16" exp="area" ref3D="1" dr="$A$463:$XFD$463" dn="Z_3693EDC1_FD1C_4AF3_912C_19CDCDBFB43C_.wvu.Rows" sId="1"/>
    <undo index="14" exp="area" ref3D="1" dr="$A$457:$XFD$457" dn="Z_3693EDC1_FD1C_4AF3_912C_19CDCDBFB43C_.wvu.Rows" sId="1"/>
    <undo index="12" exp="area" ref3D="1" dr="$A$370:$XFD$370" dn="Z_3693EDC1_FD1C_4AF3_912C_19CDCDBFB43C_.wvu.Rows" sId="1"/>
    <undo index="10" exp="area" ref3D="1" dr="$A$334:$XFD$335" dn="Z_161695C3_1CE5_4E5C_AD86_E27CE310F608_.wvu.Rows" sId="1"/>
    <undo index="8" exp="area" ref3D="1" dr="$A$440:$XFD$440" dn="Z_161695C3_1CE5_4E5C_AD86_E27CE310F608_.wvu.Rows" sId="1"/>
    <undo index="14" exp="area" ref3D="1" dr="$A$440:$XFD$440" dn="Z_10610988_B7D0_46D7_B8FD_DA5F72A4893C_.wvu.Rows" sId="1"/>
    <undo index="10" exp="area" ref3D="1" dr="$A$334:$XFD$335"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68" sId="1" ref="A306:XFD306" action="deleteRow">
    <undo index="16" exp="area" ref3D="1" dr="$A$462:$XFD$462" dn="Z_3693EDC1_FD1C_4AF3_912C_19CDCDBFB43C_.wvu.Rows" sId="1"/>
    <undo index="14" exp="area" ref3D="1" dr="$A$456:$XFD$456" dn="Z_3693EDC1_FD1C_4AF3_912C_19CDCDBFB43C_.wvu.Rows" sId="1"/>
    <undo index="12" exp="area" ref3D="1" dr="$A$369:$XFD$369" dn="Z_3693EDC1_FD1C_4AF3_912C_19CDCDBFB43C_.wvu.Rows" sId="1"/>
    <undo index="10" exp="area" ref3D="1" dr="$A$333:$XFD$334" dn="Z_161695C3_1CE5_4E5C_AD86_E27CE310F608_.wvu.Rows" sId="1"/>
    <undo index="8" exp="area" ref3D="1" dr="$A$439:$XFD$439" dn="Z_161695C3_1CE5_4E5C_AD86_E27CE310F608_.wvu.Rows" sId="1"/>
    <undo index="14" exp="area" ref3D="1" dr="$A$439:$XFD$439" dn="Z_10610988_B7D0_46D7_B8FD_DA5F72A4893C_.wvu.Rows" sId="1"/>
    <undo index="10" exp="area" ref3D="1" dr="$A$333:$XFD$334"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69" sId="1" ref="A306:XFD306" action="deleteRow">
    <undo index="16" exp="area" ref3D="1" dr="$A$461:$XFD$461" dn="Z_3693EDC1_FD1C_4AF3_912C_19CDCDBFB43C_.wvu.Rows" sId="1"/>
    <undo index="14" exp="area" ref3D="1" dr="$A$455:$XFD$455" dn="Z_3693EDC1_FD1C_4AF3_912C_19CDCDBFB43C_.wvu.Rows" sId="1"/>
    <undo index="12" exp="area" ref3D="1" dr="$A$368:$XFD$368" dn="Z_3693EDC1_FD1C_4AF3_912C_19CDCDBFB43C_.wvu.Rows" sId="1"/>
    <undo index="10" exp="area" ref3D="1" dr="$A$332:$XFD$333" dn="Z_161695C3_1CE5_4E5C_AD86_E27CE310F608_.wvu.Rows" sId="1"/>
    <undo index="8" exp="area" ref3D="1" dr="$A$438:$XFD$438" dn="Z_161695C3_1CE5_4E5C_AD86_E27CE310F608_.wvu.Rows" sId="1"/>
    <undo index="14" exp="area" ref3D="1" dr="$A$438:$XFD$438" dn="Z_10610988_B7D0_46D7_B8FD_DA5F72A4893C_.wvu.Rows" sId="1"/>
    <undo index="10" exp="area" ref3D="1" dr="$A$332:$XFD$333"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0" sId="1" ref="A306:XFD306" action="deleteRow">
    <undo index="16" exp="area" ref3D="1" dr="$A$460:$XFD$460" dn="Z_3693EDC1_FD1C_4AF3_912C_19CDCDBFB43C_.wvu.Rows" sId="1"/>
    <undo index="14" exp="area" ref3D="1" dr="$A$454:$XFD$454" dn="Z_3693EDC1_FD1C_4AF3_912C_19CDCDBFB43C_.wvu.Rows" sId="1"/>
    <undo index="12" exp="area" ref3D="1" dr="$A$367:$XFD$367" dn="Z_3693EDC1_FD1C_4AF3_912C_19CDCDBFB43C_.wvu.Rows" sId="1"/>
    <undo index="10" exp="area" ref3D="1" dr="$A$331:$XFD$332" dn="Z_161695C3_1CE5_4E5C_AD86_E27CE310F608_.wvu.Rows" sId="1"/>
    <undo index="8" exp="area" ref3D="1" dr="$A$437:$XFD$437" dn="Z_161695C3_1CE5_4E5C_AD86_E27CE310F608_.wvu.Rows" sId="1"/>
    <undo index="14" exp="area" ref3D="1" dr="$A$437:$XFD$437" dn="Z_10610988_B7D0_46D7_B8FD_DA5F72A4893C_.wvu.Rows" sId="1"/>
    <undo index="10" exp="area" ref3D="1" dr="$A$331:$XFD$332"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1" sId="1" ref="A306:XFD306" action="deleteRow">
    <undo index="16" exp="area" ref3D="1" dr="$A$459:$XFD$459" dn="Z_3693EDC1_FD1C_4AF3_912C_19CDCDBFB43C_.wvu.Rows" sId="1"/>
    <undo index="14" exp="area" ref3D="1" dr="$A$453:$XFD$453" dn="Z_3693EDC1_FD1C_4AF3_912C_19CDCDBFB43C_.wvu.Rows" sId="1"/>
    <undo index="12" exp="area" ref3D="1" dr="$A$366:$XFD$366" dn="Z_3693EDC1_FD1C_4AF3_912C_19CDCDBFB43C_.wvu.Rows" sId="1"/>
    <undo index="10" exp="area" ref3D="1" dr="$A$330:$XFD$331" dn="Z_161695C3_1CE5_4E5C_AD86_E27CE310F608_.wvu.Rows" sId="1"/>
    <undo index="8" exp="area" ref3D="1" dr="$A$436:$XFD$436" dn="Z_161695C3_1CE5_4E5C_AD86_E27CE310F608_.wvu.Rows" sId="1"/>
    <undo index="14" exp="area" ref3D="1" dr="$A$436:$XFD$436" dn="Z_10610988_B7D0_46D7_B8FD_DA5F72A4893C_.wvu.Rows" sId="1"/>
    <undo index="10" exp="area" ref3D="1" dr="$A$330:$XFD$331"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2" sId="1" ref="A306:XFD306" action="deleteRow">
    <undo index="16" exp="area" ref3D="1" dr="$A$458:$XFD$458" dn="Z_3693EDC1_FD1C_4AF3_912C_19CDCDBFB43C_.wvu.Rows" sId="1"/>
    <undo index="14" exp="area" ref3D="1" dr="$A$452:$XFD$452" dn="Z_3693EDC1_FD1C_4AF3_912C_19CDCDBFB43C_.wvu.Rows" sId="1"/>
    <undo index="12" exp="area" ref3D="1" dr="$A$365:$XFD$365" dn="Z_3693EDC1_FD1C_4AF3_912C_19CDCDBFB43C_.wvu.Rows" sId="1"/>
    <undo index="10" exp="area" ref3D="1" dr="$A$329:$XFD$330" dn="Z_161695C3_1CE5_4E5C_AD86_E27CE310F608_.wvu.Rows" sId="1"/>
    <undo index="8" exp="area" ref3D="1" dr="$A$435:$XFD$435" dn="Z_161695C3_1CE5_4E5C_AD86_E27CE310F608_.wvu.Rows" sId="1"/>
    <undo index="14" exp="area" ref3D="1" dr="$A$435:$XFD$435" dn="Z_10610988_B7D0_46D7_B8FD_DA5F72A4893C_.wvu.Rows" sId="1"/>
    <undo index="10" exp="area" ref3D="1" dr="$A$329:$XFD$330"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3" sId="1" ref="A306:XFD306" action="deleteRow">
    <undo index="16" exp="area" ref3D="1" dr="$A$457:$XFD$457" dn="Z_3693EDC1_FD1C_4AF3_912C_19CDCDBFB43C_.wvu.Rows" sId="1"/>
    <undo index="14" exp="area" ref3D="1" dr="$A$451:$XFD$451" dn="Z_3693EDC1_FD1C_4AF3_912C_19CDCDBFB43C_.wvu.Rows" sId="1"/>
    <undo index="12" exp="area" ref3D="1" dr="$A$364:$XFD$364" dn="Z_3693EDC1_FD1C_4AF3_912C_19CDCDBFB43C_.wvu.Rows" sId="1"/>
    <undo index="10" exp="area" ref3D="1" dr="$A$328:$XFD$329" dn="Z_161695C3_1CE5_4E5C_AD86_E27CE310F608_.wvu.Rows" sId="1"/>
    <undo index="8" exp="area" ref3D="1" dr="$A$434:$XFD$434" dn="Z_161695C3_1CE5_4E5C_AD86_E27CE310F608_.wvu.Rows" sId="1"/>
    <undo index="14" exp="area" ref3D="1" dr="$A$434:$XFD$434" dn="Z_10610988_B7D0_46D7_B8FD_DA5F72A4893C_.wvu.Rows" sId="1"/>
    <undo index="10" exp="area" ref3D="1" dr="$A$328:$XFD$329"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4" sId="1" ref="A306:XFD306" action="deleteRow">
    <undo index="16" exp="area" ref3D="1" dr="$A$456:$XFD$456" dn="Z_3693EDC1_FD1C_4AF3_912C_19CDCDBFB43C_.wvu.Rows" sId="1"/>
    <undo index="14" exp="area" ref3D="1" dr="$A$450:$XFD$450" dn="Z_3693EDC1_FD1C_4AF3_912C_19CDCDBFB43C_.wvu.Rows" sId="1"/>
    <undo index="12" exp="area" ref3D="1" dr="$A$363:$XFD$363" dn="Z_3693EDC1_FD1C_4AF3_912C_19CDCDBFB43C_.wvu.Rows" sId="1"/>
    <undo index="10" exp="area" ref3D="1" dr="$A$327:$XFD$328" dn="Z_161695C3_1CE5_4E5C_AD86_E27CE310F608_.wvu.Rows" sId="1"/>
    <undo index="8" exp="area" ref3D="1" dr="$A$433:$XFD$433" dn="Z_161695C3_1CE5_4E5C_AD86_E27CE310F608_.wvu.Rows" sId="1"/>
    <undo index="14" exp="area" ref3D="1" dr="$A$433:$XFD$433" dn="Z_10610988_B7D0_46D7_B8FD_DA5F72A4893C_.wvu.Rows" sId="1"/>
    <undo index="10" exp="area" ref3D="1" dr="$A$327:$XFD$328"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5" sId="1" ref="A306:XFD306" action="deleteRow">
    <undo index="16" exp="area" ref3D="1" dr="$A$455:$XFD$455" dn="Z_3693EDC1_FD1C_4AF3_912C_19CDCDBFB43C_.wvu.Rows" sId="1"/>
    <undo index="14" exp="area" ref3D="1" dr="$A$449:$XFD$449" dn="Z_3693EDC1_FD1C_4AF3_912C_19CDCDBFB43C_.wvu.Rows" sId="1"/>
    <undo index="12" exp="area" ref3D="1" dr="$A$362:$XFD$362" dn="Z_3693EDC1_FD1C_4AF3_912C_19CDCDBFB43C_.wvu.Rows" sId="1"/>
    <undo index="10" exp="area" ref3D="1" dr="$A$326:$XFD$327" dn="Z_161695C3_1CE5_4E5C_AD86_E27CE310F608_.wvu.Rows" sId="1"/>
    <undo index="8" exp="area" ref3D="1" dr="$A$432:$XFD$432" dn="Z_161695C3_1CE5_4E5C_AD86_E27CE310F608_.wvu.Rows" sId="1"/>
    <undo index="14" exp="area" ref3D="1" dr="$A$432:$XFD$432" dn="Z_10610988_B7D0_46D7_B8FD_DA5F72A4893C_.wvu.Rows" sId="1"/>
    <undo index="10" exp="area" ref3D="1" dr="$A$326:$XFD$327"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6" sId="1" ref="A306:XFD306" action="deleteRow">
    <undo index="16" exp="area" ref3D="1" dr="$A$454:$XFD$454" dn="Z_3693EDC1_FD1C_4AF3_912C_19CDCDBFB43C_.wvu.Rows" sId="1"/>
    <undo index="14" exp="area" ref3D="1" dr="$A$448:$XFD$448" dn="Z_3693EDC1_FD1C_4AF3_912C_19CDCDBFB43C_.wvu.Rows" sId="1"/>
    <undo index="12" exp="area" ref3D="1" dr="$A$361:$XFD$361" dn="Z_3693EDC1_FD1C_4AF3_912C_19CDCDBFB43C_.wvu.Rows" sId="1"/>
    <undo index="10" exp="area" ref3D="1" dr="$A$325:$XFD$326" dn="Z_161695C3_1CE5_4E5C_AD86_E27CE310F608_.wvu.Rows" sId="1"/>
    <undo index="8" exp="area" ref3D="1" dr="$A$431:$XFD$431" dn="Z_161695C3_1CE5_4E5C_AD86_E27CE310F608_.wvu.Rows" sId="1"/>
    <undo index="14" exp="area" ref3D="1" dr="$A$431:$XFD$431" dn="Z_10610988_B7D0_46D7_B8FD_DA5F72A4893C_.wvu.Rows" sId="1"/>
    <undo index="10" exp="area" ref3D="1" dr="$A$325:$XFD$326"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7" sId="1" ref="A306:XFD306" action="deleteRow">
    <undo index="16" exp="area" ref3D="1" dr="$A$453:$XFD$453" dn="Z_3693EDC1_FD1C_4AF3_912C_19CDCDBFB43C_.wvu.Rows" sId="1"/>
    <undo index="14" exp="area" ref3D="1" dr="$A$447:$XFD$447" dn="Z_3693EDC1_FD1C_4AF3_912C_19CDCDBFB43C_.wvu.Rows" sId="1"/>
    <undo index="12" exp="area" ref3D="1" dr="$A$360:$XFD$360" dn="Z_3693EDC1_FD1C_4AF3_912C_19CDCDBFB43C_.wvu.Rows" sId="1"/>
    <undo index="10" exp="area" ref3D="1" dr="$A$324:$XFD$325" dn="Z_161695C3_1CE5_4E5C_AD86_E27CE310F608_.wvu.Rows" sId="1"/>
    <undo index="8" exp="area" ref3D="1" dr="$A$430:$XFD$430" dn="Z_161695C3_1CE5_4E5C_AD86_E27CE310F608_.wvu.Rows" sId="1"/>
    <undo index="14" exp="area" ref3D="1" dr="$A$430:$XFD$430" dn="Z_10610988_B7D0_46D7_B8FD_DA5F72A4893C_.wvu.Rows" sId="1"/>
    <undo index="10" exp="area" ref3D="1" dr="$A$324:$XFD$325"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8" sId="1" ref="A306:XFD306" action="deleteRow">
    <undo index="16" exp="area" ref3D="1" dr="$A$452:$XFD$452" dn="Z_3693EDC1_FD1C_4AF3_912C_19CDCDBFB43C_.wvu.Rows" sId="1"/>
    <undo index="14" exp="area" ref3D="1" dr="$A$446:$XFD$446" dn="Z_3693EDC1_FD1C_4AF3_912C_19CDCDBFB43C_.wvu.Rows" sId="1"/>
    <undo index="12" exp="area" ref3D="1" dr="$A$359:$XFD$359" dn="Z_3693EDC1_FD1C_4AF3_912C_19CDCDBFB43C_.wvu.Rows" sId="1"/>
    <undo index="10" exp="area" ref3D="1" dr="$A$323:$XFD$324" dn="Z_161695C3_1CE5_4E5C_AD86_E27CE310F608_.wvu.Rows" sId="1"/>
    <undo index="8" exp="area" ref3D="1" dr="$A$429:$XFD$429" dn="Z_161695C3_1CE5_4E5C_AD86_E27CE310F608_.wvu.Rows" sId="1"/>
    <undo index="14" exp="area" ref3D="1" dr="$A$429:$XFD$429" dn="Z_10610988_B7D0_46D7_B8FD_DA5F72A4893C_.wvu.Rows" sId="1"/>
    <undo index="10" exp="area" ref3D="1" dr="$A$323:$XFD$324"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79" sId="1" ref="A306:XFD306" action="deleteRow">
    <undo index="16" exp="area" ref3D="1" dr="$A$451:$XFD$451" dn="Z_3693EDC1_FD1C_4AF3_912C_19CDCDBFB43C_.wvu.Rows" sId="1"/>
    <undo index="14" exp="area" ref3D="1" dr="$A$445:$XFD$445" dn="Z_3693EDC1_FD1C_4AF3_912C_19CDCDBFB43C_.wvu.Rows" sId="1"/>
    <undo index="12" exp="area" ref3D="1" dr="$A$358:$XFD$358" dn="Z_3693EDC1_FD1C_4AF3_912C_19CDCDBFB43C_.wvu.Rows" sId="1"/>
    <undo index="10" exp="area" ref3D="1" dr="$A$322:$XFD$323" dn="Z_161695C3_1CE5_4E5C_AD86_E27CE310F608_.wvu.Rows" sId="1"/>
    <undo index="8" exp="area" ref3D="1" dr="$A$428:$XFD$428" dn="Z_161695C3_1CE5_4E5C_AD86_E27CE310F608_.wvu.Rows" sId="1"/>
    <undo index="14" exp="area" ref3D="1" dr="$A$428:$XFD$428" dn="Z_10610988_B7D0_46D7_B8FD_DA5F72A4893C_.wvu.Rows" sId="1"/>
    <undo index="10" exp="area" ref3D="1" dr="$A$322:$XFD$323"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0" sId="1" ref="A306:XFD306" action="deleteRow">
    <undo index="16" exp="area" ref3D="1" dr="$A$450:$XFD$450" dn="Z_3693EDC1_FD1C_4AF3_912C_19CDCDBFB43C_.wvu.Rows" sId="1"/>
    <undo index="14" exp="area" ref3D="1" dr="$A$444:$XFD$444" dn="Z_3693EDC1_FD1C_4AF3_912C_19CDCDBFB43C_.wvu.Rows" sId="1"/>
    <undo index="12" exp="area" ref3D="1" dr="$A$357:$XFD$357" dn="Z_3693EDC1_FD1C_4AF3_912C_19CDCDBFB43C_.wvu.Rows" sId="1"/>
    <undo index="10" exp="area" ref3D="1" dr="$A$321:$XFD$322" dn="Z_161695C3_1CE5_4E5C_AD86_E27CE310F608_.wvu.Rows" sId="1"/>
    <undo index="8" exp="area" ref3D="1" dr="$A$427:$XFD$427" dn="Z_161695C3_1CE5_4E5C_AD86_E27CE310F608_.wvu.Rows" sId="1"/>
    <undo index="14" exp="area" ref3D="1" dr="$A$427:$XFD$427" dn="Z_10610988_B7D0_46D7_B8FD_DA5F72A4893C_.wvu.Rows" sId="1"/>
    <undo index="10" exp="area" ref3D="1" dr="$A$321:$XFD$322"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1" sId="1" ref="A306:XFD306" action="deleteRow">
    <undo index="16" exp="area" ref3D="1" dr="$A$449:$XFD$449" dn="Z_3693EDC1_FD1C_4AF3_912C_19CDCDBFB43C_.wvu.Rows" sId="1"/>
    <undo index="14" exp="area" ref3D="1" dr="$A$443:$XFD$443" dn="Z_3693EDC1_FD1C_4AF3_912C_19CDCDBFB43C_.wvu.Rows" sId="1"/>
    <undo index="12" exp="area" ref3D="1" dr="$A$356:$XFD$356" dn="Z_3693EDC1_FD1C_4AF3_912C_19CDCDBFB43C_.wvu.Rows" sId="1"/>
    <undo index="10" exp="area" ref3D="1" dr="$A$320:$XFD$321" dn="Z_161695C3_1CE5_4E5C_AD86_E27CE310F608_.wvu.Rows" sId="1"/>
    <undo index="8" exp="area" ref3D="1" dr="$A$426:$XFD$426" dn="Z_161695C3_1CE5_4E5C_AD86_E27CE310F608_.wvu.Rows" sId="1"/>
    <undo index="14" exp="area" ref3D="1" dr="$A$426:$XFD$426" dn="Z_10610988_B7D0_46D7_B8FD_DA5F72A4893C_.wvu.Rows" sId="1"/>
    <undo index="10" exp="area" ref3D="1" dr="$A$320:$XFD$321"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2" sId="1" ref="A306:XFD306" action="deleteRow">
    <undo index="16" exp="area" ref3D="1" dr="$A$448:$XFD$448" dn="Z_3693EDC1_FD1C_4AF3_912C_19CDCDBFB43C_.wvu.Rows" sId="1"/>
    <undo index="14" exp="area" ref3D="1" dr="$A$442:$XFD$442" dn="Z_3693EDC1_FD1C_4AF3_912C_19CDCDBFB43C_.wvu.Rows" sId="1"/>
    <undo index="12" exp="area" ref3D="1" dr="$A$355:$XFD$355" dn="Z_3693EDC1_FD1C_4AF3_912C_19CDCDBFB43C_.wvu.Rows" sId="1"/>
    <undo index="10" exp="area" ref3D="1" dr="$A$319:$XFD$320" dn="Z_161695C3_1CE5_4E5C_AD86_E27CE310F608_.wvu.Rows" sId="1"/>
    <undo index="8" exp="area" ref3D="1" dr="$A$425:$XFD$425" dn="Z_161695C3_1CE5_4E5C_AD86_E27CE310F608_.wvu.Rows" sId="1"/>
    <undo index="14" exp="area" ref3D="1" dr="$A$425:$XFD$425" dn="Z_10610988_B7D0_46D7_B8FD_DA5F72A4893C_.wvu.Rows" sId="1"/>
    <undo index="10" exp="area" ref3D="1" dr="$A$319:$XFD$320"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3" sId="1" ref="A306:XFD306" action="deleteRow">
    <undo index="16" exp="area" ref3D="1" dr="$A$447:$XFD$447" dn="Z_3693EDC1_FD1C_4AF3_912C_19CDCDBFB43C_.wvu.Rows" sId="1"/>
    <undo index="14" exp="area" ref3D="1" dr="$A$441:$XFD$441" dn="Z_3693EDC1_FD1C_4AF3_912C_19CDCDBFB43C_.wvu.Rows" sId="1"/>
    <undo index="12" exp="area" ref3D="1" dr="$A$354:$XFD$354" dn="Z_3693EDC1_FD1C_4AF3_912C_19CDCDBFB43C_.wvu.Rows" sId="1"/>
    <undo index="10" exp="area" ref3D="1" dr="$A$318:$XFD$319" dn="Z_161695C3_1CE5_4E5C_AD86_E27CE310F608_.wvu.Rows" sId="1"/>
    <undo index="8" exp="area" ref3D="1" dr="$A$424:$XFD$424" dn="Z_161695C3_1CE5_4E5C_AD86_E27CE310F608_.wvu.Rows" sId="1"/>
    <undo index="14" exp="area" ref3D="1" dr="$A$424:$XFD$424" dn="Z_10610988_B7D0_46D7_B8FD_DA5F72A4893C_.wvu.Rows" sId="1"/>
    <undo index="10" exp="area" ref3D="1" dr="$A$318:$XFD$319"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4" sId="1" ref="A306:XFD306" action="deleteRow">
    <undo index="16" exp="area" ref3D="1" dr="$A$446:$XFD$446" dn="Z_3693EDC1_FD1C_4AF3_912C_19CDCDBFB43C_.wvu.Rows" sId="1"/>
    <undo index="14" exp="area" ref3D="1" dr="$A$440:$XFD$440" dn="Z_3693EDC1_FD1C_4AF3_912C_19CDCDBFB43C_.wvu.Rows" sId="1"/>
    <undo index="12" exp="area" ref3D="1" dr="$A$353:$XFD$353" dn="Z_3693EDC1_FD1C_4AF3_912C_19CDCDBFB43C_.wvu.Rows" sId="1"/>
    <undo index="10" exp="area" ref3D="1" dr="$A$317:$XFD$318" dn="Z_161695C3_1CE5_4E5C_AD86_E27CE310F608_.wvu.Rows" sId="1"/>
    <undo index="8" exp="area" ref3D="1" dr="$A$423:$XFD$423" dn="Z_161695C3_1CE5_4E5C_AD86_E27CE310F608_.wvu.Rows" sId="1"/>
    <undo index="14" exp="area" ref3D="1" dr="$A$423:$XFD$423" dn="Z_10610988_B7D0_46D7_B8FD_DA5F72A4893C_.wvu.Rows" sId="1"/>
    <undo index="10" exp="area" ref3D="1" dr="$A$317:$XFD$318"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5" sId="1" ref="A306:XFD306" action="deleteRow">
    <undo index="16" exp="area" ref3D="1" dr="$A$445:$XFD$445" dn="Z_3693EDC1_FD1C_4AF3_912C_19CDCDBFB43C_.wvu.Rows" sId="1"/>
    <undo index="14" exp="area" ref3D="1" dr="$A$439:$XFD$439" dn="Z_3693EDC1_FD1C_4AF3_912C_19CDCDBFB43C_.wvu.Rows" sId="1"/>
    <undo index="12" exp="area" ref3D="1" dr="$A$352:$XFD$352" dn="Z_3693EDC1_FD1C_4AF3_912C_19CDCDBFB43C_.wvu.Rows" sId="1"/>
    <undo index="10" exp="area" ref3D="1" dr="$A$316:$XFD$317" dn="Z_161695C3_1CE5_4E5C_AD86_E27CE310F608_.wvu.Rows" sId="1"/>
    <undo index="8" exp="area" ref3D="1" dr="$A$422:$XFD$422" dn="Z_161695C3_1CE5_4E5C_AD86_E27CE310F608_.wvu.Rows" sId="1"/>
    <undo index="14" exp="area" ref3D="1" dr="$A$422:$XFD$422" dn="Z_10610988_B7D0_46D7_B8FD_DA5F72A4893C_.wvu.Rows" sId="1"/>
    <undo index="10" exp="area" ref3D="1" dr="$A$316:$XFD$317"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6" sId="1" ref="A306:XFD306" action="deleteRow">
    <undo index="16" exp="area" ref3D="1" dr="$A$444:$XFD$444" dn="Z_3693EDC1_FD1C_4AF3_912C_19CDCDBFB43C_.wvu.Rows" sId="1"/>
    <undo index="14" exp="area" ref3D="1" dr="$A$438:$XFD$438" dn="Z_3693EDC1_FD1C_4AF3_912C_19CDCDBFB43C_.wvu.Rows" sId="1"/>
    <undo index="12" exp="area" ref3D="1" dr="$A$351:$XFD$351" dn="Z_3693EDC1_FD1C_4AF3_912C_19CDCDBFB43C_.wvu.Rows" sId="1"/>
    <undo index="10" exp="area" ref3D="1" dr="$A$315:$XFD$316" dn="Z_161695C3_1CE5_4E5C_AD86_E27CE310F608_.wvu.Rows" sId="1"/>
    <undo index="8" exp="area" ref3D="1" dr="$A$421:$XFD$421" dn="Z_161695C3_1CE5_4E5C_AD86_E27CE310F608_.wvu.Rows" sId="1"/>
    <undo index="14" exp="area" ref3D="1" dr="$A$421:$XFD$421" dn="Z_10610988_B7D0_46D7_B8FD_DA5F72A4893C_.wvu.Rows" sId="1"/>
    <undo index="10" exp="area" ref3D="1" dr="$A$315:$XFD$316"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7" sId="1" ref="A306:XFD306" action="deleteRow">
    <undo index="16" exp="area" ref3D="1" dr="$A$443:$XFD$443" dn="Z_3693EDC1_FD1C_4AF3_912C_19CDCDBFB43C_.wvu.Rows" sId="1"/>
    <undo index="14" exp="area" ref3D="1" dr="$A$437:$XFD$437" dn="Z_3693EDC1_FD1C_4AF3_912C_19CDCDBFB43C_.wvu.Rows" sId="1"/>
    <undo index="12" exp="area" ref3D="1" dr="$A$350:$XFD$350" dn="Z_3693EDC1_FD1C_4AF3_912C_19CDCDBFB43C_.wvu.Rows" sId="1"/>
    <undo index="10" exp="area" ref3D="1" dr="$A$314:$XFD$315" dn="Z_161695C3_1CE5_4E5C_AD86_E27CE310F608_.wvu.Rows" sId="1"/>
    <undo index="8" exp="area" ref3D="1" dr="$A$420:$XFD$420" dn="Z_161695C3_1CE5_4E5C_AD86_E27CE310F608_.wvu.Rows" sId="1"/>
    <undo index="14" exp="area" ref3D="1" dr="$A$420:$XFD$420" dn="Z_10610988_B7D0_46D7_B8FD_DA5F72A4893C_.wvu.Rows" sId="1"/>
    <undo index="10" exp="area" ref3D="1" dr="$A$314:$XFD$315"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88" sId="1" ref="A220:XFD234" action="insertRow">
    <undo index="8" exp="area" ref3D="1" dr="$A$295:$XFD$295" dn="Z_E7170C51_9D5A_4A08_B92E_A8EB730D7DEE_.wvu.Rows" sId="1"/>
    <undo index="16" exp="area" ref3D="1" dr="$A$442:$XFD$442" dn="Z_3693EDC1_FD1C_4AF3_912C_19CDCDBFB43C_.wvu.Rows" sId="1"/>
    <undo index="14" exp="area" ref3D="1" dr="$A$436:$XFD$436" dn="Z_3693EDC1_FD1C_4AF3_912C_19CDCDBFB43C_.wvu.Rows" sId="1"/>
    <undo index="12" exp="area" ref3D="1" dr="$A$349:$XFD$349" dn="Z_3693EDC1_FD1C_4AF3_912C_19CDCDBFB43C_.wvu.Rows" sId="1"/>
    <undo index="10" exp="area" ref3D="1" dr="$A$245:$XFD$245" dn="Z_3693EDC1_FD1C_4AF3_912C_19CDCDBFB43C_.wvu.Rows" sId="1"/>
    <undo index="8" exp="area" ref3D="1" dr="$A$239:$XFD$239" dn="Z_3693EDC1_FD1C_4AF3_912C_19CDCDBFB43C_.wvu.Rows" sId="1"/>
    <undo index="6" exp="area" ref3D="1" dr="$A$229:$XFD$229" dn="Z_3693EDC1_FD1C_4AF3_912C_19CDCDBFB43C_.wvu.Rows" sId="1"/>
    <undo index="10" exp="area" ref3D="1" dr="$A$313:$XFD$314" dn="Z_161695C3_1CE5_4E5C_AD86_E27CE310F608_.wvu.Rows" sId="1"/>
    <undo index="8" exp="area" ref3D="1" dr="$A$419:$XFD$419" dn="Z_161695C3_1CE5_4E5C_AD86_E27CE310F608_.wvu.Rows" sId="1"/>
    <undo index="2" exp="area" ref3D="1" dr="$A$297:$XFD$297" dn="Z_161695C3_1CE5_4E5C_AD86_E27CE310F608_.wvu.Rows" sId="1"/>
    <undo index="1" exp="area" ref3D="1" dr="$A$295:$XFD$295" dn="Z_161695C3_1CE5_4E5C_AD86_E27CE310F608_.wvu.Rows" sId="1"/>
    <undo index="14" exp="area" ref3D="1" dr="$A$419:$XFD$419" dn="Z_10610988_B7D0_46D7_B8FD_DA5F72A4893C_.wvu.Rows" sId="1"/>
    <undo index="10" exp="area" ref3D="1" dr="$A$313:$XFD$314" dn="Z_10610988_B7D0_46D7_B8FD_DA5F72A4893C_.wvu.Rows" sId="1"/>
    <undo index="8" exp="area" ref3D="1" dr="$A$297:$XFD$297" dn="Z_10610988_B7D0_46D7_B8FD_DA5F72A4893C_.wvu.Rows" sId="1"/>
    <undo index="6" exp="area" ref3D="1" dr="$A$295:$XFD$295" dn="Z_10610988_B7D0_46D7_B8FD_DA5F72A4893C_.wvu.Rows" sId="1"/>
  </rrc>
  <rm rId="2589" sheetId="1" source="A306:XFD320" destination="A220:XFD234" sourceSheetId="1">
    <undo index="8" exp="area" ref3D="1" dr="$A$310:$XFD$310" dn="Z_E7170C51_9D5A_4A08_B92E_A8EB730D7DEE_.wvu.Rows" sId="1"/>
    <undo index="2" exp="area" ref3D="1" dr="$A$312:$XFD$312" dn="Z_161695C3_1CE5_4E5C_AD86_E27CE310F608_.wvu.Rows" sId="1"/>
    <undo index="1" exp="area" ref3D="1" dr="$A$310:$XFD$310" dn="Z_161695C3_1CE5_4E5C_AD86_E27CE310F608_.wvu.Rows" sId="1"/>
    <undo index="8" exp="area" ref3D="1" dr="$A$312:$XFD$312" dn="Z_10610988_B7D0_46D7_B8FD_DA5F72A4893C_.wvu.Rows" sId="1"/>
    <undo index="6" exp="area" ref3D="1" dr="$A$310:$XFD$310" dn="Z_10610988_B7D0_46D7_B8FD_DA5F72A4893C_.wvu.Rows" sId="1"/>
    <rfmt sheetId="1" xfDxf="1" sqref="A220:XFD220" start="0" length="0">
      <dxf>
        <font>
          <color rgb="FFFF0000"/>
        </font>
      </dxf>
    </rfmt>
    <rfmt sheetId="1" xfDxf="1" sqref="A221:XFD221" start="0" length="0">
      <dxf>
        <font>
          <color rgb="FFFF0000"/>
        </font>
      </dxf>
    </rfmt>
    <rfmt sheetId="1" xfDxf="1" sqref="A222:XFD222" start="0" length="0">
      <dxf>
        <font>
          <color rgb="FFFF0000"/>
        </font>
      </dxf>
    </rfmt>
    <rfmt sheetId="1" xfDxf="1" sqref="A223:XFD223" start="0" length="0">
      <dxf>
        <font>
          <color rgb="FFFF0000"/>
        </font>
      </dxf>
    </rfmt>
    <rfmt sheetId="1" xfDxf="1" sqref="A224:XFD224" start="0" length="0">
      <dxf>
        <font>
          <color rgb="FFFF0000"/>
        </font>
      </dxf>
    </rfmt>
    <rfmt sheetId="1" xfDxf="1" sqref="A225:XFD225" start="0" length="0">
      <dxf>
        <font>
          <color rgb="FFFF0000"/>
        </font>
      </dxf>
    </rfmt>
    <rfmt sheetId="1" xfDxf="1" sqref="A226:XFD226" start="0" length="0">
      <dxf>
        <font>
          <color rgb="FFFF0000"/>
        </font>
      </dxf>
    </rfmt>
    <rfmt sheetId="1" xfDxf="1" sqref="A227:XFD227" start="0" length="0">
      <dxf>
        <font>
          <color rgb="FFFF0000"/>
        </font>
      </dxf>
    </rfmt>
    <rfmt sheetId="1" xfDxf="1" sqref="A228:XFD228" start="0" length="0">
      <dxf>
        <font>
          <color rgb="FFFF0000"/>
        </font>
      </dxf>
    </rfmt>
    <rfmt sheetId="1" xfDxf="1" sqref="A229:XFD229" start="0" length="0">
      <dxf>
        <font>
          <color rgb="FFFF0000"/>
        </font>
      </dxf>
    </rfmt>
    <rfmt sheetId="1" xfDxf="1" sqref="A230:XFD230" start="0" length="0">
      <dxf>
        <font>
          <color rgb="FFFF0000"/>
        </font>
      </dxf>
    </rfmt>
    <rfmt sheetId="1" xfDxf="1" sqref="A231:XFD231" start="0" length="0">
      <dxf>
        <font>
          <color rgb="FFFF0000"/>
        </font>
      </dxf>
    </rfmt>
    <rfmt sheetId="1" xfDxf="1" sqref="A232:XFD232" start="0" length="0">
      <dxf>
        <font>
          <color rgb="FFFF0000"/>
        </font>
      </dxf>
    </rfmt>
    <rfmt sheetId="1" xfDxf="1" sqref="A233:XFD233" start="0" length="0">
      <dxf>
        <font>
          <color rgb="FFFF0000"/>
        </font>
      </dxf>
    </rfmt>
    <rfmt sheetId="1" xfDxf="1" sqref="A234:XFD234" start="0" length="0">
      <dxf>
        <font>
          <color rgb="FFFF0000"/>
        </font>
      </dxf>
    </rfmt>
    <rfmt sheetId="1" sqref="A220" start="0" length="0">
      <dxf>
        <font>
          <b/>
          <sz val="16"/>
          <color rgb="FFFF0000"/>
        </font>
      </dxf>
    </rfmt>
    <rfmt sheetId="1" sqref="B22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0"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0" start="0" length="0">
      <dxf>
        <font>
          <sz val="13"/>
          <color rgb="FFFF0000"/>
        </font>
      </dxf>
    </rfmt>
    <rfmt sheetId="1" sqref="H220" start="0" length="0">
      <dxf>
        <font>
          <sz val="13"/>
          <color rgb="FFFF0000"/>
        </font>
      </dxf>
    </rfmt>
    <rfmt sheetId="1" sqref="A221" start="0" length="0">
      <dxf>
        <font>
          <b/>
          <sz val="16"/>
          <color rgb="FFFF0000"/>
        </font>
      </dxf>
    </rfmt>
    <rfmt sheetId="1" sqref="B22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1"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1" start="0" length="0">
      <dxf>
        <font>
          <sz val="13"/>
          <color rgb="FFFF0000"/>
        </font>
      </dxf>
    </rfmt>
    <rfmt sheetId="1" sqref="H221" start="0" length="0">
      <dxf>
        <font>
          <sz val="13"/>
          <color rgb="FFFF0000"/>
        </font>
      </dxf>
    </rfmt>
    <rfmt sheetId="1" sqref="A222" start="0" length="0">
      <dxf>
        <font>
          <b/>
          <sz val="16"/>
          <color rgb="FFFF0000"/>
        </font>
      </dxf>
    </rfmt>
    <rfmt sheetId="1" sqref="B22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2" start="0" length="0">
      <dxf>
        <font>
          <sz val="13"/>
          <color rgb="FFFF0000"/>
        </font>
      </dxf>
    </rfmt>
    <rfmt sheetId="1" sqref="H222" start="0" length="0">
      <dxf>
        <font>
          <sz val="13"/>
          <color rgb="FFFF0000"/>
        </font>
      </dxf>
    </rfmt>
    <rfmt sheetId="1" sqref="A223" start="0" length="0">
      <dxf>
        <font>
          <b/>
          <sz val="16"/>
          <color rgb="FFFF0000"/>
        </font>
      </dxf>
    </rfmt>
    <rfmt sheetId="1" sqref="B22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3"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3" start="0" length="0">
      <dxf>
        <font>
          <sz val="13"/>
          <color rgb="FFFF0000"/>
        </font>
      </dxf>
    </rfmt>
    <rfmt sheetId="1" sqref="H223" start="0" length="0">
      <dxf>
        <font>
          <sz val="13"/>
          <color rgb="FFFF0000"/>
        </font>
      </dxf>
    </rfmt>
    <rfmt sheetId="1" sqref="A224" start="0" length="0">
      <dxf>
        <font>
          <b/>
          <sz val="16"/>
          <color rgb="FFFF0000"/>
        </font>
      </dxf>
    </rfmt>
    <rfmt sheetId="1" sqref="B22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4"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4" start="0" length="0">
      <dxf>
        <font>
          <sz val="13"/>
          <color rgb="FFFF0000"/>
        </font>
      </dxf>
    </rfmt>
    <rfmt sheetId="1" sqref="H224" start="0" length="0">
      <dxf>
        <font>
          <sz val="13"/>
          <color rgb="FFFF0000"/>
        </font>
      </dxf>
    </rfmt>
    <rfmt sheetId="1" sqref="A225" start="0" length="0">
      <dxf>
        <font>
          <b/>
          <sz val="16"/>
          <color rgb="FFFF0000"/>
        </font>
      </dxf>
    </rfmt>
    <rfmt sheetId="1" sqref="B22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5"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5" start="0" length="0">
      <dxf>
        <font>
          <sz val="13"/>
          <color rgb="FFFF0000"/>
        </font>
      </dxf>
    </rfmt>
    <rfmt sheetId="1" sqref="H225" start="0" length="0">
      <dxf>
        <font>
          <sz val="13"/>
          <color rgb="FFFF0000"/>
        </font>
      </dxf>
    </rfmt>
    <rfmt sheetId="1" sqref="A226" start="0" length="0">
      <dxf>
        <font>
          <b/>
          <sz val="16"/>
          <color rgb="FFFF0000"/>
        </font>
      </dxf>
    </rfmt>
    <rfmt sheetId="1" sqref="B22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6"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6" start="0" length="0">
      <dxf>
        <font>
          <sz val="13"/>
          <color rgb="FFFF0000"/>
        </font>
      </dxf>
    </rfmt>
    <rfmt sheetId="1" sqref="H226" start="0" length="0">
      <dxf>
        <font>
          <sz val="13"/>
          <color rgb="FFFF0000"/>
        </font>
      </dxf>
    </rfmt>
    <rfmt sheetId="1" sqref="A227" start="0" length="0">
      <dxf>
        <font>
          <b/>
          <sz val="16"/>
          <color rgb="FFFF0000"/>
        </font>
      </dxf>
    </rfmt>
    <rfmt sheetId="1" sqref="B22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7"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7" start="0" length="0">
      <dxf>
        <font>
          <sz val="13"/>
          <color rgb="FFFF0000"/>
        </font>
      </dxf>
    </rfmt>
    <rfmt sheetId="1" sqref="H227" start="0" length="0">
      <dxf>
        <font>
          <sz val="13"/>
          <color rgb="FFFF0000"/>
        </font>
      </dxf>
    </rfmt>
    <rfmt sheetId="1" sqref="A228" start="0" length="0">
      <dxf>
        <font>
          <b/>
          <sz val="16"/>
          <color rgb="FFFF0000"/>
        </font>
      </dxf>
    </rfmt>
    <rfmt sheetId="1" sqref="B22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8"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8" start="0" length="0">
      <dxf>
        <font>
          <sz val="13"/>
          <color rgb="FFFF0000"/>
        </font>
      </dxf>
    </rfmt>
    <rfmt sheetId="1" sqref="H228" start="0" length="0">
      <dxf>
        <font>
          <sz val="13"/>
          <color rgb="FFFF0000"/>
        </font>
      </dxf>
    </rfmt>
    <rfmt sheetId="1" sqref="A229" start="0" length="0">
      <dxf>
        <font>
          <b/>
          <sz val="16"/>
          <color rgb="FFFF0000"/>
        </font>
      </dxf>
    </rfmt>
    <rfmt sheetId="1" sqref="B22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29"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29" start="0" length="0">
      <dxf>
        <font>
          <sz val="13"/>
          <color rgb="FFFF0000"/>
        </font>
      </dxf>
    </rfmt>
    <rfmt sheetId="1" sqref="H229" start="0" length="0">
      <dxf>
        <font>
          <sz val="13"/>
          <color rgb="FFFF0000"/>
        </font>
      </dxf>
    </rfmt>
    <rfmt sheetId="1" sqref="A230" start="0" length="0">
      <dxf>
        <font>
          <b/>
          <sz val="16"/>
          <color rgb="FFFF0000"/>
        </font>
      </dxf>
    </rfmt>
    <rfmt sheetId="1" sqref="B23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30"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30" start="0" length="0">
      <dxf>
        <font>
          <sz val="13"/>
          <color rgb="FFFF0000"/>
        </font>
      </dxf>
    </rfmt>
    <rfmt sheetId="1" sqref="H230" start="0" length="0">
      <dxf>
        <font>
          <sz val="13"/>
          <color rgb="FFFF0000"/>
        </font>
      </dxf>
    </rfmt>
    <rfmt sheetId="1" sqref="A231" start="0" length="0">
      <dxf>
        <font>
          <b/>
          <sz val="16"/>
          <color rgb="FFFF0000"/>
        </font>
      </dxf>
    </rfmt>
    <rfmt sheetId="1" sqref="B23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31"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31" start="0" length="0">
      <dxf>
        <font>
          <sz val="13"/>
          <color rgb="FFFF0000"/>
        </font>
      </dxf>
    </rfmt>
    <rfmt sheetId="1" sqref="H231" start="0" length="0">
      <dxf>
        <font>
          <sz val="13"/>
          <color rgb="FFFF0000"/>
        </font>
      </dxf>
    </rfmt>
    <rfmt sheetId="1" sqref="A232" start="0" length="0">
      <dxf>
        <font>
          <b/>
          <sz val="16"/>
          <color rgb="FFFF0000"/>
        </font>
      </dxf>
    </rfmt>
    <rfmt sheetId="1" sqref="B23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32" start="0" length="0">
      <dxf>
        <font>
          <sz val="13"/>
          <color rgb="FFFF0000"/>
        </font>
      </dxf>
    </rfmt>
    <rfmt sheetId="1" sqref="H232" start="0" length="0">
      <dxf>
        <font>
          <sz val="13"/>
          <color rgb="FFFF0000"/>
        </font>
      </dxf>
    </rfmt>
    <rfmt sheetId="1" sqref="A233" start="0" length="0">
      <dxf>
        <font>
          <b/>
          <sz val="16"/>
          <color rgb="FFFF0000"/>
        </font>
      </dxf>
    </rfmt>
    <rfmt sheetId="1" sqref="B23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33"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33" start="0" length="0">
      <dxf>
        <font>
          <sz val="13"/>
          <color rgb="FFFF0000"/>
        </font>
      </dxf>
    </rfmt>
    <rfmt sheetId="1" sqref="H233" start="0" length="0">
      <dxf>
        <font>
          <sz val="13"/>
          <color rgb="FFFF0000"/>
        </font>
      </dxf>
    </rfmt>
    <rfmt sheetId="1" sqref="A234" start="0" length="0">
      <dxf>
        <font>
          <b/>
          <sz val="16"/>
          <color rgb="FFFF0000"/>
        </font>
      </dxf>
    </rfmt>
    <rfmt sheetId="1" sqref="B23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2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2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234"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234" start="0" length="0">
      <dxf>
        <font>
          <sz val="13"/>
          <color rgb="FFFF0000"/>
        </font>
      </dxf>
    </rfmt>
    <rfmt sheetId="1" sqref="H234" start="0" length="0">
      <dxf>
        <font>
          <sz val="13"/>
          <color rgb="FFFF0000"/>
        </font>
      </dxf>
    </rfmt>
  </rm>
  <rrc rId="2590" sId="1" ref="A306:XFD306" action="deleteRow">
    <undo index="16" exp="area" ref3D="1" dr="$A$457:$XFD$457" dn="Z_3693EDC1_FD1C_4AF3_912C_19CDCDBFB43C_.wvu.Rows" sId="1"/>
    <undo index="14" exp="area" ref3D="1" dr="$A$451:$XFD$451" dn="Z_3693EDC1_FD1C_4AF3_912C_19CDCDBFB43C_.wvu.Rows" sId="1"/>
    <undo index="12" exp="area" ref3D="1" dr="$A$364:$XFD$364" dn="Z_3693EDC1_FD1C_4AF3_912C_19CDCDBFB43C_.wvu.Rows" sId="1"/>
    <undo index="10" exp="area" ref3D="1" dr="$A$328:$XFD$329" dn="Z_161695C3_1CE5_4E5C_AD86_E27CE310F608_.wvu.Rows" sId="1"/>
    <undo index="8" exp="area" ref3D="1" dr="$A$434:$XFD$434" dn="Z_161695C3_1CE5_4E5C_AD86_E27CE310F608_.wvu.Rows" sId="1"/>
    <undo index="14" exp="area" ref3D="1" dr="$A$434:$XFD$434" dn="Z_10610988_B7D0_46D7_B8FD_DA5F72A4893C_.wvu.Rows" sId="1"/>
    <undo index="10" exp="area" ref3D="1" dr="$A$328:$XFD$329"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1" sId="1" ref="A306:XFD306" action="deleteRow">
    <undo index="16" exp="area" ref3D="1" dr="$A$456:$XFD$456" dn="Z_3693EDC1_FD1C_4AF3_912C_19CDCDBFB43C_.wvu.Rows" sId="1"/>
    <undo index="14" exp="area" ref3D="1" dr="$A$450:$XFD$450" dn="Z_3693EDC1_FD1C_4AF3_912C_19CDCDBFB43C_.wvu.Rows" sId="1"/>
    <undo index="12" exp="area" ref3D="1" dr="$A$363:$XFD$363" dn="Z_3693EDC1_FD1C_4AF3_912C_19CDCDBFB43C_.wvu.Rows" sId="1"/>
    <undo index="10" exp="area" ref3D="1" dr="$A$327:$XFD$328" dn="Z_161695C3_1CE5_4E5C_AD86_E27CE310F608_.wvu.Rows" sId="1"/>
    <undo index="8" exp="area" ref3D="1" dr="$A$433:$XFD$433" dn="Z_161695C3_1CE5_4E5C_AD86_E27CE310F608_.wvu.Rows" sId="1"/>
    <undo index="14" exp="area" ref3D="1" dr="$A$433:$XFD$433" dn="Z_10610988_B7D0_46D7_B8FD_DA5F72A4893C_.wvu.Rows" sId="1"/>
    <undo index="10" exp="area" ref3D="1" dr="$A$327:$XFD$328"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2" sId="1" ref="A306:XFD306" action="deleteRow">
    <undo index="16" exp="area" ref3D="1" dr="$A$455:$XFD$455" dn="Z_3693EDC1_FD1C_4AF3_912C_19CDCDBFB43C_.wvu.Rows" sId="1"/>
    <undo index="14" exp="area" ref3D="1" dr="$A$449:$XFD$449" dn="Z_3693EDC1_FD1C_4AF3_912C_19CDCDBFB43C_.wvu.Rows" sId="1"/>
    <undo index="12" exp="area" ref3D="1" dr="$A$362:$XFD$362" dn="Z_3693EDC1_FD1C_4AF3_912C_19CDCDBFB43C_.wvu.Rows" sId="1"/>
    <undo index="10" exp="area" ref3D="1" dr="$A$326:$XFD$327" dn="Z_161695C3_1CE5_4E5C_AD86_E27CE310F608_.wvu.Rows" sId="1"/>
    <undo index="8" exp="area" ref3D="1" dr="$A$432:$XFD$432" dn="Z_161695C3_1CE5_4E5C_AD86_E27CE310F608_.wvu.Rows" sId="1"/>
    <undo index="14" exp="area" ref3D="1" dr="$A$432:$XFD$432" dn="Z_10610988_B7D0_46D7_B8FD_DA5F72A4893C_.wvu.Rows" sId="1"/>
    <undo index="10" exp="area" ref3D="1" dr="$A$326:$XFD$327"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3" sId="1" ref="A306:XFD306" action="deleteRow">
    <undo index="16" exp="area" ref3D="1" dr="$A$454:$XFD$454" dn="Z_3693EDC1_FD1C_4AF3_912C_19CDCDBFB43C_.wvu.Rows" sId="1"/>
    <undo index="14" exp="area" ref3D="1" dr="$A$448:$XFD$448" dn="Z_3693EDC1_FD1C_4AF3_912C_19CDCDBFB43C_.wvu.Rows" sId="1"/>
    <undo index="12" exp="area" ref3D="1" dr="$A$361:$XFD$361" dn="Z_3693EDC1_FD1C_4AF3_912C_19CDCDBFB43C_.wvu.Rows" sId="1"/>
    <undo index="10" exp="area" ref3D="1" dr="$A$325:$XFD$326" dn="Z_161695C3_1CE5_4E5C_AD86_E27CE310F608_.wvu.Rows" sId="1"/>
    <undo index="8" exp="area" ref3D="1" dr="$A$431:$XFD$431" dn="Z_161695C3_1CE5_4E5C_AD86_E27CE310F608_.wvu.Rows" sId="1"/>
    <undo index="14" exp="area" ref3D="1" dr="$A$431:$XFD$431" dn="Z_10610988_B7D0_46D7_B8FD_DA5F72A4893C_.wvu.Rows" sId="1"/>
    <undo index="10" exp="area" ref3D="1" dr="$A$325:$XFD$326"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4" sId="1" ref="A306:XFD306" action="deleteRow">
    <undo index="16" exp="area" ref3D="1" dr="$A$453:$XFD$453" dn="Z_3693EDC1_FD1C_4AF3_912C_19CDCDBFB43C_.wvu.Rows" sId="1"/>
    <undo index="14" exp="area" ref3D="1" dr="$A$447:$XFD$447" dn="Z_3693EDC1_FD1C_4AF3_912C_19CDCDBFB43C_.wvu.Rows" sId="1"/>
    <undo index="12" exp="area" ref3D="1" dr="$A$360:$XFD$360" dn="Z_3693EDC1_FD1C_4AF3_912C_19CDCDBFB43C_.wvu.Rows" sId="1"/>
    <undo index="10" exp="area" ref3D="1" dr="$A$324:$XFD$325" dn="Z_161695C3_1CE5_4E5C_AD86_E27CE310F608_.wvu.Rows" sId="1"/>
    <undo index="8" exp="area" ref3D="1" dr="$A$430:$XFD$430" dn="Z_161695C3_1CE5_4E5C_AD86_E27CE310F608_.wvu.Rows" sId="1"/>
    <undo index="14" exp="area" ref3D="1" dr="$A$430:$XFD$430" dn="Z_10610988_B7D0_46D7_B8FD_DA5F72A4893C_.wvu.Rows" sId="1"/>
    <undo index="10" exp="area" ref3D="1" dr="$A$324:$XFD$325"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5" sId="1" ref="A306:XFD306" action="deleteRow">
    <undo index="16" exp="area" ref3D="1" dr="$A$452:$XFD$452" dn="Z_3693EDC1_FD1C_4AF3_912C_19CDCDBFB43C_.wvu.Rows" sId="1"/>
    <undo index="14" exp="area" ref3D="1" dr="$A$446:$XFD$446" dn="Z_3693EDC1_FD1C_4AF3_912C_19CDCDBFB43C_.wvu.Rows" sId="1"/>
    <undo index="12" exp="area" ref3D="1" dr="$A$359:$XFD$359" dn="Z_3693EDC1_FD1C_4AF3_912C_19CDCDBFB43C_.wvu.Rows" sId="1"/>
    <undo index="10" exp="area" ref3D="1" dr="$A$323:$XFD$324" dn="Z_161695C3_1CE5_4E5C_AD86_E27CE310F608_.wvu.Rows" sId="1"/>
    <undo index="8" exp="area" ref3D="1" dr="$A$429:$XFD$429" dn="Z_161695C3_1CE5_4E5C_AD86_E27CE310F608_.wvu.Rows" sId="1"/>
    <undo index="14" exp="area" ref3D="1" dr="$A$429:$XFD$429" dn="Z_10610988_B7D0_46D7_B8FD_DA5F72A4893C_.wvu.Rows" sId="1"/>
    <undo index="10" exp="area" ref3D="1" dr="$A$323:$XFD$324"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6" sId="1" ref="A306:XFD306" action="deleteRow">
    <undo index="16" exp="area" ref3D="1" dr="$A$451:$XFD$451" dn="Z_3693EDC1_FD1C_4AF3_912C_19CDCDBFB43C_.wvu.Rows" sId="1"/>
    <undo index="14" exp="area" ref3D="1" dr="$A$445:$XFD$445" dn="Z_3693EDC1_FD1C_4AF3_912C_19CDCDBFB43C_.wvu.Rows" sId="1"/>
    <undo index="12" exp="area" ref3D="1" dr="$A$358:$XFD$358" dn="Z_3693EDC1_FD1C_4AF3_912C_19CDCDBFB43C_.wvu.Rows" sId="1"/>
    <undo index="10" exp="area" ref3D="1" dr="$A$322:$XFD$323" dn="Z_161695C3_1CE5_4E5C_AD86_E27CE310F608_.wvu.Rows" sId="1"/>
    <undo index="8" exp="area" ref3D="1" dr="$A$428:$XFD$428" dn="Z_161695C3_1CE5_4E5C_AD86_E27CE310F608_.wvu.Rows" sId="1"/>
    <undo index="14" exp="area" ref3D="1" dr="$A$428:$XFD$428" dn="Z_10610988_B7D0_46D7_B8FD_DA5F72A4893C_.wvu.Rows" sId="1"/>
    <undo index="10" exp="area" ref3D="1" dr="$A$322:$XFD$323"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7" sId="1" ref="A306:XFD306" action="deleteRow">
    <undo index="16" exp="area" ref3D="1" dr="$A$450:$XFD$450" dn="Z_3693EDC1_FD1C_4AF3_912C_19CDCDBFB43C_.wvu.Rows" sId="1"/>
    <undo index="14" exp="area" ref3D="1" dr="$A$444:$XFD$444" dn="Z_3693EDC1_FD1C_4AF3_912C_19CDCDBFB43C_.wvu.Rows" sId="1"/>
    <undo index="12" exp="area" ref3D="1" dr="$A$357:$XFD$357" dn="Z_3693EDC1_FD1C_4AF3_912C_19CDCDBFB43C_.wvu.Rows" sId="1"/>
    <undo index="10" exp="area" ref3D="1" dr="$A$321:$XFD$322" dn="Z_161695C3_1CE5_4E5C_AD86_E27CE310F608_.wvu.Rows" sId="1"/>
    <undo index="8" exp="area" ref3D="1" dr="$A$427:$XFD$427" dn="Z_161695C3_1CE5_4E5C_AD86_E27CE310F608_.wvu.Rows" sId="1"/>
    <undo index="14" exp="area" ref3D="1" dr="$A$427:$XFD$427" dn="Z_10610988_B7D0_46D7_B8FD_DA5F72A4893C_.wvu.Rows" sId="1"/>
    <undo index="10" exp="area" ref3D="1" dr="$A$321:$XFD$322"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8" sId="1" ref="A306:XFD306" action="deleteRow">
    <undo index="16" exp="area" ref3D="1" dr="$A$449:$XFD$449" dn="Z_3693EDC1_FD1C_4AF3_912C_19CDCDBFB43C_.wvu.Rows" sId="1"/>
    <undo index="14" exp="area" ref3D="1" dr="$A$443:$XFD$443" dn="Z_3693EDC1_FD1C_4AF3_912C_19CDCDBFB43C_.wvu.Rows" sId="1"/>
    <undo index="12" exp="area" ref3D="1" dr="$A$356:$XFD$356" dn="Z_3693EDC1_FD1C_4AF3_912C_19CDCDBFB43C_.wvu.Rows" sId="1"/>
    <undo index="10" exp="area" ref3D="1" dr="$A$320:$XFD$321" dn="Z_161695C3_1CE5_4E5C_AD86_E27CE310F608_.wvu.Rows" sId="1"/>
    <undo index="8" exp="area" ref3D="1" dr="$A$426:$XFD$426" dn="Z_161695C3_1CE5_4E5C_AD86_E27CE310F608_.wvu.Rows" sId="1"/>
    <undo index="14" exp="area" ref3D="1" dr="$A$426:$XFD$426" dn="Z_10610988_B7D0_46D7_B8FD_DA5F72A4893C_.wvu.Rows" sId="1"/>
    <undo index="10" exp="area" ref3D="1" dr="$A$320:$XFD$321"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599" sId="1" ref="A306:XFD306" action="deleteRow">
    <undo index="16" exp="area" ref3D="1" dr="$A$448:$XFD$448" dn="Z_3693EDC1_FD1C_4AF3_912C_19CDCDBFB43C_.wvu.Rows" sId="1"/>
    <undo index="14" exp="area" ref3D="1" dr="$A$442:$XFD$442" dn="Z_3693EDC1_FD1C_4AF3_912C_19CDCDBFB43C_.wvu.Rows" sId="1"/>
    <undo index="12" exp="area" ref3D="1" dr="$A$355:$XFD$355" dn="Z_3693EDC1_FD1C_4AF3_912C_19CDCDBFB43C_.wvu.Rows" sId="1"/>
    <undo index="10" exp="area" ref3D="1" dr="$A$319:$XFD$320" dn="Z_161695C3_1CE5_4E5C_AD86_E27CE310F608_.wvu.Rows" sId="1"/>
    <undo index="8" exp="area" ref3D="1" dr="$A$425:$XFD$425" dn="Z_161695C3_1CE5_4E5C_AD86_E27CE310F608_.wvu.Rows" sId="1"/>
    <undo index="14" exp="area" ref3D="1" dr="$A$425:$XFD$425" dn="Z_10610988_B7D0_46D7_B8FD_DA5F72A4893C_.wvu.Rows" sId="1"/>
    <undo index="10" exp="area" ref3D="1" dr="$A$319:$XFD$320"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600" sId="1" ref="A306:XFD306" action="deleteRow">
    <undo index="16" exp="area" ref3D="1" dr="$A$447:$XFD$447" dn="Z_3693EDC1_FD1C_4AF3_912C_19CDCDBFB43C_.wvu.Rows" sId="1"/>
    <undo index="14" exp="area" ref3D="1" dr="$A$441:$XFD$441" dn="Z_3693EDC1_FD1C_4AF3_912C_19CDCDBFB43C_.wvu.Rows" sId="1"/>
    <undo index="12" exp="area" ref3D="1" dr="$A$354:$XFD$354" dn="Z_3693EDC1_FD1C_4AF3_912C_19CDCDBFB43C_.wvu.Rows" sId="1"/>
    <undo index="10" exp="area" ref3D="1" dr="$A$318:$XFD$319" dn="Z_161695C3_1CE5_4E5C_AD86_E27CE310F608_.wvu.Rows" sId="1"/>
    <undo index="8" exp="area" ref3D="1" dr="$A$424:$XFD$424" dn="Z_161695C3_1CE5_4E5C_AD86_E27CE310F608_.wvu.Rows" sId="1"/>
    <undo index="14" exp="area" ref3D="1" dr="$A$424:$XFD$424" dn="Z_10610988_B7D0_46D7_B8FD_DA5F72A4893C_.wvu.Rows" sId="1"/>
    <undo index="10" exp="area" ref3D="1" dr="$A$318:$XFD$319"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601" sId="1" ref="A306:XFD306" action="deleteRow">
    <undo index="16" exp="area" ref3D="1" dr="$A$446:$XFD$446" dn="Z_3693EDC1_FD1C_4AF3_912C_19CDCDBFB43C_.wvu.Rows" sId="1"/>
    <undo index="14" exp="area" ref3D="1" dr="$A$440:$XFD$440" dn="Z_3693EDC1_FD1C_4AF3_912C_19CDCDBFB43C_.wvu.Rows" sId="1"/>
    <undo index="12" exp="area" ref3D="1" dr="$A$353:$XFD$353" dn="Z_3693EDC1_FD1C_4AF3_912C_19CDCDBFB43C_.wvu.Rows" sId="1"/>
    <undo index="10" exp="area" ref3D="1" dr="$A$317:$XFD$318" dn="Z_161695C3_1CE5_4E5C_AD86_E27CE310F608_.wvu.Rows" sId="1"/>
    <undo index="8" exp="area" ref3D="1" dr="$A$423:$XFD$423" dn="Z_161695C3_1CE5_4E5C_AD86_E27CE310F608_.wvu.Rows" sId="1"/>
    <undo index="14" exp="area" ref3D="1" dr="$A$423:$XFD$423" dn="Z_10610988_B7D0_46D7_B8FD_DA5F72A4893C_.wvu.Rows" sId="1"/>
    <undo index="10" exp="area" ref3D="1" dr="$A$317:$XFD$318"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602" sId="1" ref="A306:XFD306" action="deleteRow">
    <undo index="16" exp="area" ref3D="1" dr="$A$445:$XFD$445" dn="Z_3693EDC1_FD1C_4AF3_912C_19CDCDBFB43C_.wvu.Rows" sId="1"/>
    <undo index="14" exp="area" ref3D="1" dr="$A$439:$XFD$439" dn="Z_3693EDC1_FD1C_4AF3_912C_19CDCDBFB43C_.wvu.Rows" sId="1"/>
    <undo index="12" exp="area" ref3D="1" dr="$A$352:$XFD$352" dn="Z_3693EDC1_FD1C_4AF3_912C_19CDCDBFB43C_.wvu.Rows" sId="1"/>
    <undo index="10" exp="area" ref3D="1" dr="$A$316:$XFD$317" dn="Z_161695C3_1CE5_4E5C_AD86_E27CE310F608_.wvu.Rows" sId="1"/>
    <undo index="8" exp="area" ref3D="1" dr="$A$422:$XFD$422" dn="Z_161695C3_1CE5_4E5C_AD86_E27CE310F608_.wvu.Rows" sId="1"/>
    <undo index="14" exp="area" ref3D="1" dr="$A$422:$XFD$422" dn="Z_10610988_B7D0_46D7_B8FD_DA5F72A4893C_.wvu.Rows" sId="1"/>
    <undo index="10" exp="area" ref3D="1" dr="$A$316:$XFD$317"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603" sId="1" ref="A306:XFD306" action="deleteRow">
    <undo index="16" exp="area" ref3D="1" dr="$A$444:$XFD$444" dn="Z_3693EDC1_FD1C_4AF3_912C_19CDCDBFB43C_.wvu.Rows" sId="1"/>
    <undo index="14" exp="area" ref3D="1" dr="$A$438:$XFD$438" dn="Z_3693EDC1_FD1C_4AF3_912C_19CDCDBFB43C_.wvu.Rows" sId="1"/>
    <undo index="12" exp="area" ref3D="1" dr="$A$351:$XFD$351" dn="Z_3693EDC1_FD1C_4AF3_912C_19CDCDBFB43C_.wvu.Rows" sId="1"/>
    <undo index="10" exp="area" ref3D="1" dr="$A$315:$XFD$316" dn="Z_161695C3_1CE5_4E5C_AD86_E27CE310F608_.wvu.Rows" sId="1"/>
    <undo index="8" exp="area" ref3D="1" dr="$A$421:$XFD$421" dn="Z_161695C3_1CE5_4E5C_AD86_E27CE310F608_.wvu.Rows" sId="1"/>
    <undo index="14" exp="area" ref3D="1" dr="$A$421:$XFD$421" dn="Z_10610988_B7D0_46D7_B8FD_DA5F72A4893C_.wvu.Rows" sId="1"/>
    <undo index="10" exp="area" ref3D="1" dr="$A$315:$XFD$316"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604" sId="1" ref="A306:XFD306" action="deleteRow">
    <undo index="16" exp="area" ref3D="1" dr="$A$443:$XFD$443" dn="Z_3693EDC1_FD1C_4AF3_912C_19CDCDBFB43C_.wvu.Rows" sId="1"/>
    <undo index="14" exp="area" ref3D="1" dr="$A$437:$XFD$437" dn="Z_3693EDC1_FD1C_4AF3_912C_19CDCDBFB43C_.wvu.Rows" sId="1"/>
    <undo index="12" exp="area" ref3D="1" dr="$A$350:$XFD$350" dn="Z_3693EDC1_FD1C_4AF3_912C_19CDCDBFB43C_.wvu.Rows" sId="1"/>
    <undo index="10" exp="area" ref3D="1" dr="$A$314:$XFD$315" dn="Z_161695C3_1CE5_4E5C_AD86_E27CE310F608_.wvu.Rows" sId="1"/>
    <undo index="8" exp="area" ref3D="1" dr="$A$420:$XFD$420" dn="Z_161695C3_1CE5_4E5C_AD86_E27CE310F608_.wvu.Rows" sId="1"/>
    <undo index="14" exp="area" ref3D="1" dr="$A$420:$XFD$420" dn="Z_10610988_B7D0_46D7_B8FD_DA5F72A4893C_.wvu.Rows" sId="1"/>
    <undo index="10" exp="area" ref3D="1" dr="$A$314:$XFD$315" dn="Z_10610988_B7D0_46D7_B8FD_DA5F72A4893C_.wvu.Rows" sId="1"/>
    <rfmt sheetId="1" xfDxf="1" sqref="A306:XFD306" start="0" length="0">
      <dxf>
        <font>
          <color rgb="FFFF0000"/>
        </font>
      </dxf>
    </rfmt>
    <rfmt sheetId="1" sqref="A306" start="0" length="0">
      <dxf>
        <font>
          <b/>
          <sz val="16"/>
          <color rgb="FFFF0000"/>
        </font>
      </dxf>
    </rfmt>
    <rfmt sheetId="1" sqref="C306" start="0" length="0">
      <dxf>
        <alignment horizontal="right" vertical="center" readingOrder="0"/>
      </dxf>
    </rfmt>
    <rfmt sheetId="1" sqref="D306" start="0" length="0">
      <dxf>
        <alignment horizontal="right" vertical="center" readingOrder="0"/>
      </dxf>
    </rfmt>
    <rfmt sheetId="1" sqref="E306" start="0" length="0">
      <dxf>
        <alignment horizontal="right" vertical="center" readingOrder="0"/>
      </dxf>
    </rfmt>
    <rfmt sheetId="1" sqref="F306" start="0" length="0">
      <dxf>
        <alignment horizontal="justify" vertical="top" readingOrder="0"/>
      </dxf>
    </rfmt>
    <rfmt sheetId="1" sqref="G306" start="0" length="0">
      <dxf>
        <font>
          <sz val="14"/>
          <color rgb="FFFF0000"/>
        </font>
      </dxf>
    </rfmt>
  </rrc>
  <rrc rId="2605" sId="1" ref="A235:XFD271" action="insertRow">
    <undo index="16" exp="area" ref3D="1" dr="$A$442:$XFD$442" dn="Z_3693EDC1_FD1C_4AF3_912C_19CDCDBFB43C_.wvu.Rows" sId="1"/>
    <undo index="14" exp="area" ref3D="1" dr="$A$436:$XFD$436" dn="Z_3693EDC1_FD1C_4AF3_912C_19CDCDBFB43C_.wvu.Rows" sId="1"/>
    <undo index="12" exp="area" ref3D="1" dr="$A$349:$XFD$349" dn="Z_3693EDC1_FD1C_4AF3_912C_19CDCDBFB43C_.wvu.Rows" sId="1"/>
    <undo index="10" exp="area" ref3D="1" dr="$A$260:$XFD$260" dn="Z_3693EDC1_FD1C_4AF3_912C_19CDCDBFB43C_.wvu.Rows" sId="1"/>
    <undo index="8" exp="area" ref3D="1" dr="$A$254:$XFD$254" dn="Z_3693EDC1_FD1C_4AF3_912C_19CDCDBFB43C_.wvu.Rows" sId="1"/>
    <undo index="6" exp="area" ref3D="1" dr="$A$244:$XFD$244" dn="Z_3693EDC1_FD1C_4AF3_912C_19CDCDBFB43C_.wvu.Rows" sId="1"/>
    <undo index="10" exp="area" ref3D="1" dr="$A$313:$XFD$314" dn="Z_161695C3_1CE5_4E5C_AD86_E27CE310F608_.wvu.Rows" sId="1"/>
    <undo index="8" exp="area" ref3D="1" dr="$A$419:$XFD$419" dn="Z_161695C3_1CE5_4E5C_AD86_E27CE310F608_.wvu.Rows" sId="1"/>
    <undo index="14" exp="area" ref3D="1" dr="$A$419:$XFD$419" dn="Z_10610988_B7D0_46D7_B8FD_DA5F72A4893C_.wvu.Rows" sId="1"/>
    <undo index="10" exp="area" ref3D="1" dr="$A$313:$XFD$314" dn="Z_10610988_B7D0_46D7_B8FD_DA5F72A4893C_.wvu.Rows" sId="1"/>
  </rrc>
  <rm rId="2606" sheetId="1" source="A343:XFD379" destination="A235:XFD271" sourceSheetId="1">
    <undo index="10" exp="area" ref3D="1" dr="$A$350:$XFD$351" dn="Z_161695C3_1CE5_4E5C_AD86_E27CE310F608_.wvu.Rows" sId="1"/>
    <undo index="10" exp="area" ref3D="1" dr="$A$350:$XFD$351" dn="Z_10610988_B7D0_46D7_B8FD_DA5F72A4893C_.wvu.Rows" sId="1"/>
    <rfmt sheetId="1" xfDxf="1" sqref="A235:XFD235" start="0" length="0">
      <dxf>
        <font>
          <color rgb="FFFF0000"/>
        </font>
      </dxf>
    </rfmt>
    <rfmt sheetId="1" xfDxf="1" sqref="A236:XFD236" start="0" length="0">
      <dxf>
        <font>
          <color rgb="FFFF0000"/>
        </font>
      </dxf>
    </rfmt>
    <rfmt sheetId="1" xfDxf="1" sqref="A237:XFD237" start="0" length="0">
      <dxf>
        <font>
          <color rgb="FFFF0000"/>
        </font>
      </dxf>
    </rfmt>
    <rfmt sheetId="1" xfDxf="1" sqref="A238:XFD238" start="0" length="0">
      <dxf>
        <font>
          <color rgb="FFFF0000"/>
        </font>
      </dxf>
    </rfmt>
    <rfmt sheetId="1" xfDxf="1" sqref="A239:XFD239" start="0" length="0">
      <dxf>
        <font>
          <color rgb="FFFF0000"/>
        </font>
      </dxf>
    </rfmt>
    <rfmt sheetId="1" xfDxf="1" sqref="A240:XFD240" start="0" length="0">
      <dxf>
        <font>
          <color rgb="FFFF0000"/>
        </font>
      </dxf>
    </rfmt>
    <rfmt sheetId="1" xfDxf="1" sqref="A241:XFD241" start="0" length="0">
      <dxf>
        <font>
          <color rgb="FFFF0000"/>
        </font>
      </dxf>
    </rfmt>
    <rfmt sheetId="1" xfDxf="1" sqref="A242:XFD242" start="0" length="0">
      <dxf>
        <font>
          <color rgb="FFFF0000"/>
        </font>
      </dxf>
    </rfmt>
    <rfmt sheetId="1" xfDxf="1" sqref="A243:XFD243" start="0" length="0">
      <dxf>
        <font>
          <color rgb="FFFF0000"/>
        </font>
      </dxf>
    </rfmt>
    <rfmt sheetId="1" xfDxf="1" sqref="A244:XFD244" start="0" length="0">
      <dxf>
        <font>
          <color rgb="FFFF0000"/>
        </font>
      </dxf>
    </rfmt>
    <rfmt sheetId="1" xfDxf="1" sqref="A245:XFD245" start="0" length="0">
      <dxf>
        <font>
          <color rgb="FFFF0000"/>
        </font>
      </dxf>
    </rfmt>
    <rfmt sheetId="1" xfDxf="1" sqref="A246:XFD246" start="0" length="0">
      <dxf>
        <font>
          <color rgb="FFFF0000"/>
        </font>
      </dxf>
    </rfmt>
    <rfmt sheetId="1" xfDxf="1" sqref="A247:XFD247" start="0" length="0">
      <dxf>
        <font>
          <color rgb="FFFF0000"/>
        </font>
      </dxf>
    </rfmt>
    <rfmt sheetId="1" xfDxf="1" sqref="A248:XFD248" start="0" length="0">
      <dxf>
        <font>
          <color rgb="FFFF0000"/>
        </font>
      </dxf>
    </rfmt>
    <rfmt sheetId="1" xfDxf="1" sqref="A249:XFD249" start="0" length="0">
      <dxf>
        <font>
          <color rgb="FFFF0000"/>
        </font>
      </dxf>
    </rfmt>
    <rfmt sheetId="1" xfDxf="1" sqref="A250:XFD250" start="0" length="0">
      <dxf>
        <font>
          <color rgb="FFFF0000"/>
        </font>
      </dxf>
    </rfmt>
    <rfmt sheetId="1" xfDxf="1" sqref="A251:XFD251" start="0" length="0">
      <dxf>
        <font>
          <color rgb="FFFF0000"/>
        </font>
      </dxf>
    </rfmt>
    <rfmt sheetId="1" xfDxf="1" sqref="A252:XFD252" start="0" length="0">
      <dxf>
        <font>
          <color rgb="FFFF0000"/>
        </font>
      </dxf>
    </rfmt>
    <rfmt sheetId="1" xfDxf="1" sqref="A253:XFD253" start="0" length="0">
      <dxf>
        <font>
          <color rgb="FFFF0000"/>
        </font>
      </dxf>
    </rfmt>
    <rfmt sheetId="1" xfDxf="1" sqref="A254:XFD254" start="0" length="0">
      <dxf>
        <font>
          <color rgb="FFFF0000"/>
        </font>
      </dxf>
    </rfmt>
    <rfmt sheetId="1" xfDxf="1" sqref="A255:XFD255" start="0" length="0">
      <dxf>
        <font>
          <color rgb="FFFF0000"/>
        </font>
      </dxf>
    </rfmt>
    <rfmt sheetId="1" xfDxf="1" sqref="A256:XFD256" start="0" length="0">
      <dxf>
        <font>
          <color rgb="FFFF0000"/>
        </font>
      </dxf>
    </rfmt>
    <rfmt sheetId="1" xfDxf="1" sqref="A257:XFD257" start="0" length="0">
      <dxf>
        <font>
          <color rgb="FFFF0000"/>
        </font>
      </dxf>
    </rfmt>
    <rfmt sheetId="1" xfDxf="1" sqref="A258:XFD258" start="0" length="0">
      <dxf>
        <font>
          <color rgb="FFFF0000"/>
        </font>
      </dxf>
    </rfmt>
    <rfmt sheetId="1" xfDxf="1" sqref="A259:XFD259" start="0" length="0">
      <dxf>
        <font>
          <color rgb="FFFF0000"/>
        </font>
      </dxf>
    </rfmt>
    <rfmt sheetId="1" xfDxf="1" sqref="A260:XFD260" start="0" length="0">
      <dxf>
        <font>
          <color rgb="FFFF0000"/>
        </font>
      </dxf>
    </rfmt>
    <rfmt sheetId="1" xfDxf="1" sqref="A261:XFD261" start="0" length="0">
      <dxf>
        <font>
          <color rgb="FFFF0000"/>
        </font>
      </dxf>
    </rfmt>
    <rfmt sheetId="1" xfDxf="1" sqref="A262:XFD262" start="0" length="0">
      <dxf>
        <font>
          <color rgb="FFFF0000"/>
        </font>
      </dxf>
    </rfmt>
    <rfmt sheetId="1" xfDxf="1" sqref="A263:XFD263" start="0" length="0">
      <dxf>
        <font>
          <color rgb="FFFF0000"/>
        </font>
      </dxf>
    </rfmt>
    <rfmt sheetId="1" xfDxf="1" sqref="A264:XFD264" start="0" length="0">
      <dxf>
        <font>
          <color rgb="FFFF0000"/>
        </font>
      </dxf>
    </rfmt>
    <rfmt sheetId="1" xfDxf="1" sqref="A265:XFD265" start="0" length="0">
      <dxf>
        <font>
          <color rgb="FFFF0000"/>
        </font>
      </dxf>
    </rfmt>
    <rfmt sheetId="1" xfDxf="1" sqref="A266:XFD266" start="0" length="0">
      <dxf>
        <font>
          <color rgb="FFFF0000"/>
        </font>
      </dxf>
    </rfmt>
    <rfmt sheetId="1" xfDxf="1" sqref="A267:XFD267" start="0" length="0">
      <dxf>
        <font>
          <color rgb="FFFF0000"/>
        </font>
      </dxf>
    </rfmt>
    <rfmt sheetId="1" xfDxf="1" sqref="A268:XFD268" start="0" length="0">
      <dxf>
        <font>
          <color rgb="FFFF0000"/>
        </font>
      </dxf>
    </rfmt>
    <rfmt sheetId="1" xfDxf="1" sqref="A269:XFD269" start="0" length="0">
      <dxf>
        <font>
          <color rgb="FFFF0000"/>
        </font>
      </dxf>
    </rfmt>
    <rfmt sheetId="1" xfDxf="1" sqref="A270:XFD270" start="0" length="0">
      <dxf>
        <font>
          <color rgb="FFFF0000"/>
        </font>
      </dxf>
    </rfmt>
    <rfmt sheetId="1" xfDxf="1" sqref="A271:XFD271" start="0" length="0">
      <dxf>
        <font>
          <color rgb="FFFF0000"/>
        </font>
      </dxf>
    </rfmt>
    <rfmt sheetId="1" sqref="A235" start="0" length="0">
      <dxf>
        <font>
          <b/>
          <sz val="16"/>
          <color rgb="FFFF0000"/>
        </font>
      </dxf>
    </rfmt>
    <rfmt sheetId="1" sqref="B235"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35"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3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35" start="0" length="0">
      <dxf>
        <font>
          <sz val="13"/>
          <color rgb="FFFF0000"/>
        </font>
      </dxf>
    </rfmt>
    <rfmt sheetId="1" sqref="H235" start="0" length="0">
      <dxf>
        <font>
          <sz val="13"/>
          <color rgb="FFFF0000"/>
        </font>
      </dxf>
    </rfmt>
    <rfmt sheetId="1" sqref="A236" start="0" length="0">
      <dxf>
        <font>
          <b/>
          <sz val="16"/>
          <color rgb="FFFF0000"/>
        </font>
      </dxf>
    </rfmt>
    <rfmt sheetId="1" sqref="B236"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36"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3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36" start="0" length="0">
      <dxf>
        <font>
          <sz val="13"/>
          <color rgb="FFFF0000"/>
        </font>
      </dxf>
    </rfmt>
    <rfmt sheetId="1" sqref="H236" start="0" length="0">
      <dxf>
        <font>
          <sz val="13"/>
          <color rgb="FFFF0000"/>
        </font>
      </dxf>
    </rfmt>
    <rfmt sheetId="1" sqref="A237" start="0" length="0">
      <dxf>
        <font>
          <b/>
          <sz val="16"/>
          <color rgb="FFFF0000"/>
        </font>
      </dxf>
    </rfmt>
    <rfmt sheetId="1" sqref="B237"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37"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3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37" start="0" length="0">
      <dxf>
        <font>
          <sz val="13"/>
          <color rgb="FFFF0000"/>
        </font>
      </dxf>
    </rfmt>
    <rfmt sheetId="1" sqref="H237" start="0" length="0">
      <dxf>
        <font>
          <sz val="13"/>
          <color rgb="FFFF0000"/>
        </font>
      </dxf>
    </rfmt>
    <rfmt sheetId="1" sqref="A238" start="0" length="0">
      <dxf>
        <font>
          <b/>
          <sz val="16"/>
          <color rgb="FFFF0000"/>
        </font>
      </dxf>
    </rfmt>
    <rfmt sheetId="1" sqref="B238"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38"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3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38" start="0" length="0">
      <dxf>
        <font>
          <sz val="13"/>
          <color rgb="FFFF0000"/>
        </font>
      </dxf>
    </rfmt>
    <rfmt sheetId="1" sqref="H238" start="0" length="0">
      <dxf>
        <font>
          <sz val="13"/>
          <color rgb="FFFF0000"/>
        </font>
      </dxf>
    </rfmt>
    <rfmt sheetId="1" sqref="A239" start="0" length="0">
      <dxf>
        <font>
          <b/>
          <sz val="16"/>
          <color rgb="FFFF0000"/>
        </font>
      </dxf>
    </rfmt>
    <rfmt sheetId="1" sqref="B239"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39"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3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39" start="0" length="0">
      <dxf>
        <font>
          <sz val="13"/>
          <color rgb="FFFF0000"/>
        </font>
      </dxf>
    </rfmt>
    <rfmt sheetId="1" sqref="H239" start="0" length="0">
      <dxf>
        <font>
          <sz val="13"/>
          <color rgb="FFFF0000"/>
        </font>
      </dxf>
    </rfmt>
    <rfmt sheetId="1" sqref="A240" start="0" length="0">
      <dxf>
        <font>
          <b/>
          <sz val="16"/>
          <color rgb="FFFF0000"/>
        </font>
      </dxf>
    </rfmt>
    <rfmt sheetId="1" sqref="B240"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0"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0" start="0" length="0">
      <dxf>
        <font>
          <sz val="13"/>
          <color rgb="FFFF0000"/>
        </font>
      </dxf>
    </rfmt>
    <rfmt sheetId="1" sqref="H240" start="0" length="0">
      <dxf>
        <font>
          <sz val="13"/>
          <color rgb="FFFF0000"/>
        </font>
      </dxf>
    </rfmt>
    <rfmt sheetId="1" sqref="A241" start="0" length="0">
      <dxf>
        <font>
          <b/>
          <sz val="16"/>
          <color rgb="FFFF0000"/>
        </font>
      </dxf>
    </rfmt>
    <rfmt sheetId="1" sqref="B241"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1"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1" start="0" length="0">
      <dxf>
        <font>
          <sz val="13"/>
          <color rgb="FFFF0000"/>
        </font>
      </dxf>
    </rfmt>
    <rfmt sheetId="1" sqref="H241" start="0" length="0">
      <dxf>
        <font>
          <sz val="13"/>
          <color rgb="FFFF0000"/>
        </font>
      </dxf>
    </rfmt>
    <rfmt sheetId="1" sqref="A242" start="0" length="0">
      <dxf>
        <font>
          <b/>
          <sz val="16"/>
          <color rgb="FFFF0000"/>
        </font>
      </dxf>
    </rfmt>
    <rfmt sheetId="1" sqref="B242"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2"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2" start="0" length="0">
      <dxf>
        <font>
          <sz val="13"/>
          <color rgb="FFFF0000"/>
        </font>
      </dxf>
    </rfmt>
    <rfmt sheetId="1" sqref="H242" start="0" length="0">
      <dxf>
        <font>
          <sz val="13"/>
          <color rgb="FFFF0000"/>
        </font>
      </dxf>
    </rfmt>
    <rfmt sheetId="1" sqref="A243" start="0" length="0">
      <dxf>
        <font>
          <b/>
          <sz val="16"/>
          <color rgb="FFFF0000"/>
        </font>
      </dxf>
    </rfmt>
    <rfmt sheetId="1" sqref="B243"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3"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3" start="0" length="0">
      <dxf>
        <font>
          <sz val="13"/>
          <color rgb="FFFF0000"/>
        </font>
      </dxf>
    </rfmt>
    <rfmt sheetId="1" sqref="H243" start="0" length="0">
      <dxf>
        <font>
          <sz val="13"/>
          <color rgb="FFFF0000"/>
        </font>
      </dxf>
    </rfmt>
    <rfmt sheetId="1" sqref="A244" start="0" length="0">
      <dxf>
        <font>
          <b/>
          <sz val="16"/>
          <color rgb="FFFF0000"/>
        </font>
      </dxf>
    </rfmt>
    <rfmt sheetId="1" sqref="B244"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4"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4" start="0" length="0">
      <dxf>
        <font>
          <sz val="13"/>
          <color rgb="FFFF0000"/>
        </font>
      </dxf>
    </rfmt>
    <rfmt sheetId="1" sqref="H244" start="0" length="0">
      <dxf>
        <font>
          <sz val="13"/>
          <color rgb="FFFF0000"/>
        </font>
      </dxf>
    </rfmt>
    <rfmt sheetId="1" sqref="A245" start="0" length="0">
      <dxf>
        <font>
          <b/>
          <sz val="16"/>
          <color rgb="FFFF0000"/>
        </font>
      </dxf>
    </rfmt>
    <rfmt sheetId="1" sqref="B245"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5"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5" start="0" length="0">
      <dxf>
        <font>
          <sz val="13"/>
          <color rgb="FFFF0000"/>
        </font>
      </dxf>
    </rfmt>
    <rfmt sheetId="1" sqref="H245" start="0" length="0">
      <dxf>
        <font>
          <sz val="13"/>
          <color rgb="FFFF0000"/>
        </font>
      </dxf>
    </rfmt>
    <rfmt sheetId="1" sqref="A246" start="0" length="0">
      <dxf>
        <font>
          <b/>
          <sz val="16"/>
          <color rgb="FFFF0000"/>
        </font>
      </dxf>
    </rfmt>
    <rfmt sheetId="1" sqref="B246"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6"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6" start="0" length="0">
      <dxf>
        <font>
          <sz val="13"/>
          <color rgb="FFFF0000"/>
        </font>
      </dxf>
    </rfmt>
    <rfmt sheetId="1" sqref="H246" start="0" length="0">
      <dxf>
        <font>
          <sz val="13"/>
          <color rgb="FFFF0000"/>
        </font>
      </dxf>
    </rfmt>
    <rfmt sheetId="1" sqref="A247" start="0" length="0">
      <dxf>
        <font>
          <b/>
          <sz val="16"/>
          <color rgb="FFFF0000"/>
        </font>
      </dxf>
    </rfmt>
    <rfmt sheetId="1" sqref="B247"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7"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7" start="0" length="0">
      <dxf>
        <font>
          <sz val="13"/>
          <color rgb="FFFF0000"/>
        </font>
      </dxf>
    </rfmt>
    <rfmt sheetId="1" sqref="H247" start="0" length="0">
      <dxf>
        <font>
          <sz val="13"/>
          <color rgb="FFFF0000"/>
        </font>
      </dxf>
    </rfmt>
    <rfmt sheetId="1" sqref="A248" start="0" length="0">
      <dxf>
        <font>
          <b/>
          <sz val="16"/>
          <color rgb="FFFF0000"/>
        </font>
      </dxf>
    </rfmt>
    <rfmt sheetId="1" sqref="B248"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8"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8" start="0" length="0">
      <dxf>
        <font>
          <sz val="13"/>
          <color rgb="FFFF0000"/>
        </font>
      </dxf>
    </rfmt>
    <rfmt sheetId="1" sqref="H248" start="0" length="0">
      <dxf>
        <font>
          <sz val="13"/>
          <color rgb="FFFF0000"/>
        </font>
      </dxf>
    </rfmt>
    <rfmt sheetId="1" sqref="A249" start="0" length="0">
      <dxf>
        <font>
          <b/>
          <sz val="16"/>
          <color rgb="FFFF0000"/>
        </font>
      </dxf>
    </rfmt>
    <rfmt sheetId="1" sqref="B249"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49"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4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49" start="0" length="0">
      <dxf>
        <font>
          <sz val="13"/>
          <color rgb="FFFF0000"/>
        </font>
      </dxf>
    </rfmt>
    <rfmt sheetId="1" sqref="H249" start="0" length="0">
      <dxf>
        <font>
          <sz val="13"/>
          <color rgb="FFFF0000"/>
        </font>
      </dxf>
    </rfmt>
    <rfmt sheetId="1" sqref="A250" start="0" length="0">
      <dxf>
        <font>
          <b/>
          <sz val="16"/>
          <color rgb="FFFF0000"/>
        </font>
      </dxf>
    </rfmt>
    <rfmt sheetId="1" sqref="B250"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0"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0" start="0" length="0">
      <dxf>
        <font>
          <sz val="13"/>
          <color rgb="FFFF0000"/>
        </font>
      </dxf>
    </rfmt>
    <rfmt sheetId="1" sqref="H250" start="0" length="0">
      <dxf>
        <font>
          <sz val="13"/>
          <color rgb="FFFF0000"/>
        </font>
      </dxf>
    </rfmt>
    <rfmt sheetId="1" sqref="A251" start="0" length="0">
      <dxf>
        <font>
          <b/>
          <sz val="16"/>
          <color rgb="FFFF0000"/>
        </font>
      </dxf>
    </rfmt>
    <rfmt sheetId="1" sqref="B251"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1"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1" start="0" length="0">
      <dxf>
        <font>
          <sz val="13"/>
          <color rgb="FFFF0000"/>
        </font>
      </dxf>
    </rfmt>
    <rfmt sheetId="1" sqref="H251" start="0" length="0">
      <dxf>
        <font>
          <sz val="13"/>
          <color rgb="FFFF0000"/>
        </font>
      </dxf>
    </rfmt>
    <rfmt sheetId="1" sqref="A252" start="0" length="0">
      <dxf>
        <font>
          <b/>
          <sz val="16"/>
          <color rgb="FFFF0000"/>
        </font>
      </dxf>
    </rfmt>
    <rfmt sheetId="1" sqref="B252"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2"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2" start="0" length="0">
      <dxf>
        <font>
          <sz val="13"/>
          <color rgb="FFFF0000"/>
        </font>
      </dxf>
    </rfmt>
    <rfmt sheetId="1" sqref="H252" start="0" length="0">
      <dxf>
        <font>
          <sz val="13"/>
          <color rgb="FFFF0000"/>
        </font>
      </dxf>
    </rfmt>
    <rfmt sheetId="1" sqref="A253" start="0" length="0">
      <dxf>
        <font>
          <b/>
          <sz val="16"/>
          <color rgb="FFFF0000"/>
        </font>
      </dxf>
    </rfmt>
    <rfmt sheetId="1" sqref="B253"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3"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3" start="0" length="0">
      <dxf>
        <font>
          <sz val="13"/>
          <color rgb="FFFF0000"/>
        </font>
      </dxf>
    </rfmt>
    <rfmt sheetId="1" sqref="H253" start="0" length="0">
      <dxf>
        <font>
          <sz val="13"/>
          <color rgb="FFFF0000"/>
        </font>
      </dxf>
    </rfmt>
    <rfmt sheetId="1" sqref="A254" start="0" length="0">
      <dxf>
        <font>
          <b/>
          <sz val="16"/>
          <color rgb="FFFF0000"/>
        </font>
      </dxf>
    </rfmt>
    <rfmt sheetId="1" sqref="B254"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4"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4" start="0" length="0">
      <dxf>
        <font>
          <sz val="13"/>
          <color rgb="FFFF0000"/>
        </font>
      </dxf>
    </rfmt>
    <rfmt sheetId="1" sqref="H254" start="0" length="0">
      <dxf>
        <font>
          <sz val="13"/>
          <color rgb="FFFF0000"/>
        </font>
      </dxf>
    </rfmt>
    <rfmt sheetId="1" sqref="A255" start="0" length="0">
      <dxf>
        <font>
          <b/>
          <sz val="16"/>
          <color rgb="FFFF0000"/>
        </font>
      </dxf>
    </rfmt>
    <rfmt sheetId="1" sqref="B255"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5"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5" start="0" length="0">
      <dxf>
        <font>
          <sz val="13"/>
          <color rgb="FFFF0000"/>
        </font>
      </dxf>
    </rfmt>
    <rfmt sheetId="1" sqref="H255" start="0" length="0">
      <dxf>
        <font>
          <sz val="13"/>
          <color rgb="FFFF0000"/>
        </font>
      </dxf>
    </rfmt>
    <rfmt sheetId="1" sqref="A256" start="0" length="0">
      <dxf>
        <font>
          <b/>
          <sz val="16"/>
          <color rgb="FFFF0000"/>
        </font>
      </dxf>
    </rfmt>
    <rfmt sheetId="1" sqref="B256"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6"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6" start="0" length="0">
      <dxf>
        <font>
          <sz val="13"/>
          <color rgb="FFFF0000"/>
        </font>
      </dxf>
    </rfmt>
    <rfmt sheetId="1" sqref="H256" start="0" length="0">
      <dxf>
        <font>
          <sz val="13"/>
          <color rgb="FFFF0000"/>
        </font>
      </dxf>
    </rfmt>
    <rfmt sheetId="1" sqref="A257" start="0" length="0">
      <dxf>
        <font>
          <b/>
          <sz val="16"/>
          <color rgb="FFFF0000"/>
        </font>
      </dxf>
    </rfmt>
    <rfmt sheetId="1" sqref="B257"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7"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7" start="0" length="0">
      <dxf>
        <font>
          <sz val="13"/>
          <color rgb="FFFF0000"/>
        </font>
      </dxf>
    </rfmt>
    <rfmt sheetId="1" sqref="H257" start="0" length="0">
      <dxf>
        <font>
          <sz val="13"/>
          <color rgb="FFFF0000"/>
        </font>
      </dxf>
    </rfmt>
    <rfmt sheetId="1" sqref="A258" start="0" length="0">
      <dxf>
        <font>
          <b/>
          <sz val="16"/>
          <color rgb="FFFF0000"/>
        </font>
      </dxf>
    </rfmt>
    <rfmt sheetId="1" sqref="B258"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8"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8" start="0" length="0">
      <dxf>
        <font>
          <sz val="13"/>
          <color rgb="FFFF0000"/>
        </font>
      </dxf>
    </rfmt>
    <rfmt sheetId="1" sqref="H258" start="0" length="0">
      <dxf>
        <font>
          <sz val="13"/>
          <color rgb="FFFF0000"/>
        </font>
      </dxf>
    </rfmt>
    <rfmt sheetId="1" sqref="A259" start="0" length="0">
      <dxf>
        <font>
          <b/>
          <sz val="16"/>
          <color rgb="FFFF0000"/>
        </font>
      </dxf>
    </rfmt>
    <rfmt sheetId="1" sqref="B259"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59"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5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59" start="0" length="0">
      <dxf>
        <font>
          <sz val="13"/>
          <color rgb="FFFF0000"/>
        </font>
      </dxf>
    </rfmt>
    <rfmt sheetId="1" sqref="H259" start="0" length="0">
      <dxf>
        <font>
          <sz val="13"/>
          <color rgb="FFFF0000"/>
        </font>
      </dxf>
    </rfmt>
    <rfmt sheetId="1" sqref="A260" start="0" length="0">
      <dxf>
        <font>
          <b/>
          <sz val="16"/>
          <color rgb="FFFF0000"/>
        </font>
      </dxf>
    </rfmt>
    <rfmt sheetId="1" sqref="B260"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0"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0" start="0" length="0">
      <dxf>
        <font>
          <sz val="13"/>
          <color rgb="FFFF0000"/>
        </font>
      </dxf>
    </rfmt>
    <rfmt sheetId="1" sqref="H260" start="0" length="0">
      <dxf>
        <font>
          <sz val="13"/>
          <color rgb="FFFF0000"/>
        </font>
      </dxf>
    </rfmt>
    <rfmt sheetId="1" sqref="A261" start="0" length="0">
      <dxf>
        <font>
          <b/>
          <sz val="16"/>
          <color rgb="FFFF0000"/>
        </font>
      </dxf>
    </rfmt>
    <rfmt sheetId="1" sqref="B261"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1"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1" start="0" length="0">
      <dxf>
        <font>
          <sz val="13"/>
          <color rgb="FFFF0000"/>
        </font>
      </dxf>
    </rfmt>
    <rfmt sheetId="1" sqref="H261" start="0" length="0">
      <dxf>
        <font>
          <sz val="13"/>
          <color rgb="FFFF0000"/>
        </font>
      </dxf>
    </rfmt>
    <rfmt sheetId="1" sqref="A262" start="0" length="0">
      <dxf>
        <font>
          <b/>
          <sz val="16"/>
          <color rgb="FFFF0000"/>
        </font>
      </dxf>
    </rfmt>
    <rfmt sheetId="1" sqref="B262"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2"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2" start="0" length="0">
      <dxf>
        <font>
          <sz val="13"/>
          <color rgb="FFFF0000"/>
        </font>
      </dxf>
    </rfmt>
    <rfmt sheetId="1" sqref="H262" start="0" length="0">
      <dxf>
        <font>
          <sz val="13"/>
          <color rgb="FFFF0000"/>
        </font>
      </dxf>
    </rfmt>
    <rfmt sheetId="1" sqref="A263" start="0" length="0">
      <dxf>
        <font>
          <b/>
          <sz val="16"/>
          <color rgb="FFFF0000"/>
        </font>
      </dxf>
    </rfmt>
    <rfmt sheetId="1" sqref="B263"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3"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3" start="0" length="0">
      <dxf>
        <font>
          <sz val="13"/>
          <color rgb="FFFF0000"/>
        </font>
      </dxf>
    </rfmt>
    <rfmt sheetId="1" sqref="H263" start="0" length="0">
      <dxf>
        <font>
          <sz val="13"/>
          <color rgb="FFFF0000"/>
        </font>
      </dxf>
    </rfmt>
    <rfmt sheetId="1" sqref="A264" start="0" length="0">
      <dxf>
        <font>
          <b/>
          <sz val="16"/>
          <color rgb="FFFF0000"/>
        </font>
      </dxf>
    </rfmt>
    <rfmt sheetId="1" sqref="B264"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4"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4" start="0" length="0">
      <dxf>
        <font>
          <sz val="13"/>
          <color rgb="FFFF0000"/>
        </font>
      </dxf>
    </rfmt>
    <rfmt sheetId="1" sqref="H264" start="0" length="0">
      <dxf>
        <font>
          <sz val="13"/>
          <color rgb="FFFF0000"/>
        </font>
      </dxf>
    </rfmt>
    <rfmt sheetId="1" sqref="A265" start="0" length="0">
      <dxf>
        <font>
          <b/>
          <sz val="16"/>
          <color rgb="FFFF0000"/>
        </font>
      </dxf>
    </rfmt>
    <rfmt sheetId="1" sqref="B265"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5"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5" start="0" length="0">
      <dxf>
        <font>
          <sz val="13"/>
          <color rgb="FFFF0000"/>
        </font>
      </dxf>
    </rfmt>
    <rfmt sheetId="1" sqref="H265" start="0" length="0">
      <dxf>
        <font>
          <sz val="13"/>
          <color rgb="FFFF0000"/>
        </font>
      </dxf>
    </rfmt>
    <rfmt sheetId="1" sqref="A266" start="0" length="0">
      <dxf>
        <font>
          <b/>
          <sz val="16"/>
          <color rgb="FFFF0000"/>
        </font>
      </dxf>
    </rfmt>
    <rfmt sheetId="1" sqref="B266"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6"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6" start="0" length="0">
      <dxf>
        <font>
          <sz val="13"/>
          <color rgb="FFFF0000"/>
        </font>
      </dxf>
    </rfmt>
    <rfmt sheetId="1" sqref="H266" start="0" length="0">
      <dxf>
        <font>
          <sz val="13"/>
          <color rgb="FFFF0000"/>
        </font>
      </dxf>
    </rfmt>
    <rfmt sheetId="1" sqref="A267" start="0" length="0">
      <dxf>
        <font>
          <b/>
          <sz val="16"/>
          <color rgb="FFFF0000"/>
        </font>
      </dxf>
    </rfmt>
    <rfmt sheetId="1" sqref="B267"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7"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7" start="0" length="0">
      <dxf>
        <font>
          <sz val="13"/>
          <color rgb="FFFF0000"/>
        </font>
      </dxf>
    </rfmt>
    <rfmt sheetId="1" sqref="H267" start="0" length="0">
      <dxf>
        <font>
          <sz val="13"/>
          <color rgb="FFFF0000"/>
        </font>
      </dxf>
    </rfmt>
    <rfmt sheetId="1" sqref="A268" start="0" length="0">
      <dxf>
        <font>
          <b/>
          <sz val="16"/>
          <color rgb="FFFF0000"/>
        </font>
      </dxf>
    </rfmt>
    <rfmt sheetId="1" sqref="B268"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8"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8" start="0" length="0">
      <dxf>
        <font>
          <sz val="13"/>
          <color rgb="FFFF0000"/>
        </font>
      </dxf>
    </rfmt>
    <rfmt sheetId="1" sqref="H268" start="0" length="0">
      <dxf>
        <font>
          <sz val="13"/>
          <color rgb="FFFF0000"/>
        </font>
      </dxf>
    </rfmt>
    <rfmt sheetId="1" sqref="A269" start="0" length="0">
      <dxf>
        <font>
          <b/>
          <sz val="16"/>
          <color rgb="FFFF0000"/>
        </font>
      </dxf>
    </rfmt>
    <rfmt sheetId="1" sqref="B269"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69"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6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69" start="0" length="0">
      <dxf>
        <font>
          <sz val="13"/>
          <color rgb="FFFF0000"/>
        </font>
      </dxf>
    </rfmt>
    <rfmt sheetId="1" sqref="H269" start="0" length="0">
      <dxf>
        <font>
          <sz val="13"/>
          <color rgb="FFFF0000"/>
        </font>
      </dxf>
    </rfmt>
    <rfmt sheetId="1" sqref="A270" start="0" length="0">
      <dxf>
        <font>
          <b/>
          <sz val="16"/>
          <color rgb="FFFF0000"/>
        </font>
      </dxf>
    </rfmt>
    <rfmt sheetId="1" sqref="B270"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70"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7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70" start="0" length="0">
      <dxf>
        <font>
          <sz val="13"/>
          <color rgb="FFFF0000"/>
        </font>
      </dxf>
    </rfmt>
    <rfmt sheetId="1" sqref="H270" start="0" length="0">
      <dxf>
        <font>
          <sz val="13"/>
          <color rgb="FFFF0000"/>
        </font>
      </dxf>
    </rfmt>
    <rfmt sheetId="1" sqref="A271" start="0" length="0">
      <dxf>
        <font>
          <b/>
          <sz val="16"/>
          <color rgb="FFFF0000"/>
        </font>
      </dxf>
    </rfmt>
    <rfmt sheetId="1" sqref="B271" start="0" length="0">
      <dxf>
        <font>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27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27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E271" start="0" length="0">
      <dxf>
        <font>
          <sz val="13"/>
          <color auto="1"/>
          <name val="Times New Roman"/>
          <scheme val="none"/>
        </font>
        <numFmt numFmtId="165" formatCode="#,##0.0"/>
        <alignment horizontal="right" vertical="center" readingOrder="0"/>
        <border outline="0">
          <left style="thin">
            <color indexed="64"/>
          </left>
          <right style="thin">
            <color indexed="64"/>
          </right>
          <top style="thin">
            <color indexed="64"/>
          </top>
          <bottom style="thin">
            <color indexed="64"/>
          </bottom>
        </border>
      </dxf>
    </rfmt>
    <rfmt sheetId="1" sqref="F27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271" start="0" length="0">
      <dxf>
        <font>
          <sz val="13"/>
          <color rgb="FFFF0000"/>
        </font>
      </dxf>
    </rfmt>
    <rfmt sheetId="1" sqref="H271" start="0" length="0">
      <dxf>
        <font>
          <sz val="13"/>
          <color rgb="FFFF0000"/>
        </font>
      </dxf>
    </rfmt>
  </rm>
  <rrc rId="2607" sId="1" ref="A343:XFD343" action="deleteRow">
    <undo index="16" exp="area" ref3D="1" dr="$A$479:$XFD$479" dn="Z_3693EDC1_FD1C_4AF3_912C_19CDCDBFB43C_.wvu.Rows" sId="1"/>
    <undo index="14" exp="area" ref3D="1" dr="$A$473:$XFD$473" dn="Z_3693EDC1_FD1C_4AF3_912C_19CDCDBFB43C_.wvu.Rows" sId="1"/>
    <undo index="12" exp="area" ref3D="1" dr="$A$386:$XFD$386" dn="Z_3693EDC1_FD1C_4AF3_912C_19CDCDBFB43C_.wvu.Rows" sId="1"/>
    <undo index="8" exp="area" ref3D="1" dr="$A$456:$XFD$456" dn="Z_161695C3_1CE5_4E5C_AD86_E27CE310F608_.wvu.Rows" sId="1"/>
    <undo index="14" exp="area" ref3D="1" dr="$A$456:$XFD$456"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08" sId="1" ref="A343:XFD343" action="deleteRow">
    <undo index="16" exp="area" ref3D="1" dr="$A$478:$XFD$478" dn="Z_3693EDC1_FD1C_4AF3_912C_19CDCDBFB43C_.wvu.Rows" sId="1"/>
    <undo index="14" exp="area" ref3D="1" dr="$A$472:$XFD$472" dn="Z_3693EDC1_FD1C_4AF3_912C_19CDCDBFB43C_.wvu.Rows" sId="1"/>
    <undo index="12" exp="area" ref3D="1" dr="$A$385:$XFD$385" dn="Z_3693EDC1_FD1C_4AF3_912C_19CDCDBFB43C_.wvu.Rows" sId="1"/>
    <undo index="8" exp="area" ref3D="1" dr="$A$455:$XFD$455" dn="Z_161695C3_1CE5_4E5C_AD86_E27CE310F608_.wvu.Rows" sId="1"/>
    <undo index="14" exp="area" ref3D="1" dr="$A$455:$XFD$455"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09" sId="1" ref="A343:XFD343" action="deleteRow">
    <undo index="16" exp="area" ref3D="1" dr="$A$477:$XFD$477" dn="Z_3693EDC1_FD1C_4AF3_912C_19CDCDBFB43C_.wvu.Rows" sId="1"/>
    <undo index="14" exp="area" ref3D="1" dr="$A$471:$XFD$471" dn="Z_3693EDC1_FD1C_4AF3_912C_19CDCDBFB43C_.wvu.Rows" sId="1"/>
    <undo index="12" exp="area" ref3D="1" dr="$A$384:$XFD$384" dn="Z_3693EDC1_FD1C_4AF3_912C_19CDCDBFB43C_.wvu.Rows" sId="1"/>
    <undo index="8" exp="area" ref3D="1" dr="$A$454:$XFD$454" dn="Z_161695C3_1CE5_4E5C_AD86_E27CE310F608_.wvu.Rows" sId="1"/>
    <undo index="14" exp="area" ref3D="1" dr="$A$454:$XFD$454"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0" sId="1" ref="A343:XFD343" action="deleteRow">
    <undo index="16" exp="area" ref3D="1" dr="$A$476:$XFD$476" dn="Z_3693EDC1_FD1C_4AF3_912C_19CDCDBFB43C_.wvu.Rows" sId="1"/>
    <undo index="14" exp="area" ref3D="1" dr="$A$470:$XFD$470" dn="Z_3693EDC1_FD1C_4AF3_912C_19CDCDBFB43C_.wvu.Rows" sId="1"/>
    <undo index="12" exp="area" ref3D="1" dr="$A$383:$XFD$383" dn="Z_3693EDC1_FD1C_4AF3_912C_19CDCDBFB43C_.wvu.Rows" sId="1"/>
    <undo index="8" exp="area" ref3D="1" dr="$A$453:$XFD$453" dn="Z_161695C3_1CE5_4E5C_AD86_E27CE310F608_.wvu.Rows" sId="1"/>
    <undo index="14" exp="area" ref3D="1" dr="$A$453:$XFD$453"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1" sId="1" ref="A343:XFD343" action="deleteRow">
    <undo index="16" exp="area" ref3D="1" dr="$A$475:$XFD$475" dn="Z_3693EDC1_FD1C_4AF3_912C_19CDCDBFB43C_.wvu.Rows" sId="1"/>
    <undo index="14" exp="area" ref3D="1" dr="$A$469:$XFD$469" dn="Z_3693EDC1_FD1C_4AF3_912C_19CDCDBFB43C_.wvu.Rows" sId="1"/>
    <undo index="12" exp="area" ref3D="1" dr="$A$382:$XFD$382" dn="Z_3693EDC1_FD1C_4AF3_912C_19CDCDBFB43C_.wvu.Rows" sId="1"/>
    <undo index="8" exp="area" ref3D="1" dr="$A$452:$XFD$452" dn="Z_161695C3_1CE5_4E5C_AD86_E27CE310F608_.wvu.Rows" sId="1"/>
    <undo index="14" exp="area" ref3D="1" dr="$A$452:$XFD$452"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2" sId="1" ref="A343:XFD343" action="deleteRow">
    <undo index="16" exp="area" ref3D="1" dr="$A$474:$XFD$474" dn="Z_3693EDC1_FD1C_4AF3_912C_19CDCDBFB43C_.wvu.Rows" sId="1"/>
    <undo index="14" exp="area" ref3D="1" dr="$A$468:$XFD$468" dn="Z_3693EDC1_FD1C_4AF3_912C_19CDCDBFB43C_.wvu.Rows" sId="1"/>
    <undo index="12" exp="area" ref3D="1" dr="$A$381:$XFD$381" dn="Z_3693EDC1_FD1C_4AF3_912C_19CDCDBFB43C_.wvu.Rows" sId="1"/>
    <undo index="8" exp="area" ref3D="1" dr="$A$451:$XFD$451" dn="Z_161695C3_1CE5_4E5C_AD86_E27CE310F608_.wvu.Rows" sId="1"/>
    <undo index="14" exp="area" ref3D="1" dr="$A$451:$XFD$451"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3" sId="1" ref="A343:XFD343" action="deleteRow">
    <undo index="16" exp="area" ref3D="1" dr="$A$473:$XFD$473" dn="Z_3693EDC1_FD1C_4AF3_912C_19CDCDBFB43C_.wvu.Rows" sId="1"/>
    <undo index="14" exp="area" ref3D="1" dr="$A$467:$XFD$467" dn="Z_3693EDC1_FD1C_4AF3_912C_19CDCDBFB43C_.wvu.Rows" sId="1"/>
    <undo index="12" exp="area" ref3D="1" dr="$A$380:$XFD$380" dn="Z_3693EDC1_FD1C_4AF3_912C_19CDCDBFB43C_.wvu.Rows" sId="1"/>
    <undo index="8" exp="area" ref3D="1" dr="$A$450:$XFD$450" dn="Z_161695C3_1CE5_4E5C_AD86_E27CE310F608_.wvu.Rows" sId="1"/>
    <undo index="14" exp="area" ref3D="1" dr="$A$450:$XFD$450"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4" sId="1" ref="A343:XFD343" action="deleteRow">
    <undo index="16" exp="area" ref3D="1" dr="$A$472:$XFD$472" dn="Z_3693EDC1_FD1C_4AF3_912C_19CDCDBFB43C_.wvu.Rows" sId="1"/>
    <undo index="14" exp="area" ref3D="1" dr="$A$466:$XFD$466" dn="Z_3693EDC1_FD1C_4AF3_912C_19CDCDBFB43C_.wvu.Rows" sId="1"/>
    <undo index="12" exp="area" ref3D="1" dr="$A$379:$XFD$379" dn="Z_3693EDC1_FD1C_4AF3_912C_19CDCDBFB43C_.wvu.Rows" sId="1"/>
    <undo index="8" exp="area" ref3D="1" dr="$A$449:$XFD$449" dn="Z_161695C3_1CE5_4E5C_AD86_E27CE310F608_.wvu.Rows" sId="1"/>
    <undo index="14" exp="area" ref3D="1" dr="$A$449:$XFD$449"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5" sId="1" ref="A343:XFD343" action="deleteRow">
    <undo index="16" exp="area" ref3D="1" dr="$A$471:$XFD$471" dn="Z_3693EDC1_FD1C_4AF3_912C_19CDCDBFB43C_.wvu.Rows" sId="1"/>
    <undo index="14" exp="area" ref3D="1" dr="$A$465:$XFD$465" dn="Z_3693EDC1_FD1C_4AF3_912C_19CDCDBFB43C_.wvu.Rows" sId="1"/>
    <undo index="12" exp="area" ref3D="1" dr="$A$378:$XFD$378" dn="Z_3693EDC1_FD1C_4AF3_912C_19CDCDBFB43C_.wvu.Rows" sId="1"/>
    <undo index="8" exp="area" ref3D="1" dr="$A$448:$XFD$448" dn="Z_161695C3_1CE5_4E5C_AD86_E27CE310F608_.wvu.Rows" sId="1"/>
    <undo index="14" exp="area" ref3D="1" dr="$A$448:$XFD$448"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6" sId="1" ref="A343:XFD343" action="deleteRow">
    <undo index="16" exp="area" ref3D="1" dr="$A$470:$XFD$470" dn="Z_3693EDC1_FD1C_4AF3_912C_19CDCDBFB43C_.wvu.Rows" sId="1"/>
    <undo index="14" exp="area" ref3D="1" dr="$A$464:$XFD$464" dn="Z_3693EDC1_FD1C_4AF3_912C_19CDCDBFB43C_.wvu.Rows" sId="1"/>
    <undo index="12" exp="area" ref3D="1" dr="$A$377:$XFD$377" dn="Z_3693EDC1_FD1C_4AF3_912C_19CDCDBFB43C_.wvu.Rows" sId="1"/>
    <undo index="8" exp="area" ref3D="1" dr="$A$447:$XFD$447" dn="Z_161695C3_1CE5_4E5C_AD86_E27CE310F608_.wvu.Rows" sId="1"/>
    <undo index="14" exp="area" ref3D="1" dr="$A$447:$XFD$447"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7" sId="1" ref="A343:XFD343" action="deleteRow">
    <undo index="16" exp="area" ref3D="1" dr="$A$469:$XFD$469" dn="Z_3693EDC1_FD1C_4AF3_912C_19CDCDBFB43C_.wvu.Rows" sId="1"/>
    <undo index="14" exp="area" ref3D="1" dr="$A$463:$XFD$463" dn="Z_3693EDC1_FD1C_4AF3_912C_19CDCDBFB43C_.wvu.Rows" sId="1"/>
    <undo index="12" exp="area" ref3D="1" dr="$A$376:$XFD$376" dn="Z_3693EDC1_FD1C_4AF3_912C_19CDCDBFB43C_.wvu.Rows" sId="1"/>
    <undo index="8" exp="area" ref3D="1" dr="$A$446:$XFD$446" dn="Z_161695C3_1CE5_4E5C_AD86_E27CE310F608_.wvu.Rows" sId="1"/>
    <undo index="14" exp="area" ref3D="1" dr="$A$446:$XFD$446"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8" sId="1" ref="A343:XFD343" action="deleteRow">
    <undo index="16" exp="area" ref3D="1" dr="$A$468:$XFD$468" dn="Z_3693EDC1_FD1C_4AF3_912C_19CDCDBFB43C_.wvu.Rows" sId="1"/>
    <undo index="14" exp="area" ref3D="1" dr="$A$462:$XFD$462" dn="Z_3693EDC1_FD1C_4AF3_912C_19CDCDBFB43C_.wvu.Rows" sId="1"/>
    <undo index="12" exp="area" ref3D="1" dr="$A$375:$XFD$375" dn="Z_3693EDC1_FD1C_4AF3_912C_19CDCDBFB43C_.wvu.Rows" sId="1"/>
    <undo index="8" exp="area" ref3D="1" dr="$A$445:$XFD$445" dn="Z_161695C3_1CE5_4E5C_AD86_E27CE310F608_.wvu.Rows" sId="1"/>
    <undo index="14" exp="area" ref3D="1" dr="$A$445:$XFD$445"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19" sId="1" ref="A343:XFD343" action="deleteRow">
    <undo index="16" exp="area" ref3D="1" dr="$A$467:$XFD$467" dn="Z_3693EDC1_FD1C_4AF3_912C_19CDCDBFB43C_.wvu.Rows" sId="1"/>
    <undo index="14" exp="area" ref3D="1" dr="$A$461:$XFD$461" dn="Z_3693EDC1_FD1C_4AF3_912C_19CDCDBFB43C_.wvu.Rows" sId="1"/>
    <undo index="12" exp="area" ref3D="1" dr="$A$374:$XFD$374" dn="Z_3693EDC1_FD1C_4AF3_912C_19CDCDBFB43C_.wvu.Rows" sId="1"/>
    <undo index="8" exp="area" ref3D="1" dr="$A$444:$XFD$444" dn="Z_161695C3_1CE5_4E5C_AD86_E27CE310F608_.wvu.Rows" sId="1"/>
    <undo index="14" exp="area" ref3D="1" dr="$A$444:$XFD$444"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0" sId="1" ref="A343:XFD343" action="deleteRow">
    <undo index="16" exp="area" ref3D="1" dr="$A$466:$XFD$466" dn="Z_3693EDC1_FD1C_4AF3_912C_19CDCDBFB43C_.wvu.Rows" sId="1"/>
    <undo index="14" exp="area" ref3D="1" dr="$A$460:$XFD$460" dn="Z_3693EDC1_FD1C_4AF3_912C_19CDCDBFB43C_.wvu.Rows" sId="1"/>
    <undo index="12" exp="area" ref3D="1" dr="$A$373:$XFD$373" dn="Z_3693EDC1_FD1C_4AF3_912C_19CDCDBFB43C_.wvu.Rows" sId="1"/>
    <undo index="8" exp="area" ref3D="1" dr="$A$443:$XFD$443" dn="Z_161695C3_1CE5_4E5C_AD86_E27CE310F608_.wvu.Rows" sId="1"/>
    <undo index="14" exp="area" ref3D="1" dr="$A$443:$XFD$443"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1" sId="1" ref="A343:XFD343" action="deleteRow">
    <undo index="16" exp="area" ref3D="1" dr="$A$465:$XFD$465" dn="Z_3693EDC1_FD1C_4AF3_912C_19CDCDBFB43C_.wvu.Rows" sId="1"/>
    <undo index="14" exp="area" ref3D="1" dr="$A$459:$XFD$459" dn="Z_3693EDC1_FD1C_4AF3_912C_19CDCDBFB43C_.wvu.Rows" sId="1"/>
    <undo index="12" exp="area" ref3D="1" dr="$A$372:$XFD$372" dn="Z_3693EDC1_FD1C_4AF3_912C_19CDCDBFB43C_.wvu.Rows" sId="1"/>
    <undo index="8" exp="area" ref3D="1" dr="$A$442:$XFD$442" dn="Z_161695C3_1CE5_4E5C_AD86_E27CE310F608_.wvu.Rows" sId="1"/>
    <undo index="14" exp="area" ref3D="1" dr="$A$442:$XFD$442"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2" sId="1" ref="A343:XFD343" action="deleteRow">
    <undo index="16" exp="area" ref3D="1" dr="$A$464:$XFD$464" dn="Z_3693EDC1_FD1C_4AF3_912C_19CDCDBFB43C_.wvu.Rows" sId="1"/>
    <undo index="14" exp="area" ref3D="1" dr="$A$458:$XFD$458" dn="Z_3693EDC1_FD1C_4AF3_912C_19CDCDBFB43C_.wvu.Rows" sId="1"/>
    <undo index="12" exp="area" ref3D="1" dr="$A$371:$XFD$371" dn="Z_3693EDC1_FD1C_4AF3_912C_19CDCDBFB43C_.wvu.Rows" sId="1"/>
    <undo index="8" exp="area" ref3D="1" dr="$A$441:$XFD$441" dn="Z_161695C3_1CE5_4E5C_AD86_E27CE310F608_.wvu.Rows" sId="1"/>
    <undo index="14" exp="area" ref3D="1" dr="$A$441:$XFD$441"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3" sId="1" ref="A343:XFD343" action="deleteRow">
    <undo index="16" exp="area" ref3D="1" dr="$A$463:$XFD$463" dn="Z_3693EDC1_FD1C_4AF3_912C_19CDCDBFB43C_.wvu.Rows" sId="1"/>
    <undo index="14" exp="area" ref3D="1" dr="$A$457:$XFD$457" dn="Z_3693EDC1_FD1C_4AF3_912C_19CDCDBFB43C_.wvu.Rows" sId="1"/>
    <undo index="12" exp="area" ref3D="1" dr="$A$370:$XFD$370" dn="Z_3693EDC1_FD1C_4AF3_912C_19CDCDBFB43C_.wvu.Rows" sId="1"/>
    <undo index="8" exp="area" ref3D="1" dr="$A$440:$XFD$440" dn="Z_161695C3_1CE5_4E5C_AD86_E27CE310F608_.wvu.Rows" sId="1"/>
    <undo index="14" exp="area" ref3D="1" dr="$A$440:$XFD$440"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4" sId="1" ref="A343:XFD343" action="deleteRow">
    <undo index="16" exp="area" ref3D="1" dr="$A$462:$XFD$462" dn="Z_3693EDC1_FD1C_4AF3_912C_19CDCDBFB43C_.wvu.Rows" sId="1"/>
    <undo index="14" exp="area" ref3D="1" dr="$A$456:$XFD$456" dn="Z_3693EDC1_FD1C_4AF3_912C_19CDCDBFB43C_.wvu.Rows" sId="1"/>
    <undo index="12" exp="area" ref3D="1" dr="$A$369:$XFD$369" dn="Z_3693EDC1_FD1C_4AF3_912C_19CDCDBFB43C_.wvu.Rows" sId="1"/>
    <undo index="8" exp="area" ref3D="1" dr="$A$439:$XFD$439" dn="Z_161695C3_1CE5_4E5C_AD86_E27CE310F608_.wvu.Rows" sId="1"/>
    <undo index="14" exp="area" ref3D="1" dr="$A$439:$XFD$439"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5" sId="1" ref="A343:XFD343" action="deleteRow">
    <undo index="16" exp="area" ref3D="1" dr="$A$461:$XFD$461" dn="Z_3693EDC1_FD1C_4AF3_912C_19CDCDBFB43C_.wvu.Rows" sId="1"/>
    <undo index="14" exp="area" ref3D="1" dr="$A$455:$XFD$455" dn="Z_3693EDC1_FD1C_4AF3_912C_19CDCDBFB43C_.wvu.Rows" sId="1"/>
    <undo index="12" exp="area" ref3D="1" dr="$A$368:$XFD$368" dn="Z_3693EDC1_FD1C_4AF3_912C_19CDCDBFB43C_.wvu.Rows" sId="1"/>
    <undo index="8" exp="area" ref3D="1" dr="$A$438:$XFD$438" dn="Z_161695C3_1CE5_4E5C_AD86_E27CE310F608_.wvu.Rows" sId="1"/>
    <undo index="14" exp="area" ref3D="1" dr="$A$438:$XFD$438"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6" sId="1" ref="A343:XFD343" action="deleteRow">
    <undo index="16" exp="area" ref3D="1" dr="$A$460:$XFD$460" dn="Z_3693EDC1_FD1C_4AF3_912C_19CDCDBFB43C_.wvu.Rows" sId="1"/>
    <undo index="14" exp="area" ref3D="1" dr="$A$454:$XFD$454" dn="Z_3693EDC1_FD1C_4AF3_912C_19CDCDBFB43C_.wvu.Rows" sId="1"/>
    <undo index="12" exp="area" ref3D="1" dr="$A$367:$XFD$367" dn="Z_3693EDC1_FD1C_4AF3_912C_19CDCDBFB43C_.wvu.Rows" sId="1"/>
    <undo index="8" exp="area" ref3D="1" dr="$A$437:$XFD$437" dn="Z_161695C3_1CE5_4E5C_AD86_E27CE310F608_.wvu.Rows" sId="1"/>
    <undo index="14" exp="area" ref3D="1" dr="$A$437:$XFD$437"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7" sId="1" ref="A343:XFD343" action="deleteRow">
    <undo index="16" exp="area" ref3D="1" dr="$A$459:$XFD$459" dn="Z_3693EDC1_FD1C_4AF3_912C_19CDCDBFB43C_.wvu.Rows" sId="1"/>
    <undo index="14" exp="area" ref3D="1" dr="$A$453:$XFD$453" dn="Z_3693EDC1_FD1C_4AF3_912C_19CDCDBFB43C_.wvu.Rows" sId="1"/>
    <undo index="12" exp="area" ref3D="1" dr="$A$366:$XFD$366" dn="Z_3693EDC1_FD1C_4AF3_912C_19CDCDBFB43C_.wvu.Rows" sId="1"/>
    <undo index="8" exp="area" ref3D="1" dr="$A$436:$XFD$436" dn="Z_161695C3_1CE5_4E5C_AD86_E27CE310F608_.wvu.Rows" sId="1"/>
    <undo index="14" exp="area" ref3D="1" dr="$A$436:$XFD$436"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8" sId="1" ref="A343:XFD343" action="deleteRow">
    <undo index="16" exp="area" ref3D="1" dr="$A$458:$XFD$458" dn="Z_3693EDC1_FD1C_4AF3_912C_19CDCDBFB43C_.wvu.Rows" sId="1"/>
    <undo index="14" exp="area" ref3D="1" dr="$A$452:$XFD$452" dn="Z_3693EDC1_FD1C_4AF3_912C_19CDCDBFB43C_.wvu.Rows" sId="1"/>
    <undo index="12" exp="area" ref3D="1" dr="$A$365:$XFD$365" dn="Z_3693EDC1_FD1C_4AF3_912C_19CDCDBFB43C_.wvu.Rows" sId="1"/>
    <undo index="8" exp="area" ref3D="1" dr="$A$435:$XFD$435" dn="Z_161695C3_1CE5_4E5C_AD86_E27CE310F608_.wvu.Rows" sId="1"/>
    <undo index="14" exp="area" ref3D="1" dr="$A$435:$XFD$435"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29" sId="1" ref="A343:XFD343" action="deleteRow">
    <undo index="16" exp="area" ref3D="1" dr="$A$457:$XFD$457" dn="Z_3693EDC1_FD1C_4AF3_912C_19CDCDBFB43C_.wvu.Rows" sId="1"/>
    <undo index="14" exp="area" ref3D="1" dr="$A$451:$XFD$451" dn="Z_3693EDC1_FD1C_4AF3_912C_19CDCDBFB43C_.wvu.Rows" sId="1"/>
    <undo index="12" exp="area" ref3D="1" dr="$A$364:$XFD$364" dn="Z_3693EDC1_FD1C_4AF3_912C_19CDCDBFB43C_.wvu.Rows" sId="1"/>
    <undo index="8" exp="area" ref3D="1" dr="$A$434:$XFD$434" dn="Z_161695C3_1CE5_4E5C_AD86_E27CE310F608_.wvu.Rows" sId="1"/>
    <undo index="14" exp="area" ref3D="1" dr="$A$434:$XFD$434"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0" sId="1" ref="A343:XFD343" action="deleteRow">
    <undo index="16" exp="area" ref3D="1" dr="$A$456:$XFD$456" dn="Z_3693EDC1_FD1C_4AF3_912C_19CDCDBFB43C_.wvu.Rows" sId="1"/>
    <undo index="14" exp="area" ref3D="1" dr="$A$450:$XFD$450" dn="Z_3693EDC1_FD1C_4AF3_912C_19CDCDBFB43C_.wvu.Rows" sId="1"/>
    <undo index="12" exp="area" ref3D="1" dr="$A$363:$XFD$363" dn="Z_3693EDC1_FD1C_4AF3_912C_19CDCDBFB43C_.wvu.Rows" sId="1"/>
    <undo index="8" exp="area" ref3D="1" dr="$A$433:$XFD$433" dn="Z_161695C3_1CE5_4E5C_AD86_E27CE310F608_.wvu.Rows" sId="1"/>
    <undo index="14" exp="area" ref3D="1" dr="$A$433:$XFD$433"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1" sId="1" ref="A343:XFD343" action="deleteRow">
    <undo index="16" exp="area" ref3D="1" dr="$A$455:$XFD$455" dn="Z_3693EDC1_FD1C_4AF3_912C_19CDCDBFB43C_.wvu.Rows" sId="1"/>
    <undo index="14" exp="area" ref3D="1" dr="$A$449:$XFD$449" dn="Z_3693EDC1_FD1C_4AF3_912C_19CDCDBFB43C_.wvu.Rows" sId="1"/>
    <undo index="12" exp="area" ref3D="1" dr="$A$362:$XFD$362" dn="Z_3693EDC1_FD1C_4AF3_912C_19CDCDBFB43C_.wvu.Rows" sId="1"/>
    <undo index="8" exp="area" ref3D="1" dr="$A$432:$XFD$432" dn="Z_161695C3_1CE5_4E5C_AD86_E27CE310F608_.wvu.Rows" sId="1"/>
    <undo index="14" exp="area" ref3D="1" dr="$A$432:$XFD$432"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2" sId="1" ref="A343:XFD343" action="deleteRow">
    <undo index="16" exp="area" ref3D="1" dr="$A$454:$XFD$454" dn="Z_3693EDC1_FD1C_4AF3_912C_19CDCDBFB43C_.wvu.Rows" sId="1"/>
    <undo index="14" exp="area" ref3D="1" dr="$A$448:$XFD$448" dn="Z_3693EDC1_FD1C_4AF3_912C_19CDCDBFB43C_.wvu.Rows" sId="1"/>
    <undo index="12" exp="area" ref3D="1" dr="$A$361:$XFD$361" dn="Z_3693EDC1_FD1C_4AF3_912C_19CDCDBFB43C_.wvu.Rows" sId="1"/>
    <undo index="8" exp="area" ref3D="1" dr="$A$431:$XFD$431" dn="Z_161695C3_1CE5_4E5C_AD86_E27CE310F608_.wvu.Rows" sId="1"/>
    <undo index="14" exp="area" ref3D="1" dr="$A$431:$XFD$431"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3" sId="1" ref="A343:XFD343" action="deleteRow">
    <undo index="16" exp="area" ref3D="1" dr="$A$453:$XFD$453" dn="Z_3693EDC1_FD1C_4AF3_912C_19CDCDBFB43C_.wvu.Rows" sId="1"/>
    <undo index="14" exp="area" ref3D="1" dr="$A$447:$XFD$447" dn="Z_3693EDC1_FD1C_4AF3_912C_19CDCDBFB43C_.wvu.Rows" sId="1"/>
    <undo index="12" exp="area" ref3D="1" dr="$A$360:$XFD$360" dn="Z_3693EDC1_FD1C_4AF3_912C_19CDCDBFB43C_.wvu.Rows" sId="1"/>
    <undo index="8" exp="area" ref3D="1" dr="$A$430:$XFD$430" dn="Z_161695C3_1CE5_4E5C_AD86_E27CE310F608_.wvu.Rows" sId="1"/>
    <undo index="14" exp="area" ref3D="1" dr="$A$430:$XFD$430"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4" sId="1" ref="A343:XFD343" action="deleteRow">
    <undo index="16" exp="area" ref3D="1" dr="$A$452:$XFD$452" dn="Z_3693EDC1_FD1C_4AF3_912C_19CDCDBFB43C_.wvu.Rows" sId="1"/>
    <undo index="14" exp="area" ref3D="1" dr="$A$446:$XFD$446" dn="Z_3693EDC1_FD1C_4AF3_912C_19CDCDBFB43C_.wvu.Rows" sId="1"/>
    <undo index="12" exp="area" ref3D="1" dr="$A$359:$XFD$359" dn="Z_3693EDC1_FD1C_4AF3_912C_19CDCDBFB43C_.wvu.Rows" sId="1"/>
    <undo index="8" exp="area" ref3D="1" dr="$A$429:$XFD$429" dn="Z_161695C3_1CE5_4E5C_AD86_E27CE310F608_.wvu.Rows" sId="1"/>
    <undo index="14" exp="area" ref3D="1" dr="$A$429:$XFD$429"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5" sId="1" ref="A343:XFD343" action="deleteRow">
    <undo index="16" exp="area" ref3D="1" dr="$A$451:$XFD$451" dn="Z_3693EDC1_FD1C_4AF3_912C_19CDCDBFB43C_.wvu.Rows" sId="1"/>
    <undo index="14" exp="area" ref3D="1" dr="$A$445:$XFD$445" dn="Z_3693EDC1_FD1C_4AF3_912C_19CDCDBFB43C_.wvu.Rows" sId="1"/>
    <undo index="12" exp="area" ref3D="1" dr="$A$358:$XFD$358" dn="Z_3693EDC1_FD1C_4AF3_912C_19CDCDBFB43C_.wvu.Rows" sId="1"/>
    <undo index="8" exp="area" ref3D="1" dr="$A$428:$XFD$428" dn="Z_161695C3_1CE5_4E5C_AD86_E27CE310F608_.wvu.Rows" sId="1"/>
    <undo index="14" exp="area" ref3D="1" dr="$A$428:$XFD$428"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6" sId="1" ref="A343:XFD343" action="deleteRow">
    <undo index="16" exp="area" ref3D="1" dr="$A$450:$XFD$450" dn="Z_3693EDC1_FD1C_4AF3_912C_19CDCDBFB43C_.wvu.Rows" sId="1"/>
    <undo index="14" exp="area" ref3D="1" dr="$A$444:$XFD$444" dn="Z_3693EDC1_FD1C_4AF3_912C_19CDCDBFB43C_.wvu.Rows" sId="1"/>
    <undo index="12" exp="area" ref3D="1" dr="$A$357:$XFD$357" dn="Z_3693EDC1_FD1C_4AF3_912C_19CDCDBFB43C_.wvu.Rows" sId="1"/>
    <undo index="8" exp="area" ref3D="1" dr="$A$427:$XFD$427" dn="Z_161695C3_1CE5_4E5C_AD86_E27CE310F608_.wvu.Rows" sId="1"/>
    <undo index="14" exp="area" ref3D="1" dr="$A$427:$XFD$427"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7" sId="1" ref="A343:XFD343" action="deleteRow">
    <undo index="16" exp="area" ref3D="1" dr="$A$449:$XFD$449" dn="Z_3693EDC1_FD1C_4AF3_912C_19CDCDBFB43C_.wvu.Rows" sId="1"/>
    <undo index="14" exp="area" ref3D="1" dr="$A$443:$XFD$443" dn="Z_3693EDC1_FD1C_4AF3_912C_19CDCDBFB43C_.wvu.Rows" sId="1"/>
    <undo index="12" exp="area" ref3D="1" dr="$A$356:$XFD$356" dn="Z_3693EDC1_FD1C_4AF3_912C_19CDCDBFB43C_.wvu.Rows" sId="1"/>
    <undo index="8" exp="area" ref3D="1" dr="$A$426:$XFD$426" dn="Z_161695C3_1CE5_4E5C_AD86_E27CE310F608_.wvu.Rows" sId="1"/>
    <undo index="14" exp="area" ref3D="1" dr="$A$426:$XFD$426"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8" sId="1" ref="A343:XFD343" action="deleteRow">
    <undo index="16" exp="area" ref3D="1" dr="$A$448:$XFD$448" dn="Z_3693EDC1_FD1C_4AF3_912C_19CDCDBFB43C_.wvu.Rows" sId="1"/>
    <undo index="14" exp="area" ref3D="1" dr="$A$442:$XFD$442" dn="Z_3693EDC1_FD1C_4AF3_912C_19CDCDBFB43C_.wvu.Rows" sId="1"/>
    <undo index="12" exp="area" ref3D="1" dr="$A$355:$XFD$355" dn="Z_3693EDC1_FD1C_4AF3_912C_19CDCDBFB43C_.wvu.Rows" sId="1"/>
    <undo index="8" exp="area" ref3D="1" dr="$A$425:$XFD$425" dn="Z_161695C3_1CE5_4E5C_AD86_E27CE310F608_.wvu.Rows" sId="1"/>
    <undo index="14" exp="area" ref3D="1" dr="$A$425:$XFD$425"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39" sId="1" ref="A343:XFD343" action="deleteRow">
    <undo index="16" exp="area" ref3D="1" dr="$A$447:$XFD$447" dn="Z_3693EDC1_FD1C_4AF3_912C_19CDCDBFB43C_.wvu.Rows" sId="1"/>
    <undo index="14" exp="area" ref3D="1" dr="$A$441:$XFD$441" dn="Z_3693EDC1_FD1C_4AF3_912C_19CDCDBFB43C_.wvu.Rows" sId="1"/>
    <undo index="12" exp="area" ref3D="1" dr="$A$354:$XFD$354" dn="Z_3693EDC1_FD1C_4AF3_912C_19CDCDBFB43C_.wvu.Rows" sId="1"/>
    <undo index="8" exp="area" ref3D="1" dr="$A$424:$XFD$424" dn="Z_161695C3_1CE5_4E5C_AD86_E27CE310F608_.wvu.Rows" sId="1"/>
    <undo index="14" exp="area" ref3D="1" dr="$A$424:$XFD$424"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40" sId="1" ref="A343:XFD343" action="deleteRow">
    <undo index="16" exp="area" ref3D="1" dr="$A$446:$XFD$446" dn="Z_3693EDC1_FD1C_4AF3_912C_19CDCDBFB43C_.wvu.Rows" sId="1"/>
    <undo index="14" exp="area" ref3D="1" dr="$A$440:$XFD$440" dn="Z_3693EDC1_FD1C_4AF3_912C_19CDCDBFB43C_.wvu.Rows" sId="1"/>
    <undo index="12" exp="area" ref3D="1" dr="$A$353:$XFD$353" dn="Z_3693EDC1_FD1C_4AF3_912C_19CDCDBFB43C_.wvu.Rows" sId="1"/>
    <undo index="8" exp="area" ref3D="1" dr="$A$423:$XFD$423" dn="Z_161695C3_1CE5_4E5C_AD86_E27CE310F608_.wvu.Rows" sId="1"/>
    <undo index="14" exp="area" ref3D="1" dr="$A$423:$XFD$423"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41" sId="1" ref="A343:XFD343" action="deleteRow">
    <undo index="16" exp="area" ref3D="1" dr="$A$445:$XFD$445" dn="Z_3693EDC1_FD1C_4AF3_912C_19CDCDBFB43C_.wvu.Rows" sId="1"/>
    <undo index="14" exp="area" ref3D="1" dr="$A$439:$XFD$439" dn="Z_3693EDC1_FD1C_4AF3_912C_19CDCDBFB43C_.wvu.Rows" sId="1"/>
    <undo index="12" exp="area" ref3D="1" dr="$A$352:$XFD$352" dn="Z_3693EDC1_FD1C_4AF3_912C_19CDCDBFB43C_.wvu.Rows" sId="1"/>
    <undo index="8" exp="area" ref3D="1" dr="$A$422:$XFD$422" dn="Z_161695C3_1CE5_4E5C_AD86_E27CE310F608_.wvu.Rows" sId="1"/>
    <undo index="14" exp="area" ref3D="1" dr="$A$422:$XFD$422"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42" sId="1" ref="A343:XFD343" action="deleteRow">
    <undo index="16" exp="area" ref3D="1" dr="$A$444:$XFD$444" dn="Z_3693EDC1_FD1C_4AF3_912C_19CDCDBFB43C_.wvu.Rows" sId="1"/>
    <undo index="14" exp="area" ref3D="1" dr="$A$438:$XFD$438" dn="Z_3693EDC1_FD1C_4AF3_912C_19CDCDBFB43C_.wvu.Rows" sId="1"/>
    <undo index="12" exp="area" ref3D="1" dr="$A$351:$XFD$351" dn="Z_3693EDC1_FD1C_4AF3_912C_19CDCDBFB43C_.wvu.Rows" sId="1"/>
    <undo index="8" exp="area" ref3D="1" dr="$A$421:$XFD$421" dn="Z_161695C3_1CE5_4E5C_AD86_E27CE310F608_.wvu.Rows" sId="1"/>
    <undo index="14" exp="area" ref3D="1" dr="$A$421:$XFD$421"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43" sId="1" ref="A343:XFD343" action="deleteRow">
    <undo index="16" exp="area" ref3D="1" dr="$A$443:$XFD$443" dn="Z_3693EDC1_FD1C_4AF3_912C_19CDCDBFB43C_.wvu.Rows" sId="1"/>
    <undo index="14" exp="area" ref3D="1" dr="$A$437:$XFD$437" dn="Z_3693EDC1_FD1C_4AF3_912C_19CDCDBFB43C_.wvu.Rows" sId="1"/>
    <undo index="12" exp="area" ref3D="1" dr="$A$350:$XFD$350" dn="Z_3693EDC1_FD1C_4AF3_912C_19CDCDBFB43C_.wvu.Rows" sId="1"/>
    <undo index="8" exp="area" ref3D="1" dr="$A$420:$XFD$420" dn="Z_161695C3_1CE5_4E5C_AD86_E27CE310F608_.wvu.Rows" sId="1"/>
    <undo index="14" exp="area" ref3D="1" dr="$A$420:$XFD$420" dn="Z_10610988_B7D0_46D7_B8FD_DA5F72A4893C_.wvu.Rows" sId="1"/>
    <rfmt sheetId="1" xfDxf="1" sqref="A343:XFD343" start="0" length="0">
      <dxf>
        <font>
          <color rgb="FFFF0000"/>
        </font>
      </dxf>
    </rfmt>
    <rfmt sheetId="1" sqref="A343" start="0" length="0">
      <dxf>
        <font>
          <b/>
          <sz val="16"/>
          <color rgb="FFFF0000"/>
        </font>
      </dxf>
    </rfmt>
    <rfmt sheetId="1" sqref="C343" start="0" length="0">
      <dxf>
        <alignment horizontal="right" vertical="center" readingOrder="0"/>
      </dxf>
    </rfmt>
    <rfmt sheetId="1" sqref="D343" start="0" length="0">
      <dxf>
        <alignment horizontal="right" vertical="center" readingOrder="0"/>
      </dxf>
    </rfmt>
    <rfmt sheetId="1" sqref="E343" start="0" length="0">
      <dxf>
        <alignment horizontal="right" vertical="center" readingOrder="0"/>
      </dxf>
    </rfmt>
    <rfmt sheetId="1" sqref="F343" start="0" length="0">
      <dxf>
        <alignment horizontal="justify" vertical="top" readingOrder="0"/>
      </dxf>
    </rfmt>
    <rfmt sheetId="1" sqref="G343" start="0" length="0">
      <dxf>
        <font>
          <sz val="14"/>
          <color rgb="FFFF0000"/>
        </font>
      </dxf>
    </rfmt>
  </rrc>
  <rrc rId="2644" sId="1" ref="A324:XFD337" action="insertRow">
    <undo index="16" exp="area" ref3D="1" dr="$A$442:$XFD$442" dn="Z_3693EDC1_FD1C_4AF3_912C_19CDCDBFB43C_.wvu.Rows" sId="1"/>
    <undo index="14" exp="area" ref3D="1" dr="$A$436:$XFD$436" dn="Z_3693EDC1_FD1C_4AF3_912C_19CDCDBFB43C_.wvu.Rows" sId="1"/>
    <undo index="12" exp="area" ref3D="1" dr="$A$349:$XFD$349" dn="Z_3693EDC1_FD1C_4AF3_912C_19CDCDBFB43C_.wvu.Rows" sId="1"/>
    <undo index="8" exp="area" ref3D="1" dr="$A$419:$XFD$419" dn="Z_161695C3_1CE5_4E5C_AD86_E27CE310F608_.wvu.Rows" sId="1"/>
    <undo index="14" exp="area" ref3D="1" dr="$A$419:$XFD$419" dn="Z_10610988_B7D0_46D7_B8FD_DA5F72A4893C_.wvu.Rows" sId="1"/>
  </rrc>
  <rm rId="2645" sheetId="1" source="A421:XFD434" destination="A324:XFD337" sourceSheetId="1">
    <undo index="8" exp="area" ref3D="1" dr="$A$433:$XFD$433" dn="Z_161695C3_1CE5_4E5C_AD86_E27CE310F608_.wvu.Rows" sId="1"/>
    <undo index="14" exp="area" ref3D="1" dr="$A$433:$XFD$433" dn="Z_10610988_B7D0_46D7_B8FD_DA5F72A4893C_.wvu.Rows" sId="1"/>
    <rfmt sheetId="1" xfDxf="1" sqref="A324:XFD324" start="0" length="0">
      <dxf>
        <font>
          <color rgb="FFFF0000"/>
        </font>
      </dxf>
    </rfmt>
    <rfmt sheetId="1" xfDxf="1" sqref="A325:XFD325" start="0" length="0">
      <dxf>
        <font>
          <color rgb="FFFF0000"/>
        </font>
      </dxf>
    </rfmt>
    <rfmt sheetId="1" xfDxf="1" sqref="A326:XFD326" start="0" length="0">
      <dxf>
        <font>
          <color rgb="FFFF0000"/>
        </font>
      </dxf>
    </rfmt>
    <rfmt sheetId="1" xfDxf="1" sqref="A327:XFD327" start="0" length="0">
      <dxf>
        <font>
          <color rgb="FFFF0000"/>
        </font>
      </dxf>
    </rfmt>
    <rfmt sheetId="1" xfDxf="1" sqref="A328:XFD328" start="0" length="0">
      <dxf>
        <font>
          <color rgb="FFFF0000"/>
        </font>
      </dxf>
    </rfmt>
    <rfmt sheetId="1" xfDxf="1" sqref="A329:XFD329" start="0" length="0">
      <dxf>
        <font>
          <color rgb="FFFF0000"/>
        </font>
      </dxf>
    </rfmt>
    <rfmt sheetId="1" xfDxf="1" sqref="A330:XFD330" start="0" length="0">
      <dxf>
        <font>
          <color rgb="FFFF0000"/>
        </font>
      </dxf>
    </rfmt>
    <rfmt sheetId="1" xfDxf="1" sqref="A331:XFD331" start="0" length="0">
      <dxf>
        <font>
          <color rgb="FFFF0000"/>
        </font>
      </dxf>
    </rfmt>
    <rfmt sheetId="1" xfDxf="1" sqref="A332:XFD332" start="0" length="0">
      <dxf>
        <font>
          <color rgb="FFFF0000"/>
        </font>
      </dxf>
    </rfmt>
    <rfmt sheetId="1" xfDxf="1" sqref="A333:XFD333" start="0" length="0">
      <dxf>
        <font>
          <color rgb="FFFF0000"/>
        </font>
      </dxf>
    </rfmt>
    <rfmt sheetId="1" xfDxf="1" sqref="A334:XFD334" start="0" length="0">
      <dxf>
        <font>
          <color rgb="FFFF0000"/>
        </font>
      </dxf>
    </rfmt>
    <rfmt sheetId="1" xfDxf="1" sqref="A335:XFD335" start="0" length="0">
      <dxf>
        <font>
          <color rgb="FFFF0000"/>
        </font>
      </dxf>
    </rfmt>
    <rfmt sheetId="1" xfDxf="1" sqref="A336:XFD336" start="0" length="0">
      <dxf>
        <font>
          <color rgb="FFFF0000"/>
        </font>
      </dxf>
    </rfmt>
    <rfmt sheetId="1" xfDxf="1" sqref="A337:XFD337" start="0" length="0">
      <dxf>
        <font>
          <color rgb="FFFF0000"/>
        </font>
      </dxf>
    </rfmt>
    <rfmt sheetId="1" sqref="A324" start="0" length="0">
      <dxf>
        <font>
          <b/>
          <sz val="16"/>
          <color rgb="FFFF0000"/>
        </font>
      </dxf>
    </rfmt>
    <rfmt sheetId="1" sqref="B32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2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4" start="0" length="0">
      <dxf>
        <font>
          <sz val="13"/>
          <color rgb="FFFF0000"/>
        </font>
        <numFmt numFmtId="165" formatCode="#,##0.0"/>
        <alignment horizontal="left" vertical="top" readingOrder="0"/>
      </dxf>
    </rfmt>
    <rfmt sheetId="1" sqref="H324" start="0" length="0">
      <dxf>
        <font>
          <sz val="13"/>
          <color rgb="FFFF0000"/>
        </font>
      </dxf>
    </rfmt>
    <rfmt sheetId="1" sqref="A325" start="0" length="0">
      <dxf>
        <font>
          <b/>
          <sz val="16"/>
          <color rgb="FFFF0000"/>
        </font>
      </dxf>
    </rfmt>
    <rfmt sheetId="1" sqref="B32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2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5" start="0" length="0">
      <dxf>
        <font>
          <sz val="13"/>
          <color rgb="FFFF0000"/>
        </font>
        <numFmt numFmtId="165" formatCode="#,##0.0"/>
        <alignment horizontal="left" vertical="top" readingOrder="0"/>
      </dxf>
    </rfmt>
    <rfmt sheetId="1" sqref="H325" start="0" length="0">
      <dxf>
        <font>
          <sz val="13"/>
          <color rgb="FFFF0000"/>
        </font>
      </dxf>
    </rfmt>
    <rfmt sheetId="1" sqref="A326" start="0" length="0">
      <dxf>
        <font>
          <b/>
          <sz val="16"/>
          <color rgb="FFFF0000"/>
        </font>
      </dxf>
    </rfmt>
    <rfmt sheetId="1" sqref="B32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2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6" start="0" length="0">
      <dxf>
        <font>
          <sz val="13"/>
          <color rgb="FFFF0000"/>
        </font>
        <numFmt numFmtId="165" formatCode="#,##0.0"/>
        <alignment horizontal="left" vertical="top" readingOrder="0"/>
      </dxf>
    </rfmt>
    <rfmt sheetId="1" sqref="H326" start="0" length="0">
      <dxf>
        <font>
          <sz val="13"/>
          <color rgb="FFFF0000"/>
        </font>
      </dxf>
    </rfmt>
    <rfmt sheetId="1" sqref="A327" start="0" length="0">
      <dxf>
        <font>
          <b/>
          <sz val="16"/>
          <color rgb="FFFF0000"/>
        </font>
      </dxf>
    </rfmt>
    <rfmt sheetId="1" sqref="B32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2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7" start="0" length="0">
      <dxf>
        <font>
          <sz val="13"/>
          <color rgb="FFFF0000"/>
        </font>
        <numFmt numFmtId="165" formatCode="#,##0.0"/>
        <alignment horizontal="left" vertical="top" readingOrder="0"/>
      </dxf>
    </rfmt>
    <rfmt sheetId="1" sqref="H327" start="0" length="0">
      <dxf>
        <font>
          <sz val="13"/>
          <color rgb="FFFF0000"/>
        </font>
      </dxf>
    </rfmt>
    <rfmt sheetId="1" sqref="A328" start="0" length="0">
      <dxf>
        <font>
          <b/>
          <sz val="16"/>
          <color rgb="FFFF0000"/>
        </font>
      </dxf>
    </rfmt>
    <rfmt sheetId="1" sqref="B328"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28"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8" start="0" length="0">
      <dxf>
        <font>
          <sz val="13"/>
          <color rgb="FFFF0000"/>
        </font>
        <numFmt numFmtId="165" formatCode="#,##0.0"/>
        <alignment horizontal="left" vertical="top" readingOrder="0"/>
      </dxf>
    </rfmt>
    <rfmt sheetId="1" sqref="H328" start="0" length="0">
      <dxf>
        <font>
          <sz val="13"/>
          <color rgb="FFFF0000"/>
        </font>
      </dxf>
    </rfmt>
    <rfmt sheetId="1" sqref="A329" start="0" length="0">
      <dxf>
        <font>
          <b/>
          <sz val="16"/>
          <color rgb="FFFF0000"/>
        </font>
      </dxf>
    </rfmt>
    <rfmt sheetId="1" sqref="B329"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2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9" start="0" length="0">
      <dxf>
        <font>
          <sz val="13"/>
          <color rgb="FFFF0000"/>
        </font>
        <numFmt numFmtId="165" formatCode="#,##0.0"/>
        <alignment horizontal="left" vertical="top" readingOrder="0"/>
      </dxf>
    </rfmt>
    <rfmt sheetId="1" sqref="H329" start="0" length="0">
      <dxf>
        <font>
          <sz val="13"/>
          <color rgb="FFFF0000"/>
        </font>
      </dxf>
    </rfmt>
    <rfmt sheetId="1" sqref="A330" start="0" length="0">
      <dxf>
        <font>
          <b/>
          <sz val="16"/>
          <color rgb="FFFF0000"/>
        </font>
      </dxf>
    </rfmt>
    <rfmt sheetId="1" sqref="B330"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0"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0" start="0" length="0">
      <dxf>
        <font>
          <sz val="13"/>
          <color rgb="FFFF0000"/>
        </font>
        <numFmt numFmtId="165" formatCode="#,##0.0"/>
        <alignment horizontal="left" vertical="top" readingOrder="0"/>
      </dxf>
    </rfmt>
    <rfmt sheetId="1" sqref="H330" start="0" length="0">
      <dxf>
        <font>
          <sz val="13"/>
          <color rgb="FFFF0000"/>
        </font>
      </dxf>
    </rfmt>
    <rfmt sheetId="1" sqref="A331" start="0" length="0">
      <dxf>
        <font>
          <b/>
          <sz val="16"/>
          <color rgb="FFFF0000"/>
        </font>
      </dxf>
    </rfmt>
    <rfmt sheetId="1" sqref="B331"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1" start="0" length="0">
      <dxf>
        <font>
          <sz val="13"/>
          <color rgb="FFFF0000"/>
        </font>
        <numFmt numFmtId="165" formatCode="#,##0.0"/>
        <alignment horizontal="left" vertical="top" readingOrder="0"/>
      </dxf>
    </rfmt>
    <rfmt sheetId="1" sqref="H331" start="0" length="0">
      <dxf>
        <font>
          <sz val="13"/>
          <color rgb="FFFF0000"/>
        </font>
      </dxf>
    </rfmt>
    <rfmt sheetId="1" sqref="A332" start="0" length="0">
      <dxf>
        <font>
          <b/>
          <sz val="16"/>
          <color rgb="FFFF0000"/>
        </font>
      </dxf>
    </rfmt>
    <rfmt sheetId="1" sqref="B332"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numFmt numFmtId="165" formatCode="#,##0.0"/>
        <alignment horizontal="left" vertical="top" readingOrder="0"/>
      </dxf>
    </rfmt>
    <rfmt sheetId="1" sqref="H332" start="0" length="0">
      <dxf>
        <font>
          <sz val="13"/>
          <color rgb="FFFF0000"/>
        </font>
      </dxf>
    </rfmt>
    <rfmt sheetId="1" sqref="A333" start="0" length="0">
      <dxf>
        <font>
          <b/>
          <sz val="16"/>
          <color rgb="FFFF0000"/>
        </font>
      </dxf>
    </rfmt>
    <rfmt sheetId="1" sqref="B333"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3" start="0" length="0">
      <dxf>
        <font>
          <sz val="13"/>
          <color rgb="FFFF0000"/>
        </font>
        <numFmt numFmtId="165" formatCode="#,##0.0"/>
        <alignment horizontal="left" vertical="top" readingOrder="0"/>
      </dxf>
    </rfmt>
    <rfmt sheetId="1" sqref="H333" start="0" length="0">
      <dxf>
        <font>
          <sz val="13"/>
          <color rgb="FFFF0000"/>
        </font>
      </dxf>
    </rfmt>
    <rfmt sheetId="1" sqref="A334" start="0" length="0">
      <dxf>
        <font>
          <b/>
          <sz val="16"/>
          <color rgb="FFFF0000"/>
        </font>
      </dxf>
    </rfmt>
    <rfmt sheetId="1" sqref="B334"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4" start="0" length="0">
      <dxf>
        <font>
          <sz val="13"/>
          <color rgb="FFFF0000"/>
        </font>
        <numFmt numFmtId="165" formatCode="#,##0.0"/>
        <alignment horizontal="left" vertical="top" readingOrder="0"/>
      </dxf>
    </rfmt>
    <rfmt sheetId="1" sqref="H334" start="0" length="0">
      <dxf>
        <font>
          <sz val="13"/>
          <color rgb="FFFF0000"/>
        </font>
      </dxf>
    </rfmt>
    <rfmt sheetId="1" sqref="A335" start="0" length="0">
      <dxf>
        <font>
          <b/>
          <sz val="16"/>
          <color rgb="FFFF0000"/>
        </font>
      </dxf>
    </rfmt>
    <rfmt sheetId="1" sqref="B335"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5" start="0" length="0">
      <dxf>
        <font>
          <sz val="13"/>
          <color rgb="FFFF0000"/>
        </font>
        <numFmt numFmtId="165" formatCode="#,##0.0"/>
        <alignment horizontal="left" vertical="top" readingOrder="0"/>
      </dxf>
    </rfmt>
    <rfmt sheetId="1" sqref="H335" start="0" length="0">
      <dxf>
        <font>
          <sz val="13"/>
          <color rgb="FFFF0000"/>
        </font>
      </dxf>
    </rfmt>
    <rfmt sheetId="1" sqref="A336" start="0" length="0">
      <dxf>
        <font>
          <b/>
          <sz val="16"/>
          <color rgb="FFFF0000"/>
        </font>
      </dxf>
    </rfmt>
    <rfmt sheetId="1" sqref="B336"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6"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6" start="0" length="0">
      <dxf>
        <font>
          <sz val="13"/>
          <color rgb="FFFF0000"/>
        </font>
        <numFmt numFmtId="165" formatCode="#,##0.0"/>
        <alignment horizontal="left" vertical="top" readingOrder="0"/>
      </dxf>
    </rfmt>
    <rfmt sheetId="1" sqref="H336" start="0" length="0">
      <dxf>
        <font>
          <sz val="13"/>
          <color rgb="FFFF0000"/>
        </font>
      </dxf>
    </rfmt>
    <rfmt sheetId="1" sqref="A337" start="0" length="0">
      <dxf>
        <font>
          <b/>
          <sz val="16"/>
          <color rgb="FFFF0000"/>
        </font>
      </dxf>
    </rfmt>
    <rfmt sheetId="1" sqref="B337" start="0" length="0">
      <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C3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F33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7" start="0" length="0">
      <dxf>
        <font>
          <sz val="13"/>
          <color rgb="FFFF0000"/>
        </font>
        <numFmt numFmtId="165" formatCode="#,##0.0"/>
        <alignment horizontal="left" vertical="top" readingOrder="0"/>
      </dxf>
    </rfmt>
    <rfmt sheetId="1" sqref="H337" start="0" length="0">
      <dxf>
        <font>
          <sz val="13"/>
          <color rgb="FFFF0000"/>
        </font>
      </dxf>
    </rfmt>
  </rm>
  <rrc rId="2646" sId="1" ref="A421:XFD421" action="deleteRow">
    <undo index="16" exp="area" ref3D="1" dr="$A$456:$XFD$456" dn="Z_3693EDC1_FD1C_4AF3_912C_19CDCDBFB43C_.wvu.Rows" sId="1"/>
    <undo index="14" exp="area" ref3D="1" dr="$A$450:$XFD$450"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47" sId="1" ref="A421:XFD421" action="deleteRow">
    <undo index="16" exp="area" ref3D="1" dr="$A$455:$XFD$455" dn="Z_3693EDC1_FD1C_4AF3_912C_19CDCDBFB43C_.wvu.Rows" sId="1"/>
    <undo index="14" exp="area" ref3D="1" dr="$A$449:$XFD$449"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48" sId="1" ref="A421:XFD421" action="deleteRow">
    <undo index="16" exp="area" ref3D="1" dr="$A$454:$XFD$454" dn="Z_3693EDC1_FD1C_4AF3_912C_19CDCDBFB43C_.wvu.Rows" sId="1"/>
    <undo index="14" exp="area" ref3D="1" dr="$A$448:$XFD$448"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49" sId="1" ref="A421:XFD421" action="deleteRow">
    <undo index="16" exp="area" ref3D="1" dr="$A$453:$XFD$453" dn="Z_3693EDC1_FD1C_4AF3_912C_19CDCDBFB43C_.wvu.Rows" sId="1"/>
    <undo index="14" exp="area" ref3D="1" dr="$A$447:$XFD$447"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0" sId="1" ref="A421:XFD421" action="deleteRow">
    <undo index="16" exp="area" ref3D="1" dr="$A$452:$XFD$452" dn="Z_3693EDC1_FD1C_4AF3_912C_19CDCDBFB43C_.wvu.Rows" sId="1"/>
    <undo index="14" exp="area" ref3D="1" dr="$A$446:$XFD$446"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1" sId="1" ref="A421:XFD421" action="deleteRow">
    <undo index="16" exp="area" ref3D="1" dr="$A$451:$XFD$451" dn="Z_3693EDC1_FD1C_4AF3_912C_19CDCDBFB43C_.wvu.Rows" sId="1"/>
    <undo index="14" exp="area" ref3D="1" dr="$A$445:$XFD$445"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2" sId="1" ref="A421:XFD421" action="deleteRow">
    <undo index="16" exp="area" ref3D="1" dr="$A$450:$XFD$450" dn="Z_3693EDC1_FD1C_4AF3_912C_19CDCDBFB43C_.wvu.Rows" sId="1"/>
    <undo index="14" exp="area" ref3D="1" dr="$A$444:$XFD$444"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3" sId="1" ref="A421:XFD421" action="deleteRow">
    <undo index="16" exp="area" ref3D="1" dr="$A$449:$XFD$449" dn="Z_3693EDC1_FD1C_4AF3_912C_19CDCDBFB43C_.wvu.Rows" sId="1"/>
    <undo index="14" exp="area" ref3D="1" dr="$A$443:$XFD$443"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4" sId="1" ref="A421:XFD421" action="deleteRow">
    <undo index="16" exp="area" ref3D="1" dr="$A$448:$XFD$448" dn="Z_3693EDC1_FD1C_4AF3_912C_19CDCDBFB43C_.wvu.Rows" sId="1"/>
    <undo index="14" exp="area" ref3D="1" dr="$A$442:$XFD$442"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5" sId="1" ref="A421:XFD421" action="deleteRow">
    <undo index="16" exp="area" ref3D="1" dr="$A$447:$XFD$447" dn="Z_3693EDC1_FD1C_4AF3_912C_19CDCDBFB43C_.wvu.Rows" sId="1"/>
    <undo index="14" exp="area" ref3D="1" dr="$A$441:$XFD$441"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6" sId="1" ref="A421:XFD421" action="deleteRow">
    <undo index="16" exp="area" ref3D="1" dr="$A$446:$XFD$446" dn="Z_3693EDC1_FD1C_4AF3_912C_19CDCDBFB43C_.wvu.Rows" sId="1"/>
    <undo index="14" exp="area" ref3D="1" dr="$A$440:$XFD$440"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7" sId="1" ref="A421:XFD421" action="deleteRow">
    <undo index="16" exp="area" ref3D="1" dr="$A$445:$XFD$445" dn="Z_3693EDC1_FD1C_4AF3_912C_19CDCDBFB43C_.wvu.Rows" sId="1"/>
    <undo index="14" exp="area" ref3D="1" dr="$A$439:$XFD$439"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8" sId="1" ref="A421:XFD421" action="deleteRow">
    <undo index="16" exp="area" ref3D="1" dr="$A$444:$XFD$444" dn="Z_3693EDC1_FD1C_4AF3_912C_19CDCDBFB43C_.wvu.Rows" sId="1"/>
    <undo index="14" exp="area" ref3D="1" dr="$A$438:$XFD$438"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59" sId="1" ref="A421:XFD421" action="deleteRow">
    <undo index="16" exp="area" ref3D="1" dr="$A$443:$XFD$443" dn="Z_3693EDC1_FD1C_4AF3_912C_19CDCDBFB43C_.wvu.Rows" sId="1"/>
    <undo index="14" exp="area" ref3D="1" dr="$A$437:$XFD$437" dn="Z_3693EDC1_FD1C_4AF3_912C_19CDCDBFB43C_.wvu.Rows" sId="1"/>
    <rfmt sheetId="1" xfDxf="1" sqref="A421:XFD421" start="0" length="0">
      <dxf>
        <font>
          <color rgb="FFFF0000"/>
        </font>
      </dxf>
    </rfmt>
    <rfmt sheetId="1" sqref="A421" start="0" length="0">
      <dxf>
        <font>
          <b/>
          <sz val="16"/>
          <color rgb="FFFF0000"/>
        </font>
      </dxf>
    </rfmt>
    <rfmt sheetId="1" sqref="C421" start="0" length="0">
      <dxf>
        <alignment horizontal="right" vertical="center" readingOrder="0"/>
      </dxf>
    </rfmt>
    <rfmt sheetId="1" sqref="D421" start="0" length="0">
      <dxf>
        <alignment horizontal="right" vertical="center" readingOrder="0"/>
      </dxf>
    </rfmt>
    <rfmt sheetId="1" sqref="E421" start="0" length="0">
      <dxf>
        <alignment horizontal="right" vertical="center" readingOrder="0"/>
      </dxf>
    </rfmt>
    <rfmt sheetId="1" sqref="F421" start="0" length="0">
      <dxf>
        <alignment horizontal="justify" vertical="top" readingOrder="0"/>
      </dxf>
    </rfmt>
    <rfmt sheetId="1" sqref="G421" start="0" length="0">
      <dxf>
        <font>
          <sz val="14"/>
          <color rgb="FFFF0000"/>
        </font>
      </dxf>
    </rfmt>
  </rrc>
  <rrc rId="2660" sId="1" ref="A422:XFD428" action="insertRow">
    <undo index="16" exp="area" ref3D="1" dr="$A$442:$XFD$442" dn="Z_3693EDC1_FD1C_4AF3_912C_19CDCDBFB43C_.wvu.Rows" sId="1"/>
    <undo index="14" exp="area" ref3D="1" dr="$A$436:$XFD$436" dn="Z_3693EDC1_FD1C_4AF3_912C_19CDCDBFB43C_.wvu.Rows" sId="1"/>
  </rrc>
  <rm rId="2661" sheetId="1" source="A470:XFD476" destination="A422:XFD428" sourceSheetId="1">
    <rfmt sheetId="1" xfDxf="1" sqref="A422:XFD422" start="0" length="0">
      <dxf>
        <font>
          <color rgb="FFFF0000"/>
        </font>
      </dxf>
    </rfmt>
    <rfmt sheetId="1" xfDxf="1" sqref="A423:XFD423" start="0" length="0">
      <dxf>
        <font>
          <color rgb="FFFF0000"/>
        </font>
      </dxf>
    </rfmt>
    <rfmt sheetId="1" xfDxf="1" sqref="A424:XFD424" start="0" length="0">
      <dxf>
        <font>
          <color rgb="FFFF0000"/>
        </font>
      </dxf>
    </rfmt>
    <rfmt sheetId="1" xfDxf="1" sqref="A425:XFD425" start="0" length="0">
      <dxf>
        <font>
          <color rgb="FFFF0000"/>
        </font>
      </dxf>
    </rfmt>
    <rfmt sheetId="1" xfDxf="1" sqref="A426:XFD426" start="0" length="0">
      <dxf>
        <font>
          <color rgb="FFFF0000"/>
        </font>
      </dxf>
    </rfmt>
    <rfmt sheetId="1" xfDxf="1" sqref="A427:XFD427" start="0" length="0">
      <dxf>
        <font>
          <color rgb="FFFF0000"/>
        </font>
      </dxf>
    </rfmt>
    <rfmt sheetId="1" xfDxf="1" sqref="A428:XFD428" start="0" length="0">
      <dxf>
        <font>
          <color rgb="FFFF0000"/>
        </font>
      </dxf>
    </rfmt>
    <rfmt sheetId="1" sqref="A422" start="0" length="0">
      <dxf>
        <font>
          <b/>
          <sz val="16"/>
          <color rgb="FFFF0000"/>
        </font>
      </dxf>
    </rfmt>
    <rfmt sheetId="1" sqref="B422"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42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42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42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422"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422" start="0" length="0">
      <dxf>
        <font>
          <sz val="13"/>
          <color rgb="FFFF0000"/>
        </font>
      </dxf>
    </rfmt>
    <rfmt sheetId="1" sqref="H422" start="0" length="0">
      <dxf>
        <font>
          <sz val="13"/>
          <color rgb="FFFF0000"/>
        </font>
      </dxf>
    </rfmt>
    <rfmt sheetId="1" sqref="A423" start="0" length="0">
      <dxf>
        <font>
          <b/>
          <sz val="16"/>
          <color rgb="FFFF0000"/>
        </font>
      </dxf>
    </rfmt>
    <rfmt sheetId="1" sqref="B423"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42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42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42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423"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423" start="0" length="0">
      <dxf>
        <font>
          <sz val="13"/>
          <color rgb="FFFF0000"/>
        </font>
      </dxf>
    </rfmt>
    <rfmt sheetId="1" sqref="H423" start="0" length="0">
      <dxf>
        <font>
          <sz val="13"/>
          <color rgb="FFFF0000"/>
        </font>
      </dxf>
    </rfmt>
    <rfmt sheetId="1" sqref="A424" start="0" length="0">
      <dxf>
        <font>
          <b/>
          <sz val="16"/>
          <color rgb="FFFF0000"/>
        </font>
      </dxf>
    </rfmt>
    <rfmt sheetId="1" sqref="B424"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42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42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42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424"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424" start="0" length="0">
      <dxf>
        <font>
          <sz val="13"/>
          <color rgb="FFFF0000"/>
        </font>
      </dxf>
    </rfmt>
    <rfmt sheetId="1" sqref="H424" start="0" length="0">
      <dxf>
        <font>
          <sz val="13"/>
          <color rgb="FFFF0000"/>
        </font>
      </dxf>
    </rfmt>
    <rfmt sheetId="1" sqref="A425" start="0" length="0">
      <dxf>
        <font>
          <b/>
          <sz val="16"/>
          <color rgb="FFFF0000"/>
        </font>
      </dxf>
    </rfmt>
    <rfmt sheetId="1" sqref="B425"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42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42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42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425"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425" start="0" length="0">
      <dxf>
        <font>
          <sz val="13"/>
          <color rgb="FFFF0000"/>
        </font>
      </dxf>
    </rfmt>
    <rfmt sheetId="1" sqref="H425" start="0" length="0">
      <dxf>
        <font>
          <sz val="13"/>
          <color rgb="FFFF0000"/>
        </font>
      </dxf>
    </rfmt>
    <rfmt sheetId="1" sqref="A426" start="0" length="0">
      <dxf>
        <font>
          <b/>
          <sz val="16"/>
          <color rgb="FFFF0000"/>
        </font>
      </dxf>
    </rfmt>
    <rfmt sheetId="1" sqref="B426"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42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42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42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426"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426" start="0" length="0">
      <dxf>
        <font>
          <sz val="13"/>
          <color rgb="FFFF0000"/>
        </font>
      </dxf>
    </rfmt>
    <rfmt sheetId="1" sqref="H426" start="0" length="0">
      <dxf>
        <font>
          <sz val="13"/>
          <color rgb="FFFF0000"/>
        </font>
      </dxf>
    </rfmt>
    <rfmt sheetId="1" sqref="A427" start="0" length="0">
      <dxf>
        <font>
          <b/>
          <sz val="16"/>
          <color rgb="FFFF0000"/>
        </font>
      </dxf>
    </rfmt>
    <rfmt sheetId="1" sqref="B427"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42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42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42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427"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427" start="0" length="0">
      <dxf>
        <font>
          <sz val="13"/>
          <color rgb="FFFF0000"/>
        </font>
      </dxf>
    </rfmt>
    <rfmt sheetId="1" sqref="H427" start="0" length="0">
      <dxf>
        <font>
          <sz val="13"/>
          <color rgb="FFFF0000"/>
        </font>
      </dxf>
    </rfmt>
    <rfmt sheetId="1" sqref="A428" start="0" length="0">
      <dxf>
        <font>
          <b/>
          <sz val="16"/>
          <color rgb="FFFF0000"/>
        </font>
      </dxf>
    </rfmt>
    <rfmt sheetId="1" sqref="B428"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42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42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42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428"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428" start="0" length="0">
      <dxf>
        <font>
          <sz val="13"/>
          <color rgb="FFFF0000"/>
        </font>
      </dxf>
    </rfmt>
    <rfmt sheetId="1" sqref="H428" start="0" length="0">
      <dxf>
        <font>
          <sz val="13"/>
          <color rgb="FFFF0000"/>
        </font>
      </dxf>
    </rfmt>
  </rm>
  <rrc rId="2662" sId="1" ref="A470:XFD470" action="deleteRow">
    <rfmt sheetId="1" xfDxf="1" sqref="A470:XFD470" start="0" length="0">
      <dxf>
        <font>
          <color rgb="FFFF0000"/>
        </font>
      </dxf>
    </rfmt>
    <rfmt sheetId="1" sqref="A470" start="0" length="0">
      <dxf>
        <font>
          <b/>
          <sz val="16"/>
          <color rgb="FFFF0000"/>
        </font>
      </dxf>
    </rfmt>
    <rfmt sheetId="1" sqref="C470" start="0" length="0">
      <dxf>
        <alignment horizontal="right" vertical="center" readingOrder="0"/>
      </dxf>
    </rfmt>
    <rfmt sheetId="1" sqref="D470" start="0" length="0">
      <dxf>
        <alignment horizontal="right" vertical="center" readingOrder="0"/>
      </dxf>
    </rfmt>
    <rfmt sheetId="1" sqref="E470" start="0" length="0">
      <dxf>
        <alignment horizontal="right" vertical="center" readingOrder="0"/>
      </dxf>
    </rfmt>
    <rfmt sheetId="1" sqref="F470" start="0" length="0">
      <dxf>
        <alignment horizontal="justify" vertical="top" readingOrder="0"/>
      </dxf>
    </rfmt>
    <rfmt sheetId="1" sqref="G470" start="0" length="0">
      <dxf>
        <font>
          <sz val="14"/>
          <color rgb="FFFF0000"/>
        </font>
      </dxf>
    </rfmt>
  </rrc>
  <rrc rId="2663" sId="1" ref="A470:XFD470" action="deleteRow">
    <rfmt sheetId="1" xfDxf="1" sqref="A470:XFD470" start="0" length="0">
      <dxf>
        <font>
          <color rgb="FFFF0000"/>
        </font>
      </dxf>
    </rfmt>
    <rfmt sheetId="1" sqref="A470" start="0" length="0">
      <dxf>
        <font>
          <b/>
          <sz val="16"/>
          <color rgb="FFFF0000"/>
        </font>
      </dxf>
    </rfmt>
    <rfmt sheetId="1" sqref="C470" start="0" length="0">
      <dxf>
        <alignment horizontal="right" vertical="center" readingOrder="0"/>
      </dxf>
    </rfmt>
    <rfmt sheetId="1" sqref="D470" start="0" length="0">
      <dxf>
        <alignment horizontal="right" vertical="center" readingOrder="0"/>
      </dxf>
    </rfmt>
    <rfmt sheetId="1" sqref="E470" start="0" length="0">
      <dxf>
        <alignment horizontal="right" vertical="center" readingOrder="0"/>
      </dxf>
    </rfmt>
    <rfmt sheetId="1" sqref="F470" start="0" length="0">
      <dxf>
        <alignment horizontal="justify" vertical="top" readingOrder="0"/>
      </dxf>
    </rfmt>
    <rfmt sheetId="1" sqref="G470" start="0" length="0">
      <dxf>
        <font>
          <sz val="14"/>
          <color rgb="FFFF0000"/>
        </font>
      </dxf>
    </rfmt>
  </rrc>
  <rrc rId="2664" sId="1" ref="A470:XFD470" action="deleteRow">
    <rfmt sheetId="1" xfDxf="1" sqref="A470:XFD470" start="0" length="0">
      <dxf>
        <font>
          <color rgb="FFFF0000"/>
        </font>
      </dxf>
    </rfmt>
    <rfmt sheetId="1" sqref="A470" start="0" length="0">
      <dxf>
        <font>
          <b/>
          <sz val="16"/>
          <color rgb="FFFF0000"/>
        </font>
      </dxf>
    </rfmt>
    <rfmt sheetId="1" sqref="C470" start="0" length="0">
      <dxf>
        <alignment horizontal="right" vertical="center" readingOrder="0"/>
      </dxf>
    </rfmt>
    <rfmt sheetId="1" sqref="D470" start="0" length="0">
      <dxf>
        <alignment horizontal="right" vertical="center" readingOrder="0"/>
      </dxf>
    </rfmt>
    <rfmt sheetId="1" sqref="E470" start="0" length="0">
      <dxf>
        <alignment horizontal="right" vertical="center" readingOrder="0"/>
      </dxf>
    </rfmt>
    <rfmt sheetId="1" sqref="F470" start="0" length="0">
      <dxf>
        <alignment horizontal="justify" vertical="top" readingOrder="0"/>
      </dxf>
    </rfmt>
    <rfmt sheetId="1" sqref="G470" start="0" length="0">
      <dxf>
        <font>
          <sz val="14"/>
          <color rgb="FFFF0000"/>
        </font>
      </dxf>
    </rfmt>
  </rrc>
  <rrc rId="2665" sId="1" ref="A470:XFD470" action="deleteRow">
    <rfmt sheetId="1" xfDxf="1" sqref="A470:XFD470" start="0" length="0">
      <dxf>
        <font>
          <color rgb="FFFF0000"/>
        </font>
      </dxf>
    </rfmt>
    <rfmt sheetId="1" sqref="A470" start="0" length="0">
      <dxf>
        <font>
          <b/>
          <sz val="16"/>
          <color rgb="FFFF0000"/>
        </font>
      </dxf>
    </rfmt>
    <rfmt sheetId="1" sqref="C470" start="0" length="0">
      <dxf>
        <alignment horizontal="right" vertical="center" readingOrder="0"/>
      </dxf>
    </rfmt>
    <rfmt sheetId="1" sqref="D470" start="0" length="0">
      <dxf>
        <alignment horizontal="right" vertical="center" readingOrder="0"/>
      </dxf>
    </rfmt>
    <rfmt sheetId="1" sqref="E470" start="0" length="0">
      <dxf>
        <alignment horizontal="right" vertical="center" readingOrder="0"/>
      </dxf>
    </rfmt>
    <rfmt sheetId="1" sqref="F470" start="0" length="0">
      <dxf>
        <alignment horizontal="justify" vertical="top" readingOrder="0"/>
      </dxf>
    </rfmt>
    <rfmt sheetId="1" sqref="G470" start="0" length="0">
      <dxf>
        <font>
          <sz val="14"/>
          <color rgb="FFFF0000"/>
        </font>
      </dxf>
    </rfmt>
  </rrc>
  <rrc rId="2666" sId="1" ref="A470:XFD470" action="deleteRow">
    <rfmt sheetId="1" xfDxf="1" sqref="A470:XFD470" start="0" length="0">
      <dxf>
        <font>
          <color rgb="FFFF0000"/>
        </font>
      </dxf>
    </rfmt>
    <rfmt sheetId="1" sqref="A470" start="0" length="0">
      <dxf>
        <font>
          <b/>
          <sz val="16"/>
          <color rgb="FFFF0000"/>
        </font>
      </dxf>
    </rfmt>
    <rfmt sheetId="1" sqref="C470" start="0" length="0">
      <dxf>
        <alignment horizontal="right" vertical="center" readingOrder="0"/>
      </dxf>
    </rfmt>
    <rfmt sheetId="1" sqref="D470" start="0" length="0">
      <dxf>
        <alignment horizontal="right" vertical="center" readingOrder="0"/>
      </dxf>
    </rfmt>
    <rfmt sheetId="1" sqref="E470" start="0" length="0">
      <dxf>
        <alignment horizontal="right" vertical="center" readingOrder="0"/>
      </dxf>
    </rfmt>
    <rfmt sheetId="1" sqref="F470" start="0" length="0">
      <dxf>
        <alignment horizontal="justify" vertical="top" readingOrder="0"/>
      </dxf>
    </rfmt>
    <rfmt sheetId="1" sqref="G470" start="0" length="0">
      <dxf>
        <font>
          <sz val="14"/>
          <color rgb="FFFF0000"/>
        </font>
      </dxf>
    </rfmt>
  </rrc>
  <rrc rId="2667" sId="1" ref="A470:XFD470" action="deleteRow">
    <rfmt sheetId="1" xfDxf="1" sqref="A470:XFD470" start="0" length="0">
      <dxf>
        <font>
          <color rgb="FFFF0000"/>
        </font>
      </dxf>
    </rfmt>
    <rfmt sheetId="1" sqref="A470" start="0" length="0">
      <dxf>
        <font>
          <b/>
          <sz val="16"/>
          <color rgb="FFFF0000"/>
        </font>
      </dxf>
    </rfmt>
    <rfmt sheetId="1" sqref="C470" start="0" length="0">
      <dxf>
        <alignment horizontal="right" vertical="center" readingOrder="0"/>
      </dxf>
    </rfmt>
    <rfmt sheetId="1" sqref="D470" start="0" length="0">
      <dxf>
        <alignment horizontal="right" vertical="center" readingOrder="0"/>
      </dxf>
    </rfmt>
    <rfmt sheetId="1" sqref="E470" start="0" length="0">
      <dxf>
        <alignment horizontal="right" vertical="center" readingOrder="0"/>
      </dxf>
    </rfmt>
    <rfmt sheetId="1" sqref="F470" start="0" length="0">
      <dxf>
        <alignment horizontal="justify" vertical="top" readingOrder="0"/>
      </dxf>
    </rfmt>
    <rfmt sheetId="1" sqref="G470" start="0" length="0">
      <dxf>
        <font>
          <sz val="14"/>
          <color rgb="FFFF0000"/>
        </font>
      </dxf>
    </rfmt>
  </rrc>
  <rrc rId="2668" sId="1" ref="A470:XFD470" action="deleteRow">
    <rfmt sheetId="1" xfDxf="1" sqref="A470:XFD470" start="0" length="0">
      <dxf>
        <font>
          <color rgb="FFFF0000"/>
        </font>
      </dxf>
    </rfmt>
    <rfmt sheetId="1" sqref="A470" start="0" length="0">
      <dxf>
        <font>
          <b/>
          <sz val="16"/>
          <color rgb="FFFF0000"/>
        </font>
      </dxf>
    </rfmt>
    <rfmt sheetId="1" sqref="C470" start="0" length="0">
      <dxf>
        <alignment horizontal="right" vertical="center" readingOrder="0"/>
      </dxf>
    </rfmt>
    <rfmt sheetId="1" sqref="D470" start="0" length="0">
      <dxf>
        <alignment horizontal="right" vertical="center" readingOrder="0"/>
      </dxf>
    </rfmt>
    <rfmt sheetId="1" sqref="E470" start="0" length="0">
      <dxf>
        <alignment horizontal="right" vertical="center" readingOrder="0"/>
      </dxf>
    </rfmt>
    <rfmt sheetId="1" sqref="F470" start="0" length="0">
      <dxf>
        <alignment horizontal="justify" vertical="top" readingOrder="0"/>
      </dxf>
    </rfmt>
    <rfmt sheetId="1" sqref="G470" start="0" length="0">
      <dxf>
        <font>
          <sz val="14"/>
          <color rgb="FFFF0000"/>
        </font>
      </dxf>
    </rfmt>
  </rrc>
  <rcv guid="{3693EDC1-FD1C-4AF3-912C-19CDCDBFB43C}" action="delete"/>
  <rdn rId="0" localSheetId="1" customView="1" name="Z_3693EDC1_FD1C_4AF3_912C_19CDCDBFB43C_.wvu.PrintArea" hidden="1" oldHidden="1">
    <formula>'Приложение 1'!$B$1:$F$474</formula>
    <oldFormula>'Приложение 1'!$B$1:$F$474</oldFormula>
  </rdn>
  <rdn rId="0" localSheetId="1" customView="1" name="Z_3693EDC1_FD1C_4AF3_912C_19CDCDBFB43C_.wvu.PrintTitles" hidden="1" oldHidden="1">
    <formula>'Приложение 1'!$5:$6</formula>
    <oldFormula>'Приложение 1'!$5:$6</oldFormula>
  </rdn>
  <rdn rId="0" localSheetId="1" customView="1" name="Z_3693EDC1_FD1C_4AF3_912C_19CDCDBFB43C_.wvu.Rows" hidden="1" oldHidden="1">
    <formula>'Приложение 1'!$47:$47,'Приложение 1'!$143:$144,'Приложение 1'!$159:$159,'Приложение 1'!$281:$281,'Приложение 1'!$291:$291,'Приложение 1'!$297:$297,'Приложение 1'!$363:$363,'Приложение 1'!$443:$443,'Приложение 1'!$449:$449</formula>
    <oldFormula>'Приложение 1'!$47:$47,'Приложение 1'!$143:$144,'Приложение 1'!$159:$159,'Приложение 1'!$281:$281,'Приложение 1'!$291:$291,'Приложение 1'!$297:$297,'Приложение 1'!$363:$363,'Приложение 1'!$443:$443,'Приложение 1'!$449:$449</oldFormula>
  </rdn>
  <rcv guid="{3693EDC1-FD1C-4AF3-912C-19CDCDBFB43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72" sId="1">
    <oc r="B42" t="inlineStr">
      <is>
        <t>5. Муниципальная программа «Формирование комфортной городской среды в городе Когалыме»</t>
      </is>
    </oc>
    <nc r="B42" t="inlineStr">
      <is>
        <t>3. Муниципальная программа «Формирование комфортной городской среды в городе Когалыме»</t>
      </is>
    </nc>
  </rcc>
  <rcc rId="2673" sId="1">
    <oc r="B114" t="inlineStr">
      <is>
        <t>3. Муниципальная программа «Развитие физической культуры и спорта в городе Когалыме»</t>
      </is>
    </oc>
    <nc r="B114" t="inlineStr">
      <is>
        <t>5. Муниципальная программа «Развитие физической культуры и спорта в городе Когалыме»</t>
      </is>
    </nc>
  </rcc>
  <rcc rId="2674" sId="1">
    <oc r="B181" t="inlineStr">
      <is>
        <t>8. Муниципальная программа «Содействие занятости населения города Когалыма»</t>
      </is>
    </oc>
    <nc r="B181" t="inlineStr">
      <is>
        <t>7. Муниципальная программа «Содействие занятости населения города Когалыма»</t>
      </is>
    </nc>
  </rcc>
  <rcc rId="2675" sId="1">
    <oc r="B196" t="inlineStr">
      <is>
        <t>12. Муниципальная программа «Социальное и демографическое развитие города Когалыма»</t>
      </is>
    </oc>
    <nc r="B196" t="inlineStr">
      <is>
        <t>8. Муниципальная программа «Социальное и демографическое развитие города Когалыма»</t>
      </is>
    </nc>
  </rcc>
  <rcc rId="2676" sId="1">
    <oc r="B220" t="inlineStr">
      <is>
        <t>11. Муниципальная программа «Развитие агропромышленного комплекса и рынков сельскохозяйственной продукции, сырья и продовольствия в городе Когалыме»</t>
      </is>
    </oc>
    <nc r="B220" t="inlineStr">
      <is>
        <t>9. Муниципальная программа «Развитие агропромышленного комплекса и рынков сельскохозяйственной продукции, сырья и продовольствия в городе Когалыме»</t>
      </is>
    </nc>
  </rcc>
  <rcc rId="2677" sId="1">
    <oc r="B235" t="inlineStr">
      <is>
        <t>13. Муниципальная программа «Культурное пространство города Когалыма»</t>
      </is>
    </oc>
    <nc r="B235" t="inlineStr">
      <is>
        <t>10. Муниципальная программа «Культурное пространство города Когалыма»</t>
      </is>
    </nc>
  </rcc>
  <rcc rId="2678" sId="1">
    <oc r="B272" t="inlineStr">
      <is>
        <t>7. Муниципальная программа «Содержание объектов городского хозяйства и инженерной инфраструктуры в городе Когалыме»</t>
      </is>
    </oc>
    <nc r="B272" t="inlineStr">
      <is>
        <t>11. Муниципальная программа «Содержание объектов городского хозяйства и инженерной инфраструктуры в городе Когалыме»</t>
      </is>
    </nc>
  </rcc>
  <rcc rId="2679" sId="1">
    <oc r="B298" t="inlineStr">
      <is>
        <t>9. Муниципальная программа «Безопасность жизнедеятельности населения города Когалыма»</t>
      </is>
    </oc>
    <nc r="B298" t="inlineStr">
      <is>
        <t>12. Муниципальная программа «Безопасность жизнедеятельности населения города Когалыма»</t>
      </is>
    </nc>
  </rcc>
  <rcc rId="2680" sId="1">
    <oc r="B324" t="inlineStr">
      <is>
        <t>17. Муниципальная программа «Развитие институтов гражданского общества города Когалыма»</t>
      </is>
    </oc>
    <nc r="B324" t="inlineStr">
      <is>
        <t>13. Муниципальная программа «Развитие институтов гражданского общества города Когалыма»</t>
      </is>
    </nc>
  </rcc>
  <rcc rId="2681" sId="1">
    <oc r="B338" t="inlineStr">
      <is>
        <t>10. Муниципальная программа «Развитие муниципальной службы в городе Когалыме»</t>
      </is>
    </oc>
    <nc r="B338" t="inlineStr">
      <is>
        <t>14. Муниципальная программа «Развитие муниципальной службы в городе Когалыме»</t>
      </is>
    </nc>
  </rcc>
  <rcc rId="2682" sId="1">
    <oc r="B357" t="inlineStr">
      <is>
        <t>14. Муниципальная программа «Профилактика правонарушений и обеспечение отдельных прав граждан в городе Когалыме»</t>
      </is>
    </oc>
    <nc r="B357" t="inlineStr">
      <is>
        <t>15. Муниципальная программа «Профилактика правонарушений и обеспечение отдельных прав граждан в городе Когалыме»</t>
      </is>
    </nc>
  </rcc>
  <rcc rId="2683" sId="1">
    <oc r="B389" t="inlineStr">
      <is>
        <t>15. Муниципальная программа «Управление муниципальным имуществом города Когалыма»</t>
      </is>
    </oc>
    <nc r="B389" t="inlineStr">
      <is>
        <t>16. Муниципальная программа «Управление муниципальным имуществом города Когалыма»</t>
      </is>
    </nc>
  </rcc>
  <rcc rId="2684" sId="1">
    <oc r="B404" t="inlineStr">
      <is>
        <t>16. Муниципальная программа «Развитие жилищно-коммунального комплекса в городе Когалыме»</t>
      </is>
    </oc>
    <nc r="B404" t="inlineStr">
      <is>
        <t>17. Муниципальная программа «Развитие жилищно-коммунального комплекса в городе Когалыме»</t>
      </is>
    </nc>
  </rcc>
  <rcc rId="2685" sId="1">
    <oc r="B422" t="inlineStr">
      <is>
        <t>20. Муниципальная программа «Управление муниципальными финансами в городе Когалыме»</t>
      </is>
    </oc>
    <nc r="B422" t="inlineStr">
      <is>
        <t>18. Муниципальная программа «Управление муниципальными финансами в городе Когалыме»</t>
      </is>
    </nc>
  </rcc>
  <rcc rId="2686" sId="1">
    <oc r="B429" t="inlineStr">
      <is>
        <t>18. Муниципальная программа «Развитие транспортной системы города Когалыма»</t>
      </is>
    </oc>
    <nc r="B429" t="inlineStr">
      <is>
        <t>19. Муниципальная программа «Развитие транспортной системы города Когалыма»</t>
      </is>
    </nc>
  </rcc>
  <rcc rId="2687" sId="1">
    <oc r="B452" t="inlineStr">
      <is>
        <t>19. Муниципальная программа «Укрепление межнационального и межконфессионального согласия, профилактика экстремизма и терроризма в городе Когалыме»</t>
      </is>
    </oc>
    <nc r="B452" t="inlineStr">
      <is>
        <t>20. Муниципальная программа «Укрепление межнационального и межконфессионального согласия, профилактика экстремизма и терроризма в городе Когалыме»</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dxf>
      <alignment vertical="bottom" readingOrder="0"/>
    </dxf>
  </rfmt>
  <rcc rId="2688" sId="1">
    <oc r="A43">
      <v>29</v>
    </oc>
    <nc r="A43">
      <v>7</v>
    </nc>
  </rcc>
  <rcc rId="2689" sId="1">
    <oc r="A48">
      <v>30</v>
    </oc>
    <nc r="A48">
      <v>8</v>
    </nc>
  </rcc>
  <rcc rId="2690" sId="1">
    <oc r="A51">
      <v>31</v>
    </oc>
    <nc r="A51">
      <v>9</v>
    </nc>
  </rcc>
  <rcc rId="2691" sId="1">
    <oc r="A61">
      <v>15</v>
    </oc>
    <nc r="A61">
      <v>10</v>
    </nc>
  </rcc>
  <rcc rId="2692" sId="1">
    <oc r="A64">
      <v>16</v>
    </oc>
    <nc r="A64">
      <v>11</v>
    </nc>
  </rcc>
  <rcc rId="2693" sId="1">
    <oc r="A67">
      <v>17</v>
    </oc>
    <nc r="A67">
      <v>12</v>
    </nc>
  </rcc>
  <rcc rId="2694" sId="1">
    <oc r="A72">
      <v>18</v>
    </oc>
    <nc r="A72">
      <v>13</v>
    </nc>
  </rcc>
  <rcc rId="2695" sId="1">
    <oc r="A76">
      <v>19</v>
    </oc>
    <nc r="A76">
      <v>14</v>
    </nc>
  </rcc>
  <rcv guid="{3693EDC1-FD1C-4AF3-912C-19CDCDBFB43C}" action="delete"/>
  <rdn rId="0" localSheetId="1" customView="1" name="Z_3693EDC1_FD1C_4AF3_912C_19CDCDBFB43C_.wvu.PrintArea" hidden="1" oldHidden="1">
    <formula>'Приложение 1'!$B$1:$F$474</formula>
    <oldFormula>'Приложение 1'!$B$1:$F$474</oldFormula>
  </rdn>
  <rdn rId="0" localSheetId="1" customView="1" name="Z_3693EDC1_FD1C_4AF3_912C_19CDCDBFB43C_.wvu.PrintTitles" hidden="1" oldHidden="1">
    <formula>'Приложение 1'!$5:$6</formula>
    <oldFormula>'Приложение 1'!$5:$6</oldFormula>
  </rdn>
  <rdn rId="0" localSheetId="1" customView="1" name="Z_3693EDC1_FD1C_4AF3_912C_19CDCDBFB43C_.wvu.Rows" hidden="1" oldHidden="1">
    <formula>'Приложение 1'!$47:$47,'Приложение 1'!$143:$144,'Приложение 1'!$159:$159,'Приложение 1'!$281:$281,'Приложение 1'!$291:$291,'Приложение 1'!$297:$297,'Приложение 1'!$363:$363,'Приложение 1'!$443:$443,'Приложение 1'!$449:$449</formula>
    <oldFormula>'Приложение 1'!$47:$47,'Приложение 1'!$143:$144,'Приложение 1'!$159:$159,'Приложение 1'!$281:$281,'Приложение 1'!$291:$291,'Приложение 1'!$297:$297,'Приложение 1'!$363:$363,'Приложение 1'!$443:$443,'Приложение 1'!$449:$449</oldFormula>
  </rdn>
  <rcv guid="{3693EDC1-FD1C-4AF3-912C-19CDCDBFB43C}" action="add"/>
</revisions>
</file>

<file path=xl/revisions/revisionLog4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69">
    <dxf>
      <fill>
        <patternFill>
          <bgColor theme="5" tint="0.39997558519241921"/>
        </patternFill>
      </fill>
    </dxf>
  </rfmt>
  <rfmt sheetId="1" sqref="E366">
    <dxf>
      <fill>
        <patternFill>
          <bgColor theme="5" tint="0.39997558519241921"/>
        </patternFill>
      </fill>
    </dxf>
  </rfmt>
  <rfmt sheetId="1" sqref="E364">
    <dxf>
      <fill>
        <patternFill>
          <bgColor theme="5" tint="0.39997558519241921"/>
        </patternFill>
      </fill>
    </dxf>
  </rfmt>
  <rfmt sheetId="1" sqref="E345">
    <dxf>
      <fill>
        <patternFill>
          <bgColor theme="5" tint="0.39997558519241921"/>
        </patternFill>
      </fill>
    </dxf>
  </rfmt>
  <rfmt sheetId="1" sqref="E348">
    <dxf>
      <fill>
        <patternFill>
          <bgColor theme="6" tint="0.39997558519241921"/>
        </patternFill>
      </fill>
    </dxf>
  </rfmt>
  <rfmt sheetId="1" sqref="E351">
    <dxf>
      <fill>
        <patternFill>
          <bgColor theme="6" tint="0.39997558519241921"/>
        </patternFill>
      </fill>
    </dxf>
  </rfmt>
  <rfmt sheetId="1" sqref="E354">
    <dxf>
      <fill>
        <patternFill>
          <bgColor theme="6" tint="0.39997558519241921"/>
        </patternFill>
      </fill>
    </dxf>
  </rfmt>
  <rfmt sheetId="1" sqref="E356">
    <dxf>
      <fill>
        <patternFill>
          <bgColor theme="6" tint="0.39997558519241921"/>
        </patternFill>
      </fill>
    </dxf>
  </rfmt>
  <rfmt sheetId="1" sqref="E358">
    <dxf>
      <fill>
        <patternFill>
          <bgColor theme="6" tint="0.39997558519241921"/>
        </patternFill>
      </fill>
    </dxf>
  </rfmt>
  <rfmt sheetId="1" sqref="E361">
    <dxf>
      <fill>
        <patternFill>
          <bgColor theme="6" tint="0.39997558519241921"/>
        </patternFill>
      </fill>
    </dxf>
  </rfmt>
  <rfmt sheetId="1" sqref="E345:E366 E369">
    <dxf>
      <fill>
        <patternFill patternType="none">
          <bgColor auto="1"/>
        </patternFill>
      </fill>
    </dxf>
  </rfmt>
</revisions>
</file>

<file path=xl/revisions/revisionLog4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2460" name="_xlfn.IFERROR" function="1" oldFunction="1" hidden="1" oldHidden="1">
    <formula>#NAME?</formula>
  </rdn>
  <rcc rId="2461" sId="1">
    <oc r="G146" t="inlineStr">
      <is>
        <t>не выполнен 1.2.2</t>
      </is>
    </oc>
    <nc r="G146"/>
  </rcc>
</revisions>
</file>

<file path=xl/revisions/revisionLog4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2462" name="_xlfn.IFERROR" function="1" oldFunction="1" hidden="1" oldHidden="1">
    <formula>#NAME?</formula>
  </rdn>
  <rcc rId="2463" sId="1">
    <oc r="F142" t="inlineStr">
      <is>
        <t xml:space="preserve">В договорах на выполнение работ на общую сумму 3 200 тыс. рублей прописан срок выполнения – до момента завершения работ. По состоянию на сегодняшний день работы выполняются. Соответственно, финансирование переносится на 2022 год.
Данные средства выделены в рамках соглашения ПАО «ЛУКОЙЛ» на разработку, корректировку ППиМТ и проведение комплексных кадастровых работ
</t>
      </is>
    </oc>
    <nc r="F142" t="inlineStr">
      <is>
        <t xml:space="preserve">В договорах на выполнение работ на общую сумму 3 200 тыс. рублей прописан срок выполнения – до момента завершения работ. По состоянию на конец отчетного периода работы выполняются. Соответственно, финансирование переносится на 2022 год.
Данные средства выделены в рамках соглашения ПАО «ЛУКОЙЛ» на разработку, корректировку ППиМТ и проведение комплексных кадастровых работ
</t>
      </is>
    </nc>
  </rcc>
  <rcc rId="2464" sId="1">
    <nc r="F152" t="inlineStr">
      <is>
        <t>Денежные средства по софинансированию поступили в конце 2021, на которые были размещены аукционы и заключены муниципальные контракты по приобретению жилых помещений. Указанные жилые помещения поступят в реестр муниципальной собственности в 2022 году и будут заселены</t>
      </is>
    </nc>
  </rcc>
  <rfmt sheetId="1" sqref="F152" start="0" length="2147483647">
    <dxf>
      <font>
        <color auto="1"/>
      </font>
    </dxf>
  </rfmt>
</revisions>
</file>

<file path=xl/revisions/revisionLog4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48">
    <dxf>
      <fill>
        <patternFill patternType="solid">
          <bgColor rgb="FFFFC000"/>
        </patternFill>
      </fill>
    </dxf>
  </rfmt>
  <rfmt sheetId="1" sqref="E348">
    <dxf>
      <fill>
        <patternFill>
          <bgColor rgb="FF00B050"/>
        </patternFill>
      </fill>
    </dxf>
  </rfmt>
  <rfmt sheetId="1" sqref="E351">
    <dxf>
      <fill>
        <patternFill patternType="solid">
          <bgColor rgb="FF00B050"/>
        </patternFill>
      </fill>
    </dxf>
  </rfmt>
  <rfmt sheetId="1" sqref="E354">
    <dxf>
      <fill>
        <patternFill patternType="solid">
          <bgColor rgb="FF00B050"/>
        </patternFill>
      </fill>
    </dxf>
  </rfmt>
  <rfmt sheetId="1" sqref="E356">
    <dxf>
      <fill>
        <patternFill patternType="solid">
          <bgColor rgb="FF00B050"/>
        </patternFill>
      </fill>
    </dxf>
  </rfmt>
  <rfmt sheetId="1" sqref="E358">
    <dxf>
      <fill>
        <patternFill patternType="solid">
          <bgColor rgb="FF00B050"/>
        </patternFill>
      </fill>
    </dxf>
  </rfmt>
  <rfmt sheetId="1" sqref="E361">
    <dxf>
      <fill>
        <patternFill patternType="solid">
          <bgColor rgb="FF00B050"/>
        </patternFill>
      </fill>
    </dxf>
  </rfmt>
  <rfmt sheetId="1" sqref="E369">
    <dxf>
      <fill>
        <patternFill patternType="solid">
          <bgColor rgb="FFFF0000"/>
        </patternFill>
      </fill>
    </dxf>
  </rfmt>
  <rfmt sheetId="1" sqref="E366">
    <dxf>
      <fill>
        <patternFill patternType="solid">
          <bgColor rgb="FFFF0000"/>
        </patternFill>
      </fill>
    </dxf>
  </rfmt>
  <rfmt sheetId="1" sqref="E364">
    <dxf>
      <fill>
        <patternFill patternType="solid">
          <bgColor rgb="FFFF0000"/>
        </patternFill>
      </fill>
    </dxf>
  </rfmt>
  <rfmt sheetId="1" sqref="E345">
    <dxf>
      <fill>
        <patternFill patternType="solid">
          <bgColor rgb="FFFF0000"/>
        </patternFill>
      </fill>
    </dxf>
  </rfmt>
  <rfmt sheetId="1" sqref="E344:E369">
    <dxf>
      <fill>
        <patternFill patternType="none">
          <bgColor auto="1"/>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9" sId="1">
    <oc r="A81">
      <v>20</v>
    </oc>
    <nc r="A81">
      <v>15</v>
    </nc>
  </rcc>
  <rcc rId="2700" sId="1">
    <oc r="A83">
      <v>21</v>
    </oc>
    <nc r="A83">
      <v>16</v>
    </nc>
  </rcc>
  <rcc rId="2701" sId="1">
    <oc r="A86">
      <v>22</v>
    </oc>
    <nc r="A86">
      <v>17</v>
    </nc>
  </rcc>
  <rcc rId="2702" sId="1">
    <oc r="A89">
      <v>23</v>
    </oc>
    <nc r="A89">
      <v>18</v>
    </nc>
  </rcc>
  <rcc rId="2703" sId="1">
    <oc r="A91">
      <v>24</v>
    </oc>
    <nc r="A91">
      <v>19</v>
    </nc>
  </rcc>
  <rcc rId="2704" sId="1">
    <oc r="A94">
      <v>25</v>
    </oc>
    <nc r="A94">
      <v>20</v>
    </nc>
  </rcc>
  <rcc rId="2705" sId="1">
    <oc r="A102">
      <v>27</v>
    </oc>
    <nc r="A102">
      <v>21</v>
    </nc>
  </rcc>
  <rcc rId="2706" sId="1">
    <oc r="A106">
      <v>28</v>
    </oc>
    <nc r="A106">
      <v>22</v>
    </nc>
  </rcc>
  <rcc rId="2707" sId="1">
    <oc r="A116">
      <v>7</v>
    </oc>
    <nc r="A116">
      <v>23</v>
    </nc>
  </rcc>
  <rcc rId="2708" sId="1">
    <oc r="A119">
      <v>8</v>
    </oc>
    <nc r="A119">
      <v>24</v>
    </nc>
  </rcc>
  <rcc rId="2709" sId="1">
    <oc r="A121">
      <v>9</v>
    </oc>
    <nc r="A121">
      <v>25</v>
    </nc>
  </rcc>
  <rcc rId="2710" sId="1">
    <oc r="A123">
      <v>10</v>
    </oc>
    <nc r="A123">
      <v>26</v>
    </nc>
  </rcc>
  <rcc rId="2711" sId="1">
    <oc r="A126">
      <v>11</v>
    </oc>
    <nc r="A126">
      <v>27</v>
    </nc>
  </rcc>
  <rcc rId="2712" sId="1">
    <oc r="A128">
      <v>12</v>
    </oc>
    <nc r="A128">
      <v>28</v>
    </nc>
  </rcc>
  <rcc rId="2713" sId="1">
    <oc r="A132">
      <v>13</v>
    </oc>
    <nc r="A132">
      <v>28</v>
    </nc>
  </rcc>
  <rcc rId="2714" sId="1">
    <oc r="A135">
      <v>14</v>
    </oc>
    <nc r="A135">
      <v>29</v>
    </nc>
  </rcc>
  <rcc rId="2715" sId="1">
    <oc r="A142">
      <v>32</v>
    </oc>
    <nc r="A142">
      <v>30</v>
    </nc>
  </rcc>
  <rcc rId="2716" sId="1">
    <oc r="A146">
      <v>33</v>
    </oc>
    <nc r="A146">
      <v>31</v>
    </nc>
  </rcc>
  <rcc rId="2717" sId="1">
    <oc r="A149">
      <v>34</v>
    </oc>
    <nc r="A149">
      <v>32</v>
    </nc>
  </rcc>
  <rcc rId="2718" sId="1">
    <oc r="A152">
      <v>35</v>
    </oc>
    <nc r="A152">
      <v>33</v>
    </nc>
  </rcc>
  <rcc rId="2719" sId="1">
    <oc r="A155">
      <v>36</v>
    </oc>
    <nc r="A155">
      <v>34</v>
    </nc>
  </rcc>
  <rcc rId="2720" sId="1">
    <oc r="A158">
      <v>37</v>
    </oc>
    <nc r="A158">
      <v>35</v>
    </nc>
  </rcc>
  <rcc rId="2721" sId="1">
    <oc r="A162">
      <v>38</v>
    </oc>
    <nc r="A162">
      <v>36</v>
    </nc>
  </rcc>
  <rcc rId="2722" sId="1">
    <oc r="A166">
      <v>39</v>
    </oc>
    <nc r="A166">
      <v>37</v>
    </nc>
  </rcc>
  <rcc rId="2723" sId="1">
    <oc r="A169">
      <v>40</v>
    </oc>
    <nc r="A169">
      <v>38</v>
    </nc>
  </rcc>
  <rcc rId="2724" sId="1">
    <oc r="A171">
      <v>41</v>
    </oc>
    <nc r="A171">
      <v>39</v>
    </nc>
  </rcc>
  <rcc rId="2725" sId="1">
    <oc r="A173">
      <v>42</v>
    </oc>
    <nc r="A173">
      <v>40</v>
    </nc>
  </rcc>
  <rcc rId="2726" sId="1">
    <oc r="A183">
      <v>52</v>
    </oc>
    <nc r="A183">
      <v>41</v>
    </nc>
  </rcc>
  <rcc rId="2727" sId="1">
    <oc r="A187">
      <v>53</v>
    </oc>
    <nc r="A187">
      <v>42</v>
    </nc>
  </rcc>
  <rcc rId="2728" sId="1">
    <oc r="A191">
      <v>54</v>
    </oc>
    <nc r="A191">
      <v>43</v>
    </nc>
  </rcc>
  <rcc rId="2729" sId="1">
    <oc r="A198">
      <v>72</v>
    </oc>
    <nc r="A198">
      <v>44</v>
    </nc>
  </rcc>
  <rcc rId="2730" sId="1">
    <oc r="A200">
      <v>73</v>
    </oc>
    <nc r="A200">
      <v>45</v>
    </nc>
  </rcc>
  <rcc rId="2731" sId="1">
    <oc r="A203">
      <v>74</v>
    </oc>
    <nc r="A203">
      <v>46</v>
    </nc>
  </rcc>
  <rcc rId="2732" sId="1">
    <oc r="A206">
      <v>75</v>
    </oc>
    <nc r="A206">
      <v>47</v>
    </nc>
  </rcc>
  <rcc rId="2733" sId="1">
    <oc r="A209">
      <v>76</v>
    </oc>
    <nc r="A209">
      <v>48</v>
    </nc>
  </rcc>
  <rcc rId="2734" sId="1">
    <oc r="A213">
      <v>77</v>
    </oc>
    <nc r="A213">
      <v>49</v>
    </nc>
  </rcc>
  <rcc rId="2735" sId="1">
    <oc r="A215">
      <v>78</v>
    </oc>
    <nc r="A215">
      <v>50</v>
    </nc>
  </rcc>
  <rcc rId="2736" sId="1">
    <oc r="A222">
      <v>69</v>
    </oc>
    <nc r="A222">
      <v>51</v>
    </nc>
  </rcc>
  <rcc rId="2737" sId="1">
    <oc r="A225">
      <v>70</v>
    </oc>
    <nc r="A225">
      <v>52</v>
    </nc>
  </rcc>
  <rcc rId="2738" sId="1">
    <oc r="A229">
      <v>71</v>
    </oc>
    <nc r="A229">
      <v>53</v>
    </nc>
  </rcc>
  <rcc rId="2739" sId="1">
    <oc r="A237">
      <v>79</v>
    </oc>
    <nc r="A237">
      <v>54</v>
    </nc>
  </rcc>
  <rcc rId="2740" sId="1">
    <oc r="A241">
      <v>80</v>
    </oc>
    <nc r="A241">
      <v>55</v>
    </nc>
  </rcc>
  <rcc rId="2741" sId="1">
    <oc r="A246">
      <v>81</v>
    </oc>
    <nc r="A246">
      <v>56</v>
    </nc>
  </rcc>
  <rcc rId="2742" sId="1">
    <oc r="A250">
      <v>82</v>
    </oc>
    <nc r="A250">
      <v>57</v>
    </nc>
  </rcc>
  <rcc rId="2743" sId="1">
    <oc r="A252">
      <v>83</v>
    </oc>
    <nc r="A252">
      <v>58</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4" sId="1">
    <oc r="A257">
      <v>84</v>
    </oc>
    <nc r="A257">
      <v>59</v>
    </nc>
  </rcc>
  <rcc rId="2745" sId="1">
    <oc r="A259">
      <v>85</v>
    </oc>
    <nc r="A259">
      <v>60</v>
    </nc>
  </rcc>
  <rcc rId="2746" sId="1">
    <oc r="A261">
      <v>86</v>
    </oc>
    <nc r="A261">
      <v>61</v>
    </nc>
  </rcc>
  <rcc rId="2747" sId="1">
    <oc r="A264">
      <v>87</v>
    </oc>
    <nc r="A264">
      <v>62</v>
    </nc>
  </rcc>
  <rcc rId="2748" sId="1">
    <oc r="A273">
      <v>43</v>
    </oc>
    <nc r="A273">
      <v>63</v>
    </nc>
  </rcc>
  <rcc rId="2749" sId="1">
    <oc r="A275">
      <v>44</v>
    </oc>
    <nc r="A275">
      <v>64</v>
    </nc>
  </rcc>
  <rcc rId="2750" sId="1">
    <oc r="A277">
      <v>45</v>
    </oc>
    <nc r="A277">
      <v>65</v>
    </nc>
  </rcc>
  <rcc rId="2751" sId="1">
    <oc r="A279">
      <v>46</v>
    </oc>
    <nc r="A279">
      <v>66</v>
    </nc>
  </rcc>
  <rcc rId="2752" sId="1">
    <oc r="A282">
      <v>47</v>
    </oc>
    <nc r="A282">
      <v>67</v>
    </nc>
  </rcc>
  <rcc rId="2753" sId="1">
    <oc r="A284">
      <v>48</v>
    </oc>
    <nc r="A284">
      <v>68</v>
    </nc>
  </rcc>
  <rcc rId="2754" sId="1">
    <oc r="A287">
      <v>49</v>
    </oc>
    <nc r="A287">
      <v>69</v>
    </nc>
  </rcc>
  <rcc rId="2755" sId="1">
    <oc r="A289">
      <v>50</v>
    </oc>
    <nc r="A289">
      <v>70</v>
    </nc>
  </rcc>
  <rcc rId="2756" sId="1">
    <oc r="A292">
      <v>51</v>
    </oc>
    <nc r="A292">
      <v>71</v>
    </nc>
  </rcc>
  <rcc rId="2757" sId="1">
    <oc r="A300">
      <v>55</v>
    </oc>
    <nc r="A300">
      <v>72</v>
    </nc>
  </rcc>
  <rcc rId="2758" sId="1">
    <oc r="A302">
      <v>56</v>
    </oc>
    <nc r="A302">
      <v>73</v>
    </nc>
  </rcc>
  <rcc rId="2759" sId="1">
    <oc r="A304">
      <v>57</v>
    </oc>
    <nc r="A304">
      <v>74</v>
    </nc>
  </rcc>
  <rcc rId="2760" sId="1">
    <oc r="A306">
      <v>58</v>
    </oc>
    <nc r="A306">
      <v>75</v>
    </nc>
  </rcc>
  <rcc rId="2761" sId="1">
    <oc r="A308">
      <v>59</v>
    </oc>
    <nc r="A308">
      <v>76</v>
    </nc>
  </rcc>
  <rcc rId="2762" sId="1">
    <oc r="A312">
      <v>60</v>
    </oc>
    <nc r="A312">
      <v>77</v>
    </nc>
  </rcc>
  <rcc rId="2763" sId="1">
    <oc r="A314">
      <v>61</v>
    </oc>
    <nc r="A314">
      <v>78</v>
    </nc>
  </rcc>
  <rcc rId="2764" sId="1">
    <oc r="A317">
      <v>62</v>
    </oc>
    <nc r="A317">
      <v>79</v>
    </nc>
  </rcc>
  <rcc rId="2765" sId="1">
    <oc r="A319">
      <v>63</v>
    </oc>
    <nc r="A319">
      <v>80</v>
    </nc>
  </rcc>
  <rcc rId="2766" sId="1">
    <oc r="A326">
      <v>105</v>
    </oc>
    <nc r="A326">
      <v>81</v>
    </nc>
  </rcc>
  <rcc rId="2767" sId="1">
    <oc r="A329">
      <v>106</v>
    </oc>
    <nc r="A329">
      <v>82</v>
    </nc>
  </rcc>
  <rcc rId="2768" sId="1">
    <oc r="A332">
      <v>107</v>
    </oc>
    <nc r="A332">
      <v>83</v>
    </nc>
  </rcc>
  <rcc rId="2769" sId="1">
    <oc r="A340">
      <v>64</v>
    </oc>
    <nc r="A340">
      <v>84</v>
    </nc>
  </rcc>
  <rcc rId="2770" sId="1">
    <oc r="A343">
      <v>65</v>
    </oc>
    <nc r="A343">
      <v>85</v>
    </nc>
  </rcc>
  <rcc rId="2771" sId="1">
    <oc r="A345">
      <v>66</v>
    </oc>
    <nc r="A345">
      <v>86</v>
    </nc>
  </rcc>
  <rcc rId="2772" sId="1">
    <oc r="A347">
      <v>67</v>
    </oc>
    <nc r="A347">
      <v>87</v>
    </nc>
  </rcc>
  <rcc rId="2773" sId="1">
    <oc r="A349">
      <v>68</v>
    </oc>
    <nc r="A349">
      <v>88</v>
    </nc>
  </rcc>
  <rcc rId="2774" sId="1">
    <oc r="A359">
      <v>88</v>
    </oc>
    <nc r="A359">
      <v>89</v>
    </nc>
  </rcc>
  <rcc rId="2775" sId="1">
    <oc r="A362">
      <v>89</v>
    </oc>
    <nc r="A362">
      <v>90</v>
    </nc>
  </rcc>
  <rcc rId="2776" sId="1">
    <oc r="A365">
      <v>90</v>
    </oc>
    <nc r="A365">
      <v>91</v>
    </nc>
  </rcc>
  <rcc rId="2777" sId="1">
    <oc r="A368">
      <v>91</v>
    </oc>
    <nc r="A368">
      <v>92</v>
    </nc>
  </rcc>
  <rcc rId="2778" sId="1">
    <oc r="A370">
      <v>92</v>
    </oc>
    <nc r="A370">
      <v>93</v>
    </nc>
  </rcc>
  <rcc rId="2779" sId="1">
    <oc r="A372">
      <v>93</v>
    </oc>
    <nc r="A372">
      <v>94</v>
    </nc>
  </rcc>
  <rcc rId="2780" sId="1">
    <oc r="A375">
      <v>94</v>
    </oc>
    <nc r="A375">
      <v>95</v>
    </nc>
  </rcc>
  <rcc rId="2781" sId="1">
    <oc r="A378">
      <v>95</v>
    </oc>
    <nc r="A378">
      <v>96</v>
    </nc>
  </rcc>
  <rcc rId="2782" sId="1">
    <oc r="A380">
      <v>96</v>
    </oc>
    <nc r="A380">
      <v>97</v>
    </nc>
  </rcc>
  <rcc rId="2783" sId="1">
    <oc r="A383">
      <v>97</v>
    </oc>
    <nc r="A383">
      <v>98</v>
    </nc>
  </rcc>
  <rcc rId="2784" sId="1">
    <oc r="A390">
      <v>98</v>
    </oc>
    <nc r="A390">
      <v>99</v>
    </nc>
  </rcc>
  <rcc rId="2785" sId="1">
    <oc r="A392">
      <v>99</v>
    </oc>
    <nc r="A392">
      <v>100</v>
    </nc>
  </rcc>
  <rcc rId="2786" sId="1">
    <oc r="A395">
      <v>100</v>
    </oc>
    <nc r="A395">
      <v>101</v>
    </nc>
  </rcc>
  <rcc rId="2787" sId="1">
    <oc r="A398">
      <v>101</v>
    </oc>
    <nc r="A398">
      <v>102</v>
    </nc>
  </rcc>
  <rcc rId="2788" sId="1">
    <oc r="A406">
      <v>102</v>
    </oc>
    <nc r="A406">
      <v>103</v>
    </nc>
  </rcc>
  <rcc rId="2789" sId="1">
    <oc r="A410">
      <v>103</v>
    </oc>
    <nc r="A410">
      <v>104</v>
    </nc>
  </rcc>
  <rcc rId="2790" sId="1">
    <oc r="A414">
      <v>104</v>
    </oc>
    <nc r="A414">
      <v>105</v>
    </nc>
  </rcc>
  <rcc rId="2791" sId="1">
    <oc r="A423">
      <v>120</v>
    </oc>
    <nc r="A423">
      <v>106</v>
    </nc>
  </rcc>
  <rcc rId="2792" sId="1">
    <oc r="A425">
      <v>121</v>
    </oc>
    <nc r="A425">
      <v>107</v>
    </nc>
  </rcc>
  <rfmt sheetId="1" sqref="A1:A1048576"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 B19 B26 B29 B31 B36 B43 B48 B51 B61 B64 B67 B72 B76 B81 B83 B86 B89 B91 B94 B98 B102 B106 B116 B119 B121 B123 B126 B128 B132 B135 B142 B146 B149 B152 B155 B158 B162 B166 B169 B171 B173 B183 B187 B191 B198 B200 B203 B206 B209 B213 B215 B222 B225 B229 B237 B241 B246 B250 B252 B257 B259 B261 B264 B273 B275 B277 B279 B282 B284 B287 B289 B292 B300 B302 B304 B306 B308 B312 B314 B317 B319 B326 B329 B332 B340 B343 B345 B347 B349 B359 B362 B365 B368 B370 B372 B375 B378 B380 B383 B390 B392 B395 B398 B406 B410 B414 B423 B425 B431 B434 B436 B438 B442 B446 B454 B456 B459 B461 B463 B466">
    <dxf>
      <fill>
        <patternFill>
          <bgColor rgb="FFFFFF00"/>
        </patternFill>
      </fill>
    </dxf>
  </rfmt>
  <rcc rId="2793" sId="1">
    <oc r="A98">
      <v>26</v>
    </oc>
    <nc r="A98">
      <v>21</v>
    </nc>
  </rcc>
  <rfmt sheetId="1" sqref="A1:A1048576">
    <dxf>
      <alignment vertical="center" readingOrder="0"/>
    </dxf>
  </rfmt>
  <rcc rId="2794" sId="1">
    <oc r="A102">
      <v>21</v>
    </oc>
    <nc r="A102">
      <v>22</v>
    </nc>
  </rcc>
  <rcc rId="2795" sId="1">
    <oc r="A106">
      <v>22</v>
    </oc>
    <nc r="A106">
      <v>23</v>
    </nc>
  </rcc>
  <rcc rId="2796" sId="1">
    <oc r="A116">
      <v>23</v>
    </oc>
    <nc r="A116">
      <v>24</v>
    </nc>
  </rcc>
  <rcc rId="2797" sId="1">
    <oc r="A119">
      <v>24</v>
    </oc>
    <nc r="A119">
      <v>25</v>
    </nc>
  </rcc>
  <rcc rId="2798" sId="1">
    <oc r="A121">
      <v>25</v>
    </oc>
    <nc r="A121">
      <v>26</v>
    </nc>
  </rcc>
  <rcc rId="2799" sId="1">
    <oc r="A123">
      <v>26</v>
    </oc>
    <nc r="A123">
      <v>27</v>
    </nc>
  </rcc>
  <rcc rId="2800" sId="1">
    <oc r="A126">
      <v>27</v>
    </oc>
    <nc r="A126">
      <v>28</v>
    </nc>
  </rcc>
  <rcc rId="2801" sId="1">
    <oc r="A128">
      <v>28</v>
    </oc>
    <nc r="A128">
      <v>29</v>
    </nc>
  </rcc>
  <rcc rId="2802" sId="1">
    <oc r="A132">
      <v>28</v>
    </oc>
    <nc r="A132">
      <v>30</v>
    </nc>
  </rcc>
  <rcc rId="2803" sId="1">
    <oc r="A135">
      <v>29</v>
    </oc>
    <nc r="A135">
      <v>31</v>
    </nc>
  </rcc>
  <rcc rId="2804" sId="1">
    <oc r="A142">
      <v>30</v>
    </oc>
    <nc r="A142">
      <v>32</v>
    </nc>
  </rcc>
  <rcc rId="2805" sId="1">
    <oc r="A146">
      <v>31</v>
    </oc>
    <nc r="A146">
      <v>33</v>
    </nc>
  </rcc>
  <rcc rId="2806" sId="1">
    <oc r="A149">
      <v>32</v>
    </oc>
    <nc r="A149">
      <v>34</v>
    </nc>
  </rcc>
  <rcc rId="2807" sId="1">
    <oc r="A152">
      <v>33</v>
    </oc>
    <nc r="A152">
      <v>35</v>
    </nc>
  </rcc>
  <rcc rId="2808" sId="1">
    <oc r="A155">
      <v>34</v>
    </oc>
    <nc r="A155">
      <v>36</v>
    </nc>
  </rcc>
  <rcc rId="2809" sId="1">
    <oc r="A158">
      <v>35</v>
    </oc>
    <nc r="A158">
      <v>37</v>
    </nc>
  </rcc>
  <rcc rId="2810" sId="1">
    <oc r="A162">
      <v>36</v>
    </oc>
    <nc r="A162">
      <v>38</v>
    </nc>
  </rcc>
  <rcc rId="2811" sId="1">
    <oc r="A166">
      <v>37</v>
    </oc>
    <nc r="A166">
      <v>39</v>
    </nc>
  </rcc>
  <rcc rId="2812" sId="1">
    <oc r="A169">
      <v>38</v>
    </oc>
    <nc r="A169">
      <v>40</v>
    </nc>
  </rcc>
  <rcc rId="2813" sId="1">
    <oc r="A171">
      <v>39</v>
    </oc>
    <nc r="A171">
      <v>41</v>
    </nc>
  </rcc>
  <rcc rId="2814" sId="1">
    <oc r="A173">
      <v>40</v>
    </oc>
    <nc r="A173">
      <v>42</v>
    </nc>
  </rcc>
  <rcc rId="2815" sId="1">
    <oc r="A183">
      <v>41</v>
    </oc>
    <nc r="A183">
      <v>43</v>
    </nc>
  </rcc>
  <rcc rId="2816" sId="1">
    <oc r="A187">
      <v>42</v>
    </oc>
    <nc r="A187">
      <v>44</v>
    </nc>
  </rcc>
  <rcc rId="2817" sId="1">
    <oc r="A191">
      <v>43</v>
    </oc>
    <nc r="A191">
      <v>45</v>
    </nc>
  </rcc>
  <rcc rId="2818" sId="1">
    <oc r="A198">
      <v>44</v>
    </oc>
    <nc r="A198">
      <v>46</v>
    </nc>
  </rcc>
  <rcc rId="2819" sId="1">
    <oc r="A200">
      <v>45</v>
    </oc>
    <nc r="A200">
      <v>47</v>
    </nc>
  </rcc>
  <rcc rId="2820" sId="1">
    <oc r="A203">
      <v>46</v>
    </oc>
    <nc r="A203">
      <v>48</v>
    </nc>
  </rcc>
  <rcc rId="2821" sId="1">
    <oc r="A206">
      <v>47</v>
    </oc>
    <nc r="A206">
      <v>49</v>
    </nc>
  </rcc>
  <rcc rId="2822" sId="1">
    <oc r="A209">
      <v>48</v>
    </oc>
    <nc r="A209">
      <v>50</v>
    </nc>
  </rcc>
  <rcc rId="2823" sId="1">
    <oc r="A213">
      <v>49</v>
    </oc>
    <nc r="A213">
      <v>51</v>
    </nc>
  </rcc>
  <rcc rId="2824" sId="1">
    <oc r="A215">
      <v>50</v>
    </oc>
    <nc r="A215">
      <v>52</v>
    </nc>
  </rcc>
  <rcc rId="2825" sId="1">
    <oc r="A222">
      <v>51</v>
    </oc>
    <nc r="A222">
      <v>53</v>
    </nc>
  </rcc>
  <rcc rId="2826" sId="1">
    <oc r="A225">
      <v>52</v>
    </oc>
    <nc r="A225">
      <v>54</v>
    </nc>
  </rcc>
  <rcc rId="2827" sId="1">
    <oc r="A229">
      <v>53</v>
    </oc>
    <nc r="A229">
      <v>55</v>
    </nc>
  </rcc>
  <rcc rId="2828" sId="1">
    <oc r="A237">
      <v>54</v>
    </oc>
    <nc r="A237">
      <v>56</v>
    </nc>
  </rcc>
  <rcc rId="2829" sId="1">
    <oc r="A241">
      <v>55</v>
    </oc>
    <nc r="A241">
      <v>57</v>
    </nc>
  </rcc>
  <rcc rId="2830" sId="1">
    <oc r="A246">
      <v>56</v>
    </oc>
    <nc r="A246">
      <v>58</v>
    </nc>
  </rcc>
  <rcc rId="2831" sId="1">
    <oc r="A250">
      <v>57</v>
    </oc>
    <nc r="A250">
      <v>59</v>
    </nc>
  </rcc>
  <rcc rId="2832" sId="1">
    <oc r="A252">
      <v>58</v>
    </oc>
    <nc r="A252">
      <v>60</v>
    </nc>
  </rcc>
  <rcc rId="2833" sId="1">
    <oc r="A257">
      <v>59</v>
    </oc>
    <nc r="A257">
      <v>61</v>
    </nc>
  </rcc>
  <rcc rId="2834" sId="1">
    <oc r="A259">
      <v>60</v>
    </oc>
    <nc r="A259">
      <v>62</v>
    </nc>
  </rcc>
  <rcc rId="2835" sId="1">
    <oc r="A261">
      <v>61</v>
    </oc>
    <nc r="A261">
      <v>63</v>
    </nc>
  </rcc>
  <rcc rId="2836" sId="1">
    <oc r="A264">
      <v>62</v>
    </oc>
    <nc r="A264">
      <v>64</v>
    </nc>
  </rcc>
  <rcc rId="2837" sId="1">
    <oc r="A273">
      <v>63</v>
    </oc>
    <nc r="A273">
      <v>65</v>
    </nc>
  </rcc>
  <rcc rId="2838" sId="1">
    <oc r="A275">
      <v>64</v>
    </oc>
    <nc r="A275">
      <v>66</v>
    </nc>
  </rcc>
  <rcc rId="2839" sId="1">
    <oc r="A277">
      <v>65</v>
    </oc>
    <nc r="A277">
      <v>67</v>
    </nc>
  </rcc>
  <rcc rId="2840" sId="1">
    <oc r="A279">
      <v>66</v>
    </oc>
    <nc r="A279">
      <v>68</v>
    </nc>
  </rcc>
  <rcc rId="2841" sId="1">
    <oc r="A282">
      <v>67</v>
    </oc>
    <nc r="A282">
      <v>69</v>
    </nc>
  </rcc>
  <rcc rId="2842" sId="1">
    <oc r="A284">
      <v>68</v>
    </oc>
    <nc r="A284">
      <v>70</v>
    </nc>
  </rcc>
  <rcc rId="2843" sId="1">
    <oc r="A287">
      <v>69</v>
    </oc>
    <nc r="A287">
      <v>71</v>
    </nc>
  </rcc>
  <rcc rId="2844" sId="1">
    <oc r="A289">
      <v>70</v>
    </oc>
    <nc r="A289">
      <v>72</v>
    </nc>
  </rcc>
  <rcc rId="2845" sId="1">
    <oc r="A292">
      <v>71</v>
    </oc>
    <nc r="A292">
      <v>73</v>
    </nc>
  </rcc>
  <rcc rId="2846" sId="1">
    <oc r="A300">
      <v>72</v>
    </oc>
    <nc r="A300">
      <v>74</v>
    </nc>
  </rcc>
  <rcc rId="2847" sId="1">
    <oc r="A302">
      <v>73</v>
    </oc>
    <nc r="A302">
      <v>75</v>
    </nc>
  </rcc>
  <rcc rId="2848" sId="1">
    <oc r="A304">
      <v>74</v>
    </oc>
    <nc r="A304">
      <v>76</v>
    </nc>
  </rcc>
  <rcc rId="2849" sId="1">
    <oc r="A306">
      <v>75</v>
    </oc>
    <nc r="A306">
      <v>77</v>
    </nc>
  </rcc>
  <rcc rId="2850" sId="1">
    <oc r="A308">
      <v>76</v>
    </oc>
    <nc r="A308">
      <v>78</v>
    </nc>
  </rcc>
  <rcc rId="2851" sId="1">
    <oc r="A312">
      <v>77</v>
    </oc>
    <nc r="A312">
      <v>79</v>
    </nc>
  </rcc>
  <rcc rId="2852" sId="1">
    <oc r="A314">
      <v>78</v>
    </oc>
    <nc r="A314">
      <v>80</v>
    </nc>
  </rcc>
  <rcc rId="2853" sId="1">
    <oc r="A317">
      <v>79</v>
    </oc>
    <nc r="A317">
      <v>81</v>
    </nc>
  </rcc>
  <rcc rId="2854" sId="1">
    <oc r="A319">
      <v>80</v>
    </oc>
    <nc r="A319">
      <v>82</v>
    </nc>
  </rcc>
  <rcc rId="2855" sId="1">
    <oc r="A326">
      <v>81</v>
    </oc>
    <nc r="A326">
      <v>83</v>
    </nc>
  </rcc>
  <rcc rId="2856" sId="1">
    <oc r="A329">
      <v>82</v>
    </oc>
    <nc r="A329">
      <v>84</v>
    </nc>
  </rcc>
  <rcc rId="2857" sId="1">
    <oc r="A332">
      <v>83</v>
    </oc>
    <nc r="A332">
      <v>85</v>
    </nc>
  </rcc>
  <rcc rId="2858" sId="1">
    <oc r="A340">
      <v>84</v>
    </oc>
    <nc r="A340">
      <v>86</v>
    </nc>
  </rcc>
  <rcc rId="2859" sId="1">
    <oc r="A343">
      <v>85</v>
    </oc>
    <nc r="A343">
      <v>87</v>
    </nc>
  </rcc>
  <rcc rId="2860" sId="1">
    <oc r="A345">
      <v>86</v>
    </oc>
    <nc r="A345">
      <v>88</v>
    </nc>
  </rcc>
  <rcc rId="2861" sId="1">
    <oc r="A347">
      <v>87</v>
    </oc>
    <nc r="A347">
      <v>89</v>
    </nc>
  </rcc>
  <rcc rId="2862" sId="1">
    <oc r="A349">
      <v>88</v>
    </oc>
    <nc r="A349">
      <v>90</v>
    </nc>
  </rcc>
  <rcc rId="2863" sId="1">
    <oc r="A359">
      <v>89</v>
    </oc>
    <nc r="A359">
      <v>91</v>
    </nc>
  </rcc>
  <rcc rId="2864" sId="1">
    <oc r="A362">
      <v>90</v>
    </oc>
    <nc r="A362">
      <v>92</v>
    </nc>
  </rcc>
  <rcc rId="2865" sId="1">
    <oc r="A365">
      <v>91</v>
    </oc>
    <nc r="A365">
      <v>93</v>
    </nc>
  </rcc>
  <rcc rId="2866" sId="1">
    <oc r="A368">
      <v>92</v>
    </oc>
    <nc r="A368">
      <v>94</v>
    </nc>
  </rcc>
  <rcc rId="2867" sId="1">
    <oc r="A370">
      <v>93</v>
    </oc>
    <nc r="A370">
      <v>95</v>
    </nc>
  </rcc>
  <rcc rId="2868" sId="1">
    <oc r="A372">
      <v>94</v>
    </oc>
    <nc r="A372">
      <v>96</v>
    </nc>
  </rcc>
  <rcc rId="2869" sId="1">
    <oc r="A375">
      <v>95</v>
    </oc>
    <nc r="A375">
      <v>97</v>
    </nc>
  </rcc>
  <rcc rId="2870" sId="1">
    <oc r="A378">
      <v>96</v>
    </oc>
    <nc r="A378">
      <v>98</v>
    </nc>
  </rcc>
  <rcc rId="2871" sId="1">
    <oc r="A380">
      <v>97</v>
    </oc>
    <nc r="A380">
      <v>99</v>
    </nc>
  </rcc>
  <rcc rId="2872" sId="1">
    <oc r="A383">
      <v>98</v>
    </oc>
    <nc r="A383">
      <v>100</v>
    </nc>
  </rcc>
  <rcc rId="2873" sId="1">
    <oc r="A390">
      <v>99</v>
    </oc>
    <nc r="A390">
      <v>101</v>
    </nc>
  </rcc>
  <rcc rId="2874" sId="1">
    <oc r="A392">
      <v>100</v>
    </oc>
    <nc r="A392">
      <v>102</v>
    </nc>
  </rcc>
  <rcc rId="2875" sId="1">
    <oc r="A395">
      <v>101</v>
    </oc>
    <nc r="A395">
      <v>103</v>
    </nc>
  </rcc>
  <rcc rId="2876" sId="1">
    <oc r="A398">
      <v>102</v>
    </oc>
    <nc r="A398">
      <v>104</v>
    </nc>
  </rcc>
  <rcc rId="2877" sId="1">
    <oc r="A406">
      <v>103</v>
    </oc>
    <nc r="A406">
      <v>105</v>
    </nc>
  </rcc>
  <rcc rId="2878" sId="1">
    <oc r="A410">
      <v>104</v>
    </oc>
    <nc r="A410">
      <v>106</v>
    </nc>
  </rcc>
  <rcc rId="2879" sId="1">
    <oc r="A414">
      <v>105</v>
    </oc>
    <nc r="A414">
      <v>107</v>
    </nc>
  </rcc>
  <rcc rId="2880" sId="1">
    <oc r="A423">
      <v>106</v>
    </oc>
    <nc r="A423">
      <v>108</v>
    </nc>
  </rcc>
  <rcc rId="2881" sId="1">
    <oc r="A425">
      <v>107</v>
    </oc>
    <nc r="A425">
      <v>109</v>
    </nc>
  </rcc>
  <rcc rId="2882" sId="1">
    <oc r="A431">
      <v>108</v>
    </oc>
    <nc r="A431">
      <v>110</v>
    </nc>
  </rcc>
  <rcc rId="2883" sId="1">
    <oc r="A434">
      <v>109</v>
    </oc>
    <nc r="A434">
      <v>111</v>
    </nc>
  </rcc>
  <rcc rId="2884" sId="1">
    <oc r="A436">
      <v>110</v>
    </oc>
    <nc r="A436">
      <v>112</v>
    </nc>
  </rcc>
  <rcc rId="2885" sId="1">
    <oc r="A438">
      <v>111</v>
    </oc>
    <nc r="A438">
      <v>113</v>
    </nc>
  </rcc>
  <rcc rId="2886" sId="1">
    <oc r="A442">
      <v>112</v>
    </oc>
    <nc r="A442">
      <v>114</v>
    </nc>
  </rcc>
  <rcc rId="2887" sId="1">
    <oc r="A446">
      <v>113</v>
    </oc>
    <nc r="A446">
      <v>115</v>
    </nc>
  </rcc>
  <rcc rId="2888" sId="1">
    <oc r="A454">
      <v>114</v>
    </oc>
    <nc r="A454">
      <v>116</v>
    </nc>
  </rcc>
  <rcc rId="2889" sId="1">
    <oc r="A456">
      <v>115</v>
    </oc>
    <nc r="A456">
      <v>117</v>
    </nc>
  </rcc>
  <rcc rId="2890" sId="1">
    <oc r="A459">
      <v>116</v>
    </oc>
    <nc r="A459">
      <v>118</v>
    </nc>
  </rcc>
  <rcc rId="2891" sId="1">
    <oc r="A461">
      <v>117</v>
    </oc>
    <nc r="A461">
      <v>119</v>
    </nc>
  </rcc>
  <rcc rId="2892" sId="1">
    <oc r="A463">
      <v>118</v>
    </oc>
    <nc r="A463">
      <v>120</v>
    </nc>
  </rcc>
  <rcc rId="2893" sId="1">
    <oc r="A466">
      <v>119</v>
    </oc>
    <nc r="A466">
      <v>121</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 B19 B26 B29 B31 B36 B43 B48 B51 B61 B64 B67 B72 B76 B81 B83 B86 B89 B91 B94 B98 B102">
    <dxf>
      <fill>
        <patternFill patternType="none">
          <bgColor auto="1"/>
        </patternFill>
      </fill>
    </dxf>
  </rfmt>
  <rfmt sheetId="1" sqref="B106 B116 B119 B121 B123 B126 B128 B132 B135 B142 B146 B149 B149 B152 B155 B158 B162 B166">
    <dxf>
      <fill>
        <patternFill patternType="none">
          <bgColor auto="1"/>
        </patternFill>
      </fill>
    </dxf>
  </rfmt>
  <rfmt sheetId="1" sqref="B169 B171 B173 B183 B187 B191">
    <dxf>
      <fill>
        <patternFill patternType="none">
          <bgColor auto="1"/>
        </patternFill>
      </fill>
    </dxf>
  </rfmt>
  <rfmt sheetId="1" sqref="B198 B200 B203 B206 B209 B213 B215 B222 B225 B229 B237 B241 B246 B250 B252 B257 B259 B261 B264 B273 B275 B277 B279 B282 B284 B287 B289 B292">
    <dxf>
      <fill>
        <patternFill patternType="none">
          <bgColor auto="1"/>
        </patternFill>
      </fill>
    </dxf>
  </rfmt>
  <rfmt sheetId="1" sqref="B300 B302 B304 B306 B308 B312 B314 B317 B319">
    <dxf>
      <fill>
        <patternFill patternType="none">
          <bgColor auto="1"/>
        </patternFill>
      </fill>
    </dxf>
  </rfmt>
  <rfmt sheetId="1" sqref="B326 B329 B332 B340 B343 B345 B347 B349 B359 B362 B365 B368 B370 B372 B375 B378 B380 B383 B390 B392 B395 B406 B410 B414 B423 B425">
    <dxf>
      <fill>
        <patternFill patternType="none">
          <bgColor auto="1"/>
        </patternFill>
      </fill>
    </dxf>
  </rfmt>
  <rfmt sheetId="1" sqref="B326 B329 B332 B340 B343 B345 B347 B349 B359 B362 B365 B368 B370 B372 B375 B378 B380 B383 B390 B392 B395 B406 B410 B414 B423 B425 B466 B463 B461 B459">
    <dxf>
      <fill>
        <patternFill patternType="none">
          <bgColor auto="1"/>
        </patternFill>
      </fill>
    </dxf>
  </rfmt>
  <rfmt sheetId="1" sqref="C461 B456 B454 B446 B442 B438 B436 B434 B431">
    <dxf>
      <fill>
        <patternFill patternType="none">
          <bgColor auto="1"/>
        </patternFill>
      </fill>
    </dxf>
  </rfmt>
  <rfmt sheetId="1" sqref="B398">
    <dxf>
      <fill>
        <patternFill patternType="none">
          <bgColor auto="1"/>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7">
    <dxf>
      <numFmt numFmtId="4" formatCode="#,##0.00"/>
    </dxf>
  </rfmt>
  <rfmt sheetId="1" sqref="E107">
    <dxf>
      <numFmt numFmtId="165" formatCode="#,##0.0"/>
    </dxf>
  </rfmt>
  <rcv guid="{7EFB992A-5645-4F29-95A8-993A90C7BBCC}" action="delete"/>
  <rdn rId="0" localSheetId="1" customView="1" name="Z_7EFB992A_5645_4F29_95A8_993A90C7BBCC_.wvu.PrintArea" hidden="1" oldHidden="1">
    <formula>'Приложение 1'!$B$1:$F$474</formula>
    <oldFormula>'Приложение 1'!$B$1:$F$474</oldFormula>
  </rdn>
  <rdn rId="0" localSheetId="1" customView="1" name="Z_7EFB992A_5645_4F29_95A8_993A90C7BBCC_.wvu.PrintTitles" hidden="1" oldHidden="1">
    <formula>'Приложение 1'!$5:$6</formula>
    <oldFormula>'Приложение 1'!$5:$6</oldFormula>
  </rdn>
  <rcv guid="{7EFB992A-5645-4F29-95A8-993A90C7BBC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836654F-26EC-4DCF-AF29-20AC98FF3306}" name="Саратова Ольга Сергеевна" id="-2094307861" dateTime="2022-04-14T11:52:56"/>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0"/>
  <sheetViews>
    <sheetView tabSelected="1" zoomScale="70" zoomScaleNormal="70" workbookViewId="0">
      <pane ySplit="4" topLeftCell="A466" activePane="bottomLeft" state="frozen"/>
      <selection pane="bottomLeft" activeCell="Q75" sqref="Q75"/>
    </sheetView>
  </sheetViews>
  <sheetFormatPr defaultRowHeight="21" x14ac:dyDescent="0.3"/>
  <cols>
    <col min="1" max="1" width="9.140625" style="247"/>
    <col min="2" max="2" width="64.42578125" style="2" customWidth="1"/>
    <col min="3" max="3" width="19.7109375" style="65" customWidth="1"/>
    <col min="4" max="4" width="19" style="65" customWidth="1"/>
    <col min="5" max="5" width="17.5703125" style="65" customWidth="1"/>
    <col min="6" max="6" width="99.5703125" style="84" customWidth="1"/>
    <col min="7" max="7" width="17.28515625" style="66" customWidth="1"/>
    <col min="8" max="8" width="14.42578125" style="2" customWidth="1"/>
    <col min="9" max="9" width="15.85546875" style="2" customWidth="1"/>
    <col min="10" max="12" width="9.140625" style="2" customWidth="1"/>
    <col min="13" max="13" width="5" style="2" customWidth="1"/>
    <col min="14" max="16384" width="9.140625" style="2"/>
  </cols>
  <sheetData>
    <row r="1" spans="1:9" x14ac:dyDescent="0.3">
      <c r="B1" s="62"/>
      <c r="C1" s="86"/>
      <c r="D1" s="86"/>
      <c r="E1" s="212"/>
      <c r="F1" s="1" t="s">
        <v>16</v>
      </c>
    </row>
    <row r="2" spans="1:9" x14ac:dyDescent="0.3">
      <c r="B2" s="62"/>
      <c r="C2" s="86"/>
      <c r="D2" s="86"/>
      <c r="E2" s="86"/>
      <c r="F2" s="27"/>
    </row>
    <row r="3" spans="1:9" ht="24" customHeight="1" x14ac:dyDescent="0.3">
      <c r="B3" s="286" t="s">
        <v>128</v>
      </c>
      <c r="C3" s="286"/>
      <c r="D3" s="286"/>
      <c r="E3" s="286"/>
      <c r="F3" s="286"/>
      <c r="G3" s="13"/>
      <c r="H3" s="13"/>
    </row>
    <row r="4" spans="1:9" x14ac:dyDescent="0.3">
      <c r="B4" s="110"/>
      <c r="C4" s="111"/>
      <c r="D4" s="112"/>
      <c r="E4" s="112"/>
      <c r="F4" s="113" t="s">
        <v>0</v>
      </c>
      <c r="G4" s="13"/>
      <c r="H4" s="13"/>
    </row>
    <row r="5" spans="1:9" ht="53.25" customHeight="1" x14ac:dyDescent="0.3">
      <c r="B5" s="114" t="s">
        <v>1</v>
      </c>
      <c r="C5" s="115" t="s">
        <v>129</v>
      </c>
      <c r="D5" s="116" t="s">
        <v>146</v>
      </c>
      <c r="E5" s="116" t="s">
        <v>2</v>
      </c>
      <c r="F5" s="116" t="s">
        <v>3</v>
      </c>
      <c r="G5" s="13"/>
      <c r="H5" s="13"/>
    </row>
    <row r="6" spans="1:9" s="138" customFormat="1" ht="15" customHeight="1" x14ac:dyDescent="0.3">
      <c r="A6" s="250"/>
      <c r="B6" s="135">
        <v>1</v>
      </c>
      <c r="C6" s="136">
        <v>2</v>
      </c>
      <c r="D6" s="136">
        <v>3</v>
      </c>
      <c r="E6" s="136">
        <v>4</v>
      </c>
      <c r="F6" s="136">
        <v>5</v>
      </c>
      <c r="G6" s="137"/>
      <c r="H6" s="137"/>
    </row>
    <row r="7" spans="1:9" s="68" customFormat="1" ht="18.75" customHeight="1" x14ac:dyDescent="0.3">
      <c r="A7" s="250"/>
      <c r="B7" s="287" t="s">
        <v>105</v>
      </c>
      <c r="C7" s="288"/>
      <c r="D7" s="288"/>
      <c r="E7" s="288"/>
      <c r="F7" s="289"/>
      <c r="G7" s="67"/>
      <c r="H7" s="67"/>
    </row>
    <row r="8" spans="1:9" s="6" customFormat="1" ht="23.25" customHeight="1" x14ac:dyDescent="0.25">
      <c r="A8" s="246"/>
      <c r="B8" s="268" t="s">
        <v>122</v>
      </c>
      <c r="C8" s="268"/>
      <c r="D8" s="268"/>
      <c r="E8" s="268"/>
      <c r="F8" s="268"/>
      <c r="G8" s="15"/>
      <c r="H8" s="15"/>
    </row>
    <row r="9" spans="1:9" s="41" customFormat="1" ht="49.5" x14ac:dyDescent="0.25">
      <c r="A9" s="246"/>
      <c r="B9" s="207" t="s">
        <v>100</v>
      </c>
      <c r="C9" s="128">
        <f>C11</f>
        <v>169</v>
      </c>
      <c r="D9" s="134">
        <f>D11</f>
        <v>169</v>
      </c>
      <c r="E9" s="134">
        <f t="shared" ref="E9:E13" si="0">D9/C9*100</f>
        <v>100</v>
      </c>
      <c r="F9" s="7"/>
      <c r="G9" s="40"/>
      <c r="H9" s="40"/>
    </row>
    <row r="10" spans="1:9" s="41" customFormat="1" ht="99" x14ac:dyDescent="0.25">
      <c r="A10" s="246">
        <v>1</v>
      </c>
      <c r="B10" s="207" t="s">
        <v>101</v>
      </c>
      <c r="C10" s="128">
        <f>C11</f>
        <v>169</v>
      </c>
      <c r="D10" s="128">
        <f>D11</f>
        <v>169</v>
      </c>
      <c r="E10" s="174">
        <f t="shared" si="0"/>
        <v>100</v>
      </c>
      <c r="F10" s="198" t="s">
        <v>213</v>
      </c>
      <c r="G10" s="91"/>
      <c r="H10" s="40"/>
    </row>
    <row r="11" spans="1:9" s="3" customFormat="1" x14ac:dyDescent="0.25">
      <c r="A11" s="247"/>
      <c r="B11" s="127" t="s">
        <v>4</v>
      </c>
      <c r="C11" s="123">
        <v>169</v>
      </c>
      <c r="D11" s="140">
        <v>169</v>
      </c>
      <c r="E11" s="140">
        <f t="shared" si="0"/>
        <v>100</v>
      </c>
      <c r="F11" s="7"/>
      <c r="G11" s="14"/>
      <c r="H11" s="14"/>
    </row>
    <row r="12" spans="1:9" s="8" customFormat="1" x14ac:dyDescent="0.3">
      <c r="A12" s="246"/>
      <c r="B12" s="208" t="s">
        <v>9</v>
      </c>
      <c r="C12" s="131">
        <f>C13</f>
        <v>169</v>
      </c>
      <c r="D12" s="131">
        <f>D13</f>
        <v>169</v>
      </c>
      <c r="E12" s="131">
        <f t="shared" si="0"/>
        <v>100</v>
      </c>
      <c r="F12" s="26"/>
      <c r="G12" s="16"/>
      <c r="H12" s="16"/>
    </row>
    <row r="13" spans="1:9" s="8" customFormat="1" ht="21" customHeight="1" x14ac:dyDescent="0.3">
      <c r="A13" s="246"/>
      <c r="B13" s="127" t="s">
        <v>4</v>
      </c>
      <c r="C13" s="123">
        <f>C11</f>
        <v>169</v>
      </c>
      <c r="D13" s="123">
        <f>D11</f>
        <v>169</v>
      </c>
      <c r="E13" s="123">
        <f t="shared" si="0"/>
        <v>100</v>
      </c>
      <c r="F13" s="22"/>
      <c r="G13" s="77"/>
      <c r="H13" s="16"/>
    </row>
    <row r="14" spans="1:9" s="12" customFormat="1" ht="23.25" customHeight="1" x14ac:dyDescent="0.3">
      <c r="A14" s="251"/>
      <c r="B14" s="268" t="s">
        <v>120</v>
      </c>
      <c r="C14" s="268"/>
      <c r="D14" s="268"/>
      <c r="E14" s="268"/>
      <c r="F14" s="268"/>
      <c r="G14" s="20"/>
      <c r="H14" s="20"/>
      <c r="I14" s="101"/>
    </row>
    <row r="15" spans="1:9" s="8" customFormat="1" ht="66" x14ac:dyDescent="0.3">
      <c r="A15" s="246"/>
      <c r="B15" s="117" t="s">
        <v>130</v>
      </c>
      <c r="C15" s="128">
        <f>C16+C17+C18</f>
        <v>45260.36</v>
      </c>
      <c r="D15" s="128">
        <f>D16+D17+D18</f>
        <v>43225.229999999996</v>
      </c>
      <c r="E15" s="128">
        <f t="shared" ref="E15" si="1">E19</f>
        <v>95.937499719651228</v>
      </c>
      <c r="F15" s="48"/>
      <c r="G15" s="24"/>
      <c r="H15" s="16"/>
    </row>
    <row r="16" spans="1:9" s="8" customFormat="1" ht="26.25" customHeight="1" x14ac:dyDescent="0.3">
      <c r="A16" s="246"/>
      <c r="B16" s="119" t="s">
        <v>11</v>
      </c>
      <c r="C16" s="123">
        <f t="shared" ref="C16:D18" si="2">C20</f>
        <v>535.28</v>
      </c>
      <c r="D16" s="123">
        <f t="shared" si="2"/>
        <v>311.51</v>
      </c>
      <c r="E16" s="130">
        <f>D16/C16*100</f>
        <v>58.195710656105213</v>
      </c>
      <c r="F16" s="78"/>
      <c r="G16" s="24"/>
      <c r="H16" s="16"/>
    </row>
    <row r="17" spans="1:8" s="8" customFormat="1" ht="26.25" customHeight="1" x14ac:dyDescent="0.3">
      <c r="A17" s="246"/>
      <c r="B17" s="119" t="s">
        <v>4</v>
      </c>
      <c r="C17" s="123">
        <f t="shared" si="2"/>
        <v>137.76</v>
      </c>
      <c r="D17" s="123">
        <f t="shared" si="2"/>
        <v>137.76</v>
      </c>
      <c r="E17" s="130">
        <f>D17/C17*100</f>
        <v>100</v>
      </c>
      <c r="F17" s="78"/>
      <c r="G17" s="24"/>
      <c r="H17" s="16"/>
    </row>
    <row r="18" spans="1:8" s="8" customFormat="1" ht="26.25" customHeight="1" x14ac:dyDescent="0.3">
      <c r="A18" s="246"/>
      <c r="B18" s="119" t="s">
        <v>5</v>
      </c>
      <c r="C18" s="123">
        <f t="shared" si="2"/>
        <v>44587.32</v>
      </c>
      <c r="D18" s="123">
        <f t="shared" si="2"/>
        <v>42775.96</v>
      </c>
      <c r="E18" s="130">
        <f>D18/C18*100</f>
        <v>95.937499719651228</v>
      </c>
      <c r="F18" s="78"/>
      <c r="G18" s="24"/>
      <c r="H18" s="16"/>
    </row>
    <row r="19" spans="1:8" s="29" customFormat="1" ht="125.25" customHeight="1" x14ac:dyDescent="0.3">
      <c r="A19" s="246">
        <v>2</v>
      </c>
      <c r="B19" s="118" t="s">
        <v>75</v>
      </c>
      <c r="C19" s="128">
        <f>C20+C21+C22</f>
        <v>45260.36</v>
      </c>
      <c r="D19" s="128">
        <f>D20+D21+D22</f>
        <v>43225.229999999996</v>
      </c>
      <c r="E19" s="129">
        <f>E22</f>
        <v>95.937499719651228</v>
      </c>
      <c r="F19" s="22" t="s">
        <v>159</v>
      </c>
      <c r="G19" s="30"/>
      <c r="H19" s="28"/>
    </row>
    <row r="20" spans="1:8" s="8" customFormat="1" ht="26.25" customHeight="1" x14ac:dyDescent="0.3">
      <c r="A20" s="246"/>
      <c r="B20" s="119" t="s">
        <v>11</v>
      </c>
      <c r="C20" s="123">
        <v>535.28</v>
      </c>
      <c r="D20" s="123">
        <v>311.51</v>
      </c>
      <c r="E20" s="130">
        <f>D20/C20*100</f>
        <v>58.195710656105213</v>
      </c>
      <c r="F20" s="78"/>
      <c r="G20" s="24"/>
      <c r="H20" s="16"/>
    </row>
    <row r="21" spans="1:8" s="8" customFormat="1" ht="26.25" customHeight="1" x14ac:dyDescent="0.3">
      <c r="A21" s="246"/>
      <c r="B21" s="119" t="s">
        <v>4</v>
      </c>
      <c r="C21" s="123">
        <v>137.76</v>
      </c>
      <c r="D21" s="123">
        <v>137.76</v>
      </c>
      <c r="E21" s="130">
        <f>D21/C21*100</f>
        <v>100</v>
      </c>
      <c r="F21" s="78"/>
      <c r="G21" s="24"/>
      <c r="H21" s="16"/>
    </row>
    <row r="22" spans="1:8" s="8" customFormat="1" ht="26.25" customHeight="1" x14ac:dyDescent="0.3">
      <c r="A22" s="246"/>
      <c r="B22" s="119" t="s">
        <v>5</v>
      </c>
      <c r="C22" s="123">
        <v>44587.32</v>
      </c>
      <c r="D22" s="123">
        <v>42775.96</v>
      </c>
      <c r="E22" s="130">
        <f>D22/C22*100</f>
        <v>95.937499719651228</v>
      </c>
      <c r="F22" s="78"/>
      <c r="G22" s="24"/>
      <c r="H22" s="16"/>
    </row>
    <row r="23" spans="1:8" s="8" customFormat="1" ht="33" x14ac:dyDescent="0.3">
      <c r="A23" s="246"/>
      <c r="B23" s="120" t="s">
        <v>131</v>
      </c>
      <c r="C23" s="128">
        <f>C24+C25</f>
        <v>7001.2000000000007</v>
      </c>
      <c r="D23" s="128">
        <f>D24+D25</f>
        <v>7001.15</v>
      </c>
      <c r="E23" s="129">
        <f t="shared" ref="E23:E28" si="3">D23/C23*100</f>
        <v>99.999285836713696</v>
      </c>
      <c r="F23" s="119"/>
      <c r="G23" s="24"/>
      <c r="H23" s="16"/>
    </row>
    <row r="24" spans="1:8" s="8" customFormat="1" ht="21" customHeight="1" x14ac:dyDescent="0.3">
      <c r="A24" s="246"/>
      <c r="B24" s="121" t="s">
        <v>4</v>
      </c>
      <c r="C24" s="123">
        <f>C27+C32</f>
        <v>2800.7999999999997</v>
      </c>
      <c r="D24" s="123">
        <f>D27+D32</f>
        <v>2800.7999999999997</v>
      </c>
      <c r="E24" s="130">
        <f t="shared" si="3"/>
        <v>100</v>
      </c>
      <c r="F24" s="119"/>
      <c r="G24" s="24"/>
      <c r="H24" s="16"/>
    </row>
    <row r="25" spans="1:8" s="8" customFormat="1" ht="21" customHeight="1" x14ac:dyDescent="0.3">
      <c r="A25" s="246"/>
      <c r="B25" s="121" t="s">
        <v>5</v>
      </c>
      <c r="C25" s="123">
        <f>C28+C30+C33</f>
        <v>4200.4000000000005</v>
      </c>
      <c r="D25" s="123">
        <f>D28+D30+D33</f>
        <v>4200.3500000000004</v>
      </c>
      <c r="E25" s="130">
        <f t="shared" si="3"/>
        <v>99.998809637177416</v>
      </c>
      <c r="F25" s="119"/>
      <c r="G25" s="24"/>
      <c r="H25" s="16"/>
    </row>
    <row r="26" spans="1:8" s="29" customFormat="1" ht="33" x14ac:dyDescent="0.3">
      <c r="A26" s="246">
        <v>3</v>
      </c>
      <c r="B26" s="118" t="s">
        <v>132</v>
      </c>
      <c r="C26" s="128">
        <f>C27+C28</f>
        <v>488.44000000000005</v>
      </c>
      <c r="D26" s="128">
        <f>D27+D28</f>
        <v>488.44000000000005</v>
      </c>
      <c r="E26" s="129">
        <f t="shared" si="3"/>
        <v>100</v>
      </c>
      <c r="F26" s="21"/>
      <c r="G26" s="30"/>
      <c r="H26" s="28"/>
    </row>
    <row r="27" spans="1:8" s="8" customFormat="1" x14ac:dyDescent="0.3">
      <c r="A27" s="246"/>
      <c r="B27" s="119" t="s">
        <v>4</v>
      </c>
      <c r="C27" s="123">
        <v>439.6</v>
      </c>
      <c r="D27" s="123">
        <v>439.6</v>
      </c>
      <c r="E27" s="130">
        <f>D27/C27*100</f>
        <v>100</v>
      </c>
      <c r="F27" s="21"/>
      <c r="G27" s="24"/>
      <c r="H27" s="16"/>
    </row>
    <row r="28" spans="1:8" s="8" customFormat="1" x14ac:dyDescent="0.3">
      <c r="A28" s="246"/>
      <c r="B28" s="119" t="s">
        <v>5</v>
      </c>
      <c r="C28" s="123">
        <v>48.84</v>
      </c>
      <c r="D28" s="123">
        <v>48.84</v>
      </c>
      <c r="E28" s="130">
        <f t="shared" si="3"/>
        <v>100</v>
      </c>
      <c r="F28" s="22"/>
      <c r="G28" s="24"/>
      <c r="H28" s="16"/>
    </row>
    <row r="29" spans="1:8" s="29" customFormat="1" ht="57.75" customHeight="1" x14ac:dyDescent="0.3">
      <c r="A29" s="246">
        <v>4</v>
      </c>
      <c r="B29" s="117" t="s">
        <v>133</v>
      </c>
      <c r="C29" s="128">
        <f>C30</f>
        <v>99.2</v>
      </c>
      <c r="D29" s="128">
        <f>D30</f>
        <v>99.15</v>
      </c>
      <c r="E29" s="129">
        <f>D29/C29*100</f>
        <v>99.949596774193552</v>
      </c>
      <c r="F29" s="22"/>
      <c r="G29" s="30"/>
      <c r="H29" s="28"/>
    </row>
    <row r="30" spans="1:8" s="8" customFormat="1" x14ac:dyDescent="0.3">
      <c r="A30" s="246"/>
      <c r="B30" s="122" t="s">
        <v>5</v>
      </c>
      <c r="C30" s="123">
        <v>99.2</v>
      </c>
      <c r="D30" s="123">
        <v>99.15</v>
      </c>
      <c r="E30" s="130">
        <f t="shared" ref="E30:E37" si="4">D30/C30*100</f>
        <v>99.949596774193552</v>
      </c>
      <c r="F30" s="22"/>
      <c r="G30" s="24"/>
      <c r="H30" s="16"/>
    </row>
    <row r="31" spans="1:8" s="29" customFormat="1" ht="33" x14ac:dyDescent="0.3">
      <c r="A31" s="246">
        <v>5</v>
      </c>
      <c r="B31" s="118" t="s">
        <v>136</v>
      </c>
      <c r="C31" s="128">
        <f>C32+C33</f>
        <v>6413.5599999999995</v>
      </c>
      <c r="D31" s="128">
        <f>D32+D33</f>
        <v>6413.5599999999995</v>
      </c>
      <c r="E31" s="129">
        <f t="shared" si="4"/>
        <v>100</v>
      </c>
      <c r="F31" s="21"/>
      <c r="G31" s="30"/>
      <c r="H31" s="28"/>
    </row>
    <row r="32" spans="1:8" s="8" customFormat="1" x14ac:dyDescent="0.3">
      <c r="A32" s="246"/>
      <c r="B32" s="119" t="s">
        <v>4</v>
      </c>
      <c r="C32" s="123">
        <v>2361.1999999999998</v>
      </c>
      <c r="D32" s="123">
        <v>2361.1999999999998</v>
      </c>
      <c r="E32" s="130">
        <f>D32/C32*100</f>
        <v>100</v>
      </c>
      <c r="F32" s="21"/>
      <c r="G32" s="24"/>
      <c r="H32" s="16"/>
    </row>
    <row r="33" spans="1:11" s="8" customFormat="1" x14ac:dyDescent="0.3">
      <c r="A33" s="246"/>
      <c r="B33" s="119" t="s">
        <v>5</v>
      </c>
      <c r="C33" s="123">
        <v>4052.36</v>
      </c>
      <c r="D33" s="123">
        <v>4052.36</v>
      </c>
      <c r="E33" s="130">
        <f t="shared" ref="E33" si="5">D33/C33*100</f>
        <v>100</v>
      </c>
      <c r="F33" s="22"/>
      <c r="G33" s="24"/>
      <c r="H33" s="16"/>
    </row>
    <row r="34" spans="1:11" s="6" customFormat="1" ht="82.5" x14ac:dyDescent="0.3">
      <c r="A34" s="246"/>
      <c r="B34" s="117" t="s">
        <v>134</v>
      </c>
      <c r="C34" s="128">
        <f t="shared" ref="C34:D36" si="6">C35</f>
        <v>6586</v>
      </c>
      <c r="D34" s="128">
        <f t="shared" si="6"/>
        <v>6585.32</v>
      </c>
      <c r="E34" s="129">
        <f t="shared" si="4"/>
        <v>99.989675068326747</v>
      </c>
      <c r="F34" s="22"/>
      <c r="G34" s="24"/>
      <c r="H34" s="15"/>
    </row>
    <row r="35" spans="1:11" s="6" customFormat="1" x14ac:dyDescent="0.3">
      <c r="A35" s="246"/>
      <c r="B35" s="121" t="s">
        <v>5</v>
      </c>
      <c r="C35" s="123">
        <f t="shared" si="6"/>
        <v>6586</v>
      </c>
      <c r="D35" s="123">
        <f t="shared" si="6"/>
        <v>6585.32</v>
      </c>
      <c r="E35" s="130">
        <f t="shared" si="4"/>
        <v>99.989675068326747</v>
      </c>
      <c r="F35" s="22"/>
      <c r="G35" s="24"/>
      <c r="H35" s="15"/>
    </row>
    <row r="36" spans="1:11" s="8" customFormat="1" ht="76.5" customHeight="1" x14ac:dyDescent="0.3">
      <c r="A36" s="246">
        <v>6</v>
      </c>
      <c r="B36" s="118" t="s">
        <v>135</v>
      </c>
      <c r="C36" s="128">
        <f t="shared" si="6"/>
        <v>6586</v>
      </c>
      <c r="D36" s="128">
        <f t="shared" si="6"/>
        <v>6585.32</v>
      </c>
      <c r="E36" s="129">
        <f t="shared" si="4"/>
        <v>99.989675068326747</v>
      </c>
      <c r="F36" s="64"/>
      <c r="G36" s="24"/>
      <c r="H36" s="274"/>
    </row>
    <row r="37" spans="1:11" s="93" customFormat="1" ht="19.5" customHeight="1" x14ac:dyDescent="0.3">
      <c r="A37" s="246"/>
      <c r="B37" s="121" t="s">
        <v>5</v>
      </c>
      <c r="C37" s="123">
        <v>6586</v>
      </c>
      <c r="D37" s="123">
        <v>6585.32</v>
      </c>
      <c r="E37" s="130">
        <f t="shared" si="4"/>
        <v>99.989675068326747</v>
      </c>
      <c r="F37" s="124"/>
      <c r="G37" s="125"/>
      <c r="H37" s="274"/>
    </row>
    <row r="38" spans="1:11" s="6" customFormat="1" x14ac:dyDescent="0.3">
      <c r="A38" s="246"/>
      <c r="B38" s="126" t="s">
        <v>6</v>
      </c>
      <c r="C38" s="131">
        <f>C39+C40+C41</f>
        <v>58847.56</v>
      </c>
      <c r="D38" s="131">
        <f>D39+D40+D41</f>
        <v>56811.7</v>
      </c>
      <c r="E38" s="131">
        <f>D38/C38*100</f>
        <v>96.540451294837041</v>
      </c>
      <c r="F38" s="26"/>
      <c r="G38" s="24"/>
      <c r="H38" s="15"/>
    </row>
    <row r="39" spans="1:11" s="8" customFormat="1" ht="26.25" customHeight="1" x14ac:dyDescent="0.3">
      <c r="A39" s="246"/>
      <c r="B39" s="119" t="s">
        <v>11</v>
      </c>
      <c r="C39" s="123">
        <f>C16</f>
        <v>535.28</v>
      </c>
      <c r="D39" s="123">
        <f>D16</f>
        <v>311.51</v>
      </c>
      <c r="E39" s="130">
        <f>D39/C39*100</f>
        <v>58.195710656105213</v>
      </c>
      <c r="F39" s="78"/>
      <c r="G39" s="24"/>
      <c r="H39" s="16"/>
    </row>
    <row r="40" spans="1:11" s="6" customFormat="1" x14ac:dyDescent="0.3">
      <c r="A40" s="246"/>
      <c r="B40" s="121" t="s">
        <v>4</v>
      </c>
      <c r="C40" s="123">
        <f>C17+C24</f>
        <v>2938.5599999999995</v>
      </c>
      <c r="D40" s="123">
        <f>D17+D24</f>
        <v>2938.5599999999995</v>
      </c>
      <c r="E40" s="123">
        <f>D40/C40*100</f>
        <v>100</v>
      </c>
      <c r="F40" s="22"/>
      <c r="G40" s="24"/>
      <c r="H40" s="15"/>
    </row>
    <row r="41" spans="1:11" s="8" customFormat="1" x14ac:dyDescent="0.3">
      <c r="A41" s="246"/>
      <c r="B41" s="127" t="s">
        <v>5</v>
      </c>
      <c r="C41" s="123">
        <f>C18+C25+C35</f>
        <v>55373.72</v>
      </c>
      <c r="D41" s="123">
        <f>D18+D25+D35</f>
        <v>53561.63</v>
      </c>
      <c r="E41" s="123">
        <f>D41/C41*100</f>
        <v>96.727527065185427</v>
      </c>
      <c r="F41" s="22"/>
      <c r="G41" s="24"/>
      <c r="H41" s="16"/>
    </row>
    <row r="42" spans="1:11" ht="24" customHeight="1" x14ac:dyDescent="0.3">
      <c r="B42" s="283" t="s">
        <v>283</v>
      </c>
      <c r="C42" s="284"/>
      <c r="D42" s="284"/>
      <c r="E42" s="284"/>
      <c r="F42" s="285"/>
      <c r="G42" s="13"/>
      <c r="H42" s="13"/>
      <c r="I42" s="8"/>
      <c r="J42" s="8"/>
      <c r="K42" s="8"/>
    </row>
    <row r="43" spans="1:11" s="29" customFormat="1" ht="228.75" customHeight="1" x14ac:dyDescent="0.3">
      <c r="A43" s="246">
        <v>7</v>
      </c>
      <c r="B43" s="118" t="s">
        <v>61</v>
      </c>
      <c r="C43" s="155">
        <f>C44+C45+C46</f>
        <v>169942.3</v>
      </c>
      <c r="D43" s="155">
        <f>D44+D45+D46</f>
        <v>169862.27999999997</v>
      </c>
      <c r="E43" s="260">
        <f t="shared" ref="E43:E47" si="7">D43/C43*100</f>
        <v>99.952913430028886</v>
      </c>
      <c r="F43" s="124" t="s">
        <v>245</v>
      </c>
      <c r="G43" s="189">
        <f>D43/D53*100</f>
        <v>76.11879481178461</v>
      </c>
      <c r="H43" s="28">
        <f>2/3*100</f>
        <v>66.666666666666657</v>
      </c>
      <c r="I43" s="227"/>
    </row>
    <row r="44" spans="1:11" s="8" customFormat="1" x14ac:dyDescent="0.3">
      <c r="A44" s="246"/>
      <c r="B44" s="121" t="s">
        <v>8</v>
      </c>
      <c r="C44" s="157">
        <v>85174.37</v>
      </c>
      <c r="D44" s="157">
        <v>85174.399999999994</v>
      </c>
      <c r="E44" s="157">
        <f t="shared" si="7"/>
        <v>100.00003522186309</v>
      </c>
      <c r="F44" s="64"/>
      <c r="G44" s="71"/>
      <c r="H44" s="16"/>
    </row>
    <row r="45" spans="1:11" s="8" customFormat="1" x14ac:dyDescent="0.3">
      <c r="A45" s="246"/>
      <c r="B45" s="121" t="s">
        <v>4</v>
      </c>
      <c r="C45" s="157">
        <v>48317.99</v>
      </c>
      <c r="D45" s="157">
        <v>48317.99</v>
      </c>
      <c r="E45" s="157">
        <f t="shared" si="7"/>
        <v>100</v>
      </c>
      <c r="F45" s="64"/>
      <c r="G45" s="16"/>
      <c r="H45" s="16"/>
    </row>
    <row r="46" spans="1:11" s="8" customFormat="1" x14ac:dyDescent="0.3">
      <c r="A46" s="246"/>
      <c r="B46" s="121" t="s">
        <v>5</v>
      </c>
      <c r="C46" s="157">
        <v>36449.94</v>
      </c>
      <c r="D46" s="157">
        <v>36369.89</v>
      </c>
      <c r="E46" s="157">
        <f t="shared" si="7"/>
        <v>99.780383726283219</v>
      </c>
      <c r="F46" s="64"/>
      <c r="G46" s="16"/>
      <c r="H46" s="16"/>
    </row>
    <row r="47" spans="1:11" s="29" customFormat="1" ht="289.5" customHeight="1" x14ac:dyDescent="0.3">
      <c r="A47" s="246">
        <v>8</v>
      </c>
      <c r="B47" s="254" t="s">
        <v>60</v>
      </c>
      <c r="C47" s="158">
        <f>C48+C49</f>
        <v>52364.3</v>
      </c>
      <c r="D47" s="158">
        <f>D48+D49</f>
        <v>47866.41</v>
      </c>
      <c r="E47" s="158">
        <f t="shared" si="7"/>
        <v>91.410388375286217</v>
      </c>
      <c r="F47" s="166" t="s">
        <v>197</v>
      </c>
      <c r="G47" s="28"/>
      <c r="H47" s="28"/>
      <c r="I47" s="72"/>
    </row>
    <row r="48" spans="1:11" ht="19.5" customHeight="1" x14ac:dyDescent="0.3">
      <c r="B48" s="159" t="s">
        <v>5</v>
      </c>
      <c r="C48" s="156">
        <v>27364.3</v>
      </c>
      <c r="D48" s="156">
        <v>27364.13</v>
      </c>
      <c r="E48" s="157">
        <f t="shared" ref="E48:E57" si="8">D48/C48*100</f>
        <v>99.999378752608337</v>
      </c>
      <c r="F48" s="22"/>
      <c r="G48" s="13"/>
      <c r="H48" s="13"/>
    </row>
    <row r="49" spans="1:13" ht="19.5" customHeight="1" x14ac:dyDescent="0.3">
      <c r="B49" s="159" t="s">
        <v>7</v>
      </c>
      <c r="C49" s="156">
        <v>25000</v>
      </c>
      <c r="D49" s="156">
        <v>20502.28</v>
      </c>
      <c r="E49" s="157">
        <f t="shared" si="8"/>
        <v>82.009119999999996</v>
      </c>
      <c r="F49" s="22"/>
      <c r="G49" s="13"/>
      <c r="H49" s="73"/>
    </row>
    <row r="50" spans="1:13" ht="107.25" customHeight="1" x14ac:dyDescent="0.3">
      <c r="A50" s="247">
        <v>9</v>
      </c>
      <c r="B50" s="254" t="s">
        <v>158</v>
      </c>
      <c r="C50" s="154">
        <f>C51+C52</f>
        <v>5425.5</v>
      </c>
      <c r="D50" s="154">
        <f>D51+D52</f>
        <v>5425.5</v>
      </c>
      <c r="E50" s="260">
        <f>D50/C50*100</f>
        <v>100</v>
      </c>
      <c r="F50" s="159" t="s">
        <v>208</v>
      </c>
      <c r="G50" s="13"/>
      <c r="H50" s="73"/>
    </row>
    <row r="51" spans="1:13" ht="19.5" customHeight="1" x14ac:dyDescent="0.3">
      <c r="B51" s="121" t="s">
        <v>4</v>
      </c>
      <c r="C51" s="156">
        <v>4154.8</v>
      </c>
      <c r="D51" s="156">
        <v>4154.8</v>
      </c>
      <c r="E51" s="157">
        <f t="shared" ref="E51:E52" si="9">D51/C51*100</f>
        <v>100</v>
      </c>
      <c r="F51" s="22"/>
      <c r="G51" s="13"/>
      <c r="H51" s="73"/>
    </row>
    <row r="52" spans="1:13" ht="19.5" customHeight="1" x14ac:dyDescent="0.3">
      <c r="B52" s="121" t="s">
        <v>5</v>
      </c>
      <c r="C52" s="156">
        <v>1270.7</v>
      </c>
      <c r="D52" s="156">
        <v>1270.7</v>
      </c>
      <c r="E52" s="157">
        <f t="shared" si="9"/>
        <v>100</v>
      </c>
      <c r="F52" s="22"/>
      <c r="G52" s="13"/>
      <c r="H52" s="73"/>
    </row>
    <row r="53" spans="1:13" s="8" customFormat="1" x14ac:dyDescent="0.3">
      <c r="A53" s="246"/>
      <c r="B53" s="126" t="s">
        <v>6</v>
      </c>
      <c r="C53" s="161">
        <f>C57+C56+C55+C54</f>
        <v>227732.1</v>
      </c>
      <c r="D53" s="161">
        <f>D57+D56+D55+D54</f>
        <v>223154.19</v>
      </c>
      <c r="E53" s="162">
        <f t="shared" si="8"/>
        <v>97.989782731551685</v>
      </c>
      <c r="F53" s="160"/>
      <c r="G53" s="16"/>
      <c r="H53" s="16"/>
    </row>
    <row r="54" spans="1:13" s="8" customFormat="1" x14ac:dyDescent="0.3">
      <c r="A54" s="246"/>
      <c r="B54" s="159" t="s">
        <v>8</v>
      </c>
      <c r="C54" s="156">
        <f>C44</f>
        <v>85174.37</v>
      </c>
      <c r="D54" s="156">
        <f>D44</f>
        <v>85174.399999999994</v>
      </c>
      <c r="E54" s="157">
        <f t="shared" si="8"/>
        <v>100.00003522186309</v>
      </c>
      <c r="F54" s="22"/>
      <c r="G54" s="16"/>
      <c r="H54" s="16"/>
    </row>
    <row r="55" spans="1:13" s="8" customFormat="1" x14ac:dyDescent="0.3">
      <c r="A55" s="246"/>
      <c r="B55" s="159" t="s">
        <v>4</v>
      </c>
      <c r="C55" s="156">
        <f>C45+C51</f>
        <v>52472.79</v>
      </c>
      <c r="D55" s="156">
        <f>D45+D51</f>
        <v>52472.79</v>
      </c>
      <c r="E55" s="157">
        <f t="shared" si="8"/>
        <v>100</v>
      </c>
      <c r="F55" s="22"/>
      <c r="G55" s="16"/>
      <c r="H55" s="16"/>
    </row>
    <row r="56" spans="1:13" s="8" customFormat="1" x14ac:dyDescent="0.3">
      <c r="A56" s="246"/>
      <c r="B56" s="121" t="s">
        <v>5</v>
      </c>
      <c r="C56" s="156">
        <f>C46+C48+C52</f>
        <v>65084.94</v>
      </c>
      <c r="D56" s="156">
        <f>D46+D48+D52</f>
        <v>65004.72</v>
      </c>
      <c r="E56" s="157">
        <f t="shared" si="8"/>
        <v>99.876745680337109</v>
      </c>
      <c r="F56" s="52"/>
      <c r="G56" s="16">
        <f>(D54+D55+D57)/(C57+C55+C54)</f>
        <v>0.97234695029412133</v>
      </c>
      <c r="H56" s="16"/>
    </row>
    <row r="57" spans="1:13" s="8" customFormat="1" x14ac:dyDescent="0.3">
      <c r="A57" s="246"/>
      <c r="B57" s="121" t="s">
        <v>7</v>
      </c>
      <c r="C57" s="156">
        <f>C49</f>
        <v>25000</v>
      </c>
      <c r="D57" s="163">
        <f>D49</f>
        <v>20502.28</v>
      </c>
      <c r="E57" s="157">
        <f t="shared" si="8"/>
        <v>82.009119999999996</v>
      </c>
      <c r="F57" s="53"/>
      <c r="G57" s="16">
        <f>(C54+C55+C57)/C53*100</f>
        <v>71.420392645569081</v>
      </c>
      <c r="H57" s="16"/>
    </row>
    <row r="58" spans="1:13" s="3" customFormat="1" ht="22.5" customHeight="1" x14ac:dyDescent="0.25">
      <c r="A58" s="247"/>
      <c r="B58" s="267" t="s">
        <v>123</v>
      </c>
      <c r="C58" s="267"/>
      <c r="D58" s="267"/>
      <c r="E58" s="267"/>
      <c r="F58" s="267"/>
      <c r="G58" s="23"/>
      <c r="H58" s="14"/>
      <c r="J58" s="6"/>
    </row>
    <row r="59" spans="1:13" s="6" customFormat="1" ht="40.5" customHeight="1" x14ac:dyDescent="0.25">
      <c r="A59" s="246"/>
      <c r="B59" s="117" t="s">
        <v>174</v>
      </c>
      <c r="C59" s="134">
        <f>C60+C63+C66+C71+C75</f>
        <v>2356137.6500000004</v>
      </c>
      <c r="D59" s="134">
        <f>D60+D63+D66+D71+D75</f>
        <v>2322783.67</v>
      </c>
      <c r="E59" s="128">
        <f>D59/C59*100</f>
        <v>98.584378972934772</v>
      </c>
      <c r="F59" s="78"/>
      <c r="G59" s="63"/>
      <c r="H59" s="15"/>
    </row>
    <row r="60" spans="1:13" s="41" customFormat="1" ht="214.5" customHeight="1" x14ac:dyDescent="0.25">
      <c r="A60" s="246">
        <v>10</v>
      </c>
      <c r="B60" s="172" t="s">
        <v>181</v>
      </c>
      <c r="C60" s="129">
        <f>C61+C62</f>
        <v>4154</v>
      </c>
      <c r="D60" s="129">
        <f>D61+D62</f>
        <v>3546.59</v>
      </c>
      <c r="E60" s="129">
        <f t="shared" ref="E60:E65" si="10">D60/C60*100</f>
        <v>85.377708233028414</v>
      </c>
      <c r="F60" s="22" t="s">
        <v>238</v>
      </c>
      <c r="G60" s="42"/>
      <c r="H60" s="40"/>
      <c r="M60" s="103"/>
    </row>
    <row r="61" spans="1:13" s="6" customFormat="1" ht="20.25" customHeight="1" x14ac:dyDescent="0.25">
      <c r="A61" s="246"/>
      <c r="B61" s="159" t="s">
        <v>5</v>
      </c>
      <c r="C61" s="130">
        <v>3033.8</v>
      </c>
      <c r="D61" s="222">
        <v>2426.39</v>
      </c>
      <c r="E61" s="130">
        <f t="shared" si="10"/>
        <v>79.978574724767597</v>
      </c>
      <c r="F61" s="22"/>
      <c r="G61" s="15"/>
      <c r="H61" s="15"/>
    </row>
    <row r="62" spans="1:13" s="6" customFormat="1" x14ac:dyDescent="0.25">
      <c r="A62" s="246"/>
      <c r="B62" s="124" t="s">
        <v>7</v>
      </c>
      <c r="C62" s="130">
        <v>1120.2</v>
      </c>
      <c r="D62" s="222">
        <v>1120.2</v>
      </c>
      <c r="E62" s="130">
        <f t="shared" si="10"/>
        <v>100</v>
      </c>
      <c r="F62" s="22"/>
      <c r="G62" s="15"/>
      <c r="H62" s="15"/>
    </row>
    <row r="63" spans="1:13" s="41" customFormat="1" ht="84" customHeight="1" x14ac:dyDescent="0.25">
      <c r="A63" s="246">
        <v>11</v>
      </c>
      <c r="B63" s="172" t="s">
        <v>180</v>
      </c>
      <c r="C63" s="129">
        <f>C65+C64</f>
        <v>85402.9</v>
      </c>
      <c r="D63" s="129">
        <f>D65+D64</f>
        <v>85274.82</v>
      </c>
      <c r="E63" s="129">
        <f t="shared" si="10"/>
        <v>99.85002851191237</v>
      </c>
      <c r="F63" s="223" t="s">
        <v>241</v>
      </c>
      <c r="G63" s="42"/>
      <c r="H63" s="40"/>
    </row>
    <row r="64" spans="1:13" s="41" customFormat="1" ht="26.25" customHeight="1" x14ac:dyDescent="0.25">
      <c r="A64" s="246"/>
      <c r="B64" s="124" t="s">
        <v>4</v>
      </c>
      <c r="C64" s="130">
        <v>440</v>
      </c>
      <c r="D64" s="130">
        <v>440</v>
      </c>
      <c r="E64" s="130">
        <v>100</v>
      </c>
      <c r="F64" s="11"/>
      <c r="G64" s="42"/>
      <c r="H64" s="40"/>
    </row>
    <row r="65" spans="1:13" s="6" customFormat="1" x14ac:dyDescent="0.25">
      <c r="A65" s="246"/>
      <c r="B65" s="159" t="s">
        <v>5</v>
      </c>
      <c r="C65" s="130">
        <v>84962.9</v>
      </c>
      <c r="D65" s="130">
        <v>84834.82</v>
      </c>
      <c r="E65" s="130">
        <f t="shared" si="10"/>
        <v>99.849251849925096</v>
      </c>
      <c r="F65" s="11"/>
      <c r="G65" s="15"/>
      <c r="H65" s="15"/>
    </row>
    <row r="66" spans="1:13" s="29" customFormat="1" ht="173.25" customHeight="1" x14ac:dyDescent="0.3">
      <c r="A66" s="246">
        <v>12</v>
      </c>
      <c r="B66" s="151" t="s">
        <v>179</v>
      </c>
      <c r="C66" s="129">
        <f>C67+C68+C70+C69</f>
        <v>2163922.0800000005</v>
      </c>
      <c r="D66" s="129">
        <f>D67+D68+D70+D69</f>
        <v>2134852.3199999998</v>
      </c>
      <c r="E66" s="129">
        <f t="shared" ref="E66:E71" si="11">D66/C66*100</f>
        <v>98.656617062662406</v>
      </c>
      <c r="F66" s="21" t="s">
        <v>237</v>
      </c>
      <c r="G66" s="30"/>
      <c r="H66" s="28"/>
      <c r="M66" s="44"/>
    </row>
    <row r="67" spans="1:13" s="6" customFormat="1" x14ac:dyDescent="0.25">
      <c r="A67" s="246"/>
      <c r="B67" s="159" t="s">
        <v>4</v>
      </c>
      <c r="C67" s="130">
        <v>1736538.26</v>
      </c>
      <c r="D67" s="130">
        <v>1715934.8</v>
      </c>
      <c r="E67" s="130">
        <f t="shared" si="11"/>
        <v>98.813532619776538</v>
      </c>
      <c r="F67" s="11" t="s">
        <v>34</v>
      </c>
      <c r="G67" s="15"/>
      <c r="H67" s="15"/>
    </row>
    <row r="68" spans="1:13" s="6" customFormat="1" x14ac:dyDescent="0.25">
      <c r="A68" s="246"/>
      <c r="B68" s="159" t="s">
        <v>5</v>
      </c>
      <c r="C68" s="130">
        <v>366566.52</v>
      </c>
      <c r="D68" s="130">
        <v>363978.14</v>
      </c>
      <c r="E68" s="130">
        <f t="shared" si="11"/>
        <v>99.293885322642112</v>
      </c>
      <c r="F68" s="90"/>
      <c r="G68" s="15"/>
      <c r="H68" s="15"/>
    </row>
    <row r="69" spans="1:13" s="6" customFormat="1" x14ac:dyDescent="0.25">
      <c r="A69" s="246"/>
      <c r="B69" s="159" t="s">
        <v>8</v>
      </c>
      <c r="C69" s="130">
        <v>45791.7</v>
      </c>
      <c r="D69" s="130">
        <v>45472.480000000003</v>
      </c>
      <c r="E69" s="130">
        <f t="shared" si="11"/>
        <v>99.302886767689358</v>
      </c>
      <c r="F69" s="11"/>
      <c r="G69" s="15"/>
      <c r="H69" s="15"/>
    </row>
    <row r="70" spans="1:13" s="6" customFormat="1" x14ac:dyDescent="0.25">
      <c r="A70" s="246"/>
      <c r="B70" s="159" t="s">
        <v>7</v>
      </c>
      <c r="C70" s="130">
        <v>15025.6</v>
      </c>
      <c r="D70" s="130">
        <v>9466.9</v>
      </c>
      <c r="E70" s="130">
        <f t="shared" si="11"/>
        <v>63.005137897987431</v>
      </c>
      <c r="F70" s="11"/>
      <c r="G70" s="15"/>
      <c r="H70" s="15"/>
    </row>
    <row r="71" spans="1:13" s="29" customFormat="1" ht="331.5" customHeight="1" x14ac:dyDescent="0.3">
      <c r="A71" s="246">
        <v>13</v>
      </c>
      <c r="B71" s="118" t="s">
        <v>35</v>
      </c>
      <c r="C71" s="128">
        <f>C72+C74+C73</f>
        <v>43810.520000000004</v>
      </c>
      <c r="D71" s="128">
        <f>D72+D74+D73</f>
        <v>41386.36</v>
      </c>
      <c r="E71" s="129">
        <f t="shared" si="11"/>
        <v>94.466717126388815</v>
      </c>
      <c r="F71" s="22" t="s">
        <v>239</v>
      </c>
      <c r="G71" s="30"/>
      <c r="H71" s="28"/>
    </row>
    <row r="72" spans="1:13" s="8" customFormat="1" x14ac:dyDescent="0.3">
      <c r="A72" s="246"/>
      <c r="B72" s="159" t="s">
        <v>4</v>
      </c>
      <c r="C72" s="123">
        <v>19703.3</v>
      </c>
      <c r="D72" s="123">
        <v>19090.080000000002</v>
      </c>
      <c r="E72" s="123">
        <f t="shared" ref="E72:E81" si="12">D72/C72*100</f>
        <v>96.88772946663758</v>
      </c>
      <c r="F72" s="22"/>
      <c r="G72" s="16"/>
      <c r="H72" s="16"/>
    </row>
    <row r="73" spans="1:13" s="8" customFormat="1" x14ac:dyDescent="0.3">
      <c r="A73" s="246"/>
      <c r="B73" s="159" t="s">
        <v>5</v>
      </c>
      <c r="C73" s="123">
        <v>18153.740000000002</v>
      </c>
      <c r="D73" s="123">
        <v>16342.8</v>
      </c>
      <c r="E73" s="123">
        <f t="shared" si="12"/>
        <v>90.024424719093687</v>
      </c>
      <c r="F73" s="78"/>
      <c r="G73" s="16"/>
      <c r="H73" s="16"/>
    </row>
    <row r="74" spans="1:13" s="6" customFormat="1" x14ac:dyDescent="0.25">
      <c r="A74" s="246"/>
      <c r="B74" s="159" t="s">
        <v>7</v>
      </c>
      <c r="C74" s="123">
        <v>5953.48</v>
      </c>
      <c r="D74" s="123">
        <v>5953.48</v>
      </c>
      <c r="E74" s="123">
        <f t="shared" si="12"/>
        <v>100</v>
      </c>
      <c r="F74" s="11"/>
      <c r="G74" s="39"/>
      <c r="H74" s="15"/>
    </row>
    <row r="75" spans="1:13" s="6" customFormat="1" ht="144.75" customHeight="1" x14ac:dyDescent="0.25">
      <c r="A75" s="246">
        <v>14</v>
      </c>
      <c r="B75" s="118" t="s">
        <v>177</v>
      </c>
      <c r="C75" s="129">
        <f>C77+C76+C78</f>
        <v>58848.15</v>
      </c>
      <c r="D75" s="129">
        <f>D77+D76+D78</f>
        <v>57723.58</v>
      </c>
      <c r="E75" s="129">
        <f t="shared" si="12"/>
        <v>98.089030836143536</v>
      </c>
      <c r="F75" s="11" t="s">
        <v>236</v>
      </c>
      <c r="G75" s="97">
        <f>(D75+D88+D105)/D107*100</f>
        <v>2.3464020135917356</v>
      </c>
      <c r="H75" s="39"/>
    </row>
    <row r="76" spans="1:13" s="6" customFormat="1" x14ac:dyDescent="0.25">
      <c r="A76" s="246"/>
      <c r="B76" s="159" t="s">
        <v>8</v>
      </c>
      <c r="C76" s="130">
        <v>861.18</v>
      </c>
      <c r="D76" s="130">
        <v>861.18</v>
      </c>
      <c r="E76" s="130">
        <f t="shared" si="12"/>
        <v>100</v>
      </c>
      <c r="F76" s="11"/>
      <c r="G76" s="15"/>
      <c r="H76" s="15"/>
    </row>
    <row r="77" spans="1:13" s="6" customFormat="1" x14ac:dyDescent="0.25">
      <c r="A77" s="246"/>
      <c r="B77" s="121" t="s">
        <v>5</v>
      </c>
      <c r="C77" s="130">
        <v>56640</v>
      </c>
      <c r="D77" s="130">
        <v>55515.43</v>
      </c>
      <c r="E77" s="130">
        <f t="shared" si="12"/>
        <v>98.014530367231629</v>
      </c>
      <c r="F77" s="11"/>
      <c r="G77" s="39"/>
      <c r="H77" s="15"/>
    </row>
    <row r="78" spans="1:13" s="96" customFormat="1" x14ac:dyDescent="0.25">
      <c r="A78" s="248"/>
      <c r="B78" s="173" t="s">
        <v>4</v>
      </c>
      <c r="C78" s="130">
        <v>1346.97</v>
      </c>
      <c r="D78" s="130">
        <v>1346.97</v>
      </c>
      <c r="E78" s="130">
        <f>D78/C78*100</f>
        <v>100</v>
      </c>
      <c r="F78" s="94"/>
      <c r="G78" s="95"/>
      <c r="H78" s="95"/>
    </row>
    <row r="79" spans="1:13" s="8" customFormat="1" x14ac:dyDescent="0.3">
      <c r="A79" s="246"/>
      <c r="B79" s="118" t="s">
        <v>178</v>
      </c>
      <c r="C79" s="128">
        <f>C80+C82+C85+C88+C90</f>
        <v>44764.26</v>
      </c>
      <c r="D79" s="128">
        <f>D80+D82+D85+D88+D90</f>
        <v>42672.420000000006</v>
      </c>
      <c r="E79" s="128">
        <f t="shared" si="12"/>
        <v>95.326986305592911</v>
      </c>
      <c r="F79" s="21"/>
      <c r="G79" s="16"/>
      <c r="H79" s="16"/>
    </row>
    <row r="80" spans="1:13" s="29" customFormat="1" ht="96.75" customHeight="1" x14ac:dyDescent="0.3">
      <c r="A80" s="246">
        <v>15</v>
      </c>
      <c r="B80" s="118" t="s">
        <v>182</v>
      </c>
      <c r="C80" s="129">
        <f>C81</f>
        <v>2174.8000000000002</v>
      </c>
      <c r="D80" s="129">
        <f>D81</f>
        <v>820.6</v>
      </c>
      <c r="E80" s="129">
        <f t="shared" si="12"/>
        <v>37.732205260253814</v>
      </c>
      <c r="F80" s="121" t="s">
        <v>242</v>
      </c>
      <c r="G80" s="28"/>
      <c r="H80" s="28"/>
    </row>
    <row r="81" spans="1:8" s="6" customFormat="1" x14ac:dyDescent="0.25">
      <c r="A81" s="246"/>
      <c r="B81" s="159" t="s">
        <v>5</v>
      </c>
      <c r="C81" s="130">
        <v>2174.8000000000002</v>
      </c>
      <c r="D81" s="130">
        <v>820.6</v>
      </c>
      <c r="E81" s="130">
        <f t="shared" si="12"/>
        <v>37.732205260253814</v>
      </c>
      <c r="F81" s="11"/>
      <c r="G81" s="15"/>
      <c r="H81" s="15"/>
    </row>
    <row r="82" spans="1:8" s="41" customFormat="1" ht="201" customHeight="1" x14ac:dyDescent="0.25">
      <c r="A82" s="246">
        <v>16</v>
      </c>
      <c r="B82" s="151" t="s">
        <v>103</v>
      </c>
      <c r="C82" s="128">
        <f>C83+C84</f>
        <v>1943.3</v>
      </c>
      <c r="D82" s="128">
        <f>D83+D84</f>
        <v>1343.4099999999999</v>
      </c>
      <c r="E82" s="129">
        <f t="shared" ref="E82:E94" si="13">D82/C82*100</f>
        <v>69.130345288941484</v>
      </c>
      <c r="F82" s="119" t="s">
        <v>300</v>
      </c>
      <c r="G82" s="42"/>
      <c r="H82" s="40"/>
    </row>
    <row r="83" spans="1:8" s="6" customFormat="1" x14ac:dyDescent="0.25">
      <c r="A83" s="246"/>
      <c r="B83" s="159" t="s">
        <v>5</v>
      </c>
      <c r="C83" s="123">
        <v>1448.3</v>
      </c>
      <c r="D83" s="123">
        <v>848.41</v>
      </c>
      <c r="E83" s="123">
        <f t="shared" si="13"/>
        <v>58.579714147621353</v>
      </c>
      <c r="F83" s="11"/>
      <c r="G83" s="15"/>
      <c r="H83" s="15"/>
    </row>
    <row r="84" spans="1:8" s="96" customFormat="1" x14ac:dyDescent="0.25">
      <c r="A84" s="248"/>
      <c r="B84" s="173" t="s">
        <v>4</v>
      </c>
      <c r="C84" s="130">
        <v>495</v>
      </c>
      <c r="D84" s="130">
        <v>495</v>
      </c>
      <c r="E84" s="130">
        <f>D84/C84*100</f>
        <v>100</v>
      </c>
      <c r="F84" s="94"/>
      <c r="G84" s="95"/>
      <c r="H84" s="95"/>
    </row>
    <row r="85" spans="1:8" s="29" customFormat="1" ht="91.5" customHeight="1" x14ac:dyDescent="0.3">
      <c r="A85" s="246">
        <v>17</v>
      </c>
      <c r="B85" s="151" t="s">
        <v>36</v>
      </c>
      <c r="C85" s="129">
        <f>C86+C87</f>
        <v>34715.360000000001</v>
      </c>
      <c r="D85" s="129">
        <f>D86+D87</f>
        <v>34583.69</v>
      </c>
      <c r="E85" s="129">
        <f>E86</f>
        <v>99.617409203332471</v>
      </c>
      <c r="F85" s="213" t="s">
        <v>243</v>
      </c>
      <c r="G85" s="30"/>
      <c r="H85" s="28"/>
    </row>
    <row r="86" spans="1:8" s="6" customFormat="1" x14ac:dyDescent="0.25">
      <c r="A86" s="246"/>
      <c r="B86" s="159" t="s">
        <v>5</v>
      </c>
      <c r="C86" s="130">
        <v>34415.360000000001</v>
      </c>
      <c r="D86" s="130">
        <v>34283.69</v>
      </c>
      <c r="E86" s="130">
        <f t="shared" si="13"/>
        <v>99.617409203332471</v>
      </c>
      <c r="F86" s="11"/>
      <c r="G86" s="15"/>
      <c r="H86" s="15"/>
    </row>
    <row r="87" spans="1:8" s="6" customFormat="1" x14ac:dyDescent="0.25">
      <c r="A87" s="246"/>
      <c r="B87" s="173" t="s">
        <v>4</v>
      </c>
      <c r="C87" s="130">
        <v>300</v>
      </c>
      <c r="D87" s="130">
        <v>300</v>
      </c>
      <c r="E87" s="130">
        <f t="shared" si="13"/>
        <v>100</v>
      </c>
      <c r="F87" s="11"/>
      <c r="G87" s="15"/>
      <c r="H87" s="15"/>
    </row>
    <row r="88" spans="1:8" s="6" customFormat="1" ht="80.25" customHeight="1" x14ac:dyDescent="0.25">
      <c r="A88" s="246">
        <v>18</v>
      </c>
      <c r="B88" s="151" t="s">
        <v>183</v>
      </c>
      <c r="C88" s="129">
        <f>C89</f>
        <v>11</v>
      </c>
      <c r="D88" s="129">
        <f>D89</f>
        <v>5</v>
      </c>
      <c r="E88" s="129">
        <f>D88/C88*100</f>
        <v>45.454545454545453</v>
      </c>
      <c r="F88" s="223" t="s">
        <v>282</v>
      </c>
      <c r="G88" s="39"/>
      <c r="H88" s="15"/>
    </row>
    <row r="89" spans="1:8" s="6" customFormat="1" x14ac:dyDescent="0.25">
      <c r="A89" s="246"/>
      <c r="B89" s="159" t="s">
        <v>5</v>
      </c>
      <c r="C89" s="130">
        <v>11</v>
      </c>
      <c r="D89" s="130">
        <v>5</v>
      </c>
      <c r="E89" s="130">
        <f>D89/C89*100</f>
        <v>45.454545454545453</v>
      </c>
      <c r="F89" s="11"/>
      <c r="G89" s="15"/>
      <c r="H89" s="15"/>
    </row>
    <row r="90" spans="1:8" s="6" customFormat="1" ht="105" customHeight="1" x14ac:dyDescent="0.25">
      <c r="A90" s="246">
        <v>19</v>
      </c>
      <c r="B90" s="151" t="s">
        <v>184</v>
      </c>
      <c r="C90" s="129">
        <f>C91</f>
        <v>5919.8</v>
      </c>
      <c r="D90" s="129">
        <f>D91</f>
        <v>5919.72</v>
      </c>
      <c r="E90" s="129">
        <f>D90/C90*100</f>
        <v>99.998648602993342</v>
      </c>
      <c r="F90" s="223" t="s">
        <v>244</v>
      </c>
      <c r="G90" s="39"/>
      <c r="H90" s="15"/>
    </row>
    <row r="91" spans="1:8" s="6" customFormat="1" x14ac:dyDescent="0.25">
      <c r="A91" s="246"/>
      <c r="B91" s="159" t="s">
        <v>5</v>
      </c>
      <c r="C91" s="130">
        <v>5919.8</v>
      </c>
      <c r="D91" s="130">
        <v>5919.72</v>
      </c>
      <c r="E91" s="130">
        <f>D91/C91*100</f>
        <v>99.998648602993342</v>
      </c>
      <c r="F91" s="11"/>
      <c r="G91" s="15"/>
      <c r="H91" s="15"/>
    </row>
    <row r="92" spans="1:8" s="10" customFormat="1" ht="54" customHeight="1" x14ac:dyDescent="0.3">
      <c r="A92" s="246"/>
      <c r="B92" s="117" t="s">
        <v>30</v>
      </c>
      <c r="C92" s="174">
        <f>C93+C97+C101+C105</f>
        <v>413234.68599999999</v>
      </c>
      <c r="D92" s="174">
        <f>D93+D97+D101+D105</f>
        <v>391806.71600000001</v>
      </c>
      <c r="E92" s="174">
        <f>D92/C92*100</f>
        <v>94.814576141364867</v>
      </c>
      <c r="F92" s="4"/>
      <c r="G92" s="19"/>
      <c r="H92" s="19"/>
    </row>
    <row r="93" spans="1:8" s="47" customFormat="1" ht="135" customHeight="1" x14ac:dyDescent="0.3">
      <c r="A93" s="246">
        <v>20</v>
      </c>
      <c r="B93" s="118" t="s">
        <v>102</v>
      </c>
      <c r="C93" s="129">
        <f>C95+C96+C94</f>
        <v>55743.245999999999</v>
      </c>
      <c r="D93" s="129">
        <f>D95+D96+D94</f>
        <v>55019.995999999999</v>
      </c>
      <c r="E93" s="129">
        <f t="shared" si="13"/>
        <v>98.702533397498954</v>
      </c>
      <c r="F93" s="224" t="s">
        <v>233</v>
      </c>
      <c r="G93" s="45"/>
      <c r="H93" s="46"/>
    </row>
    <row r="94" spans="1:8" s="8" customFormat="1" x14ac:dyDescent="0.3">
      <c r="A94" s="246"/>
      <c r="B94" s="159" t="s">
        <v>4</v>
      </c>
      <c r="C94" s="130">
        <v>16.045999999999999</v>
      </c>
      <c r="D94" s="130">
        <v>16.045999999999999</v>
      </c>
      <c r="E94" s="130">
        <f t="shared" si="13"/>
        <v>100</v>
      </c>
      <c r="F94" s="22"/>
      <c r="G94" s="16"/>
      <c r="H94" s="16"/>
    </row>
    <row r="95" spans="1:8" s="6" customFormat="1" x14ac:dyDescent="0.25">
      <c r="A95" s="246"/>
      <c r="B95" s="159" t="s">
        <v>5</v>
      </c>
      <c r="C95" s="130">
        <v>55727.199999999997</v>
      </c>
      <c r="D95" s="123">
        <v>55003.95</v>
      </c>
      <c r="E95" s="130">
        <f t="shared" ref="E95:E104" si="14">D95/C95*100</f>
        <v>98.702159807060113</v>
      </c>
      <c r="F95" s="11"/>
      <c r="G95" s="39"/>
      <c r="H95" s="15"/>
    </row>
    <row r="96" spans="1:8" s="6" customFormat="1" x14ac:dyDescent="0.25">
      <c r="A96" s="246"/>
      <c r="B96" s="159" t="s">
        <v>7</v>
      </c>
      <c r="C96" s="130"/>
      <c r="D96" s="106"/>
      <c r="E96" s="130"/>
      <c r="F96" s="11"/>
      <c r="G96" s="39"/>
      <c r="H96" s="15"/>
    </row>
    <row r="97" spans="1:8" s="29" customFormat="1" ht="104.25" customHeight="1" x14ac:dyDescent="0.3">
      <c r="A97" s="246">
        <v>21</v>
      </c>
      <c r="B97" s="118" t="s">
        <v>37</v>
      </c>
      <c r="C97" s="129">
        <f>C98+C99+C100</f>
        <v>263330.14</v>
      </c>
      <c r="D97" s="129">
        <f>D98+D99+D100</f>
        <v>242625.83</v>
      </c>
      <c r="E97" s="129">
        <f t="shared" si="14"/>
        <v>92.137508452317675</v>
      </c>
      <c r="F97" s="225" t="s">
        <v>110</v>
      </c>
      <c r="G97" s="30"/>
      <c r="H97" s="28"/>
    </row>
    <row r="98" spans="1:8" s="8" customFormat="1" x14ac:dyDescent="0.3">
      <c r="A98" s="246"/>
      <c r="B98" s="159" t="s">
        <v>4</v>
      </c>
      <c r="C98" s="130">
        <v>132291.53</v>
      </c>
      <c r="D98" s="130">
        <v>116967.99</v>
      </c>
      <c r="E98" s="130">
        <f t="shared" si="14"/>
        <v>88.416839687317847</v>
      </c>
      <c r="F98" s="22"/>
      <c r="G98" s="16"/>
      <c r="H98" s="16"/>
    </row>
    <row r="99" spans="1:8" s="6" customFormat="1" x14ac:dyDescent="0.25">
      <c r="A99" s="246"/>
      <c r="B99" s="159" t="s">
        <v>5</v>
      </c>
      <c r="C99" s="130">
        <v>118707.92</v>
      </c>
      <c r="D99" s="130">
        <v>113854.68</v>
      </c>
      <c r="E99" s="130">
        <f t="shared" si="14"/>
        <v>95.911612300173402</v>
      </c>
      <c r="F99" s="11"/>
      <c r="G99" s="15"/>
      <c r="H99" s="15"/>
    </row>
    <row r="100" spans="1:8" s="6" customFormat="1" x14ac:dyDescent="0.25">
      <c r="A100" s="246"/>
      <c r="B100" s="159" t="s">
        <v>8</v>
      </c>
      <c r="C100" s="130">
        <v>12330.69</v>
      </c>
      <c r="D100" s="130">
        <v>11803.16</v>
      </c>
      <c r="E100" s="130">
        <f t="shared" si="14"/>
        <v>95.721812810150936</v>
      </c>
      <c r="F100" s="11"/>
      <c r="G100" s="15"/>
      <c r="H100" s="15"/>
    </row>
    <row r="101" spans="1:8" s="6" customFormat="1" ht="113.25" customHeight="1" x14ac:dyDescent="0.25">
      <c r="A101" s="246">
        <v>22</v>
      </c>
      <c r="B101" s="118" t="s">
        <v>186</v>
      </c>
      <c r="C101" s="129">
        <f>C104+C103+C102</f>
        <v>87193</v>
      </c>
      <c r="D101" s="129">
        <f>D104+D103+D102</f>
        <v>87193</v>
      </c>
      <c r="E101" s="129">
        <f t="shared" si="14"/>
        <v>100</v>
      </c>
      <c r="F101" s="121" t="s">
        <v>235</v>
      </c>
      <c r="G101" s="39"/>
      <c r="H101" s="15"/>
    </row>
    <row r="102" spans="1:8" s="29" customFormat="1" x14ac:dyDescent="0.3">
      <c r="A102" s="246"/>
      <c r="B102" s="122" t="s">
        <v>4</v>
      </c>
      <c r="C102" s="140">
        <v>4408</v>
      </c>
      <c r="D102" s="140">
        <v>4408</v>
      </c>
      <c r="E102" s="140">
        <f t="shared" ref="E102" si="15">D102/C102*100</f>
        <v>100</v>
      </c>
      <c r="F102" s="89"/>
      <c r="G102" s="30"/>
      <c r="H102" s="28"/>
    </row>
    <row r="103" spans="1:8" s="6" customFormat="1" ht="22.5" customHeight="1" x14ac:dyDescent="0.25">
      <c r="A103" s="246"/>
      <c r="B103" s="121" t="s">
        <v>5</v>
      </c>
      <c r="C103" s="130">
        <v>7785</v>
      </c>
      <c r="D103" s="130">
        <v>7785</v>
      </c>
      <c r="E103" s="130">
        <f t="shared" si="14"/>
        <v>100</v>
      </c>
      <c r="F103" s="89"/>
      <c r="G103" s="15"/>
      <c r="H103" s="15"/>
    </row>
    <row r="104" spans="1:8" s="6" customFormat="1" x14ac:dyDescent="0.25">
      <c r="A104" s="246"/>
      <c r="B104" s="121" t="s">
        <v>12</v>
      </c>
      <c r="C104" s="130">
        <v>75000</v>
      </c>
      <c r="D104" s="130">
        <v>75000</v>
      </c>
      <c r="E104" s="130">
        <f t="shared" si="14"/>
        <v>100</v>
      </c>
      <c r="F104" s="98"/>
      <c r="G104" s="15"/>
      <c r="H104" s="15"/>
    </row>
    <row r="105" spans="1:8" s="6" customFormat="1" ht="113.25" customHeight="1" x14ac:dyDescent="0.25">
      <c r="A105" s="246">
        <v>23</v>
      </c>
      <c r="B105" s="118" t="s">
        <v>187</v>
      </c>
      <c r="C105" s="129">
        <f>C106</f>
        <v>6968.3</v>
      </c>
      <c r="D105" s="129">
        <f>D106</f>
        <v>6967.89</v>
      </c>
      <c r="E105" s="129">
        <f t="shared" ref="E105:E106" si="16">D105/C105*100</f>
        <v>99.994116211988583</v>
      </c>
      <c r="F105" s="121" t="s">
        <v>234</v>
      </c>
      <c r="G105" s="39"/>
      <c r="H105" s="15"/>
    </row>
    <row r="106" spans="1:8" s="6" customFormat="1" ht="22.5" customHeight="1" x14ac:dyDescent="0.25">
      <c r="A106" s="246"/>
      <c r="B106" s="121" t="s">
        <v>5</v>
      </c>
      <c r="C106" s="130">
        <v>6968.3</v>
      </c>
      <c r="D106" s="130">
        <v>6967.89</v>
      </c>
      <c r="E106" s="130">
        <f t="shared" si="16"/>
        <v>99.994116211988583</v>
      </c>
      <c r="F106" s="89"/>
      <c r="G106" s="15"/>
      <c r="H106" s="15"/>
    </row>
    <row r="107" spans="1:8" s="6" customFormat="1" ht="25.5" customHeight="1" x14ac:dyDescent="0.25">
      <c r="A107" s="246"/>
      <c r="B107" s="126" t="s">
        <v>6</v>
      </c>
      <c r="C107" s="161">
        <f>C108+C109+C110+C112</f>
        <v>2814136.5960000004</v>
      </c>
      <c r="D107" s="161">
        <f>D108+D109+D110+D112</f>
        <v>2757262.8060000003</v>
      </c>
      <c r="E107" s="131">
        <f t="shared" ref="E107:E112" si="17">D107/C107*100</f>
        <v>97.978996823365279</v>
      </c>
      <c r="F107" s="26"/>
      <c r="G107" s="15"/>
      <c r="H107" s="15"/>
    </row>
    <row r="108" spans="1:8" s="6" customFormat="1" x14ac:dyDescent="0.25">
      <c r="A108" s="246"/>
      <c r="B108" s="121" t="s">
        <v>11</v>
      </c>
      <c r="C108" s="156">
        <f>C100+C69+C76</f>
        <v>58983.57</v>
      </c>
      <c r="D108" s="156">
        <f>D100+D69+D76</f>
        <v>58136.82</v>
      </c>
      <c r="E108" s="123">
        <f>D108/C108*100</f>
        <v>98.564430738932899</v>
      </c>
      <c r="F108" s="78"/>
      <c r="G108" s="39"/>
      <c r="H108" s="15"/>
    </row>
    <row r="109" spans="1:8" s="8" customFormat="1" x14ac:dyDescent="0.3">
      <c r="A109" s="246"/>
      <c r="B109" s="121" t="s">
        <v>4</v>
      </c>
      <c r="C109" s="156">
        <f>C98+C72+C67+C64+C87+C84+C102+C94+C78</f>
        <v>1895539.1060000001</v>
      </c>
      <c r="D109" s="156">
        <f>D98+D72+D67+D64+D87+D84+D102+D94+D78</f>
        <v>1858998.8860000002</v>
      </c>
      <c r="E109" s="156">
        <f t="shared" si="17"/>
        <v>98.07230460799579</v>
      </c>
      <c r="F109" s="22"/>
      <c r="G109" s="16"/>
      <c r="H109" s="16"/>
    </row>
    <row r="110" spans="1:8" s="6" customFormat="1" x14ac:dyDescent="0.25">
      <c r="A110" s="246"/>
      <c r="B110" s="121" t="s">
        <v>5</v>
      </c>
      <c r="C110" s="140">
        <f>C61+C65+C68+C73+C77+C81+C83+C86+C89+C91+C95+C99+C103+C106</f>
        <v>762514.64000000013</v>
      </c>
      <c r="D110" s="140">
        <f>D61+D65+D68+D73+D77+D81+D83+D86+D89+D91+D95+D99+D103+D106</f>
        <v>748586.5199999999</v>
      </c>
      <c r="E110" s="156">
        <f t="shared" si="17"/>
        <v>98.173396382264841</v>
      </c>
      <c r="F110" s="78"/>
      <c r="G110" s="15"/>
      <c r="H110" s="15"/>
    </row>
    <row r="111" spans="1:8" s="6" customFormat="1" ht="30" customHeight="1" x14ac:dyDescent="0.25">
      <c r="A111" s="246"/>
      <c r="B111" s="121" t="s">
        <v>8</v>
      </c>
      <c r="C111" s="175"/>
      <c r="D111" s="175"/>
      <c r="E111" s="156" t="e">
        <f t="shared" si="17"/>
        <v>#DIV/0!</v>
      </c>
      <c r="F111" s="22"/>
      <c r="G111" s="15"/>
      <c r="H111" s="15"/>
    </row>
    <row r="112" spans="1:8" s="6" customFormat="1" x14ac:dyDescent="0.25">
      <c r="A112" s="246"/>
      <c r="B112" s="121" t="s">
        <v>7</v>
      </c>
      <c r="C112" s="140">
        <f>C70+C62+C104+C96+C74</f>
        <v>97099.28</v>
      </c>
      <c r="D112" s="140">
        <f>D70+D62+D104+D96+D74</f>
        <v>91540.58</v>
      </c>
      <c r="E112" s="156">
        <f t="shared" si="17"/>
        <v>94.275240763886202</v>
      </c>
      <c r="F112" s="78"/>
      <c r="G112" s="15"/>
      <c r="H112" s="15"/>
    </row>
    <row r="113" spans="1:11" s="3" customFormat="1" ht="20.25" customHeight="1" x14ac:dyDescent="0.25">
      <c r="A113" s="247"/>
      <c r="B113" s="268" t="s">
        <v>284</v>
      </c>
      <c r="C113" s="267"/>
      <c r="D113" s="267"/>
      <c r="E113" s="267"/>
      <c r="F113" s="267"/>
      <c r="G113" s="14"/>
      <c r="H113" s="14"/>
      <c r="K113" s="6"/>
    </row>
    <row r="114" spans="1:11" s="6" customFormat="1" ht="42.75" customHeight="1" x14ac:dyDescent="0.25">
      <c r="A114" s="246"/>
      <c r="B114" s="170" t="s">
        <v>175</v>
      </c>
      <c r="C114" s="134">
        <f>C115+C118+C120+C122</f>
        <v>276577.42</v>
      </c>
      <c r="D114" s="134">
        <f>D115+D118+D120+D122</f>
        <v>262245.20999999996</v>
      </c>
      <c r="E114" s="134">
        <f t="shared" ref="E114:E123" si="18">D114/C114*100</f>
        <v>94.818011535431907</v>
      </c>
      <c r="F114" s="7"/>
      <c r="G114" s="228"/>
      <c r="H114" s="228"/>
    </row>
    <row r="115" spans="1:11" s="3" customFormat="1" ht="264" x14ac:dyDescent="0.25">
      <c r="A115" s="247">
        <v>24</v>
      </c>
      <c r="B115" s="151" t="s">
        <v>41</v>
      </c>
      <c r="C115" s="128">
        <f>C116+C117</f>
        <v>203265.88</v>
      </c>
      <c r="D115" s="128">
        <f>D116+D117</f>
        <v>201720.37</v>
      </c>
      <c r="E115" s="129">
        <f t="shared" si="18"/>
        <v>99.239660881600003</v>
      </c>
      <c r="F115" s="7" t="s">
        <v>226</v>
      </c>
      <c r="G115" s="14"/>
      <c r="H115" s="14"/>
    </row>
    <row r="116" spans="1:11" s="3" customFormat="1" x14ac:dyDescent="0.25">
      <c r="A116" s="247"/>
      <c r="B116" s="159" t="s">
        <v>4</v>
      </c>
      <c r="C116" s="123">
        <v>5581.31</v>
      </c>
      <c r="D116" s="140">
        <v>5581.12</v>
      </c>
      <c r="E116" s="123">
        <f t="shared" si="18"/>
        <v>99.996595781277136</v>
      </c>
      <c r="F116" s="7"/>
      <c r="G116" s="14"/>
      <c r="H116" s="14"/>
    </row>
    <row r="117" spans="1:11" s="3" customFormat="1" x14ac:dyDescent="0.25">
      <c r="A117" s="247"/>
      <c r="B117" s="121" t="s">
        <v>5</v>
      </c>
      <c r="C117" s="123">
        <f>197684.57</f>
        <v>197684.57</v>
      </c>
      <c r="D117" s="123">
        <v>196139.25</v>
      </c>
      <c r="E117" s="123">
        <f t="shared" si="18"/>
        <v>99.218290026378881</v>
      </c>
      <c r="F117" s="7"/>
      <c r="G117" s="14"/>
      <c r="H117" s="14"/>
    </row>
    <row r="118" spans="1:11" s="3" customFormat="1" ht="77.25" customHeight="1" x14ac:dyDescent="0.25">
      <c r="A118" s="247">
        <v>25</v>
      </c>
      <c r="B118" s="151" t="s">
        <v>169</v>
      </c>
      <c r="C118" s="134">
        <f>C119</f>
        <v>70588.740000000005</v>
      </c>
      <c r="D118" s="134">
        <f>D119</f>
        <v>57960.77</v>
      </c>
      <c r="E118" s="129">
        <f t="shared" si="18"/>
        <v>82.110503743231561</v>
      </c>
      <c r="F118" s="198" t="s">
        <v>223</v>
      </c>
      <c r="G118" s="23"/>
      <c r="H118" s="14"/>
    </row>
    <row r="119" spans="1:11" s="3" customFormat="1" x14ac:dyDescent="0.25">
      <c r="A119" s="247"/>
      <c r="B119" s="122" t="s">
        <v>42</v>
      </c>
      <c r="C119" s="140">
        <v>70588.740000000005</v>
      </c>
      <c r="D119" s="140">
        <v>57960.77</v>
      </c>
      <c r="E119" s="123">
        <f t="shared" si="18"/>
        <v>82.110503743231561</v>
      </c>
      <c r="F119" s="7"/>
      <c r="G119" s="14"/>
      <c r="H119" s="14"/>
    </row>
    <row r="120" spans="1:11" s="3" customFormat="1" ht="79.5" customHeight="1" x14ac:dyDescent="0.25">
      <c r="A120" s="247">
        <v>26</v>
      </c>
      <c r="B120" s="151" t="s">
        <v>43</v>
      </c>
      <c r="C120" s="134">
        <f>C121</f>
        <v>351.8</v>
      </c>
      <c r="D120" s="134">
        <f>D121</f>
        <v>193.1</v>
      </c>
      <c r="E120" s="129">
        <f t="shared" si="18"/>
        <v>54.889141557703233</v>
      </c>
      <c r="F120" s="206" t="s">
        <v>224</v>
      </c>
      <c r="G120" s="14"/>
      <c r="H120" s="14"/>
    </row>
    <row r="121" spans="1:11" s="3" customFormat="1" x14ac:dyDescent="0.25">
      <c r="A121" s="247"/>
      <c r="B121" s="122" t="s">
        <v>5</v>
      </c>
      <c r="C121" s="140">
        <v>351.8</v>
      </c>
      <c r="D121" s="140">
        <v>193.1</v>
      </c>
      <c r="E121" s="123">
        <f t="shared" si="18"/>
        <v>54.889141557703233</v>
      </c>
      <c r="F121" s="107" t="s">
        <v>45</v>
      </c>
      <c r="G121" s="14"/>
      <c r="H121" s="14"/>
    </row>
    <row r="122" spans="1:11" s="3" customFormat="1" ht="258" customHeight="1" x14ac:dyDescent="0.25">
      <c r="A122" s="247">
        <v>27</v>
      </c>
      <c r="B122" s="151" t="s">
        <v>44</v>
      </c>
      <c r="C122" s="128">
        <f>C123</f>
        <v>2371</v>
      </c>
      <c r="D122" s="128">
        <f>D123</f>
        <v>2370.9699999999998</v>
      </c>
      <c r="E122" s="174">
        <f t="shared" si="18"/>
        <v>99.998734711092368</v>
      </c>
      <c r="F122" s="206" t="s">
        <v>252</v>
      </c>
      <c r="G122" s="229">
        <f>D122/D136*100</f>
        <v>0.85494062955364847</v>
      </c>
      <c r="H122" s="14"/>
    </row>
    <row r="123" spans="1:11" s="3" customFormat="1" x14ac:dyDescent="0.25">
      <c r="A123" s="247"/>
      <c r="B123" s="159" t="s">
        <v>5</v>
      </c>
      <c r="C123" s="123">
        <v>2371</v>
      </c>
      <c r="D123" s="123">
        <v>2370.9699999999998</v>
      </c>
      <c r="E123" s="140">
        <f t="shared" si="18"/>
        <v>99.998734711092368</v>
      </c>
      <c r="F123" s="70"/>
      <c r="G123" s="14"/>
      <c r="H123" s="14"/>
    </row>
    <row r="124" spans="1:11" s="6" customFormat="1" ht="49.5" x14ac:dyDescent="0.25">
      <c r="A124" s="246"/>
      <c r="B124" s="171" t="s">
        <v>29</v>
      </c>
      <c r="C124" s="134">
        <f>C125+C127</f>
        <v>6380.9</v>
      </c>
      <c r="D124" s="134">
        <f>D125+D127</f>
        <v>6375.12</v>
      </c>
      <c r="E124" s="134">
        <f t="shared" ref="C124:E125" si="19">E125</f>
        <v>100</v>
      </c>
      <c r="F124" s="22"/>
      <c r="G124" s="15"/>
      <c r="H124" s="15"/>
    </row>
    <row r="125" spans="1:11" s="3" customFormat="1" ht="69.75" customHeight="1" x14ac:dyDescent="0.25">
      <c r="A125" s="247">
        <v>28</v>
      </c>
      <c r="B125" s="151" t="s">
        <v>170</v>
      </c>
      <c r="C125" s="128">
        <f t="shared" si="19"/>
        <v>3894.2</v>
      </c>
      <c r="D125" s="128">
        <f>D126</f>
        <v>3894.2</v>
      </c>
      <c r="E125" s="129">
        <f t="shared" si="19"/>
        <v>100</v>
      </c>
      <c r="F125" s="206" t="s">
        <v>248</v>
      </c>
      <c r="G125" s="14"/>
      <c r="H125" s="14"/>
    </row>
    <row r="126" spans="1:11" s="3" customFormat="1" x14ac:dyDescent="0.25">
      <c r="A126" s="247"/>
      <c r="B126" s="119" t="s">
        <v>5</v>
      </c>
      <c r="C126" s="123">
        <v>3894.2</v>
      </c>
      <c r="D126" s="123">
        <v>3894.2</v>
      </c>
      <c r="E126" s="123">
        <f>D126/C126*100</f>
        <v>100</v>
      </c>
      <c r="F126" s="22"/>
      <c r="G126" s="14"/>
      <c r="H126" s="14"/>
    </row>
    <row r="127" spans="1:11" s="3" customFormat="1" ht="53.25" customHeight="1" x14ac:dyDescent="0.25">
      <c r="A127" s="247">
        <v>29</v>
      </c>
      <c r="B127" s="151" t="s">
        <v>171</v>
      </c>
      <c r="C127" s="128">
        <f>C129+C128</f>
        <v>2486.6999999999998</v>
      </c>
      <c r="D127" s="128">
        <f>D129+D128</f>
        <v>2480.92</v>
      </c>
      <c r="E127" s="129">
        <f>E129</f>
        <v>99.579961747829898</v>
      </c>
      <c r="F127" s="206" t="s">
        <v>211</v>
      </c>
      <c r="G127" s="14"/>
      <c r="H127" s="14"/>
    </row>
    <row r="128" spans="1:11" s="6" customFormat="1" x14ac:dyDescent="0.3">
      <c r="A128" s="246"/>
      <c r="B128" s="121" t="s">
        <v>4</v>
      </c>
      <c r="C128" s="123">
        <v>1127.3</v>
      </c>
      <c r="D128" s="123">
        <v>1127.23</v>
      </c>
      <c r="E128" s="123">
        <f>D128/C128*100</f>
        <v>99.993790472811156</v>
      </c>
      <c r="F128" s="22"/>
      <c r="G128" s="24"/>
      <c r="H128" s="15"/>
    </row>
    <row r="129" spans="1:8" s="3" customFormat="1" x14ac:dyDescent="0.25">
      <c r="A129" s="247"/>
      <c r="B129" s="119" t="s">
        <v>5</v>
      </c>
      <c r="C129" s="123">
        <v>1359.4</v>
      </c>
      <c r="D129" s="123">
        <f>1294.36+59.33</f>
        <v>1353.6899999999998</v>
      </c>
      <c r="E129" s="123">
        <f>D129/C129*100</f>
        <v>99.579961747829898</v>
      </c>
      <c r="F129" s="121"/>
      <c r="G129" s="14"/>
      <c r="H129" s="14"/>
    </row>
    <row r="130" spans="1:8" s="3" customFormat="1" ht="43.5" customHeight="1" x14ac:dyDescent="0.25">
      <c r="A130" s="247"/>
      <c r="B130" s="151" t="s">
        <v>253</v>
      </c>
      <c r="C130" s="134">
        <f t="shared" ref="C130:E134" si="20">C131</f>
        <v>8344.7900000000009</v>
      </c>
      <c r="D130" s="134">
        <f>D131</f>
        <v>8334.5400000000009</v>
      </c>
      <c r="E130" s="134">
        <f t="shared" si="20"/>
        <v>99.877168868239934</v>
      </c>
      <c r="F130" s="102"/>
      <c r="G130" s="14"/>
      <c r="H130" s="14"/>
    </row>
    <row r="131" spans="1:8" s="3" customFormat="1" ht="49.5" x14ac:dyDescent="0.25">
      <c r="A131" s="247">
        <v>30</v>
      </c>
      <c r="B131" s="151" t="s">
        <v>172</v>
      </c>
      <c r="C131" s="128">
        <f t="shared" si="20"/>
        <v>8344.7900000000009</v>
      </c>
      <c r="D131" s="128">
        <f>D132</f>
        <v>8334.5400000000009</v>
      </c>
      <c r="E131" s="129">
        <f t="shared" si="20"/>
        <v>99.877168868239934</v>
      </c>
      <c r="F131" s="121" t="s">
        <v>46</v>
      </c>
      <c r="G131" s="14"/>
      <c r="H131" s="14"/>
    </row>
    <row r="132" spans="1:8" s="3" customFormat="1" x14ac:dyDescent="0.25">
      <c r="A132" s="247"/>
      <c r="B132" s="119" t="s">
        <v>5</v>
      </c>
      <c r="C132" s="123">
        <v>8344.7900000000009</v>
      </c>
      <c r="D132" s="123">
        <v>8334.5400000000009</v>
      </c>
      <c r="E132" s="123">
        <f>D132/C132*100</f>
        <v>99.877168868239934</v>
      </c>
      <c r="F132" s="22"/>
      <c r="G132" s="14"/>
      <c r="H132" s="14"/>
    </row>
    <row r="133" spans="1:8" s="3" customFormat="1" ht="43.5" customHeight="1" x14ac:dyDescent="0.25">
      <c r="A133" s="247"/>
      <c r="B133" s="151" t="s">
        <v>176</v>
      </c>
      <c r="C133" s="134">
        <f>C134</f>
        <v>370.82</v>
      </c>
      <c r="D133" s="134">
        <f>D134</f>
        <v>370.82</v>
      </c>
      <c r="E133" s="134">
        <f t="shared" si="20"/>
        <v>100</v>
      </c>
      <c r="F133" s="102"/>
      <c r="G133" s="14"/>
      <c r="H133" s="14"/>
    </row>
    <row r="134" spans="1:8" s="3" customFormat="1" ht="33" x14ac:dyDescent="0.25">
      <c r="A134" s="247">
        <v>31</v>
      </c>
      <c r="B134" s="151" t="s">
        <v>173</v>
      </c>
      <c r="C134" s="128">
        <f t="shared" si="20"/>
        <v>370.82</v>
      </c>
      <c r="D134" s="128">
        <f>D135</f>
        <v>370.82</v>
      </c>
      <c r="E134" s="129">
        <f t="shared" si="20"/>
        <v>100</v>
      </c>
      <c r="F134" s="22"/>
      <c r="G134" s="14"/>
      <c r="H134" s="14"/>
    </row>
    <row r="135" spans="1:8" s="3" customFormat="1" x14ac:dyDescent="0.25">
      <c r="A135" s="247"/>
      <c r="B135" s="119" t="s">
        <v>5</v>
      </c>
      <c r="C135" s="123">
        <v>370.82</v>
      </c>
      <c r="D135" s="123">
        <v>370.82</v>
      </c>
      <c r="E135" s="123">
        <f>D135/C135*100</f>
        <v>100</v>
      </c>
      <c r="F135" s="22"/>
      <c r="G135" s="14"/>
      <c r="H135" s="14"/>
    </row>
    <row r="136" spans="1:8" s="6" customFormat="1" x14ac:dyDescent="0.25">
      <c r="A136" s="246"/>
      <c r="B136" s="126" t="s">
        <v>6</v>
      </c>
      <c r="C136" s="131">
        <f>C137+C138</f>
        <v>291673.93</v>
      </c>
      <c r="D136" s="131">
        <f>D137+D138</f>
        <v>277325.69</v>
      </c>
      <c r="E136" s="139">
        <f>D136/C136*100</f>
        <v>95.080725932550777</v>
      </c>
      <c r="F136" s="26"/>
      <c r="G136" s="15"/>
      <c r="H136" s="15"/>
    </row>
    <row r="137" spans="1:8" s="6" customFormat="1" x14ac:dyDescent="0.25">
      <c r="A137" s="246"/>
      <c r="B137" s="121" t="s">
        <v>4</v>
      </c>
      <c r="C137" s="123">
        <f>C116+C128</f>
        <v>6708.6100000000006</v>
      </c>
      <c r="D137" s="123">
        <f>D116+D128</f>
        <v>6708.35</v>
      </c>
      <c r="E137" s="140">
        <f>D137/C137*100</f>
        <v>99.996124383441582</v>
      </c>
      <c r="F137" s="22"/>
      <c r="G137" s="39"/>
      <c r="H137" s="15"/>
    </row>
    <row r="138" spans="1:8" s="6" customFormat="1" x14ac:dyDescent="0.25">
      <c r="A138" s="246"/>
      <c r="B138" s="121" t="s">
        <v>5</v>
      </c>
      <c r="C138" s="123">
        <f>C117+C119+C121+C123+C126+C132+C129+C135</f>
        <v>284965.32</v>
      </c>
      <c r="D138" s="123">
        <f>D117+D119+D121+D123+D126+D132+D129+D135</f>
        <v>270617.34000000003</v>
      </c>
      <c r="E138" s="140">
        <f>D138/C138*100</f>
        <v>94.965008373650534</v>
      </c>
      <c r="F138" s="22"/>
      <c r="G138" s="15"/>
      <c r="H138" s="15"/>
    </row>
    <row r="139" spans="1:8" ht="21.75" customHeight="1" x14ac:dyDescent="0.3">
      <c r="B139" s="268" t="s">
        <v>108</v>
      </c>
      <c r="C139" s="268"/>
      <c r="D139" s="268"/>
      <c r="E139" s="268"/>
      <c r="F139" s="268"/>
      <c r="G139" s="13"/>
      <c r="H139" s="13"/>
    </row>
    <row r="140" spans="1:8" s="8" customFormat="1" ht="35.25" customHeight="1" x14ac:dyDescent="0.3">
      <c r="A140" s="246"/>
      <c r="B140" s="230" t="s">
        <v>93</v>
      </c>
      <c r="C140" s="134">
        <f>C141+C145+C148+C151+C154+C157</f>
        <v>498748.10000000003</v>
      </c>
      <c r="D140" s="134">
        <f>D141+D145+D148+D151+D154+D157</f>
        <v>389632.54000000004</v>
      </c>
      <c r="E140" s="134">
        <f>D140/C140*100</f>
        <v>78.122110139366953</v>
      </c>
      <c r="F140" s="11"/>
      <c r="G140" s="16"/>
      <c r="H140" s="99"/>
    </row>
    <row r="141" spans="1:8" s="8" customFormat="1" ht="176.25" customHeight="1" x14ac:dyDescent="0.3">
      <c r="A141" s="246">
        <v>32</v>
      </c>
      <c r="B141" s="231" t="s">
        <v>26</v>
      </c>
      <c r="C141" s="134">
        <f>C142+C143+C144</f>
        <v>6000</v>
      </c>
      <c r="D141" s="134">
        <f>D142+D143+D144</f>
        <v>2800</v>
      </c>
      <c r="E141" s="174">
        <f>D141/C141*100</f>
        <v>46.666666666666664</v>
      </c>
      <c r="F141" s="223" t="s">
        <v>280</v>
      </c>
      <c r="G141" s="49"/>
      <c r="H141" s="16"/>
    </row>
    <row r="142" spans="1:8" s="8" customFormat="1" ht="18.75" hidden="1" customHeight="1" x14ac:dyDescent="0.3">
      <c r="A142" s="246"/>
      <c r="B142" s="223" t="s">
        <v>4</v>
      </c>
      <c r="C142" s="140"/>
      <c r="D142" s="140">
        <v>0</v>
      </c>
      <c r="E142" s="140"/>
      <c r="F142" s="11"/>
      <c r="G142" s="16"/>
      <c r="H142" s="16"/>
    </row>
    <row r="143" spans="1:8" s="8" customFormat="1" ht="18.75" hidden="1" customHeight="1" x14ac:dyDescent="0.3">
      <c r="A143" s="246"/>
      <c r="B143" s="223" t="s">
        <v>5</v>
      </c>
      <c r="C143" s="140"/>
      <c r="D143" s="140">
        <v>0</v>
      </c>
      <c r="E143" s="140"/>
      <c r="F143" s="11"/>
      <c r="G143" s="16"/>
      <c r="H143" s="16"/>
    </row>
    <row r="144" spans="1:8" s="8" customFormat="1" ht="18.75" customHeight="1" x14ac:dyDescent="0.3">
      <c r="A144" s="246"/>
      <c r="B144" s="223" t="s">
        <v>12</v>
      </c>
      <c r="C144" s="140">
        <v>6000</v>
      </c>
      <c r="D144" s="140">
        <v>2800</v>
      </c>
      <c r="E144" s="140">
        <f t="shared" ref="E144:E147" si="21">D144/C144*100</f>
        <v>46.666666666666664</v>
      </c>
      <c r="F144" s="11"/>
      <c r="G144" s="16"/>
      <c r="H144" s="16"/>
    </row>
    <row r="145" spans="1:8" s="8" customFormat="1" ht="162.75" customHeight="1" x14ac:dyDescent="0.3">
      <c r="A145" s="246">
        <v>33</v>
      </c>
      <c r="B145" s="118" t="s">
        <v>254</v>
      </c>
      <c r="C145" s="128">
        <f>C146+C147</f>
        <v>47606.799999999996</v>
      </c>
      <c r="D145" s="128">
        <f>D146+D147</f>
        <v>45659.270000000004</v>
      </c>
      <c r="E145" s="129">
        <f t="shared" si="21"/>
        <v>95.909134829478162</v>
      </c>
      <c r="F145" s="21"/>
      <c r="G145" s="16"/>
      <c r="H145" s="16"/>
    </row>
    <row r="146" spans="1:8" s="8" customFormat="1" x14ac:dyDescent="0.3">
      <c r="A146" s="246"/>
      <c r="B146" s="223" t="s">
        <v>4</v>
      </c>
      <c r="C146" s="140">
        <v>41454.1</v>
      </c>
      <c r="D146" s="140">
        <v>41454.050000000003</v>
      </c>
      <c r="E146" s="123">
        <f t="shared" si="21"/>
        <v>99.99987938466883</v>
      </c>
      <c r="F146" s="11"/>
      <c r="G146" s="16"/>
      <c r="H146" s="16"/>
    </row>
    <row r="147" spans="1:8" s="8" customFormat="1" x14ac:dyDescent="0.3">
      <c r="A147" s="246"/>
      <c r="B147" s="223" t="s">
        <v>5</v>
      </c>
      <c r="C147" s="140">
        <v>6152.7</v>
      </c>
      <c r="D147" s="140">
        <v>4205.22</v>
      </c>
      <c r="E147" s="140">
        <f t="shared" si="21"/>
        <v>68.347554732068843</v>
      </c>
      <c r="F147" s="11"/>
      <c r="G147" s="16"/>
      <c r="H147" s="16"/>
    </row>
    <row r="148" spans="1:8" s="8" customFormat="1" ht="198" x14ac:dyDescent="0.3">
      <c r="A148" s="246">
        <v>34</v>
      </c>
      <c r="B148" s="118" t="s">
        <v>94</v>
      </c>
      <c r="C148" s="128">
        <f>C149+C150</f>
        <v>89109.900000000009</v>
      </c>
      <c r="D148" s="128">
        <f>D149+D150</f>
        <v>3825.58</v>
      </c>
      <c r="E148" s="129">
        <f>D148/C148*100</f>
        <v>4.2931032354429748</v>
      </c>
      <c r="F148" s="119" t="s">
        <v>278</v>
      </c>
      <c r="G148" s="49"/>
      <c r="H148" s="16"/>
    </row>
    <row r="149" spans="1:8" s="8" customFormat="1" ht="18.75" customHeight="1" x14ac:dyDescent="0.3">
      <c r="A149" s="246"/>
      <c r="B149" s="223" t="s">
        <v>5</v>
      </c>
      <c r="C149" s="140">
        <v>359.3</v>
      </c>
      <c r="D149" s="140">
        <v>354.5</v>
      </c>
      <c r="E149" s="140">
        <f>D149/C149*100</f>
        <v>98.664069023100467</v>
      </c>
      <c r="F149" s="11"/>
      <c r="G149" s="16"/>
      <c r="H149" s="16"/>
    </row>
    <row r="150" spans="1:8" s="8" customFormat="1" ht="18.75" customHeight="1" x14ac:dyDescent="0.3">
      <c r="A150" s="246"/>
      <c r="B150" s="223" t="s">
        <v>7</v>
      </c>
      <c r="C150" s="140">
        <v>88750.6</v>
      </c>
      <c r="D150" s="140">
        <v>3471.08</v>
      </c>
      <c r="E150" s="140">
        <f>D150/C150*100</f>
        <v>3.9110496154392194</v>
      </c>
      <c r="F150" s="11"/>
      <c r="G150" s="16"/>
      <c r="H150" s="16"/>
    </row>
    <row r="151" spans="1:8" s="8" customFormat="1" ht="402" customHeight="1" x14ac:dyDescent="0.3">
      <c r="A151" s="246">
        <v>35</v>
      </c>
      <c r="B151" s="118" t="s">
        <v>111</v>
      </c>
      <c r="C151" s="128">
        <f>C152+C153</f>
        <v>339833.97000000003</v>
      </c>
      <c r="D151" s="128">
        <f>D152+D153</f>
        <v>327649.32</v>
      </c>
      <c r="E151" s="174">
        <f t="shared" ref="E151:E156" si="22">D151/C151*100</f>
        <v>96.414528541687574</v>
      </c>
      <c r="F151" s="169" t="s">
        <v>281</v>
      </c>
      <c r="G151" s="49"/>
      <c r="H151" s="16"/>
    </row>
    <row r="152" spans="1:8" s="8" customFormat="1" x14ac:dyDescent="0.3">
      <c r="A152" s="246"/>
      <c r="B152" s="223" t="s">
        <v>4</v>
      </c>
      <c r="C152" s="140">
        <v>298160.89</v>
      </c>
      <c r="D152" s="140">
        <v>298160.88</v>
      </c>
      <c r="E152" s="140">
        <f t="shared" si="22"/>
        <v>99.999996646106055</v>
      </c>
      <c r="F152" s="108"/>
      <c r="G152" s="16"/>
      <c r="H152" s="16"/>
    </row>
    <row r="153" spans="1:8" s="8" customFormat="1" x14ac:dyDescent="0.3">
      <c r="A153" s="246"/>
      <c r="B153" s="223" t="s">
        <v>5</v>
      </c>
      <c r="C153" s="140">
        <f>32639.28+9033.8</f>
        <v>41673.08</v>
      </c>
      <c r="D153" s="140">
        <v>29488.44</v>
      </c>
      <c r="E153" s="140">
        <f t="shared" si="22"/>
        <v>70.761364410789881</v>
      </c>
      <c r="F153" s="108"/>
      <c r="G153" s="16"/>
      <c r="H153" s="16"/>
    </row>
    <row r="154" spans="1:8" s="8" customFormat="1" ht="116.25" customHeight="1" x14ac:dyDescent="0.3">
      <c r="A154" s="246">
        <v>36</v>
      </c>
      <c r="B154" s="118" t="s">
        <v>279</v>
      </c>
      <c r="C154" s="128">
        <f>C155+C156</f>
        <v>15355.630000000001</v>
      </c>
      <c r="D154" s="134">
        <f>D155+D156</f>
        <v>8856.67</v>
      </c>
      <c r="E154" s="174">
        <f t="shared" si="22"/>
        <v>57.677021392153883</v>
      </c>
      <c r="F154" s="169" t="s">
        <v>277</v>
      </c>
      <c r="G154" s="16"/>
      <c r="H154" s="16"/>
    </row>
    <row r="155" spans="1:8" s="8" customFormat="1" ht="23.25" customHeight="1" x14ac:dyDescent="0.3">
      <c r="A155" s="246"/>
      <c r="B155" s="223" t="s">
        <v>4</v>
      </c>
      <c r="C155" s="140">
        <v>3371.01</v>
      </c>
      <c r="D155" s="140">
        <v>3371.01</v>
      </c>
      <c r="E155" s="140">
        <f t="shared" si="22"/>
        <v>100</v>
      </c>
      <c r="F155" s="108"/>
      <c r="G155" s="16"/>
      <c r="H155" s="16"/>
    </row>
    <row r="156" spans="1:8" s="8" customFormat="1" x14ac:dyDescent="0.3">
      <c r="A156" s="246"/>
      <c r="B156" s="223" t="s">
        <v>5</v>
      </c>
      <c r="C156" s="140">
        <v>11984.62</v>
      </c>
      <c r="D156" s="140">
        <v>5485.66</v>
      </c>
      <c r="E156" s="140">
        <f t="shared" si="22"/>
        <v>45.772498418806769</v>
      </c>
      <c r="F156" s="108"/>
      <c r="G156" s="16"/>
      <c r="H156" s="16"/>
    </row>
    <row r="157" spans="1:8" s="8" customFormat="1" ht="89.25" customHeight="1" x14ac:dyDescent="0.3">
      <c r="A157" s="246">
        <v>37</v>
      </c>
      <c r="B157" s="118" t="s">
        <v>255</v>
      </c>
      <c r="C157" s="128">
        <f>C158+C159</f>
        <v>841.8</v>
      </c>
      <c r="D157" s="134">
        <f>D158+D159</f>
        <v>841.7</v>
      </c>
      <c r="E157" s="174">
        <f t="shared" ref="E157:E159" si="23">D157/C157*100</f>
        <v>99.988120693751497</v>
      </c>
      <c r="F157" s="108"/>
      <c r="G157" s="16"/>
      <c r="H157" s="16"/>
    </row>
    <row r="158" spans="1:8" s="8" customFormat="1" ht="23.25" customHeight="1" x14ac:dyDescent="0.3">
      <c r="A158" s="246"/>
      <c r="B158" s="223" t="s">
        <v>4</v>
      </c>
      <c r="C158" s="140">
        <v>0</v>
      </c>
      <c r="D158" s="140"/>
      <c r="E158" s="140" t="e">
        <f t="shared" si="23"/>
        <v>#DIV/0!</v>
      </c>
      <c r="F158" s="108"/>
      <c r="G158" s="16"/>
      <c r="H158" s="16"/>
    </row>
    <row r="159" spans="1:8" s="8" customFormat="1" x14ac:dyDescent="0.3">
      <c r="A159" s="246"/>
      <c r="B159" s="223" t="s">
        <v>5</v>
      </c>
      <c r="C159" s="140">
        <v>841.8</v>
      </c>
      <c r="D159" s="140">
        <v>841.7</v>
      </c>
      <c r="E159" s="140">
        <f t="shared" si="23"/>
        <v>99.988120693751497</v>
      </c>
      <c r="F159" s="108"/>
      <c r="G159" s="16"/>
      <c r="H159" s="16"/>
    </row>
    <row r="160" spans="1:8" s="8" customFormat="1" ht="49.5" x14ac:dyDescent="0.3">
      <c r="A160" s="246"/>
      <c r="B160" s="118" t="s">
        <v>27</v>
      </c>
      <c r="C160" s="128">
        <f>C161+C165</f>
        <v>3647.71</v>
      </c>
      <c r="D160" s="128">
        <f>D161+D165</f>
        <v>3645.75</v>
      </c>
      <c r="E160" s="134">
        <f t="shared" ref="E160:E178" si="24">D160/C160*100</f>
        <v>99.946267658339067</v>
      </c>
      <c r="F160" s="21"/>
      <c r="G160" s="16"/>
      <c r="H160" s="16"/>
    </row>
    <row r="161" spans="1:8" s="8" customFormat="1" ht="129" customHeight="1" x14ac:dyDescent="0.3">
      <c r="A161" s="246">
        <v>38</v>
      </c>
      <c r="B161" s="118" t="s">
        <v>95</v>
      </c>
      <c r="C161" s="128">
        <f>C162+C163+C164</f>
        <v>3638.41</v>
      </c>
      <c r="D161" s="128">
        <f>D162+D163+D164</f>
        <v>3638.33</v>
      </c>
      <c r="E161" s="129">
        <f t="shared" si="24"/>
        <v>99.997801237353684</v>
      </c>
      <c r="F161" s="21"/>
      <c r="G161" s="49"/>
      <c r="H161" s="16"/>
    </row>
    <row r="162" spans="1:8" s="8" customFormat="1" x14ac:dyDescent="0.3">
      <c r="A162" s="246"/>
      <c r="B162" s="159" t="s">
        <v>8</v>
      </c>
      <c r="C162" s="123">
        <v>134.52000000000001</v>
      </c>
      <c r="D162" s="123">
        <v>134.52000000000001</v>
      </c>
      <c r="E162" s="123">
        <f t="shared" si="24"/>
        <v>100</v>
      </c>
      <c r="F162" s="21"/>
      <c r="G162" s="16"/>
      <c r="H162" s="16"/>
    </row>
    <row r="163" spans="1:8" s="8" customFormat="1" ht="18.75" customHeight="1" x14ac:dyDescent="0.3">
      <c r="A163" s="246"/>
      <c r="B163" s="223" t="s">
        <v>4</v>
      </c>
      <c r="C163" s="140">
        <v>3321.89</v>
      </c>
      <c r="D163" s="140">
        <v>3321.89</v>
      </c>
      <c r="E163" s="123">
        <f t="shared" si="24"/>
        <v>100</v>
      </c>
      <c r="F163" s="11"/>
      <c r="G163" s="16"/>
      <c r="H163" s="16"/>
    </row>
    <row r="164" spans="1:8" s="8" customFormat="1" ht="18.75" customHeight="1" x14ac:dyDescent="0.3">
      <c r="A164" s="246"/>
      <c r="B164" s="223" t="s">
        <v>5</v>
      </c>
      <c r="C164" s="140">
        <v>182</v>
      </c>
      <c r="D164" s="140">
        <v>181.92</v>
      </c>
      <c r="E164" s="123">
        <f t="shared" si="24"/>
        <v>99.956043956043956</v>
      </c>
      <c r="F164" s="11"/>
      <c r="G164" s="16"/>
      <c r="H164" s="16"/>
    </row>
    <row r="165" spans="1:8" s="8" customFormat="1" ht="54.75" customHeight="1" x14ac:dyDescent="0.3">
      <c r="A165" s="246">
        <v>39</v>
      </c>
      <c r="B165" s="118" t="s">
        <v>28</v>
      </c>
      <c r="C165" s="128">
        <f>C166</f>
        <v>9.3000000000000007</v>
      </c>
      <c r="D165" s="128">
        <f>D166</f>
        <v>7.42</v>
      </c>
      <c r="E165" s="129">
        <f t="shared" si="24"/>
        <v>79.784946236559122</v>
      </c>
      <c r="F165" s="119" t="s">
        <v>277</v>
      </c>
      <c r="G165" s="49"/>
      <c r="H165" s="16"/>
    </row>
    <row r="166" spans="1:8" s="8" customFormat="1" ht="18.75" customHeight="1" x14ac:dyDescent="0.3">
      <c r="A166" s="246"/>
      <c r="B166" s="223" t="s">
        <v>4</v>
      </c>
      <c r="C166" s="140">
        <v>9.3000000000000007</v>
      </c>
      <c r="D166" s="140">
        <v>7.42</v>
      </c>
      <c r="E166" s="123">
        <f t="shared" si="24"/>
        <v>79.784946236559122</v>
      </c>
      <c r="F166" s="11"/>
      <c r="G166" s="16"/>
      <c r="H166" s="16"/>
    </row>
    <row r="167" spans="1:8" s="8" customFormat="1" ht="66" x14ac:dyDescent="0.3">
      <c r="A167" s="246"/>
      <c r="B167" s="118" t="s">
        <v>96</v>
      </c>
      <c r="C167" s="128">
        <f>C168+C170+C172</f>
        <v>60237.74</v>
      </c>
      <c r="D167" s="128">
        <f>D168+D170+D172</f>
        <v>57987.679999999993</v>
      </c>
      <c r="E167" s="128">
        <f t="shared" si="24"/>
        <v>96.264700501712042</v>
      </c>
      <c r="F167" s="21"/>
      <c r="G167" s="16"/>
      <c r="H167" s="16"/>
    </row>
    <row r="168" spans="1:8" s="8" customFormat="1" ht="48" customHeight="1" x14ac:dyDescent="0.3">
      <c r="A168" s="246">
        <v>40</v>
      </c>
      <c r="B168" s="118" t="s">
        <v>97</v>
      </c>
      <c r="C168" s="128">
        <f>C169</f>
        <v>8076.33</v>
      </c>
      <c r="D168" s="128">
        <f>D169</f>
        <v>7398.78</v>
      </c>
      <c r="E168" s="129">
        <f t="shared" si="24"/>
        <v>91.610669697746374</v>
      </c>
      <c r="F168" s="119" t="s">
        <v>276</v>
      </c>
      <c r="G168" s="49"/>
      <c r="H168" s="16"/>
    </row>
    <row r="169" spans="1:8" s="8" customFormat="1" ht="18.75" customHeight="1" x14ac:dyDescent="0.3">
      <c r="A169" s="246"/>
      <c r="B169" s="223" t="s">
        <v>5</v>
      </c>
      <c r="C169" s="140">
        <v>8076.33</v>
      </c>
      <c r="D169" s="140">
        <v>7398.78</v>
      </c>
      <c r="E169" s="123">
        <f t="shared" si="24"/>
        <v>91.610669697746374</v>
      </c>
      <c r="F169" s="11"/>
      <c r="G169" s="16"/>
      <c r="H169" s="16"/>
    </row>
    <row r="170" spans="1:8" s="8" customFormat="1" ht="84.75" customHeight="1" x14ac:dyDescent="0.3">
      <c r="A170" s="246">
        <v>41</v>
      </c>
      <c r="B170" s="118" t="s">
        <v>98</v>
      </c>
      <c r="C170" s="128">
        <f>C171</f>
        <v>15402.71</v>
      </c>
      <c r="D170" s="128">
        <f>D171</f>
        <v>15402.52</v>
      </c>
      <c r="E170" s="129">
        <f t="shared" si="24"/>
        <v>99.998766450838843</v>
      </c>
      <c r="F170" s="21"/>
      <c r="G170" s="49"/>
      <c r="H170" s="16"/>
    </row>
    <row r="171" spans="1:8" s="8" customFormat="1" ht="18.75" customHeight="1" x14ac:dyDescent="0.3">
      <c r="A171" s="246"/>
      <c r="B171" s="223" t="s">
        <v>5</v>
      </c>
      <c r="C171" s="140">
        <v>15402.71</v>
      </c>
      <c r="D171" s="140">
        <v>15402.52</v>
      </c>
      <c r="E171" s="123">
        <f t="shared" si="24"/>
        <v>99.998766450838843</v>
      </c>
      <c r="F171" s="11"/>
      <c r="G171" s="16"/>
      <c r="H171" s="16"/>
    </row>
    <row r="172" spans="1:8" s="8" customFormat="1" ht="55.5" customHeight="1" x14ac:dyDescent="0.3">
      <c r="A172" s="246">
        <v>42</v>
      </c>
      <c r="B172" s="118" t="s">
        <v>99</v>
      </c>
      <c r="C172" s="128">
        <f>C173</f>
        <v>36758.699999999997</v>
      </c>
      <c r="D172" s="128">
        <f>D173</f>
        <v>35186.379999999997</v>
      </c>
      <c r="E172" s="129">
        <f t="shared" si="24"/>
        <v>95.722590842440027</v>
      </c>
      <c r="F172" s="21"/>
      <c r="G172" s="49"/>
      <c r="H172" s="16"/>
    </row>
    <row r="173" spans="1:8" ht="18.75" customHeight="1" x14ac:dyDescent="0.3">
      <c r="B173" s="223" t="s">
        <v>5</v>
      </c>
      <c r="C173" s="140">
        <v>36758.699999999997</v>
      </c>
      <c r="D173" s="140">
        <v>35186.379999999997</v>
      </c>
      <c r="E173" s="123">
        <f t="shared" si="24"/>
        <v>95.722590842440027</v>
      </c>
      <c r="F173" s="11"/>
      <c r="G173" s="13"/>
      <c r="H173" s="13"/>
    </row>
    <row r="174" spans="1:8" s="8" customFormat="1" x14ac:dyDescent="0.3">
      <c r="A174" s="246"/>
      <c r="B174" s="126" t="s">
        <v>6</v>
      </c>
      <c r="C174" s="131">
        <f>C175+C176+C177+C178</f>
        <v>562633.55000000005</v>
      </c>
      <c r="D174" s="131">
        <f>D175+D176+D177+D178</f>
        <v>451265.97000000003</v>
      </c>
      <c r="E174" s="131">
        <f t="shared" si="24"/>
        <v>80.206018642151705</v>
      </c>
      <c r="F174" s="25"/>
      <c r="G174" s="16"/>
      <c r="H174" s="16"/>
    </row>
    <row r="175" spans="1:8" s="8" customFormat="1" x14ac:dyDescent="0.3">
      <c r="A175" s="246"/>
      <c r="B175" s="127" t="s">
        <v>8</v>
      </c>
      <c r="C175" s="123">
        <f>C162</f>
        <v>134.52000000000001</v>
      </c>
      <c r="D175" s="123">
        <f>D162</f>
        <v>134.52000000000001</v>
      </c>
      <c r="E175" s="123">
        <f t="shared" si="24"/>
        <v>100</v>
      </c>
      <c r="F175" s="21"/>
      <c r="G175" s="16"/>
      <c r="H175" s="16"/>
    </row>
    <row r="176" spans="1:8" s="8" customFormat="1" x14ac:dyDescent="0.3">
      <c r="A176" s="246"/>
      <c r="B176" s="121" t="s">
        <v>4</v>
      </c>
      <c r="C176" s="123">
        <f>C166+C163+C155+C152+C146+C142+C158</f>
        <v>346317.19</v>
      </c>
      <c r="D176" s="123">
        <f>D166+D163+D155+D152+D146+D142+D158</f>
        <v>346315.25</v>
      </c>
      <c r="E176" s="123">
        <f t="shared" si="24"/>
        <v>99.99943981989459</v>
      </c>
      <c r="F176" s="21"/>
      <c r="G176" s="24"/>
      <c r="H176" s="24"/>
    </row>
    <row r="177" spans="1:12" s="8" customFormat="1" x14ac:dyDescent="0.3">
      <c r="A177" s="246"/>
      <c r="B177" s="121" t="s">
        <v>5</v>
      </c>
      <c r="C177" s="123">
        <f>C173+C171+C169+C164+C156+C153+C149+C147+C143+C159</f>
        <v>121431.24</v>
      </c>
      <c r="D177" s="123">
        <f>D173+D171+D169+D164+D156+D153+D149+D147+D143+D159</f>
        <v>98545.12</v>
      </c>
      <c r="E177" s="123">
        <f t="shared" si="24"/>
        <v>81.15302124889773</v>
      </c>
      <c r="F177" s="21"/>
      <c r="G177" s="16"/>
      <c r="H177" s="16"/>
    </row>
    <row r="178" spans="1:12" s="8" customFormat="1" x14ac:dyDescent="0.3">
      <c r="A178" s="246"/>
      <c r="B178" s="121" t="s">
        <v>7</v>
      </c>
      <c r="C178" s="123">
        <f>C144+C150</f>
        <v>94750.6</v>
      </c>
      <c r="D178" s="123">
        <f>D144+D150</f>
        <v>6271.08</v>
      </c>
      <c r="E178" s="123">
        <f t="shared" si="24"/>
        <v>6.6185121782869976</v>
      </c>
      <c r="F178" s="21"/>
      <c r="G178" s="16"/>
      <c r="H178" s="16"/>
    </row>
    <row r="179" spans="1:12" s="68" customFormat="1" ht="18.75" customHeight="1" x14ac:dyDescent="0.3">
      <c r="A179" s="250"/>
      <c r="B179" s="287" t="s">
        <v>106</v>
      </c>
      <c r="C179" s="288"/>
      <c r="D179" s="288"/>
      <c r="E179" s="288"/>
      <c r="F179" s="289"/>
      <c r="G179" s="67"/>
      <c r="H179" s="67"/>
    </row>
    <row r="180" spans="1:12" x14ac:dyDescent="0.3">
      <c r="B180" s="267" t="s">
        <v>285</v>
      </c>
      <c r="C180" s="267"/>
      <c r="D180" s="267"/>
      <c r="E180" s="267"/>
      <c r="F180" s="267"/>
      <c r="G180" s="13"/>
      <c r="H180" s="13"/>
      <c r="I180" s="8"/>
      <c r="J180" s="8"/>
      <c r="K180" s="8"/>
      <c r="L180" s="8"/>
    </row>
    <row r="181" spans="1:12" s="8" customFormat="1" ht="33" x14ac:dyDescent="0.3">
      <c r="A181" s="246"/>
      <c r="B181" s="132" t="s">
        <v>50</v>
      </c>
      <c r="C181" s="134">
        <f>C182</f>
        <v>18682.239999999998</v>
      </c>
      <c r="D181" s="134">
        <f>D182</f>
        <v>18621.050000000003</v>
      </c>
      <c r="E181" s="134">
        <f t="shared" ref="E181:E186" si="25">D181/C181*100</f>
        <v>99.6724696824364</v>
      </c>
      <c r="F181" s="164"/>
      <c r="G181" s="16"/>
      <c r="H181" s="16"/>
    </row>
    <row r="182" spans="1:12" s="38" customFormat="1" ht="208.5" customHeight="1" x14ac:dyDescent="0.3">
      <c r="A182" s="247">
        <v>43</v>
      </c>
      <c r="B182" s="255" t="s">
        <v>137</v>
      </c>
      <c r="C182" s="128">
        <f>C183+C184</f>
        <v>18682.239999999998</v>
      </c>
      <c r="D182" s="128">
        <f>D183+D184</f>
        <v>18621.050000000003</v>
      </c>
      <c r="E182" s="129">
        <f t="shared" si="25"/>
        <v>99.6724696824364</v>
      </c>
      <c r="F182" s="121" t="s">
        <v>161</v>
      </c>
      <c r="G182" s="36"/>
      <c r="H182" s="37"/>
    </row>
    <row r="183" spans="1:12" x14ac:dyDescent="0.3">
      <c r="B183" s="121" t="s">
        <v>4</v>
      </c>
      <c r="C183" s="123">
        <v>8455.7999999999993</v>
      </c>
      <c r="D183" s="123">
        <v>8437.76</v>
      </c>
      <c r="E183" s="123">
        <f t="shared" si="25"/>
        <v>99.786655313512625</v>
      </c>
      <c r="F183" s="121"/>
      <c r="G183" s="18"/>
      <c r="H183" s="13"/>
    </row>
    <row r="184" spans="1:12" x14ac:dyDescent="0.3">
      <c r="B184" s="121" t="s">
        <v>5</v>
      </c>
      <c r="C184" s="123">
        <v>10226.44</v>
      </c>
      <c r="D184" s="123">
        <v>10183.290000000001</v>
      </c>
      <c r="E184" s="123">
        <f t="shared" si="25"/>
        <v>99.578054533151331</v>
      </c>
      <c r="F184" s="121"/>
      <c r="G184" s="18"/>
      <c r="H184" s="13"/>
    </row>
    <row r="185" spans="1:12" ht="40.5" customHeight="1" x14ac:dyDescent="0.3">
      <c r="B185" s="132" t="s">
        <v>49</v>
      </c>
      <c r="C185" s="128">
        <f>C186</f>
        <v>3214.5499999999997</v>
      </c>
      <c r="D185" s="128">
        <f>D186</f>
        <v>3158.62</v>
      </c>
      <c r="E185" s="128">
        <f t="shared" si="25"/>
        <v>98.260098614113957</v>
      </c>
      <c r="F185" s="121"/>
      <c r="G185" s="18"/>
      <c r="H185" s="13"/>
    </row>
    <row r="186" spans="1:12" s="38" customFormat="1" ht="162.75" customHeight="1" x14ac:dyDescent="0.3">
      <c r="A186" s="247">
        <v>44</v>
      </c>
      <c r="B186" s="256" t="s">
        <v>51</v>
      </c>
      <c r="C186" s="128">
        <f>C187+C188</f>
        <v>3214.5499999999997</v>
      </c>
      <c r="D186" s="128">
        <f>D187+D188</f>
        <v>3158.62</v>
      </c>
      <c r="E186" s="129">
        <f t="shared" si="25"/>
        <v>98.260098614113957</v>
      </c>
      <c r="F186" s="165" t="s">
        <v>160</v>
      </c>
      <c r="G186" s="37"/>
      <c r="H186" s="37"/>
    </row>
    <row r="187" spans="1:12" x14ac:dyDescent="0.3">
      <c r="B187" s="121" t="s">
        <v>4</v>
      </c>
      <c r="C187" s="123">
        <v>3187.95</v>
      </c>
      <c r="D187" s="123">
        <v>3132.02</v>
      </c>
      <c r="E187" s="123">
        <f t="shared" ref="E187:E193" si="26">D187/C187*100</f>
        <v>98.245581016013432</v>
      </c>
      <c r="F187" s="121"/>
      <c r="G187" s="18"/>
      <c r="H187" s="13"/>
    </row>
    <row r="188" spans="1:12" x14ac:dyDescent="0.3">
      <c r="B188" s="121" t="s">
        <v>5</v>
      </c>
      <c r="C188" s="123">
        <v>26.6</v>
      </c>
      <c r="D188" s="123">
        <v>26.6</v>
      </c>
      <c r="E188" s="123">
        <f t="shared" si="26"/>
        <v>100</v>
      </c>
      <c r="F188" s="121"/>
      <c r="G188" s="18"/>
      <c r="H188" s="13"/>
    </row>
    <row r="189" spans="1:12" ht="49.5" customHeight="1" x14ac:dyDescent="0.3">
      <c r="B189" s="132" t="s">
        <v>52</v>
      </c>
      <c r="C189" s="128">
        <f>C190</f>
        <v>72.69</v>
      </c>
      <c r="D189" s="128">
        <f>D190</f>
        <v>72.69</v>
      </c>
      <c r="E189" s="128">
        <f t="shared" si="26"/>
        <v>100</v>
      </c>
      <c r="F189" s="121"/>
      <c r="G189" s="18"/>
      <c r="H189" s="13"/>
    </row>
    <row r="190" spans="1:12" ht="49.5" x14ac:dyDescent="0.3">
      <c r="A190" s="247">
        <v>45</v>
      </c>
      <c r="B190" s="257" t="s">
        <v>138</v>
      </c>
      <c r="C190" s="128">
        <f>C191</f>
        <v>72.69</v>
      </c>
      <c r="D190" s="128">
        <f>D191</f>
        <v>72.69</v>
      </c>
      <c r="E190" s="129">
        <f t="shared" si="26"/>
        <v>100</v>
      </c>
      <c r="F190" s="121" t="s">
        <v>162</v>
      </c>
      <c r="G190" s="18"/>
      <c r="H190" s="13"/>
    </row>
    <row r="191" spans="1:12" x14ac:dyDescent="0.3">
      <c r="B191" s="133" t="s">
        <v>4</v>
      </c>
      <c r="C191" s="123">
        <v>72.69</v>
      </c>
      <c r="D191" s="123">
        <v>72.69</v>
      </c>
      <c r="E191" s="123">
        <f t="shared" si="26"/>
        <v>100</v>
      </c>
      <c r="F191" s="121"/>
      <c r="G191" s="18"/>
      <c r="H191" s="13"/>
    </row>
    <row r="192" spans="1:12" s="8" customFormat="1" ht="21.75" customHeight="1" x14ac:dyDescent="0.3">
      <c r="A192" s="246"/>
      <c r="B192" s="126" t="s">
        <v>6</v>
      </c>
      <c r="C192" s="131">
        <f>C193+C194</f>
        <v>21969.48</v>
      </c>
      <c r="D192" s="131">
        <f>D193+D194</f>
        <v>21852.36</v>
      </c>
      <c r="E192" s="139">
        <f t="shared" si="26"/>
        <v>99.466896804111897</v>
      </c>
      <c r="F192" s="26"/>
      <c r="G192" s="16"/>
      <c r="H192" s="16"/>
    </row>
    <row r="193" spans="1:10" s="8" customFormat="1" ht="19.5" customHeight="1" x14ac:dyDescent="0.3">
      <c r="A193" s="246"/>
      <c r="B193" s="121" t="s">
        <v>4</v>
      </c>
      <c r="C193" s="123">
        <f>C191+C187+C183</f>
        <v>11716.439999999999</v>
      </c>
      <c r="D193" s="123">
        <f>D191+D187+D183</f>
        <v>11642.470000000001</v>
      </c>
      <c r="E193" s="140">
        <f t="shared" si="26"/>
        <v>99.3686648845554</v>
      </c>
      <c r="F193" s="22"/>
      <c r="G193" s="16"/>
      <c r="H193" s="16"/>
    </row>
    <row r="194" spans="1:10" s="8" customFormat="1" ht="19.5" customHeight="1" x14ac:dyDescent="0.3">
      <c r="A194" s="246"/>
      <c r="B194" s="121" t="s">
        <v>5</v>
      </c>
      <c r="C194" s="123">
        <f>C184+C188</f>
        <v>10253.040000000001</v>
      </c>
      <c r="D194" s="123">
        <f>D184+D188</f>
        <v>10209.890000000001</v>
      </c>
      <c r="E194" s="140">
        <f>D194/C194*100</f>
        <v>99.579149208429897</v>
      </c>
      <c r="F194" s="22"/>
      <c r="G194" s="16"/>
      <c r="H194" s="16"/>
    </row>
    <row r="195" spans="1:10" x14ac:dyDescent="0.3">
      <c r="B195" s="268" t="s">
        <v>286</v>
      </c>
      <c r="C195" s="267"/>
      <c r="D195" s="267"/>
      <c r="E195" s="267"/>
      <c r="F195" s="267"/>
      <c r="G195" s="13"/>
      <c r="H195" s="13"/>
      <c r="I195" s="8"/>
      <c r="J195" s="8"/>
    </row>
    <row r="196" spans="1:10" s="8" customFormat="1" ht="34.5" customHeight="1" x14ac:dyDescent="0.3">
      <c r="A196" s="246"/>
      <c r="B196" s="118" t="s">
        <v>190</v>
      </c>
      <c r="C196" s="128">
        <f>C197+C199+C205+C208+C202</f>
        <v>83297.299999999988</v>
      </c>
      <c r="D196" s="128">
        <f>D197+D199+D205+D208+D202</f>
        <v>82371.790000000008</v>
      </c>
      <c r="E196" s="128">
        <f>D196/C196*100</f>
        <v>98.888907563630539</v>
      </c>
      <c r="F196" s="51"/>
      <c r="G196" s="77"/>
      <c r="H196" s="16"/>
    </row>
    <row r="197" spans="1:10" s="29" customFormat="1" ht="142.5" customHeight="1" x14ac:dyDescent="0.3">
      <c r="A197" s="246">
        <v>46</v>
      </c>
      <c r="B197" s="187" t="s">
        <v>53</v>
      </c>
      <c r="C197" s="128">
        <f>C198</f>
        <v>25261.15</v>
      </c>
      <c r="D197" s="128">
        <f>D198</f>
        <v>25261.15</v>
      </c>
      <c r="E197" s="129">
        <f t="shared" ref="E197:E211" si="27">D197/C197*100</f>
        <v>100</v>
      </c>
      <c r="F197" s="209" t="s">
        <v>240</v>
      </c>
      <c r="G197" s="28"/>
      <c r="H197" s="28"/>
    </row>
    <row r="198" spans="1:10" s="8" customFormat="1" ht="18.75" customHeight="1" x14ac:dyDescent="0.3">
      <c r="A198" s="246"/>
      <c r="B198" s="121" t="s">
        <v>4</v>
      </c>
      <c r="C198" s="123">
        <v>25261.15</v>
      </c>
      <c r="D198" s="123">
        <v>25261.15</v>
      </c>
      <c r="E198" s="123">
        <f>D198/C198*100</f>
        <v>100</v>
      </c>
      <c r="F198" s="4"/>
      <c r="G198" s="16"/>
      <c r="H198" s="16"/>
    </row>
    <row r="199" spans="1:10" s="29" customFormat="1" ht="326.25" customHeight="1" x14ac:dyDescent="0.3">
      <c r="A199" s="246">
        <v>47</v>
      </c>
      <c r="B199" s="187" t="s">
        <v>191</v>
      </c>
      <c r="C199" s="128">
        <f>C201+C200</f>
        <v>19883.3</v>
      </c>
      <c r="D199" s="128">
        <f>D201+D200</f>
        <v>19394.440000000002</v>
      </c>
      <c r="E199" s="129">
        <f t="shared" si="27"/>
        <v>97.541353799419625</v>
      </c>
      <c r="F199" s="21" t="s">
        <v>218</v>
      </c>
      <c r="G199" s="28"/>
      <c r="H199" s="28"/>
    </row>
    <row r="200" spans="1:10" s="8" customFormat="1" ht="26.25" customHeight="1" x14ac:dyDescent="0.3">
      <c r="A200" s="249"/>
      <c r="B200" s="188" t="s">
        <v>5</v>
      </c>
      <c r="C200" s="123">
        <v>132.69999999999999</v>
      </c>
      <c r="D200" s="123">
        <v>132.69999999999999</v>
      </c>
      <c r="E200" s="123">
        <f>D200/C200*100</f>
        <v>100</v>
      </c>
      <c r="F200" s="109"/>
      <c r="G200" s="16"/>
      <c r="H200" s="16"/>
    </row>
    <row r="201" spans="1:10" s="8" customFormat="1" ht="18.75" customHeight="1" x14ac:dyDescent="0.3">
      <c r="A201" s="246"/>
      <c r="B201" s="121" t="s">
        <v>4</v>
      </c>
      <c r="C201" s="123">
        <v>19750.599999999999</v>
      </c>
      <c r="D201" s="123">
        <v>19261.740000000002</v>
      </c>
      <c r="E201" s="123">
        <f>D201/C201*100</f>
        <v>97.524834688566443</v>
      </c>
      <c r="F201" s="4"/>
      <c r="G201" s="16"/>
      <c r="H201" s="16"/>
    </row>
    <row r="202" spans="1:10" s="29" customFormat="1" ht="60.75" customHeight="1" x14ac:dyDescent="0.3">
      <c r="A202" s="246">
        <v>48</v>
      </c>
      <c r="B202" s="118" t="s">
        <v>192</v>
      </c>
      <c r="C202" s="128">
        <f>C204+C203</f>
        <v>1151.1500000000001</v>
      </c>
      <c r="D202" s="128">
        <f>D204+D203</f>
        <v>1151.1500000000001</v>
      </c>
      <c r="E202" s="129">
        <f>D202/C202*100</f>
        <v>100</v>
      </c>
      <c r="F202" s="119" t="s">
        <v>215</v>
      </c>
      <c r="G202" s="28"/>
      <c r="H202" s="28"/>
    </row>
    <row r="203" spans="1:10" s="8" customFormat="1" ht="18.75" hidden="1" customHeight="1" x14ac:dyDescent="0.3">
      <c r="A203" s="246"/>
      <c r="B203" s="121" t="s">
        <v>5</v>
      </c>
      <c r="C203" s="123"/>
      <c r="D203" s="123"/>
      <c r="E203" s="123" t="e">
        <f>D203/C203*100</f>
        <v>#DIV/0!</v>
      </c>
      <c r="F203" s="4"/>
      <c r="G203" s="16"/>
      <c r="H203" s="16"/>
    </row>
    <row r="204" spans="1:10" s="8" customFormat="1" ht="18.75" customHeight="1" x14ac:dyDescent="0.3">
      <c r="A204" s="246"/>
      <c r="B204" s="121" t="s">
        <v>4</v>
      </c>
      <c r="C204" s="123">
        <v>1151.1500000000001</v>
      </c>
      <c r="D204" s="123">
        <v>1151.1500000000001</v>
      </c>
      <c r="E204" s="123">
        <f>D204/C204*100</f>
        <v>100</v>
      </c>
      <c r="F204" s="4"/>
      <c r="G204" s="16"/>
      <c r="H204" s="16"/>
    </row>
    <row r="205" spans="1:10" s="29" customFormat="1" ht="165" x14ac:dyDescent="0.3">
      <c r="A205" s="246">
        <v>49</v>
      </c>
      <c r="B205" s="187" t="s">
        <v>193</v>
      </c>
      <c r="C205" s="128">
        <f>C207+C206</f>
        <v>8125.2</v>
      </c>
      <c r="D205" s="128">
        <f>D207+D206</f>
        <v>7807.15</v>
      </c>
      <c r="E205" s="129">
        <f t="shared" si="27"/>
        <v>96.08563481514301</v>
      </c>
      <c r="F205" s="119" t="s">
        <v>216</v>
      </c>
      <c r="G205" s="28"/>
      <c r="H205" s="28"/>
    </row>
    <row r="206" spans="1:10" s="8" customFormat="1" x14ac:dyDescent="0.3">
      <c r="A206" s="249"/>
      <c r="B206" s="188" t="s">
        <v>5</v>
      </c>
      <c r="C206" s="123">
        <v>52.9</v>
      </c>
      <c r="D206" s="123">
        <v>52.9</v>
      </c>
      <c r="E206" s="123">
        <f>D206/C206*100</f>
        <v>100</v>
      </c>
      <c r="F206" s="109"/>
      <c r="G206" s="16"/>
      <c r="H206" s="16"/>
    </row>
    <row r="207" spans="1:10" s="8" customFormat="1" ht="18.75" customHeight="1" x14ac:dyDescent="0.3">
      <c r="A207" s="246"/>
      <c r="B207" s="121" t="s">
        <v>4</v>
      </c>
      <c r="C207" s="123">
        <v>8072.3</v>
      </c>
      <c r="D207" s="123">
        <v>7754.25</v>
      </c>
      <c r="E207" s="123">
        <f t="shared" si="27"/>
        <v>96.059982904500572</v>
      </c>
      <c r="F207" s="4"/>
      <c r="G207" s="16"/>
      <c r="H207" s="16"/>
    </row>
    <row r="208" spans="1:10" s="8" customFormat="1" ht="287.25" customHeight="1" x14ac:dyDescent="0.3">
      <c r="A208" s="246">
        <v>50</v>
      </c>
      <c r="B208" s="187" t="s">
        <v>54</v>
      </c>
      <c r="C208" s="128">
        <f>C209+C210</f>
        <v>28876.5</v>
      </c>
      <c r="D208" s="128">
        <f>D209+D210</f>
        <v>28757.9</v>
      </c>
      <c r="E208" s="129">
        <f>D208/C208*100</f>
        <v>99.589285405087196</v>
      </c>
      <c r="F208" s="168" t="s">
        <v>219</v>
      </c>
      <c r="G208" s="16"/>
      <c r="H208" s="16"/>
    </row>
    <row r="209" spans="1:10" s="8" customFormat="1" x14ac:dyDescent="0.3">
      <c r="A209" s="246"/>
      <c r="B209" s="188" t="s">
        <v>4</v>
      </c>
      <c r="C209" s="123">
        <v>25223.3</v>
      </c>
      <c r="D209" s="123">
        <v>25104.7</v>
      </c>
      <c r="E209" s="123">
        <f>D209/C209*100</f>
        <v>99.52979982793687</v>
      </c>
      <c r="F209" s="4"/>
      <c r="G209" s="16"/>
      <c r="H209" s="16"/>
    </row>
    <row r="210" spans="1:10" s="8" customFormat="1" x14ac:dyDescent="0.3">
      <c r="A210" s="246"/>
      <c r="B210" s="188" t="s">
        <v>5</v>
      </c>
      <c r="C210" s="123">
        <v>3653.2</v>
      </c>
      <c r="D210" s="123">
        <v>3653.2</v>
      </c>
      <c r="E210" s="123">
        <f>D210/C210*100</f>
        <v>100</v>
      </c>
      <c r="F210" s="4"/>
      <c r="G210" s="16"/>
      <c r="H210" s="16"/>
    </row>
    <row r="211" spans="1:10" s="8" customFormat="1" ht="45.75" customHeight="1" x14ac:dyDescent="0.3">
      <c r="A211" s="246"/>
      <c r="B211" s="187" t="s">
        <v>194</v>
      </c>
      <c r="C211" s="128">
        <f>C214+C212</f>
        <v>1050.0999999999999</v>
      </c>
      <c r="D211" s="128">
        <f>D214+D212</f>
        <v>619.72</v>
      </c>
      <c r="E211" s="128">
        <f t="shared" si="27"/>
        <v>59.015331873154942</v>
      </c>
      <c r="F211" s="4"/>
      <c r="G211" s="16"/>
      <c r="H211" s="16"/>
    </row>
    <row r="212" spans="1:10" s="29" customFormat="1" ht="215.25" customHeight="1" x14ac:dyDescent="0.3">
      <c r="A212" s="246">
        <v>51</v>
      </c>
      <c r="B212" s="187" t="s">
        <v>195</v>
      </c>
      <c r="C212" s="128">
        <f>C213</f>
        <v>1024</v>
      </c>
      <c r="D212" s="128">
        <f>D213</f>
        <v>611.72</v>
      </c>
      <c r="E212" s="129">
        <f>D212/C212*100</f>
        <v>59.73828125</v>
      </c>
      <c r="F212" s="119" t="s">
        <v>217</v>
      </c>
      <c r="G212" s="28"/>
      <c r="H212" s="28"/>
    </row>
    <row r="213" spans="1:10" s="8" customFormat="1" ht="23.25" customHeight="1" x14ac:dyDescent="0.3">
      <c r="A213" s="246"/>
      <c r="B213" s="188" t="s">
        <v>5</v>
      </c>
      <c r="C213" s="123">
        <v>1024</v>
      </c>
      <c r="D213" s="123">
        <v>611.72</v>
      </c>
      <c r="E213" s="123">
        <f>D213/C213*100</f>
        <v>59.73828125</v>
      </c>
      <c r="F213" s="4"/>
      <c r="G213" s="16"/>
      <c r="H213" s="16"/>
    </row>
    <row r="214" spans="1:10" s="29" customFormat="1" ht="60.75" customHeight="1" x14ac:dyDescent="0.3">
      <c r="A214" s="246">
        <v>52</v>
      </c>
      <c r="B214" s="118" t="s">
        <v>196</v>
      </c>
      <c r="C214" s="128">
        <f>C215</f>
        <v>26.1</v>
      </c>
      <c r="D214" s="128">
        <f>D215</f>
        <v>8</v>
      </c>
      <c r="E214" s="129">
        <f t="shared" ref="E214:E218" si="28">D214/C214*100</f>
        <v>30.651340996168582</v>
      </c>
      <c r="F214" s="119" t="s">
        <v>220</v>
      </c>
      <c r="G214" s="28"/>
      <c r="H214" s="28"/>
    </row>
    <row r="215" spans="1:10" s="8" customFormat="1" x14ac:dyDescent="0.3">
      <c r="A215" s="246"/>
      <c r="B215" s="188" t="s">
        <v>5</v>
      </c>
      <c r="C215" s="123">
        <v>26.1</v>
      </c>
      <c r="D215" s="123">
        <v>8</v>
      </c>
      <c r="E215" s="123">
        <f t="shared" si="28"/>
        <v>30.651340996168582</v>
      </c>
      <c r="F215" s="4"/>
      <c r="G215" s="16"/>
      <c r="H215" s="16"/>
    </row>
    <row r="216" spans="1:10" s="8" customFormat="1" x14ac:dyDescent="0.3">
      <c r="A216" s="246"/>
      <c r="B216" s="126" t="s">
        <v>6</v>
      </c>
      <c r="C216" s="131">
        <f>C217+C218</f>
        <v>84347.4</v>
      </c>
      <c r="D216" s="131">
        <f>D217+D218</f>
        <v>82991.509999999995</v>
      </c>
      <c r="E216" s="131">
        <f t="shared" si="28"/>
        <v>98.392493425997714</v>
      </c>
      <c r="F216" s="25"/>
      <c r="G216" s="16"/>
      <c r="H216" s="16"/>
    </row>
    <row r="217" spans="1:10" s="8" customFormat="1" x14ac:dyDescent="0.3">
      <c r="A217" s="246"/>
      <c r="B217" s="121" t="s">
        <v>4</v>
      </c>
      <c r="C217" s="123">
        <f>C209+C207+C201+C198+C204</f>
        <v>79458.5</v>
      </c>
      <c r="D217" s="123">
        <f>D209+D207+D201+D198+D204</f>
        <v>78532.989999999991</v>
      </c>
      <c r="E217" s="123">
        <f t="shared" si="28"/>
        <v>98.835228452588439</v>
      </c>
      <c r="F217" s="21"/>
      <c r="G217" s="24"/>
      <c r="H217" s="16"/>
    </row>
    <row r="218" spans="1:10" s="8" customFormat="1" x14ac:dyDescent="0.3">
      <c r="A218" s="246"/>
      <c r="B218" s="121" t="s">
        <v>5</v>
      </c>
      <c r="C218" s="123">
        <f>C215+C210+C213+C206+C203+C200</f>
        <v>4888.8999999999987</v>
      </c>
      <c r="D218" s="123">
        <f>D215+D210+D213+D206+D203+D200</f>
        <v>4458.5199999999995</v>
      </c>
      <c r="E218" s="123">
        <f t="shared" si="28"/>
        <v>91.196792734561981</v>
      </c>
      <c r="F218" s="21"/>
      <c r="G218" s="16"/>
      <c r="H218" s="16"/>
    </row>
    <row r="219" spans="1:10" ht="24" customHeight="1" x14ac:dyDescent="0.3">
      <c r="B219" s="266" t="s">
        <v>287</v>
      </c>
      <c r="C219" s="266"/>
      <c r="D219" s="266"/>
      <c r="E219" s="266"/>
      <c r="F219" s="266"/>
      <c r="G219" s="13"/>
      <c r="H219" s="13"/>
      <c r="J219" s="8"/>
    </row>
    <row r="220" spans="1:10" s="8" customFormat="1" x14ac:dyDescent="0.3">
      <c r="A220" s="246"/>
      <c r="B220" s="120" t="s">
        <v>141</v>
      </c>
      <c r="C220" s="128">
        <f>C221+C224</f>
        <v>4629.3</v>
      </c>
      <c r="D220" s="128">
        <f>D221+D224</f>
        <v>4629.3</v>
      </c>
      <c r="E220" s="128">
        <f>D220/C220*100</f>
        <v>100</v>
      </c>
      <c r="F220" s="21"/>
      <c r="G220" s="24"/>
      <c r="H220" s="16"/>
    </row>
    <row r="221" spans="1:10" s="29" customFormat="1" ht="33" x14ac:dyDescent="0.3">
      <c r="A221" s="246">
        <v>53</v>
      </c>
      <c r="B221" s="120" t="s">
        <v>139</v>
      </c>
      <c r="C221" s="142">
        <f>C222+C223</f>
        <v>3549.3</v>
      </c>
      <c r="D221" s="142">
        <f>D222+D223</f>
        <v>3549.3</v>
      </c>
      <c r="E221" s="261">
        <f>D221/C221*100</f>
        <v>100</v>
      </c>
      <c r="F221" s="21"/>
      <c r="G221" s="30"/>
      <c r="H221" s="28"/>
    </row>
    <row r="222" spans="1:10" s="8" customFormat="1" x14ac:dyDescent="0.3">
      <c r="A222" s="246"/>
      <c r="B222" s="119" t="s">
        <v>4</v>
      </c>
      <c r="C222" s="123">
        <v>3549.3</v>
      </c>
      <c r="D222" s="123">
        <v>3549.3</v>
      </c>
      <c r="E222" s="143">
        <f>D222/C222*100</f>
        <v>100</v>
      </c>
      <c r="G222" s="24"/>
      <c r="H222" s="16"/>
    </row>
    <row r="223" spans="1:10" s="8" customFormat="1" ht="21" hidden="1" customHeight="1" x14ac:dyDescent="0.3">
      <c r="A223" s="246"/>
      <c r="B223" s="119" t="s">
        <v>5</v>
      </c>
      <c r="C223" s="69">
        <v>0</v>
      </c>
      <c r="D223" s="69">
        <v>0</v>
      </c>
      <c r="E223" s="74">
        <v>0</v>
      </c>
      <c r="F223" s="21"/>
      <c r="G223" s="24"/>
      <c r="H223" s="16"/>
    </row>
    <row r="224" spans="1:10" s="8" customFormat="1" ht="115.5" customHeight="1" x14ac:dyDescent="0.3">
      <c r="A224" s="246">
        <v>54</v>
      </c>
      <c r="B224" s="120" t="s">
        <v>140</v>
      </c>
      <c r="C224" s="128">
        <f>C225+C226</f>
        <v>1080</v>
      </c>
      <c r="D224" s="128">
        <f>D225+D226</f>
        <v>1080</v>
      </c>
      <c r="E224" s="129">
        <f>D224/C224*100</f>
        <v>100</v>
      </c>
      <c r="F224" s="21"/>
      <c r="G224" s="24"/>
      <c r="H224" s="16"/>
    </row>
    <row r="225" spans="1:8" s="8" customFormat="1" x14ac:dyDescent="0.3">
      <c r="A225" s="246"/>
      <c r="B225" s="119" t="s">
        <v>4</v>
      </c>
      <c r="C225" s="123">
        <v>0</v>
      </c>
      <c r="D225" s="123">
        <v>0</v>
      </c>
      <c r="E225" s="143">
        <v>0</v>
      </c>
      <c r="F225" s="21"/>
      <c r="G225" s="24"/>
      <c r="H225" s="16"/>
    </row>
    <row r="226" spans="1:8" s="8" customFormat="1" x14ac:dyDescent="0.3">
      <c r="A226" s="246"/>
      <c r="B226" s="119" t="s">
        <v>5</v>
      </c>
      <c r="C226" s="123">
        <v>1080</v>
      </c>
      <c r="D226" s="123">
        <v>1080</v>
      </c>
      <c r="E226" s="143">
        <f t="shared" ref="E226:E233" si="29">D226/C226*100</f>
        <v>100</v>
      </c>
      <c r="G226" s="24"/>
      <c r="H226" s="16"/>
    </row>
    <row r="227" spans="1:8" s="8" customFormat="1" ht="66" x14ac:dyDescent="0.3">
      <c r="A227" s="246"/>
      <c r="B227" s="120" t="s">
        <v>142</v>
      </c>
      <c r="C227" s="128">
        <f>C228</f>
        <v>2656.8</v>
      </c>
      <c r="D227" s="128">
        <f>D228</f>
        <v>2656.8</v>
      </c>
      <c r="E227" s="142">
        <f t="shared" si="29"/>
        <v>100</v>
      </c>
      <c r="F227" s="21"/>
      <c r="G227" s="16"/>
      <c r="H227" s="16"/>
    </row>
    <row r="228" spans="1:8" s="29" customFormat="1" ht="84" customHeight="1" x14ac:dyDescent="0.3">
      <c r="A228" s="246">
        <v>55</v>
      </c>
      <c r="B228" s="120" t="s">
        <v>38</v>
      </c>
      <c r="C228" s="128">
        <f>C229+C230</f>
        <v>2656.8</v>
      </c>
      <c r="D228" s="128">
        <f>D229+D230</f>
        <v>2656.8</v>
      </c>
      <c r="E228" s="261">
        <f t="shared" si="29"/>
        <v>100</v>
      </c>
      <c r="F228" s="21"/>
      <c r="G228" s="30"/>
      <c r="H228" s="28"/>
    </row>
    <row r="229" spans="1:8" x14ac:dyDescent="0.3">
      <c r="B229" s="119" t="s">
        <v>4</v>
      </c>
      <c r="C229" s="123">
        <v>861.2</v>
      </c>
      <c r="D229" s="123">
        <v>861.2</v>
      </c>
      <c r="E229" s="143">
        <f t="shared" si="29"/>
        <v>100</v>
      </c>
      <c r="F229" s="21"/>
      <c r="G229" s="13"/>
      <c r="H229" s="13"/>
    </row>
    <row r="230" spans="1:8" x14ac:dyDescent="0.3">
      <c r="B230" s="119" t="s">
        <v>5</v>
      </c>
      <c r="C230" s="123">
        <v>1795.6</v>
      </c>
      <c r="D230" s="123">
        <v>1795.6</v>
      </c>
      <c r="E230" s="143">
        <f t="shared" si="29"/>
        <v>100</v>
      </c>
      <c r="F230" s="21"/>
      <c r="G230" s="13"/>
      <c r="H230" s="13"/>
    </row>
    <row r="231" spans="1:8" s="8" customFormat="1" ht="21.75" customHeight="1" x14ac:dyDescent="0.3">
      <c r="A231" s="246"/>
      <c r="B231" s="141" t="s">
        <v>6</v>
      </c>
      <c r="C231" s="131">
        <f>C232+C233</f>
        <v>7286.1</v>
      </c>
      <c r="D231" s="131">
        <f>D232+D233</f>
        <v>7286.1</v>
      </c>
      <c r="E231" s="144">
        <f t="shared" si="29"/>
        <v>100</v>
      </c>
      <c r="F231" s="50"/>
      <c r="G231" s="16"/>
      <c r="H231" s="16"/>
    </row>
    <row r="232" spans="1:8" s="8" customFormat="1" x14ac:dyDescent="0.3">
      <c r="A232" s="246"/>
      <c r="B232" s="119" t="s">
        <v>4</v>
      </c>
      <c r="C232" s="123">
        <f>C222+C229</f>
        <v>4410.5</v>
      </c>
      <c r="D232" s="123">
        <f>D222+D229</f>
        <v>4410.5</v>
      </c>
      <c r="E232" s="145">
        <f t="shared" si="29"/>
        <v>100</v>
      </c>
      <c r="F232" s="4"/>
      <c r="G232" s="16"/>
      <c r="H232" s="16"/>
    </row>
    <row r="233" spans="1:8" s="8" customFormat="1" x14ac:dyDescent="0.3">
      <c r="A233" s="246"/>
      <c r="B233" s="119" t="s">
        <v>5</v>
      </c>
      <c r="C233" s="123">
        <f>C226+C230</f>
        <v>2875.6</v>
      </c>
      <c r="D233" s="123">
        <f>D226+D230</f>
        <v>2875.6</v>
      </c>
      <c r="E233" s="145">
        <f t="shared" si="29"/>
        <v>100</v>
      </c>
      <c r="F233" s="22"/>
      <c r="G233" s="16"/>
      <c r="H233" s="16"/>
    </row>
    <row r="234" spans="1:8" ht="21.75" customHeight="1" x14ac:dyDescent="0.3">
      <c r="B234" s="267" t="s">
        <v>288</v>
      </c>
      <c r="C234" s="267"/>
      <c r="D234" s="267"/>
      <c r="E234" s="267"/>
      <c r="F234" s="267"/>
      <c r="G234" s="13"/>
      <c r="H234" s="92"/>
    </row>
    <row r="235" spans="1:8" s="6" customFormat="1" ht="51.75" customHeight="1" x14ac:dyDescent="0.25">
      <c r="A235" s="246"/>
      <c r="B235" s="151" t="s">
        <v>198</v>
      </c>
      <c r="C235" s="134">
        <f>C236+C240+C245</f>
        <v>109048.68</v>
      </c>
      <c r="D235" s="134">
        <f>D236+D240+D245</f>
        <v>107858.38</v>
      </c>
      <c r="E235" s="134">
        <f t="shared" ref="E235:E240" si="30">D235/C235*100</f>
        <v>98.90846913506887</v>
      </c>
      <c r="F235" s="22"/>
      <c r="G235" s="15">
        <v>9</v>
      </c>
      <c r="H235" s="15"/>
    </row>
    <row r="236" spans="1:8" s="29" customFormat="1" ht="171" customHeight="1" x14ac:dyDescent="0.3">
      <c r="A236" s="246">
        <v>56</v>
      </c>
      <c r="B236" s="190" t="s">
        <v>32</v>
      </c>
      <c r="C236" s="134">
        <f>C238+C239+C237</f>
        <v>54971.48</v>
      </c>
      <c r="D236" s="134">
        <f>D238+D239+D237</f>
        <v>54971.37</v>
      </c>
      <c r="E236" s="174">
        <f t="shared" si="30"/>
        <v>99.999799896237107</v>
      </c>
      <c r="F236" s="121" t="s">
        <v>249</v>
      </c>
      <c r="G236" s="28"/>
      <c r="H236" s="28"/>
    </row>
    <row r="237" spans="1:8" s="8" customFormat="1" ht="20.25" customHeight="1" x14ac:dyDescent="0.3">
      <c r="A237" s="249"/>
      <c r="B237" s="188" t="s">
        <v>8</v>
      </c>
      <c r="C237" s="140">
        <v>77.3</v>
      </c>
      <c r="D237" s="140">
        <v>77.3</v>
      </c>
      <c r="E237" s="140">
        <f t="shared" si="30"/>
        <v>100</v>
      </c>
      <c r="F237" s="78"/>
      <c r="G237" s="16"/>
      <c r="H237" s="16"/>
    </row>
    <row r="238" spans="1:8" s="8" customFormat="1" x14ac:dyDescent="0.3">
      <c r="A238" s="246"/>
      <c r="B238" s="191" t="s">
        <v>4</v>
      </c>
      <c r="C238" s="140">
        <v>807.67</v>
      </c>
      <c r="D238" s="140">
        <v>807.68</v>
      </c>
      <c r="E238" s="140">
        <f t="shared" si="30"/>
        <v>100.00123812943404</v>
      </c>
      <c r="F238" s="22"/>
      <c r="G238" s="16"/>
      <c r="H238" s="16"/>
    </row>
    <row r="239" spans="1:8" s="8" customFormat="1" x14ac:dyDescent="0.3">
      <c r="A239" s="246"/>
      <c r="B239" s="191" t="s">
        <v>5</v>
      </c>
      <c r="C239" s="140">
        <v>54086.51</v>
      </c>
      <c r="D239" s="140">
        <v>54086.39</v>
      </c>
      <c r="E239" s="140">
        <f t="shared" si="30"/>
        <v>99.99977813321658</v>
      </c>
      <c r="F239" s="22"/>
      <c r="G239" s="24"/>
      <c r="H239" s="16"/>
    </row>
    <row r="240" spans="1:8" s="41" customFormat="1" ht="84" customHeight="1" x14ac:dyDescent="0.25">
      <c r="A240" s="246">
        <v>57</v>
      </c>
      <c r="B240" s="190" t="s">
        <v>33</v>
      </c>
      <c r="C240" s="275">
        <f>C244+C243</f>
        <v>50860.3</v>
      </c>
      <c r="D240" s="275">
        <f>D244+D243</f>
        <v>49676.62</v>
      </c>
      <c r="E240" s="280">
        <f t="shared" si="30"/>
        <v>97.672683802494291</v>
      </c>
      <c r="F240" s="121" t="s">
        <v>227</v>
      </c>
      <c r="G240" s="40"/>
      <c r="H240" s="40"/>
    </row>
    <row r="241" spans="1:8" s="6" customFormat="1" ht="17.25" customHeight="1" x14ac:dyDescent="0.25">
      <c r="A241" s="246"/>
      <c r="B241" s="193"/>
      <c r="C241" s="276"/>
      <c r="D241" s="278"/>
      <c r="E241" s="281"/>
      <c r="F241" s="22"/>
      <c r="G241" s="15"/>
      <c r="H241" s="15"/>
    </row>
    <row r="242" spans="1:8" s="6" customFormat="1" ht="17.25" customHeight="1" x14ac:dyDescent="0.25">
      <c r="A242" s="246"/>
      <c r="B242" s="193"/>
      <c r="C242" s="277"/>
      <c r="D242" s="279"/>
      <c r="E242" s="282"/>
      <c r="F242" s="22"/>
      <c r="G242" s="15"/>
      <c r="H242" s="15"/>
    </row>
    <row r="243" spans="1:8" s="10" customFormat="1" ht="17.25" customHeight="1" x14ac:dyDescent="0.3">
      <c r="A243" s="246"/>
      <c r="B243" s="211" t="s">
        <v>4</v>
      </c>
      <c r="C243" s="192">
        <v>590</v>
      </c>
      <c r="D243" s="192">
        <v>590</v>
      </c>
      <c r="E243" s="192">
        <f>D243/C243*100</f>
        <v>100</v>
      </c>
      <c r="F243" s="104"/>
      <c r="G243" s="19"/>
      <c r="H243" s="19"/>
    </row>
    <row r="244" spans="1:8" s="8" customFormat="1" x14ac:dyDescent="0.3">
      <c r="A244" s="246"/>
      <c r="B244" s="191" t="s">
        <v>5</v>
      </c>
      <c r="C244" s="140">
        <v>50270.3</v>
      </c>
      <c r="D244" s="140">
        <v>49086.62</v>
      </c>
      <c r="E244" s="140">
        <f t="shared" ref="E244:E269" si="31">D244/C244*100</f>
        <v>97.645369134459116</v>
      </c>
      <c r="F244" s="22"/>
      <c r="G244" s="16"/>
      <c r="H244" s="16"/>
    </row>
    <row r="245" spans="1:8" s="41" customFormat="1" ht="58.5" customHeight="1" x14ac:dyDescent="0.25">
      <c r="A245" s="246">
        <v>58</v>
      </c>
      <c r="B245" s="190" t="s">
        <v>199</v>
      </c>
      <c r="C245" s="134">
        <f>C246+C247</f>
        <v>3216.9</v>
      </c>
      <c r="D245" s="134">
        <f>D246+D247</f>
        <v>3210.39</v>
      </c>
      <c r="E245" s="129">
        <f t="shared" si="31"/>
        <v>99.797631259908599</v>
      </c>
      <c r="F245" s="121" t="s">
        <v>228</v>
      </c>
      <c r="G245" s="40"/>
      <c r="H245" s="40"/>
    </row>
    <row r="246" spans="1:8" s="41" customFormat="1" ht="18" hidden="1" customHeight="1" x14ac:dyDescent="0.25">
      <c r="A246" s="246"/>
      <c r="B246" s="191" t="s">
        <v>4</v>
      </c>
      <c r="C246" s="105"/>
      <c r="D246" s="105"/>
      <c r="E246" s="123" t="e">
        <f t="shared" si="31"/>
        <v>#DIV/0!</v>
      </c>
      <c r="F246" s="22"/>
      <c r="G246" s="40"/>
      <c r="H246" s="40"/>
    </row>
    <row r="247" spans="1:8" s="41" customFormat="1" ht="18" customHeight="1" x14ac:dyDescent="0.25">
      <c r="A247" s="246"/>
      <c r="B247" s="191" t="s">
        <v>5</v>
      </c>
      <c r="C247" s="140">
        <v>3216.9</v>
      </c>
      <c r="D247" s="140">
        <v>3210.39</v>
      </c>
      <c r="E247" s="123">
        <f t="shared" si="31"/>
        <v>99.797631259908599</v>
      </c>
      <c r="F247" s="22"/>
      <c r="G247" s="40"/>
      <c r="H247" s="40"/>
    </row>
    <row r="248" spans="1:8" s="8" customFormat="1" ht="33" x14ac:dyDescent="0.3">
      <c r="A248" s="246"/>
      <c r="B248" s="194" t="s">
        <v>200</v>
      </c>
      <c r="C248" s="134">
        <f>C249+C251</f>
        <v>150201.31</v>
      </c>
      <c r="D248" s="134">
        <f>D249+D251</f>
        <v>145884.31</v>
      </c>
      <c r="E248" s="128">
        <f>D248/C248*100</f>
        <v>97.125857291124831</v>
      </c>
      <c r="F248" s="22"/>
      <c r="G248" s="16"/>
      <c r="H248" s="16"/>
    </row>
    <row r="249" spans="1:8" s="41" customFormat="1" ht="76.5" customHeight="1" x14ac:dyDescent="0.25">
      <c r="A249" s="246">
        <v>59</v>
      </c>
      <c r="B249" s="190" t="s">
        <v>63</v>
      </c>
      <c r="C249" s="134">
        <f>C250</f>
        <v>367.6</v>
      </c>
      <c r="D249" s="134">
        <f>D250</f>
        <v>305.10000000000002</v>
      </c>
      <c r="E249" s="129">
        <f t="shared" si="31"/>
        <v>82.997823721436347</v>
      </c>
      <c r="F249" s="121" t="s">
        <v>250</v>
      </c>
      <c r="G249" s="40"/>
      <c r="H249" s="40"/>
    </row>
    <row r="250" spans="1:8" s="6" customFormat="1" x14ac:dyDescent="0.25">
      <c r="A250" s="246"/>
      <c r="B250" s="193" t="s">
        <v>5</v>
      </c>
      <c r="C250" s="140">
        <v>367.6</v>
      </c>
      <c r="D250" s="140">
        <v>305.10000000000002</v>
      </c>
      <c r="E250" s="123">
        <f t="shared" si="31"/>
        <v>82.997823721436347</v>
      </c>
      <c r="F250" s="22"/>
      <c r="G250" s="15"/>
      <c r="H250" s="15"/>
    </row>
    <row r="251" spans="1:8" s="41" customFormat="1" ht="214.5" customHeight="1" x14ac:dyDescent="0.25">
      <c r="A251" s="246">
        <v>60</v>
      </c>
      <c r="B251" s="190" t="s">
        <v>64</v>
      </c>
      <c r="C251" s="134">
        <f>C253+C252+C254</f>
        <v>149833.71</v>
      </c>
      <c r="D251" s="134">
        <f>D253+D252+D254</f>
        <v>145579.21</v>
      </c>
      <c r="E251" s="129">
        <f t="shared" si="31"/>
        <v>97.160518817828105</v>
      </c>
      <c r="F251" s="121" t="s">
        <v>251</v>
      </c>
      <c r="G251" s="40"/>
      <c r="H251" s="40"/>
    </row>
    <row r="252" spans="1:8" s="41" customFormat="1" ht="21" customHeight="1" x14ac:dyDescent="0.25">
      <c r="A252" s="246"/>
      <c r="B252" s="191" t="s">
        <v>4</v>
      </c>
      <c r="C252" s="140">
        <v>249.55</v>
      </c>
      <c r="D252" s="140">
        <v>249.55</v>
      </c>
      <c r="E252" s="123">
        <f>D252/C252*100</f>
        <v>100</v>
      </c>
      <c r="F252" s="22"/>
      <c r="G252" s="40"/>
      <c r="H252" s="40"/>
    </row>
    <row r="253" spans="1:8" s="8" customFormat="1" x14ac:dyDescent="0.3">
      <c r="A253" s="246"/>
      <c r="B253" s="191" t="s">
        <v>5</v>
      </c>
      <c r="C253" s="140">
        <v>145951.99</v>
      </c>
      <c r="D253" s="140">
        <v>144720.04</v>
      </c>
      <c r="E253" s="140">
        <f t="shared" si="31"/>
        <v>99.155921066920712</v>
      </c>
      <c r="F253" s="22"/>
      <c r="G253" s="16"/>
      <c r="H253" s="16"/>
    </row>
    <row r="254" spans="1:8" s="6" customFormat="1" x14ac:dyDescent="0.25">
      <c r="A254" s="246"/>
      <c r="B254" s="188" t="s">
        <v>7</v>
      </c>
      <c r="C254" s="140">
        <v>3632.17</v>
      </c>
      <c r="D254" s="140">
        <v>609.62</v>
      </c>
      <c r="E254" s="205">
        <f>D254/C254*100</f>
        <v>16.783906039640215</v>
      </c>
      <c r="F254" s="21"/>
      <c r="G254" s="15"/>
      <c r="H254" s="15"/>
    </row>
    <row r="255" spans="1:8" s="6" customFormat="1" ht="57" customHeight="1" x14ac:dyDescent="0.25">
      <c r="A255" s="246"/>
      <c r="B255" s="151" t="s">
        <v>201</v>
      </c>
      <c r="C255" s="134">
        <f>C256+C258+C260</f>
        <v>62482.34</v>
      </c>
      <c r="D255" s="134">
        <f>D256+D258+D260</f>
        <v>61259.240000000005</v>
      </c>
      <c r="E255" s="128">
        <f t="shared" si="31"/>
        <v>98.042486885094277</v>
      </c>
      <c r="F255" s="22"/>
      <c r="G255" s="15"/>
      <c r="H255" s="15"/>
    </row>
    <row r="256" spans="1:8" s="41" customFormat="1" ht="51.75" customHeight="1" x14ac:dyDescent="0.25">
      <c r="A256" s="246">
        <v>61</v>
      </c>
      <c r="B256" s="190" t="s">
        <v>104</v>
      </c>
      <c r="C256" s="134">
        <f>C257</f>
        <v>23184.23</v>
      </c>
      <c r="D256" s="134">
        <f>D257</f>
        <v>22492.94</v>
      </c>
      <c r="E256" s="129">
        <f>D256/C256*100</f>
        <v>97.01827492222084</v>
      </c>
      <c r="F256" s="213" t="s">
        <v>229</v>
      </c>
      <c r="G256" s="40"/>
      <c r="H256" s="40"/>
    </row>
    <row r="257" spans="1:11" s="8" customFormat="1" x14ac:dyDescent="0.3">
      <c r="A257" s="246"/>
      <c r="B257" s="191" t="s">
        <v>5</v>
      </c>
      <c r="C257" s="140">
        <v>23184.23</v>
      </c>
      <c r="D257" s="140">
        <v>22492.94</v>
      </c>
      <c r="E257" s="123">
        <f t="shared" si="31"/>
        <v>97.01827492222084</v>
      </c>
      <c r="F257" s="22"/>
      <c r="G257" s="16"/>
      <c r="H257" s="16"/>
    </row>
    <row r="258" spans="1:11" s="41" customFormat="1" ht="37.5" customHeight="1" x14ac:dyDescent="0.25">
      <c r="A258" s="246">
        <v>62</v>
      </c>
      <c r="B258" s="190" t="s">
        <v>65</v>
      </c>
      <c r="C258" s="134">
        <f>C259</f>
        <v>61.9</v>
      </c>
      <c r="D258" s="134">
        <f>D259</f>
        <v>61.9</v>
      </c>
      <c r="E258" s="129">
        <f t="shared" si="31"/>
        <v>100</v>
      </c>
      <c r="F258" s="213" t="s">
        <v>230</v>
      </c>
      <c r="G258" s="40"/>
      <c r="H258" s="40"/>
    </row>
    <row r="259" spans="1:11" s="8" customFormat="1" x14ac:dyDescent="0.3">
      <c r="A259" s="246"/>
      <c r="B259" s="191" t="s">
        <v>4</v>
      </c>
      <c r="C259" s="140">
        <v>61.9</v>
      </c>
      <c r="D259" s="140">
        <v>61.9</v>
      </c>
      <c r="E259" s="123">
        <f t="shared" si="31"/>
        <v>100</v>
      </c>
      <c r="F259" s="22"/>
      <c r="G259" s="16"/>
      <c r="H259" s="16"/>
    </row>
    <row r="260" spans="1:11" s="41" customFormat="1" ht="71.25" customHeight="1" x14ac:dyDescent="0.25">
      <c r="A260" s="246">
        <v>63</v>
      </c>
      <c r="B260" s="190" t="s">
        <v>66</v>
      </c>
      <c r="C260" s="134">
        <f>+C261</f>
        <v>39236.21</v>
      </c>
      <c r="D260" s="134">
        <f>+D261</f>
        <v>38704.400000000001</v>
      </c>
      <c r="E260" s="129">
        <f t="shared" si="31"/>
        <v>98.644593858581146</v>
      </c>
      <c r="F260" s="121" t="s">
        <v>231</v>
      </c>
      <c r="G260" s="40"/>
      <c r="H260" s="40"/>
    </row>
    <row r="261" spans="1:11" x14ac:dyDescent="0.3">
      <c r="B261" s="191" t="s">
        <v>5</v>
      </c>
      <c r="C261" s="140">
        <v>39236.21</v>
      </c>
      <c r="D261" s="140">
        <v>38704.400000000001</v>
      </c>
      <c r="E261" s="123">
        <f t="shared" si="31"/>
        <v>98.644593858581146</v>
      </c>
      <c r="F261" s="22"/>
      <c r="G261" s="13"/>
      <c r="H261" s="13"/>
    </row>
    <row r="262" spans="1:11" s="3" customFormat="1" x14ac:dyDescent="0.25">
      <c r="A262" s="247"/>
      <c r="B262" s="195" t="s">
        <v>202</v>
      </c>
      <c r="C262" s="134">
        <f>C263</f>
        <v>3083.9</v>
      </c>
      <c r="D262" s="134">
        <f>D263</f>
        <v>3083.9</v>
      </c>
      <c r="E262" s="128">
        <f>D262/C262*100</f>
        <v>100</v>
      </c>
      <c r="F262" s="22"/>
      <c r="G262" s="14"/>
      <c r="H262" s="14"/>
    </row>
    <row r="263" spans="1:11" s="35" customFormat="1" x14ac:dyDescent="0.25">
      <c r="A263" s="247">
        <v>64</v>
      </c>
      <c r="B263" s="190" t="s">
        <v>203</v>
      </c>
      <c r="C263" s="134">
        <f>C265+C264</f>
        <v>3083.9</v>
      </c>
      <c r="D263" s="134">
        <f>D265+D264</f>
        <v>3083.9</v>
      </c>
      <c r="E263" s="129">
        <f>D263/C263*100</f>
        <v>100</v>
      </c>
      <c r="F263" s="118"/>
      <c r="G263" s="34"/>
      <c r="H263" s="34"/>
    </row>
    <row r="264" spans="1:11" s="9" customFormat="1" x14ac:dyDescent="0.3">
      <c r="A264" s="252"/>
      <c r="B264" s="211" t="s">
        <v>4</v>
      </c>
      <c r="C264" s="204">
        <v>456.48</v>
      </c>
      <c r="D264" s="204">
        <v>456.48</v>
      </c>
      <c r="E264" s="192">
        <f>D264/C264*100</f>
        <v>100</v>
      </c>
      <c r="F264" s="104"/>
      <c r="G264" s="17"/>
      <c r="H264" s="17"/>
    </row>
    <row r="265" spans="1:11" x14ac:dyDescent="0.3">
      <c r="B265" s="191" t="s">
        <v>5</v>
      </c>
      <c r="C265" s="140">
        <v>2627.42</v>
      </c>
      <c r="D265" s="140">
        <f>1123.7+1503.72</f>
        <v>2627.42</v>
      </c>
      <c r="E265" s="123">
        <f>D265/C265*100</f>
        <v>100</v>
      </c>
      <c r="F265" s="22"/>
      <c r="G265" s="13"/>
      <c r="H265" s="13"/>
    </row>
    <row r="266" spans="1:11" s="6" customFormat="1" x14ac:dyDescent="0.25">
      <c r="A266" s="246"/>
      <c r="B266" s="126" t="s">
        <v>6</v>
      </c>
      <c r="C266" s="131">
        <f>C268+C269+C267+C270</f>
        <v>324816.22999999992</v>
      </c>
      <c r="D266" s="131">
        <f>D268+D269+D267+D270</f>
        <v>318085.82999999996</v>
      </c>
      <c r="E266" s="139">
        <f t="shared" si="31"/>
        <v>97.927936051717623</v>
      </c>
      <c r="F266" s="75"/>
      <c r="G266" s="15"/>
      <c r="H266" s="15"/>
    </row>
    <row r="267" spans="1:11" s="10" customFormat="1" x14ac:dyDescent="0.3">
      <c r="A267" s="246"/>
      <c r="B267" s="127" t="s">
        <v>8</v>
      </c>
      <c r="C267" s="192">
        <f>C237</f>
        <v>77.3</v>
      </c>
      <c r="D267" s="192">
        <f>D237</f>
        <v>77.3</v>
      </c>
      <c r="E267" s="204">
        <f>D267/C267*100</f>
        <v>100</v>
      </c>
      <c r="F267" s="196"/>
      <c r="G267" s="19"/>
      <c r="H267" s="19"/>
    </row>
    <row r="268" spans="1:11" s="6" customFormat="1" x14ac:dyDescent="0.25">
      <c r="A268" s="246"/>
      <c r="B268" s="121" t="s">
        <v>4</v>
      </c>
      <c r="C268" s="140">
        <f>C246+C238+C259+C264+C252+C243</f>
        <v>2165.6</v>
      </c>
      <c r="D268" s="140">
        <f>D246+D238+D259+D264+D252+D243</f>
        <v>2165.6099999999997</v>
      </c>
      <c r="E268" s="140">
        <f t="shared" si="31"/>
        <v>100.00046176579238</v>
      </c>
      <c r="F268" s="7"/>
      <c r="G268" s="15"/>
      <c r="H268" s="15"/>
    </row>
    <row r="269" spans="1:11" s="6" customFormat="1" x14ac:dyDescent="0.25">
      <c r="A269" s="246"/>
      <c r="B269" s="121" t="s">
        <v>5</v>
      </c>
      <c r="C269" s="123">
        <f>C261+C257+C253+C250+C247+C244+C239+C265</f>
        <v>318941.15999999997</v>
      </c>
      <c r="D269" s="123">
        <f>D261+D257+D253+D250+D247+D244+D239+D265</f>
        <v>315233.3</v>
      </c>
      <c r="E269" s="140">
        <f t="shared" si="31"/>
        <v>98.837447007466835</v>
      </c>
      <c r="F269" s="7"/>
      <c r="G269" s="39"/>
      <c r="H269" s="15"/>
    </row>
    <row r="270" spans="1:11" s="6" customFormat="1" x14ac:dyDescent="0.25">
      <c r="A270" s="246"/>
      <c r="B270" s="121" t="s">
        <v>7</v>
      </c>
      <c r="C270" s="123">
        <f>C254</f>
        <v>3632.17</v>
      </c>
      <c r="D270" s="123">
        <f>D254</f>
        <v>609.62</v>
      </c>
      <c r="E270" s="205">
        <f>D270/C270*100</f>
        <v>16.783906039640215</v>
      </c>
      <c r="F270" s="21"/>
      <c r="G270" s="197"/>
      <c r="H270" s="15"/>
    </row>
    <row r="271" spans="1:11" ht="23.25" customHeight="1" x14ac:dyDescent="0.3">
      <c r="B271" s="266" t="s">
        <v>289</v>
      </c>
      <c r="C271" s="266"/>
      <c r="D271" s="266"/>
      <c r="E271" s="266"/>
      <c r="F271" s="266"/>
      <c r="G271" s="13"/>
      <c r="H271" s="13"/>
      <c r="K271" s="8"/>
    </row>
    <row r="272" spans="1:11" s="29" customFormat="1" ht="137.25" customHeight="1" x14ac:dyDescent="0.3">
      <c r="A272" s="246">
        <v>65</v>
      </c>
      <c r="B272" s="190" t="s">
        <v>10</v>
      </c>
      <c r="C272" s="134">
        <f>C273</f>
        <v>78628.899999999994</v>
      </c>
      <c r="D272" s="134">
        <f>D273</f>
        <v>76657.679999999993</v>
      </c>
      <c r="E272" s="174">
        <f>D272/C272*100</f>
        <v>97.493008295931901</v>
      </c>
      <c r="F272" s="22"/>
      <c r="G272" s="30"/>
      <c r="H272" s="30"/>
    </row>
    <row r="273" spans="1:8" s="8" customFormat="1" ht="30" customHeight="1" x14ac:dyDescent="0.3">
      <c r="A273" s="246"/>
      <c r="B273" s="193" t="s">
        <v>5</v>
      </c>
      <c r="C273" s="140">
        <v>78628.899999999994</v>
      </c>
      <c r="D273" s="140">
        <v>76657.679999999993</v>
      </c>
      <c r="E273" s="140">
        <f>D273/C273*100</f>
        <v>97.493008295931901</v>
      </c>
      <c r="F273" s="22"/>
      <c r="G273" s="16"/>
      <c r="H273" s="16"/>
    </row>
    <row r="274" spans="1:8" s="29" customFormat="1" ht="127.5" customHeight="1" x14ac:dyDescent="0.3">
      <c r="A274" s="246">
        <v>66</v>
      </c>
      <c r="B274" s="190" t="s">
        <v>62</v>
      </c>
      <c r="C274" s="128">
        <f>C275</f>
        <v>43344.4</v>
      </c>
      <c r="D274" s="128">
        <f>D275</f>
        <v>43278.02</v>
      </c>
      <c r="E274" s="174">
        <f>D274/C274*100</f>
        <v>99.846854495621102</v>
      </c>
      <c r="F274" s="243"/>
      <c r="G274" s="28"/>
      <c r="H274" s="28"/>
    </row>
    <row r="275" spans="1:8" s="8" customFormat="1" ht="20.25" customHeight="1" x14ac:dyDescent="0.3">
      <c r="A275" s="246"/>
      <c r="B275" s="193" t="s">
        <v>5</v>
      </c>
      <c r="C275" s="123">
        <v>43344.4</v>
      </c>
      <c r="D275" s="123">
        <v>43278.02</v>
      </c>
      <c r="E275" s="123">
        <f>D275/C275*100</f>
        <v>99.846854495621102</v>
      </c>
      <c r="F275" s="54"/>
      <c r="G275" s="16"/>
      <c r="H275" s="16"/>
    </row>
    <row r="276" spans="1:8" s="29" customFormat="1" ht="409.5" x14ac:dyDescent="0.3">
      <c r="A276" s="246">
        <v>67</v>
      </c>
      <c r="B276" s="190" t="s">
        <v>19</v>
      </c>
      <c r="C276" s="128">
        <f>C277</f>
        <v>7375.5</v>
      </c>
      <c r="D276" s="128">
        <f>D277</f>
        <v>5973.21</v>
      </c>
      <c r="E276" s="174">
        <f t="shared" ref="E276:E287" si="32">D276/C276*100</f>
        <v>80.987187309334956</v>
      </c>
      <c r="F276" s="242" t="s">
        <v>265</v>
      </c>
      <c r="G276" s="28"/>
      <c r="H276" s="28"/>
    </row>
    <row r="277" spans="1:8" s="8" customFormat="1" x14ac:dyDescent="0.3">
      <c r="A277" s="246"/>
      <c r="B277" s="193" t="s">
        <v>5</v>
      </c>
      <c r="C277" s="123">
        <v>7375.5</v>
      </c>
      <c r="D277" s="123">
        <v>5973.21</v>
      </c>
      <c r="E277" s="140">
        <f t="shared" si="32"/>
        <v>80.987187309334956</v>
      </c>
      <c r="F277" s="54"/>
      <c r="G277" s="16"/>
      <c r="H277" s="16"/>
    </row>
    <row r="278" spans="1:8" s="29" customFormat="1" ht="33" x14ac:dyDescent="0.3">
      <c r="A278" s="246">
        <v>68</v>
      </c>
      <c r="B278" s="190" t="s">
        <v>20</v>
      </c>
      <c r="C278" s="128">
        <f>C279+C280</f>
        <v>658.75</v>
      </c>
      <c r="D278" s="128">
        <f>D279+D280</f>
        <v>654.98</v>
      </c>
      <c r="E278" s="174">
        <f t="shared" si="32"/>
        <v>99.427703984819743</v>
      </c>
      <c r="F278" s="54"/>
      <c r="G278" s="28"/>
      <c r="H278" s="28"/>
    </row>
    <row r="279" spans="1:8" s="8" customFormat="1" x14ac:dyDescent="0.3">
      <c r="A279" s="246"/>
      <c r="B279" s="193" t="s">
        <v>5</v>
      </c>
      <c r="C279" s="123">
        <v>658.75</v>
      </c>
      <c r="D279" s="123">
        <v>654.98</v>
      </c>
      <c r="E279" s="140">
        <f>D279/C279*100</f>
        <v>99.427703984819743</v>
      </c>
      <c r="F279" s="54"/>
      <c r="G279" s="16"/>
      <c r="H279" s="16"/>
    </row>
    <row r="280" spans="1:8" s="93" customFormat="1" hidden="1" x14ac:dyDescent="0.3">
      <c r="A280" s="246"/>
      <c r="B280" s="193" t="s">
        <v>7</v>
      </c>
      <c r="C280" s="123"/>
      <c r="D280" s="123"/>
      <c r="E280" s="140" t="e">
        <f>D280/C280*100</f>
        <v>#DIV/0!</v>
      </c>
      <c r="F280" s="193"/>
      <c r="G280" s="92"/>
      <c r="H280" s="92"/>
    </row>
    <row r="281" spans="1:8" s="29" customFormat="1" ht="148.5" customHeight="1" x14ac:dyDescent="0.3">
      <c r="A281" s="246">
        <v>69</v>
      </c>
      <c r="B281" s="190" t="s">
        <v>21</v>
      </c>
      <c r="C281" s="128">
        <f>C282</f>
        <v>33455.199999999997</v>
      </c>
      <c r="D281" s="128">
        <f>D282</f>
        <v>33322.129999999997</v>
      </c>
      <c r="E281" s="129">
        <f t="shared" si="32"/>
        <v>99.602244195222269</v>
      </c>
      <c r="F281" s="55"/>
      <c r="G281" s="28"/>
      <c r="H281" s="28"/>
    </row>
    <row r="282" spans="1:8" s="8" customFormat="1" x14ac:dyDescent="0.3">
      <c r="A282" s="246"/>
      <c r="B282" s="193" t="s">
        <v>5</v>
      </c>
      <c r="C282" s="123">
        <v>33455.199999999997</v>
      </c>
      <c r="D282" s="123">
        <v>33322.129999999997</v>
      </c>
      <c r="E282" s="123">
        <f t="shared" si="32"/>
        <v>99.602244195222269</v>
      </c>
      <c r="F282" s="54"/>
      <c r="G282" s="16"/>
      <c r="H282" s="16"/>
    </row>
    <row r="283" spans="1:8" s="29" customFormat="1" ht="67.5" customHeight="1" x14ac:dyDescent="0.3">
      <c r="A283" s="246">
        <v>70</v>
      </c>
      <c r="B283" s="190" t="s">
        <v>22</v>
      </c>
      <c r="C283" s="128">
        <f>C284+C285</f>
        <v>5405.3499999999995</v>
      </c>
      <c r="D283" s="128">
        <f>D284+D285</f>
        <v>5374.9850000000006</v>
      </c>
      <c r="E283" s="129">
        <f t="shared" si="32"/>
        <v>99.438241741977876</v>
      </c>
      <c r="F283" s="54"/>
      <c r="G283" s="28"/>
      <c r="H283" s="28"/>
    </row>
    <row r="284" spans="1:8" s="8" customFormat="1" x14ac:dyDescent="0.3">
      <c r="A284" s="246"/>
      <c r="B284" s="193" t="s">
        <v>4</v>
      </c>
      <c r="C284" s="123">
        <v>945.2</v>
      </c>
      <c r="D284" s="123">
        <v>945.14499999999998</v>
      </c>
      <c r="E284" s="123">
        <f t="shared" si="32"/>
        <v>99.994181125687675</v>
      </c>
      <c r="F284" s="54"/>
      <c r="G284" s="16"/>
      <c r="H284" s="16"/>
    </row>
    <row r="285" spans="1:8" s="8" customFormat="1" x14ac:dyDescent="0.3">
      <c r="A285" s="246"/>
      <c r="B285" s="193" t="s">
        <v>5</v>
      </c>
      <c r="C285" s="123">
        <v>4460.1499999999996</v>
      </c>
      <c r="D285" s="123">
        <v>4429.84</v>
      </c>
      <c r="E285" s="123">
        <f t="shared" si="32"/>
        <v>99.32042644305686</v>
      </c>
      <c r="F285" s="54"/>
      <c r="G285" s="16"/>
      <c r="H285" s="16"/>
    </row>
    <row r="286" spans="1:8" s="29" customFormat="1" ht="33" x14ac:dyDescent="0.3">
      <c r="A286" s="246">
        <v>71</v>
      </c>
      <c r="B286" s="190" t="s">
        <v>23</v>
      </c>
      <c r="C286" s="128">
        <f>C287</f>
        <v>25026.1</v>
      </c>
      <c r="D286" s="128">
        <f>D287</f>
        <v>23198.400000000001</v>
      </c>
      <c r="E286" s="129">
        <f t="shared" si="32"/>
        <v>92.696824515206131</v>
      </c>
      <c r="F286" s="54"/>
      <c r="G286" s="28"/>
      <c r="H286" s="28"/>
    </row>
    <row r="287" spans="1:8" s="8" customFormat="1" x14ac:dyDescent="0.3">
      <c r="A287" s="246"/>
      <c r="B287" s="193" t="s">
        <v>5</v>
      </c>
      <c r="C287" s="123">
        <v>25026.1</v>
      </c>
      <c r="D287" s="123">
        <v>23198.400000000001</v>
      </c>
      <c r="E287" s="123">
        <f t="shared" si="32"/>
        <v>92.696824515206131</v>
      </c>
      <c r="F287" s="54"/>
      <c r="G287" s="16"/>
      <c r="H287" s="16"/>
    </row>
    <row r="288" spans="1:8" s="29" customFormat="1" ht="57.75" customHeight="1" x14ac:dyDescent="0.3">
      <c r="A288" s="246">
        <v>72</v>
      </c>
      <c r="B288" s="190" t="s">
        <v>262</v>
      </c>
      <c r="C288" s="128">
        <f>+C289+C290</f>
        <v>7162.7</v>
      </c>
      <c r="D288" s="128">
        <f>+D289+D290</f>
        <v>7162.69</v>
      </c>
      <c r="E288" s="129">
        <f t="shared" ref="E288:E296" si="33">D288/C288*100</f>
        <v>99.99986038784256</v>
      </c>
      <c r="F288" s="55"/>
      <c r="G288" s="28"/>
      <c r="H288" s="28"/>
    </row>
    <row r="289" spans="1:8" s="29" customFormat="1" ht="25.5" customHeight="1" x14ac:dyDescent="0.3">
      <c r="A289" s="246"/>
      <c r="B289" s="121" t="s">
        <v>5</v>
      </c>
      <c r="C289" s="123">
        <v>7162.7</v>
      </c>
      <c r="D289" s="123">
        <v>7162.69</v>
      </c>
      <c r="E289" s="130">
        <f t="shared" si="33"/>
        <v>99.99986038784256</v>
      </c>
      <c r="F289" s="55"/>
      <c r="G289" s="28"/>
      <c r="H289" s="28"/>
    </row>
    <row r="290" spans="1:8" s="62" customFormat="1" ht="25.5" hidden="1" customHeight="1" x14ac:dyDescent="0.3">
      <c r="A290" s="247"/>
      <c r="B290" s="193" t="s">
        <v>7</v>
      </c>
      <c r="C290" s="123"/>
      <c r="D290" s="123"/>
      <c r="E290" s="123" t="e">
        <f t="shared" si="33"/>
        <v>#DIV/0!</v>
      </c>
      <c r="F290" s="193"/>
      <c r="G290" s="232"/>
      <c r="H290" s="232"/>
    </row>
    <row r="291" spans="1:8" s="29" customFormat="1" x14ac:dyDescent="0.3">
      <c r="A291" s="246">
        <v>73</v>
      </c>
      <c r="B291" s="190" t="s">
        <v>263</v>
      </c>
      <c r="C291" s="128">
        <f>C292</f>
        <v>148.30000000000001</v>
      </c>
      <c r="D291" s="128">
        <f>D292</f>
        <v>148.22999999999999</v>
      </c>
      <c r="E291" s="129">
        <f t="shared" si="33"/>
        <v>99.952798381658781</v>
      </c>
      <c r="F291" s="54"/>
      <c r="G291" s="28"/>
      <c r="H291" s="28"/>
    </row>
    <row r="292" spans="1:8" s="8" customFormat="1" x14ac:dyDescent="0.3">
      <c r="A292" s="246"/>
      <c r="B292" s="193" t="s">
        <v>5</v>
      </c>
      <c r="C292" s="123">
        <v>148.30000000000001</v>
      </c>
      <c r="D292" s="123">
        <v>148.22999999999999</v>
      </c>
      <c r="E292" s="123">
        <f t="shared" si="33"/>
        <v>99.952798381658781</v>
      </c>
      <c r="F292" s="54"/>
      <c r="G292" s="16"/>
      <c r="H292" s="16"/>
    </row>
    <row r="293" spans="1:8" s="6" customFormat="1" x14ac:dyDescent="0.25">
      <c r="A293" s="246"/>
      <c r="B293" s="126" t="s">
        <v>6</v>
      </c>
      <c r="C293" s="139">
        <f>C294+C295+C296</f>
        <v>201205.2</v>
      </c>
      <c r="D293" s="139">
        <f>D294+D295+D296</f>
        <v>195770.32499999998</v>
      </c>
      <c r="E293" s="233">
        <f t="shared" si="33"/>
        <v>97.298839692015889</v>
      </c>
      <c r="F293" s="25"/>
      <c r="G293" s="15"/>
      <c r="H293" s="15"/>
    </row>
    <row r="294" spans="1:8" s="8" customFormat="1" x14ac:dyDescent="0.3">
      <c r="A294" s="246"/>
      <c r="B294" s="127" t="s">
        <v>4</v>
      </c>
      <c r="C294" s="123">
        <f>C284</f>
        <v>945.2</v>
      </c>
      <c r="D294" s="123">
        <f>D284</f>
        <v>945.14499999999998</v>
      </c>
      <c r="E294" s="205">
        <f t="shared" si="33"/>
        <v>99.994181125687675</v>
      </c>
      <c r="F294" s="21"/>
      <c r="G294" s="77"/>
      <c r="H294" s="16"/>
    </row>
    <row r="295" spans="1:8" s="6" customFormat="1" x14ac:dyDescent="0.25">
      <c r="A295" s="246"/>
      <c r="B295" s="121" t="s">
        <v>5</v>
      </c>
      <c r="C295" s="140">
        <f>C287+C285+C282+C279+C277+C275+C273+C289+C292</f>
        <v>200260</v>
      </c>
      <c r="D295" s="140">
        <f>D287+D285+D282+D279+D277+D275+D273+D289+D292</f>
        <v>194825.18</v>
      </c>
      <c r="E295" s="205">
        <f t="shared" si="33"/>
        <v>97.286118046539499</v>
      </c>
      <c r="F295" s="21"/>
      <c r="G295" s="39"/>
      <c r="H295" s="39"/>
    </row>
    <row r="296" spans="1:8" s="6" customFormat="1" x14ac:dyDescent="0.25">
      <c r="A296" s="246"/>
      <c r="B296" s="121" t="s">
        <v>7</v>
      </c>
      <c r="C296" s="123">
        <f>C290+C280</f>
        <v>0</v>
      </c>
      <c r="D296" s="123">
        <f>D290+D280</f>
        <v>0</v>
      </c>
      <c r="E296" s="205" t="e">
        <f t="shared" si="33"/>
        <v>#DIV/0!</v>
      </c>
      <c r="F296" s="21"/>
      <c r="G296" s="15"/>
      <c r="H296" s="15"/>
    </row>
    <row r="297" spans="1:8" x14ac:dyDescent="0.3">
      <c r="B297" s="268" t="s">
        <v>290</v>
      </c>
      <c r="C297" s="268"/>
      <c r="D297" s="268"/>
      <c r="E297" s="268"/>
      <c r="F297" s="268"/>
      <c r="G297" s="13"/>
      <c r="H297" s="13"/>
    </row>
    <row r="298" spans="1:8" s="8" customFormat="1" ht="76.5" customHeight="1" x14ac:dyDescent="0.3">
      <c r="A298" s="246"/>
      <c r="B298" s="117" t="s">
        <v>67</v>
      </c>
      <c r="C298" s="134">
        <f>C299+C301+C303+C305+C307</f>
        <v>16449.45</v>
      </c>
      <c r="D298" s="134">
        <f>D299+D301+D303+D305+D307</f>
        <v>12177.36</v>
      </c>
      <c r="E298" s="134">
        <f>D298/C298*100</f>
        <v>74.02897969233014</v>
      </c>
      <c r="F298" s="22"/>
      <c r="G298" s="80"/>
      <c r="H298" s="16"/>
    </row>
    <row r="299" spans="1:8" s="29" customFormat="1" ht="49.5" x14ac:dyDescent="0.3">
      <c r="A299" s="246">
        <v>74</v>
      </c>
      <c r="B299" s="118" t="s">
        <v>68</v>
      </c>
      <c r="C299" s="128">
        <f>C300</f>
        <v>275.39999999999998</v>
      </c>
      <c r="D299" s="128">
        <f>D300</f>
        <v>275.33</v>
      </c>
      <c r="E299" s="129">
        <f>D299/C299*100</f>
        <v>99.974582425562815</v>
      </c>
      <c r="F299" s="22"/>
      <c r="G299" s="81"/>
      <c r="H299" s="28"/>
    </row>
    <row r="300" spans="1:8" s="8" customFormat="1" ht="21" customHeight="1" x14ac:dyDescent="0.3">
      <c r="A300" s="246"/>
      <c r="B300" s="121" t="s">
        <v>5</v>
      </c>
      <c r="C300" s="123">
        <v>275.39999999999998</v>
      </c>
      <c r="D300" s="123">
        <v>275.33</v>
      </c>
      <c r="E300" s="123">
        <f t="shared" ref="E300:E314" si="34">D300/C300*100</f>
        <v>99.974582425562815</v>
      </c>
      <c r="F300" s="22"/>
      <c r="G300" s="80"/>
      <c r="H300" s="16"/>
    </row>
    <row r="301" spans="1:8" s="29" customFormat="1" ht="49.5" x14ac:dyDescent="0.3">
      <c r="A301" s="246">
        <v>75</v>
      </c>
      <c r="B301" s="118" t="s">
        <v>69</v>
      </c>
      <c r="C301" s="128">
        <f>C302</f>
        <v>5329.3</v>
      </c>
      <c r="D301" s="128">
        <f>D302</f>
        <v>5295.83</v>
      </c>
      <c r="E301" s="129">
        <f t="shared" si="34"/>
        <v>99.371962546675917</v>
      </c>
      <c r="F301" s="121" t="s">
        <v>163</v>
      </c>
      <c r="G301" s="81"/>
      <c r="H301" s="28"/>
    </row>
    <row r="302" spans="1:8" s="8" customFormat="1" ht="19.5" customHeight="1" x14ac:dyDescent="0.3">
      <c r="A302" s="246"/>
      <c r="B302" s="121" t="s">
        <v>5</v>
      </c>
      <c r="C302" s="123">
        <v>5329.3</v>
      </c>
      <c r="D302" s="123">
        <v>5295.83</v>
      </c>
      <c r="E302" s="123">
        <f t="shared" si="34"/>
        <v>99.371962546675917</v>
      </c>
      <c r="F302" s="22"/>
      <c r="G302" s="80"/>
      <c r="H302" s="16"/>
    </row>
    <row r="303" spans="1:8" s="29" customFormat="1" ht="379.5" x14ac:dyDescent="0.3">
      <c r="A303" s="246">
        <v>76</v>
      </c>
      <c r="B303" s="118" t="s">
        <v>154</v>
      </c>
      <c r="C303" s="128">
        <f>C304</f>
        <v>1617.3</v>
      </c>
      <c r="D303" s="128">
        <f>D304</f>
        <v>433.91</v>
      </c>
      <c r="E303" s="129">
        <f t="shared" ref="E303:E304" si="35">D303/C303*100</f>
        <v>26.829283373523776</v>
      </c>
      <c r="F303" s="121" t="s">
        <v>204</v>
      </c>
      <c r="G303" s="81"/>
      <c r="H303" s="28"/>
    </row>
    <row r="304" spans="1:8" s="8" customFormat="1" ht="19.5" customHeight="1" x14ac:dyDescent="0.3">
      <c r="A304" s="246"/>
      <c r="B304" s="121" t="s">
        <v>5</v>
      </c>
      <c r="C304" s="123">
        <v>1617.3</v>
      </c>
      <c r="D304" s="123">
        <v>433.91</v>
      </c>
      <c r="E304" s="123">
        <f t="shared" si="35"/>
        <v>26.829283373523776</v>
      </c>
      <c r="F304" s="22"/>
      <c r="G304" s="80"/>
      <c r="H304" s="16"/>
    </row>
    <row r="305" spans="1:8" s="29" customFormat="1" ht="66" x14ac:dyDescent="0.3">
      <c r="A305" s="246">
        <v>77</v>
      </c>
      <c r="B305" s="118" t="s">
        <v>155</v>
      </c>
      <c r="C305" s="128">
        <f>C306</f>
        <v>100</v>
      </c>
      <c r="D305" s="128">
        <f>D306</f>
        <v>94.73</v>
      </c>
      <c r="E305" s="129">
        <f t="shared" ref="E305:E306" si="36">D305/C305*100</f>
        <v>94.73</v>
      </c>
      <c r="F305" s="22"/>
      <c r="G305" s="81"/>
      <c r="H305" s="28"/>
    </row>
    <row r="306" spans="1:8" s="8" customFormat="1" ht="19.5" customHeight="1" x14ac:dyDescent="0.3">
      <c r="A306" s="246"/>
      <c r="B306" s="121" t="s">
        <v>5</v>
      </c>
      <c r="C306" s="123">
        <v>100</v>
      </c>
      <c r="D306" s="123">
        <v>94.73</v>
      </c>
      <c r="E306" s="123">
        <f t="shared" si="36"/>
        <v>94.73</v>
      </c>
      <c r="F306" s="22"/>
      <c r="G306" s="80"/>
      <c r="H306" s="16"/>
    </row>
    <row r="307" spans="1:8" s="29" customFormat="1" ht="181.5" x14ac:dyDescent="0.3">
      <c r="A307" s="246">
        <v>78</v>
      </c>
      <c r="B307" s="118" t="s">
        <v>157</v>
      </c>
      <c r="C307" s="128">
        <f>C308+C309</f>
        <v>9127.4500000000007</v>
      </c>
      <c r="D307" s="128">
        <f>D308+D309</f>
        <v>6077.56</v>
      </c>
      <c r="E307" s="129">
        <f t="shared" ref="E307:E308" si="37">D307/C307*100</f>
        <v>66.585519504352249</v>
      </c>
      <c r="F307" s="121" t="s">
        <v>185</v>
      </c>
      <c r="G307" s="81"/>
      <c r="H307" s="28"/>
    </row>
    <row r="308" spans="1:8" s="8" customFormat="1" ht="19.5" customHeight="1" x14ac:dyDescent="0.3">
      <c r="A308" s="246"/>
      <c r="B308" s="121" t="s">
        <v>5</v>
      </c>
      <c r="C308" s="123">
        <v>5074.6499999999996</v>
      </c>
      <c r="D308" s="123">
        <v>2024.76</v>
      </c>
      <c r="E308" s="123">
        <f t="shared" si="37"/>
        <v>39.899500458159679</v>
      </c>
      <c r="F308" s="22"/>
      <c r="G308" s="80"/>
      <c r="H308" s="16"/>
    </row>
    <row r="309" spans="1:8" s="8" customFormat="1" ht="19.5" customHeight="1" x14ac:dyDescent="0.3">
      <c r="A309" s="246"/>
      <c r="B309" s="121" t="s">
        <v>156</v>
      </c>
      <c r="C309" s="123">
        <v>4052.8</v>
      </c>
      <c r="D309" s="123">
        <v>4052.8</v>
      </c>
      <c r="E309" s="123">
        <f t="shared" ref="E309" si="38">D309/C309*100</f>
        <v>100</v>
      </c>
      <c r="F309" s="22"/>
      <c r="G309" s="80"/>
      <c r="H309" s="16"/>
    </row>
    <row r="310" spans="1:8" s="8" customFormat="1" ht="53.25" customHeight="1" x14ac:dyDescent="0.3">
      <c r="A310" s="246"/>
      <c r="B310" s="118" t="s">
        <v>70</v>
      </c>
      <c r="C310" s="128">
        <f>C311+C313</f>
        <v>406.3</v>
      </c>
      <c r="D310" s="128">
        <f>D311+D313</f>
        <v>316.71000000000004</v>
      </c>
      <c r="E310" s="128">
        <f t="shared" si="34"/>
        <v>77.949790794979094</v>
      </c>
      <c r="F310" s="22"/>
      <c r="G310" s="80"/>
      <c r="H310" s="16"/>
    </row>
    <row r="311" spans="1:8" s="29" customFormat="1" ht="44.25" customHeight="1" x14ac:dyDescent="0.3">
      <c r="A311" s="246">
        <v>79</v>
      </c>
      <c r="B311" s="153" t="s">
        <v>71</v>
      </c>
      <c r="C311" s="128">
        <f>C312</f>
        <v>299</v>
      </c>
      <c r="D311" s="128">
        <f>D312</f>
        <v>245.87</v>
      </c>
      <c r="E311" s="129">
        <f>E312</f>
        <v>82.230769230769226</v>
      </c>
      <c r="F311" s="121" t="s">
        <v>205</v>
      </c>
      <c r="G311" s="81"/>
      <c r="H311" s="28"/>
    </row>
    <row r="312" spans="1:8" s="8" customFormat="1" ht="19.5" customHeight="1" x14ac:dyDescent="0.3">
      <c r="A312" s="246"/>
      <c r="B312" s="121" t="s">
        <v>5</v>
      </c>
      <c r="C312" s="123">
        <v>299</v>
      </c>
      <c r="D312" s="123">
        <v>245.87</v>
      </c>
      <c r="E312" s="123">
        <f t="shared" si="34"/>
        <v>82.230769230769226</v>
      </c>
      <c r="F312" s="22"/>
      <c r="G312" s="80"/>
      <c r="H312" s="16"/>
    </row>
    <row r="313" spans="1:8" s="29" customFormat="1" ht="54" customHeight="1" x14ac:dyDescent="0.3">
      <c r="A313" s="246">
        <v>80</v>
      </c>
      <c r="B313" s="117" t="s">
        <v>25</v>
      </c>
      <c r="C313" s="128">
        <f>C314</f>
        <v>107.3</v>
      </c>
      <c r="D313" s="128">
        <f>D314</f>
        <v>70.84</v>
      </c>
      <c r="E313" s="129">
        <f t="shared" si="34"/>
        <v>66.020503261882581</v>
      </c>
      <c r="F313" s="121" t="s">
        <v>206</v>
      </c>
      <c r="G313" s="81"/>
      <c r="H313" s="30"/>
    </row>
    <row r="314" spans="1:8" s="8" customFormat="1" ht="19.5" customHeight="1" x14ac:dyDescent="0.3">
      <c r="A314" s="246"/>
      <c r="B314" s="121" t="s">
        <v>5</v>
      </c>
      <c r="C314" s="123">
        <v>107.3</v>
      </c>
      <c r="D314" s="123">
        <v>70.84</v>
      </c>
      <c r="E314" s="128">
        <f t="shared" si="34"/>
        <v>66.020503261882581</v>
      </c>
      <c r="F314" s="22"/>
      <c r="G314" s="80"/>
      <c r="H314" s="24"/>
    </row>
    <row r="315" spans="1:8" s="8" customFormat="1" ht="72" customHeight="1" x14ac:dyDescent="0.3">
      <c r="A315" s="246"/>
      <c r="B315" s="118" t="s">
        <v>72</v>
      </c>
      <c r="C315" s="128">
        <f>C316+C318</f>
        <v>36855.69</v>
      </c>
      <c r="D315" s="128">
        <f>D316+D318</f>
        <v>35395.86</v>
      </c>
      <c r="E315" s="134">
        <f>D315/C315*100</f>
        <v>96.03906479569369</v>
      </c>
      <c r="F315" s="22"/>
      <c r="G315" s="80"/>
      <c r="H315" s="16"/>
    </row>
    <row r="316" spans="1:8" s="29" customFormat="1" ht="77.25" customHeight="1" x14ac:dyDescent="0.3">
      <c r="A316" s="246">
        <v>81</v>
      </c>
      <c r="B316" s="118" t="s">
        <v>73</v>
      </c>
      <c r="C316" s="128">
        <f>C317</f>
        <v>7527.09</v>
      </c>
      <c r="D316" s="128">
        <f>D317</f>
        <v>7429.99</v>
      </c>
      <c r="E316" s="129">
        <f t="shared" ref="E316:E321" si="39">D316/C316*100</f>
        <v>98.709992839198151</v>
      </c>
      <c r="F316" s="121" t="s">
        <v>164</v>
      </c>
      <c r="G316" s="81"/>
      <c r="H316" s="28"/>
    </row>
    <row r="317" spans="1:8" ht="19.5" customHeight="1" x14ac:dyDescent="0.3">
      <c r="B317" s="121" t="s">
        <v>5</v>
      </c>
      <c r="C317" s="123">
        <v>7527.09</v>
      </c>
      <c r="D317" s="123">
        <v>7429.99</v>
      </c>
      <c r="E317" s="123">
        <f t="shared" si="39"/>
        <v>98.709992839198151</v>
      </c>
      <c r="F317" s="22"/>
      <c r="G317" s="80"/>
      <c r="H317" s="13"/>
    </row>
    <row r="318" spans="1:8" ht="75.75" customHeight="1" x14ac:dyDescent="0.3">
      <c r="A318" s="247">
        <v>82</v>
      </c>
      <c r="B318" s="118" t="s">
        <v>74</v>
      </c>
      <c r="C318" s="128">
        <f>C319</f>
        <v>29328.6</v>
      </c>
      <c r="D318" s="128">
        <f>D319</f>
        <v>27965.87</v>
      </c>
      <c r="E318" s="129">
        <f t="shared" si="39"/>
        <v>95.353579782192128</v>
      </c>
      <c r="F318" s="121" t="s">
        <v>165</v>
      </c>
      <c r="G318" s="80"/>
      <c r="H318" s="13"/>
    </row>
    <row r="319" spans="1:8" ht="19.5" customHeight="1" x14ac:dyDescent="0.3">
      <c r="B319" s="121" t="s">
        <v>5</v>
      </c>
      <c r="C319" s="123">
        <v>29328.6</v>
      </c>
      <c r="D319" s="123">
        <v>27965.87</v>
      </c>
      <c r="E319" s="123">
        <f t="shared" si="39"/>
        <v>95.353579782192128</v>
      </c>
      <c r="F319" s="22"/>
      <c r="G319" s="80"/>
      <c r="H319" s="13"/>
    </row>
    <row r="320" spans="1:8" s="8" customFormat="1" ht="21.75" customHeight="1" x14ac:dyDescent="0.3">
      <c r="A320" s="246"/>
      <c r="B320" s="126" t="s">
        <v>6</v>
      </c>
      <c r="C320" s="139">
        <f>C298+C310+C315</f>
        <v>53711.44</v>
      </c>
      <c r="D320" s="139">
        <f>D298+D310+D315</f>
        <v>47889.93</v>
      </c>
      <c r="E320" s="139">
        <f t="shared" si="39"/>
        <v>89.161508237351299</v>
      </c>
      <c r="F320" s="26"/>
      <c r="G320" s="80"/>
      <c r="H320" s="16"/>
    </row>
    <row r="321" spans="1:11" s="93" customFormat="1" ht="21.75" customHeight="1" x14ac:dyDescent="0.3">
      <c r="A321" s="249"/>
      <c r="B321" s="121" t="s">
        <v>4</v>
      </c>
      <c r="C321" s="140">
        <f>C309</f>
        <v>4052.8</v>
      </c>
      <c r="D321" s="140">
        <f>D309</f>
        <v>4052.8</v>
      </c>
      <c r="E321" s="140">
        <f t="shared" si="39"/>
        <v>100</v>
      </c>
      <c r="F321" s="22"/>
      <c r="G321" s="80"/>
      <c r="H321" s="92"/>
    </row>
    <row r="322" spans="1:11" s="8" customFormat="1" ht="19.5" customHeight="1" x14ac:dyDescent="0.3">
      <c r="A322" s="246"/>
      <c r="B322" s="121" t="s">
        <v>5</v>
      </c>
      <c r="C322" s="123">
        <f>C300+C302+C304+C306+C308+C312+C314+C317+C319</f>
        <v>49658.64</v>
      </c>
      <c r="D322" s="123">
        <f>D300+D302+D304+D306+D308+D312+D314+D317+D319</f>
        <v>43837.13</v>
      </c>
      <c r="E322" s="140">
        <f>D322/C322*100</f>
        <v>88.276944354497019</v>
      </c>
      <c r="F322" s="22"/>
      <c r="G322" s="80"/>
      <c r="H322" s="16"/>
    </row>
    <row r="323" spans="1:11" s="3" customFormat="1" ht="21" customHeight="1" x14ac:dyDescent="0.25">
      <c r="A323" s="247"/>
      <c r="B323" s="267" t="s">
        <v>291</v>
      </c>
      <c r="C323" s="267"/>
      <c r="D323" s="267"/>
      <c r="E323" s="267"/>
      <c r="F323" s="267"/>
      <c r="G323" s="14"/>
      <c r="H323" s="14"/>
      <c r="K323" s="6"/>
    </row>
    <row r="324" spans="1:11" s="6" customFormat="1" ht="49.5" x14ac:dyDescent="0.25">
      <c r="A324" s="246"/>
      <c r="B324" s="117" t="s">
        <v>55</v>
      </c>
      <c r="C324" s="134">
        <f>C325</f>
        <v>1006.1</v>
      </c>
      <c r="D324" s="134">
        <f>D325</f>
        <v>909.1</v>
      </c>
      <c r="E324" s="215">
        <f t="shared" ref="E324:E335" si="40">D324/C324*100</f>
        <v>90.35881125136666</v>
      </c>
      <c r="F324" s="22"/>
      <c r="G324" s="15"/>
      <c r="H324" s="15"/>
    </row>
    <row r="325" spans="1:11" s="41" customFormat="1" ht="287.25" customHeight="1" x14ac:dyDescent="0.25">
      <c r="A325" s="246">
        <v>83</v>
      </c>
      <c r="B325" s="118" t="s">
        <v>31</v>
      </c>
      <c r="C325" s="128">
        <f>C326</f>
        <v>1006.1</v>
      </c>
      <c r="D325" s="128">
        <f>D326</f>
        <v>909.1</v>
      </c>
      <c r="E325" s="262">
        <f t="shared" si="40"/>
        <v>90.35881125136666</v>
      </c>
      <c r="F325" s="198" t="s">
        <v>247</v>
      </c>
      <c r="G325" s="40"/>
      <c r="H325" s="226"/>
    </row>
    <row r="326" spans="1:11" s="6" customFormat="1" x14ac:dyDescent="0.25">
      <c r="A326" s="246"/>
      <c r="B326" s="198" t="s">
        <v>5</v>
      </c>
      <c r="C326" s="123">
        <v>1006.1</v>
      </c>
      <c r="D326" s="214">
        <v>909.1</v>
      </c>
      <c r="E326" s="175">
        <f t="shared" si="40"/>
        <v>90.35881125136666</v>
      </c>
      <c r="F326" s="7"/>
      <c r="G326" s="15"/>
      <c r="H326" s="15"/>
    </row>
    <row r="327" spans="1:11" s="6" customFormat="1" ht="60.75" customHeight="1" x14ac:dyDescent="0.25">
      <c r="A327" s="246"/>
      <c r="B327" s="199" t="s">
        <v>58</v>
      </c>
      <c r="C327" s="128">
        <f>C328</f>
        <v>14591.3</v>
      </c>
      <c r="D327" s="128">
        <f>D328</f>
        <v>13820.12</v>
      </c>
      <c r="E327" s="128">
        <f t="shared" si="40"/>
        <v>94.7147958029785</v>
      </c>
      <c r="F327" s="22"/>
      <c r="G327" s="15"/>
      <c r="H327" s="15"/>
    </row>
    <row r="328" spans="1:11" s="41" customFormat="1" ht="76.5" customHeight="1" x14ac:dyDescent="0.25">
      <c r="A328" s="246">
        <v>84</v>
      </c>
      <c r="B328" s="118" t="s">
        <v>56</v>
      </c>
      <c r="C328" s="128">
        <f>C329</f>
        <v>14591.3</v>
      </c>
      <c r="D328" s="128">
        <f>D329</f>
        <v>13820.12</v>
      </c>
      <c r="E328" s="262">
        <f t="shared" si="40"/>
        <v>94.7147958029785</v>
      </c>
      <c r="F328" s="121" t="s">
        <v>121</v>
      </c>
      <c r="G328" s="43"/>
      <c r="H328" s="40"/>
    </row>
    <row r="329" spans="1:11" s="6" customFormat="1" x14ac:dyDescent="0.25">
      <c r="A329" s="246"/>
      <c r="B329" s="198" t="s">
        <v>5</v>
      </c>
      <c r="C329" s="123">
        <v>14591.3</v>
      </c>
      <c r="D329" s="123">
        <v>13820.12</v>
      </c>
      <c r="E329" s="175">
        <f t="shared" si="40"/>
        <v>94.7147958029785</v>
      </c>
      <c r="F329" s="22"/>
      <c r="G329" s="15"/>
      <c r="H329" s="15"/>
    </row>
    <row r="330" spans="1:11" s="6" customFormat="1" ht="63.75" customHeight="1" x14ac:dyDescent="0.25">
      <c r="A330" s="246"/>
      <c r="B330" s="199" t="s">
        <v>57</v>
      </c>
      <c r="C330" s="128">
        <f>C331</f>
        <v>12273.710000000001</v>
      </c>
      <c r="D330" s="128">
        <f>D331</f>
        <v>11260.32</v>
      </c>
      <c r="E330" s="216">
        <f t="shared" si="40"/>
        <v>91.743409287004496</v>
      </c>
      <c r="F330" s="22"/>
      <c r="G330" s="15"/>
      <c r="H330" s="15"/>
    </row>
    <row r="331" spans="1:11" s="41" customFormat="1" ht="83.25" customHeight="1" x14ac:dyDescent="0.25">
      <c r="A331" s="246">
        <v>85</v>
      </c>
      <c r="B331" s="118" t="s">
        <v>59</v>
      </c>
      <c r="C331" s="128">
        <f>C333+C332</f>
        <v>12273.710000000001</v>
      </c>
      <c r="D331" s="128">
        <f>D333+D332</f>
        <v>11260.32</v>
      </c>
      <c r="E331" s="262">
        <f t="shared" si="40"/>
        <v>91.743409287004496</v>
      </c>
      <c r="F331" s="121" t="s">
        <v>232</v>
      </c>
      <c r="G331" s="40"/>
      <c r="H331" s="40"/>
    </row>
    <row r="332" spans="1:11" s="6" customFormat="1" ht="21.75" customHeight="1" x14ac:dyDescent="0.25">
      <c r="A332" s="249"/>
      <c r="B332" s="121" t="s">
        <v>4</v>
      </c>
      <c r="C332" s="123">
        <v>27.1</v>
      </c>
      <c r="D332" s="123">
        <v>27.1</v>
      </c>
      <c r="E332" s="175">
        <f t="shared" si="40"/>
        <v>100</v>
      </c>
      <c r="F332" s="22"/>
      <c r="G332" s="15"/>
      <c r="H332" s="15"/>
    </row>
    <row r="333" spans="1:11" s="6" customFormat="1" x14ac:dyDescent="0.25">
      <c r="A333" s="246"/>
      <c r="B333" s="198" t="s">
        <v>5</v>
      </c>
      <c r="C333" s="123">
        <v>12246.61</v>
      </c>
      <c r="D333" s="123">
        <v>11233.22</v>
      </c>
      <c r="E333" s="175">
        <f t="shared" si="40"/>
        <v>91.725138630200505</v>
      </c>
      <c r="F333" s="22"/>
      <c r="G333" s="15"/>
      <c r="H333" s="15"/>
    </row>
    <row r="334" spans="1:11" s="6" customFormat="1" x14ac:dyDescent="0.25">
      <c r="A334" s="246"/>
      <c r="B334" s="126" t="s">
        <v>6</v>
      </c>
      <c r="C334" s="131">
        <f>C336+C335</f>
        <v>27871.109999999997</v>
      </c>
      <c r="D334" s="131">
        <f>D336+D335</f>
        <v>25989.539999999997</v>
      </c>
      <c r="E334" s="217">
        <f t="shared" si="40"/>
        <v>93.24903098584879</v>
      </c>
      <c r="F334" s="26"/>
      <c r="G334" s="15"/>
      <c r="H334" s="15"/>
    </row>
    <row r="335" spans="1:11" s="3" customFormat="1" x14ac:dyDescent="0.25">
      <c r="A335" s="247"/>
      <c r="B335" s="121" t="s">
        <v>4</v>
      </c>
      <c r="C335" s="123">
        <f>C332</f>
        <v>27.1</v>
      </c>
      <c r="D335" s="123">
        <f>D332</f>
        <v>27.1</v>
      </c>
      <c r="E335" s="175">
        <f t="shared" si="40"/>
        <v>100</v>
      </c>
      <c r="F335" s="22"/>
      <c r="G335" s="14"/>
      <c r="H335" s="14"/>
    </row>
    <row r="336" spans="1:11" s="6" customFormat="1" x14ac:dyDescent="0.25">
      <c r="A336" s="246"/>
      <c r="B336" s="121" t="s">
        <v>5</v>
      </c>
      <c r="C336" s="123">
        <f>C333+C329+C326</f>
        <v>27844.01</v>
      </c>
      <c r="D336" s="123">
        <f>D333+D329+D326</f>
        <v>25962.44</v>
      </c>
      <c r="E336" s="175">
        <f>D336/C336*100</f>
        <v>93.242460407103721</v>
      </c>
      <c r="F336" s="22"/>
      <c r="G336" s="15"/>
      <c r="H336" s="15"/>
    </row>
    <row r="337" spans="1:10" x14ac:dyDescent="0.3">
      <c r="B337" s="268" t="s">
        <v>292</v>
      </c>
      <c r="C337" s="267"/>
      <c r="D337" s="267"/>
      <c r="E337" s="267"/>
      <c r="F337" s="267"/>
      <c r="G337" s="13"/>
      <c r="H337" s="13"/>
      <c r="J337" s="8"/>
    </row>
    <row r="338" spans="1:10" s="8" customFormat="1" ht="49.5" x14ac:dyDescent="0.3">
      <c r="A338" s="246"/>
      <c r="B338" s="117" t="s">
        <v>188</v>
      </c>
      <c r="C338" s="186">
        <f>C339</f>
        <v>546.20000000000005</v>
      </c>
      <c r="D338" s="186">
        <f>D339</f>
        <v>197.32</v>
      </c>
      <c r="E338" s="177">
        <f t="shared" ref="E338:E343" si="41">D338/C338*100</f>
        <v>36.125961186378611</v>
      </c>
      <c r="F338" s="60"/>
      <c r="G338" s="16"/>
      <c r="H338" s="16"/>
    </row>
    <row r="339" spans="1:10" s="8" customFormat="1" ht="97.5" customHeight="1" x14ac:dyDescent="0.3">
      <c r="A339" s="246">
        <v>86</v>
      </c>
      <c r="B339" s="117" t="s">
        <v>88</v>
      </c>
      <c r="C339" s="177">
        <f>C340</f>
        <v>546.20000000000005</v>
      </c>
      <c r="D339" s="177">
        <f>D340</f>
        <v>197.32</v>
      </c>
      <c r="E339" s="263">
        <f t="shared" si="41"/>
        <v>36.125961186378611</v>
      </c>
      <c r="F339" s="121" t="s">
        <v>212</v>
      </c>
      <c r="G339" s="16">
        <v>1</v>
      </c>
      <c r="H339" s="16"/>
    </row>
    <row r="340" spans="1:10" s="8" customFormat="1" ht="18.75" customHeight="1" x14ac:dyDescent="0.3">
      <c r="A340" s="246"/>
      <c r="B340" s="122" t="s">
        <v>5</v>
      </c>
      <c r="C340" s="176">
        <v>546.20000000000005</v>
      </c>
      <c r="D340" s="176">
        <v>197.32</v>
      </c>
      <c r="E340" s="176">
        <f t="shared" si="41"/>
        <v>36.125961186378611</v>
      </c>
      <c r="F340" s="22"/>
      <c r="G340" s="16"/>
      <c r="H340" s="16"/>
    </row>
    <row r="341" spans="1:10" s="8" customFormat="1" ht="75.75" customHeight="1" x14ac:dyDescent="0.3">
      <c r="A341" s="246"/>
      <c r="B341" s="117" t="s">
        <v>189</v>
      </c>
      <c r="C341" s="146">
        <f>C342+C344+C346+C348</f>
        <v>121890.98999999999</v>
      </c>
      <c r="D341" s="146">
        <f>D342+D344+D346+D348</f>
        <v>115197.79</v>
      </c>
      <c r="E341" s="179">
        <f t="shared" si="41"/>
        <v>94.508864026783286</v>
      </c>
      <c r="F341" s="22"/>
      <c r="G341" s="16"/>
      <c r="H341" s="16"/>
    </row>
    <row r="342" spans="1:10" s="29" customFormat="1" ht="206.25" customHeight="1" x14ac:dyDescent="0.3">
      <c r="A342" s="246">
        <v>87</v>
      </c>
      <c r="B342" s="117" t="s">
        <v>89</v>
      </c>
      <c r="C342" s="179">
        <f>C343</f>
        <v>23234.5</v>
      </c>
      <c r="D342" s="179">
        <f>D343</f>
        <v>18658.38</v>
      </c>
      <c r="E342" s="264">
        <f t="shared" si="41"/>
        <v>80.304633196324431</v>
      </c>
      <c r="F342" s="22" t="s">
        <v>214</v>
      </c>
      <c r="G342" s="28">
        <v>1</v>
      </c>
      <c r="H342" s="28"/>
    </row>
    <row r="343" spans="1:10" ht="18.75" customHeight="1" x14ac:dyDescent="0.3">
      <c r="B343" s="180" t="s">
        <v>5</v>
      </c>
      <c r="C343" s="178">
        <v>23234.5</v>
      </c>
      <c r="D343" s="176">
        <v>18658.38</v>
      </c>
      <c r="E343" s="176">
        <f t="shared" si="41"/>
        <v>80.304633196324431</v>
      </c>
      <c r="F343" s="22"/>
      <c r="G343" s="13"/>
      <c r="H343" s="13"/>
    </row>
    <row r="344" spans="1:10" ht="74.25" customHeight="1" x14ac:dyDescent="0.3">
      <c r="A344" s="247">
        <v>88</v>
      </c>
      <c r="B344" s="117" t="s">
        <v>90</v>
      </c>
      <c r="C344" s="181">
        <f>C345</f>
        <v>538.20000000000005</v>
      </c>
      <c r="D344" s="181">
        <f>D345</f>
        <v>538.20000000000005</v>
      </c>
      <c r="E344" s="263">
        <f t="shared" ref="E344:E350" si="42">D344/C344*100</f>
        <v>100</v>
      </c>
      <c r="F344" s="121" t="s">
        <v>221</v>
      </c>
      <c r="G344" s="13">
        <v>1</v>
      </c>
      <c r="H344" s="13"/>
    </row>
    <row r="345" spans="1:10" ht="18.75" customHeight="1" x14ac:dyDescent="0.3">
      <c r="B345" s="180" t="s">
        <v>5</v>
      </c>
      <c r="C345" s="178">
        <v>538.20000000000005</v>
      </c>
      <c r="D345" s="176">
        <v>538.20000000000005</v>
      </c>
      <c r="E345" s="176">
        <f t="shared" si="42"/>
        <v>100</v>
      </c>
      <c r="F345" s="22"/>
      <c r="G345" s="13"/>
      <c r="H345" s="13"/>
    </row>
    <row r="346" spans="1:10" ht="70.5" customHeight="1" x14ac:dyDescent="0.3">
      <c r="A346" s="247">
        <v>89</v>
      </c>
      <c r="B346" s="117" t="s">
        <v>91</v>
      </c>
      <c r="C346" s="181">
        <f>C347</f>
        <v>91231.79</v>
      </c>
      <c r="D346" s="181">
        <f>D347</f>
        <v>89131.95</v>
      </c>
      <c r="E346" s="263">
        <f t="shared" si="42"/>
        <v>97.698346157627739</v>
      </c>
      <c r="F346" s="121" t="s">
        <v>109</v>
      </c>
      <c r="G346" s="13">
        <v>1</v>
      </c>
      <c r="H346" s="13"/>
    </row>
    <row r="347" spans="1:10" ht="18.75" customHeight="1" x14ac:dyDescent="0.3">
      <c r="B347" s="180" t="s">
        <v>5</v>
      </c>
      <c r="C347" s="178">
        <v>91231.79</v>
      </c>
      <c r="D347" s="176">
        <v>89131.95</v>
      </c>
      <c r="E347" s="176">
        <f t="shared" si="42"/>
        <v>97.698346157627739</v>
      </c>
      <c r="F347" s="22"/>
      <c r="G347" s="13"/>
      <c r="H347" s="13"/>
    </row>
    <row r="348" spans="1:10" ht="56.25" customHeight="1" x14ac:dyDescent="0.3">
      <c r="A348" s="247">
        <v>90</v>
      </c>
      <c r="B348" s="117" t="s">
        <v>92</v>
      </c>
      <c r="C348" s="181">
        <f>C349+C350+C351</f>
        <v>6886.5</v>
      </c>
      <c r="D348" s="181">
        <f>D349+D350+D351</f>
        <v>6869.26</v>
      </c>
      <c r="E348" s="263">
        <f t="shared" si="42"/>
        <v>99.749655122340812</v>
      </c>
      <c r="F348" s="121" t="s">
        <v>246</v>
      </c>
      <c r="G348" s="13">
        <v>1</v>
      </c>
      <c r="H348" s="13"/>
    </row>
    <row r="349" spans="1:10" ht="24" customHeight="1" x14ac:dyDescent="0.3">
      <c r="B349" s="122" t="s">
        <v>8</v>
      </c>
      <c r="C349" s="182">
        <v>5244.7</v>
      </c>
      <c r="D349" s="148">
        <v>5227.46</v>
      </c>
      <c r="E349" s="176">
        <f t="shared" si="42"/>
        <v>99.671287204225223</v>
      </c>
      <c r="F349" s="22"/>
      <c r="G349" s="13"/>
      <c r="H349" s="13"/>
    </row>
    <row r="350" spans="1:10" ht="24" customHeight="1" x14ac:dyDescent="0.3">
      <c r="B350" s="122" t="s">
        <v>4</v>
      </c>
      <c r="C350" s="182">
        <v>1588.9</v>
      </c>
      <c r="D350" s="148">
        <v>1588.9</v>
      </c>
      <c r="E350" s="176">
        <f t="shared" si="42"/>
        <v>100</v>
      </c>
      <c r="F350" s="22"/>
      <c r="G350" s="13"/>
      <c r="H350" s="13"/>
    </row>
    <row r="351" spans="1:10" s="8" customFormat="1" ht="15.75" customHeight="1" x14ac:dyDescent="0.3">
      <c r="A351" s="246"/>
      <c r="B351" s="122" t="s">
        <v>5</v>
      </c>
      <c r="C351" s="147">
        <v>52.9</v>
      </c>
      <c r="D351" s="147">
        <v>52.9</v>
      </c>
      <c r="E351" s="176">
        <f>D351/C351*100</f>
        <v>100</v>
      </c>
      <c r="F351" s="22"/>
      <c r="G351" s="88"/>
      <c r="H351" s="16"/>
    </row>
    <row r="352" spans="1:10" s="8" customFormat="1" x14ac:dyDescent="0.3">
      <c r="A352" s="246"/>
      <c r="B352" s="183" t="s">
        <v>14</v>
      </c>
      <c r="C352" s="184">
        <f>C353+C354+C355</f>
        <v>122437.18999999999</v>
      </c>
      <c r="D352" s="184">
        <f>D353+D354+D355</f>
        <v>115395.11</v>
      </c>
      <c r="E352" s="203">
        <f>D352/C352*100</f>
        <v>94.248414227735879</v>
      </c>
      <c r="F352" s="26"/>
      <c r="G352" s="16"/>
      <c r="H352" s="16"/>
    </row>
    <row r="353" spans="1:9" s="8" customFormat="1" x14ac:dyDescent="0.3">
      <c r="A353" s="246"/>
      <c r="B353" s="185" t="s">
        <v>8</v>
      </c>
      <c r="C353" s="182">
        <f>C349</f>
        <v>5244.7</v>
      </c>
      <c r="D353" s="182">
        <f>D349</f>
        <v>5227.46</v>
      </c>
      <c r="E353" s="176">
        <f>D353/C353*100</f>
        <v>99.671287204225223</v>
      </c>
      <c r="F353" s="5"/>
      <c r="G353" s="16"/>
      <c r="H353" s="16"/>
    </row>
    <row r="354" spans="1:9" s="8" customFormat="1" x14ac:dyDescent="0.3">
      <c r="A354" s="246"/>
      <c r="B354" s="185" t="s">
        <v>4</v>
      </c>
      <c r="C354" s="182">
        <f>C350</f>
        <v>1588.9</v>
      </c>
      <c r="D354" s="182">
        <f>D350</f>
        <v>1588.9</v>
      </c>
      <c r="E354" s="176">
        <f>D354/C354*100</f>
        <v>100</v>
      </c>
      <c r="F354" s="22"/>
      <c r="G354" s="16"/>
      <c r="H354" s="16"/>
    </row>
    <row r="355" spans="1:9" s="8" customFormat="1" ht="15.75" customHeight="1" x14ac:dyDescent="0.3">
      <c r="A355" s="246"/>
      <c r="B355" s="122" t="s">
        <v>5</v>
      </c>
      <c r="C355" s="147">
        <f>C347+C345+C343+C340+C351</f>
        <v>115603.58999999998</v>
      </c>
      <c r="D355" s="147">
        <f>D347+D345+D343+D340+D351</f>
        <v>108578.75</v>
      </c>
      <c r="E355" s="176">
        <f>D355/C355*100</f>
        <v>93.923337501889009</v>
      </c>
      <c r="F355" s="22"/>
      <c r="G355" s="88"/>
      <c r="H355" s="16"/>
    </row>
    <row r="356" spans="1:9" ht="24.75" customHeight="1" x14ac:dyDescent="0.3">
      <c r="B356" s="268" t="s">
        <v>293</v>
      </c>
      <c r="C356" s="268"/>
      <c r="D356" s="268"/>
      <c r="E356" s="268"/>
      <c r="F356" s="268"/>
      <c r="G356" s="13"/>
      <c r="H356" s="13"/>
      <c r="I356" s="8"/>
    </row>
    <row r="357" spans="1:9" s="8" customFormat="1" x14ac:dyDescent="0.3">
      <c r="A357" s="246"/>
      <c r="B357" s="117" t="s">
        <v>118</v>
      </c>
      <c r="C357" s="134">
        <f>C358+C361+C364+C367+C369+C371</f>
        <v>14113.61</v>
      </c>
      <c r="D357" s="134">
        <f>D358+D361+D364+D367+D369+D371</f>
        <v>13258.48</v>
      </c>
      <c r="E357" s="128">
        <f t="shared" ref="E357:E386" si="43">D357/C357*100</f>
        <v>93.941096572740761</v>
      </c>
      <c r="F357" s="48"/>
      <c r="G357" s="16"/>
      <c r="H357" s="16"/>
    </row>
    <row r="358" spans="1:9" s="29" customFormat="1" ht="33" x14ac:dyDescent="0.3">
      <c r="A358" s="246">
        <v>91</v>
      </c>
      <c r="B358" s="118" t="s">
        <v>119</v>
      </c>
      <c r="C358" s="128">
        <f>C359+C360</f>
        <v>855.2</v>
      </c>
      <c r="D358" s="128">
        <f>D359+D360</f>
        <v>489.01</v>
      </c>
      <c r="E358" s="129">
        <f t="shared" si="43"/>
        <v>57.180776426566879</v>
      </c>
      <c r="F358" s="121" t="s">
        <v>266</v>
      </c>
      <c r="G358" s="100"/>
      <c r="H358" s="28"/>
    </row>
    <row r="359" spans="1:9" s="8" customFormat="1" ht="19.5" customHeight="1" x14ac:dyDescent="0.3">
      <c r="A359" s="246"/>
      <c r="B359" s="121" t="s">
        <v>4</v>
      </c>
      <c r="C359" s="123">
        <v>180.8</v>
      </c>
      <c r="D359" s="123">
        <v>180.8</v>
      </c>
      <c r="E359" s="123">
        <f t="shared" si="43"/>
        <v>100</v>
      </c>
      <c r="F359" s="22"/>
      <c r="G359" s="16"/>
      <c r="H359" s="16"/>
    </row>
    <row r="360" spans="1:9" s="8" customFormat="1" ht="19.5" customHeight="1" x14ac:dyDescent="0.3">
      <c r="A360" s="246"/>
      <c r="B360" s="121" t="s">
        <v>5</v>
      </c>
      <c r="C360" s="123">
        <v>674.4</v>
      </c>
      <c r="D360" s="123">
        <v>308.20999999999998</v>
      </c>
      <c r="E360" s="123">
        <f t="shared" si="43"/>
        <v>45.701364175563462</v>
      </c>
      <c r="F360" s="22"/>
      <c r="G360" s="16"/>
      <c r="H360" s="16"/>
    </row>
    <row r="361" spans="1:9" s="29" customFormat="1" ht="49.5" x14ac:dyDescent="0.3">
      <c r="A361" s="246">
        <v>92</v>
      </c>
      <c r="B361" s="118" t="s">
        <v>24</v>
      </c>
      <c r="C361" s="128">
        <f>C363+C362</f>
        <v>8721.2099999999991</v>
      </c>
      <c r="D361" s="128">
        <f>D363+D362</f>
        <v>8303.08</v>
      </c>
      <c r="E361" s="129">
        <f t="shared" si="43"/>
        <v>95.205596471131884</v>
      </c>
      <c r="F361" s="121" t="s">
        <v>267</v>
      </c>
      <c r="G361" s="28"/>
      <c r="H361" s="28"/>
    </row>
    <row r="362" spans="1:9" s="29" customFormat="1" hidden="1" x14ac:dyDescent="0.3">
      <c r="A362" s="246"/>
      <c r="B362" s="121" t="s">
        <v>4</v>
      </c>
      <c r="C362" s="123">
        <v>0</v>
      </c>
      <c r="D362" s="123"/>
      <c r="E362" s="123" t="e">
        <f t="shared" si="43"/>
        <v>#DIV/0!</v>
      </c>
      <c r="F362" s="22"/>
      <c r="G362" s="28"/>
      <c r="H362" s="28"/>
    </row>
    <row r="363" spans="1:9" s="8" customFormat="1" x14ac:dyDescent="0.3">
      <c r="A363" s="246"/>
      <c r="B363" s="121" t="s">
        <v>5</v>
      </c>
      <c r="C363" s="123">
        <v>8721.2099999999991</v>
      </c>
      <c r="D363" s="123">
        <v>8303.08</v>
      </c>
      <c r="E363" s="123">
        <f t="shared" si="43"/>
        <v>95.205596471131884</v>
      </c>
      <c r="F363" s="22"/>
      <c r="G363" s="16"/>
      <c r="H363" s="16"/>
    </row>
    <row r="364" spans="1:9" s="29" customFormat="1" ht="115.5" x14ac:dyDescent="0.3">
      <c r="A364" s="246">
        <v>93</v>
      </c>
      <c r="B364" s="118" t="s">
        <v>256</v>
      </c>
      <c r="C364" s="128">
        <f>C365+C366</f>
        <v>3746.9</v>
      </c>
      <c r="D364" s="128">
        <f>D365+D366</f>
        <v>3704.29</v>
      </c>
      <c r="E364" s="129">
        <f t="shared" si="43"/>
        <v>98.86279324241373</v>
      </c>
      <c r="F364" s="244" t="s">
        <v>268</v>
      </c>
      <c r="G364" s="28"/>
      <c r="H364" s="28"/>
    </row>
    <row r="365" spans="1:9" s="8" customFormat="1" x14ac:dyDescent="0.3">
      <c r="A365" s="246"/>
      <c r="B365" s="159" t="s">
        <v>4</v>
      </c>
      <c r="C365" s="123">
        <v>3720.3</v>
      </c>
      <c r="D365" s="123">
        <v>3677.69</v>
      </c>
      <c r="E365" s="123">
        <f t="shared" si="43"/>
        <v>98.854662258420007</v>
      </c>
      <c r="F365" s="22"/>
      <c r="G365" s="16"/>
      <c r="H365" s="16"/>
    </row>
    <row r="366" spans="1:9" s="8" customFormat="1" x14ac:dyDescent="0.3">
      <c r="A366" s="246"/>
      <c r="B366" s="121" t="s">
        <v>5</v>
      </c>
      <c r="C366" s="123">
        <v>26.6</v>
      </c>
      <c r="D366" s="123">
        <v>26.6</v>
      </c>
      <c r="E366" s="123">
        <f t="shared" ref="E366" si="44">D366/C366*100</f>
        <v>100</v>
      </c>
      <c r="F366" s="22"/>
      <c r="G366" s="16"/>
      <c r="H366" s="16"/>
    </row>
    <row r="367" spans="1:9" s="29" customFormat="1" ht="66" x14ac:dyDescent="0.3">
      <c r="A367" s="246">
        <v>94</v>
      </c>
      <c r="B367" s="117" t="s">
        <v>257</v>
      </c>
      <c r="C367" s="128">
        <f>C368</f>
        <v>6.5</v>
      </c>
      <c r="D367" s="128">
        <f>D368</f>
        <v>6.5</v>
      </c>
      <c r="E367" s="129">
        <f t="shared" si="43"/>
        <v>100</v>
      </c>
      <c r="F367" s="22"/>
      <c r="G367" s="28"/>
      <c r="H367" s="28"/>
    </row>
    <row r="368" spans="1:9" s="8" customFormat="1" x14ac:dyDescent="0.3">
      <c r="A368" s="246"/>
      <c r="B368" s="121" t="s">
        <v>8</v>
      </c>
      <c r="C368" s="123">
        <v>6.5</v>
      </c>
      <c r="D368" s="123">
        <v>6.5</v>
      </c>
      <c r="E368" s="123">
        <f t="shared" si="43"/>
        <v>100</v>
      </c>
      <c r="F368" s="22"/>
      <c r="G368" s="16"/>
      <c r="H368" s="16"/>
    </row>
    <row r="369" spans="1:8" s="8" customFormat="1" ht="82.5" x14ac:dyDescent="0.3">
      <c r="A369" s="246">
        <v>95</v>
      </c>
      <c r="B369" s="118" t="s">
        <v>258</v>
      </c>
      <c r="C369" s="128">
        <f>C370</f>
        <v>269.2</v>
      </c>
      <c r="D369" s="128">
        <f>D370</f>
        <v>258.8</v>
      </c>
      <c r="E369" s="129">
        <f>D369/C369*100</f>
        <v>96.136701337295705</v>
      </c>
      <c r="F369" s="121" t="s">
        <v>269</v>
      </c>
      <c r="G369" s="16"/>
      <c r="H369" s="16"/>
    </row>
    <row r="370" spans="1:8" s="8" customFormat="1" x14ac:dyDescent="0.3">
      <c r="A370" s="246"/>
      <c r="B370" s="121" t="s">
        <v>5</v>
      </c>
      <c r="C370" s="123">
        <v>269.2</v>
      </c>
      <c r="D370" s="123">
        <v>258.8</v>
      </c>
      <c r="E370" s="123">
        <f>D370/C370*100</f>
        <v>96.136701337295705</v>
      </c>
      <c r="F370" s="22"/>
      <c r="G370" s="16"/>
      <c r="H370" s="16"/>
    </row>
    <row r="371" spans="1:8" s="8" customFormat="1" ht="33" x14ac:dyDescent="0.3">
      <c r="A371" s="246">
        <v>96</v>
      </c>
      <c r="B371" s="118" t="s">
        <v>259</v>
      </c>
      <c r="C371" s="128">
        <f>C372</f>
        <v>514.6</v>
      </c>
      <c r="D371" s="128">
        <f>D372</f>
        <v>496.8</v>
      </c>
      <c r="E371" s="129">
        <f>D371/C371*100</f>
        <v>96.541002720559661</v>
      </c>
      <c r="F371" s="22"/>
      <c r="G371" s="16"/>
      <c r="H371" s="16"/>
    </row>
    <row r="372" spans="1:8" s="8" customFormat="1" x14ac:dyDescent="0.3">
      <c r="A372" s="246"/>
      <c r="B372" s="121" t="s">
        <v>5</v>
      </c>
      <c r="C372" s="123">
        <v>514.6</v>
      </c>
      <c r="D372" s="123">
        <v>496.8</v>
      </c>
      <c r="E372" s="123">
        <f>D372/C372*100</f>
        <v>96.541002720559661</v>
      </c>
      <c r="F372" s="22"/>
      <c r="G372" s="16"/>
      <c r="H372" s="16"/>
    </row>
    <row r="373" spans="1:8" s="8" customFormat="1" ht="49.5" x14ac:dyDescent="0.3">
      <c r="A373" s="246"/>
      <c r="B373" s="118" t="s">
        <v>112</v>
      </c>
      <c r="C373" s="128">
        <f>C374+C377+C379</f>
        <v>780.4</v>
      </c>
      <c r="D373" s="128">
        <f>D374+D377+D379</f>
        <v>599.91</v>
      </c>
      <c r="E373" s="128">
        <f t="shared" si="43"/>
        <v>76.872116863147099</v>
      </c>
      <c r="F373" s="22"/>
      <c r="G373" s="16"/>
      <c r="H373" s="16"/>
    </row>
    <row r="374" spans="1:8" s="29" customFormat="1" ht="49.5" x14ac:dyDescent="0.3">
      <c r="A374" s="246">
        <v>97</v>
      </c>
      <c r="B374" s="118" t="s">
        <v>113</v>
      </c>
      <c r="C374" s="128">
        <f>C376+C375</f>
        <v>150.4</v>
      </c>
      <c r="D374" s="128">
        <f>D376+D375</f>
        <v>150.38999999999999</v>
      </c>
      <c r="E374" s="129">
        <f>D374/C374*100</f>
        <v>99.993351063829778</v>
      </c>
      <c r="F374" s="22"/>
      <c r="G374" s="28"/>
      <c r="H374" s="28"/>
    </row>
    <row r="375" spans="1:8" s="29" customFormat="1" hidden="1" x14ac:dyDescent="0.3">
      <c r="A375" s="246"/>
      <c r="B375" s="121" t="s">
        <v>4</v>
      </c>
      <c r="C375" s="123">
        <v>0</v>
      </c>
      <c r="D375" s="123"/>
      <c r="E375" s="123" t="e">
        <f>D375/C375*100</f>
        <v>#DIV/0!</v>
      </c>
      <c r="F375" s="22"/>
      <c r="G375" s="28"/>
      <c r="H375" s="28"/>
    </row>
    <row r="376" spans="1:8" s="8" customFormat="1" x14ac:dyDescent="0.3">
      <c r="A376" s="246"/>
      <c r="B376" s="121" t="s">
        <v>5</v>
      </c>
      <c r="C376" s="123">
        <v>150.4</v>
      </c>
      <c r="D376" s="123">
        <v>150.38999999999999</v>
      </c>
      <c r="E376" s="123">
        <f>D376/C376*100</f>
        <v>99.993351063829778</v>
      </c>
      <c r="F376" s="22"/>
      <c r="G376" s="16"/>
      <c r="H376" s="16"/>
    </row>
    <row r="377" spans="1:8" s="29" customFormat="1" ht="155.25" customHeight="1" x14ac:dyDescent="0.3">
      <c r="A377" s="246">
        <v>98</v>
      </c>
      <c r="B377" s="118" t="s">
        <v>114</v>
      </c>
      <c r="C377" s="128">
        <f>C378</f>
        <v>91.5</v>
      </c>
      <c r="D377" s="128">
        <f>D378</f>
        <v>81.02</v>
      </c>
      <c r="E377" s="129">
        <f t="shared" si="43"/>
        <v>88.546448087431699</v>
      </c>
      <c r="F377" s="245" t="s">
        <v>270</v>
      </c>
      <c r="G377" s="28"/>
      <c r="H377" s="28"/>
    </row>
    <row r="378" spans="1:8" s="8" customFormat="1" x14ac:dyDescent="0.3">
      <c r="A378" s="246"/>
      <c r="B378" s="121" t="s">
        <v>5</v>
      </c>
      <c r="C378" s="123">
        <v>91.5</v>
      </c>
      <c r="D378" s="123">
        <v>81.02</v>
      </c>
      <c r="E378" s="123">
        <f t="shared" si="43"/>
        <v>88.546448087431699</v>
      </c>
      <c r="F378" s="22"/>
      <c r="G378" s="16"/>
      <c r="H378" s="16"/>
    </row>
    <row r="379" spans="1:8" s="8" customFormat="1" ht="66" x14ac:dyDescent="0.3">
      <c r="A379" s="246">
        <v>99</v>
      </c>
      <c r="B379" s="118" t="s">
        <v>115</v>
      </c>
      <c r="C379" s="128">
        <f>C380</f>
        <v>538.5</v>
      </c>
      <c r="D379" s="128">
        <f>D380</f>
        <v>368.5</v>
      </c>
      <c r="E379" s="129">
        <f>D379/C379*100</f>
        <v>68.430826369545031</v>
      </c>
      <c r="F379" s="121" t="s">
        <v>271</v>
      </c>
      <c r="G379" s="16"/>
      <c r="H379" s="16"/>
    </row>
    <row r="380" spans="1:8" s="8" customFormat="1" x14ac:dyDescent="0.3">
      <c r="A380" s="246"/>
      <c r="B380" s="121" t="s">
        <v>5</v>
      </c>
      <c r="C380" s="123">
        <v>538.5</v>
      </c>
      <c r="D380" s="123">
        <v>368.5</v>
      </c>
      <c r="E380" s="123">
        <f>D380/C380*100</f>
        <v>68.430826369545031</v>
      </c>
      <c r="F380" s="22"/>
      <c r="G380" s="16"/>
      <c r="H380" s="16"/>
    </row>
    <row r="381" spans="1:8" s="8" customFormat="1" ht="76.5" customHeight="1" x14ac:dyDescent="0.3">
      <c r="A381" s="246"/>
      <c r="B381" s="118" t="s">
        <v>116</v>
      </c>
      <c r="C381" s="128">
        <f>C382</f>
        <v>5396.6</v>
      </c>
      <c r="D381" s="128">
        <f>D382</f>
        <v>4757.03</v>
      </c>
      <c r="E381" s="128">
        <f t="shared" si="43"/>
        <v>88.148649149464461</v>
      </c>
      <c r="F381" s="22"/>
      <c r="G381" s="16"/>
      <c r="H381" s="16"/>
    </row>
    <row r="382" spans="1:8" s="29" customFormat="1" ht="66" x14ac:dyDescent="0.3">
      <c r="A382" s="246">
        <v>100</v>
      </c>
      <c r="B382" s="118" t="s">
        <v>117</v>
      </c>
      <c r="C382" s="128">
        <f>C383</f>
        <v>5396.6</v>
      </c>
      <c r="D382" s="128">
        <f>D383</f>
        <v>4757.03</v>
      </c>
      <c r="E382" s="129">
        <f>D382/C382*100</f>
        <v>88.148649149464461</v>
      </c>
      <c r="F382" s="121" t="s">
        <v>272</v>
      </c>
      <c r="G382" s="28"/>
      <c r="H382" s="28"/>
    </row>
    <row r="383" spans="1:8" x14ac:dyDescent="0.3">
      <c r="B383" s="121" t="s">
        <v>5</v>
      </c>
      <c r="C383" s="123">
        <v>5396.6</v>
      </c>
      <c r="D383" s="123">
        <v>4757.03</v>
      </c>
      <c r="E383" s="130">
        <f t="shared" si="43"/>
        <v>88.148649149464461</v>
      </c>
      <c r="F383" s="22"/>
      <c r="G383" s="13"/>
      <c r="H383" s="13"/>
    </row>
    <row r="384" spans="1:8" s="8" customFormat="1" ht="18.75" customHeight="1" x14ac:dyDescent="0.3">
      <c r="A384" s="246"/>
      <c r="B384" s="126" t="s">
        <v>6</v>
      </c>
      <c r="C384" s="131">
        <f>C385+C386+C387</f>
        <v>20290.61</v>
      </c>
      <c r="D384" s="131">
        <f>D385+D386+D387</f>
        <v>18615.419999999998</v>
      </c>
      <c r="E384" s="131">
        <f t="shared" si="43"/>
        <v>91.744013610236451</v>
      </c>
      <c r="F384" s="26"/>
      <c r="G384" s="16"/>
      <c r="H384" s="16"/>
    </row>
    <row r="385" spans="1:10" s="8" customFormat="1" ht="18.75" customHeight="1" x14ac:dyDescent="0.3">
      <c r="A385" s="246"/>
      <c r="B385" s="121" t="s">
        <v>8</v>
      </c>
      <c r="C385" s="123">
        <f>C368</f>
        <v>6.5</v>
      </c>
      <c r="D385" s="123">
        <f>D368</f>
        <v>6.5</v>
      </c>
      <c r="E385" s="123">
        <f>D385/C385*100</f>
        <v>100</v>
      </c>
      <c r="F385" s="78"/>
      <c r="G385" s="16"/>
      <c r="H385" s="16"/>
    </row>
    <row r="386" spans="1:10" s="8" customFormat="1" ht="18.75" customHeight="1" x14ac:dyDescent="0.3">
      <c r="A386" s="246"/>
      <c r="B386" s="127" t="s">
        <v>4</v>
      </c>
      <c r="C386" s="123">
        <f>C359+C362+C365+C375</f>
        <v>3901.1000000000004</v>
      </c>
      <c r="D386" s="123">
        <f>D359+D362+D365+D375</f>
        <v>3858.4900000000002</v>
      </c>
      <c r="E386" s="123">
        <f t="shared" si="43"/>
        <v>98.907743969649587</v>
      </c>
      <c r="F386" s="78"/>
      <c r="G386" s="16"/>
      <c r="H386" s="16"/>
    </row>
    <row r="387" spans="1:10" s="8" customFormat="1" ht="18.75" customHeight="1" x14ac:dyDescent="0.3">
      <c r="A387" s="246"/>
      <c r="B387" s="121" t="s">
        <v>5</v>
      </c>
      <c r="C387" s="123">
        <f>C360+C363+C376+C383+C378+C370+C372+C380+C366</f>
        <v>16383.01</v>
      </c>
      <c r="D387" s="123">
        <f>D360+D363+D376+D383+D378+D370+D372+D380+D366</f>
        <v>14750.429999999998</v>
      </c>
      <c r="E387" s="123">
        <f>D387/C387*100</f>
        <v>90.034920322944316</v>
      </c>
      <c r="F387" s="22"/>
      <c r="G387" s="16"/>
      <c r="H387" s="16"/>
    </row>
    <row r="388" spans="1:10" ht="23.25" customHeight="1" x14ac:dyDescent="0.3">
      <c r="B388" s="267" t="s">
        <v>294</v>
      </c>
      <c r="C388" s="267"/>
      <c r="D388" s="267"/>
      <c r="E388" s="267"/>
      <c r="F388" s="267"/>
      <c r="G388" s="13"/>
      <c r="H388" s="13"/>
      <c r="J388" s="8"/>
    </row>
    <row r="389" spans="1:10" s="8" customFormat="1" ht="300.75" customHeight="1" x14ac:dyDescent="0.3">
      <c r="A389" s="246">
        <v>101</v>
      </c>
      <c r="B389" s="118" t="s">
        <v>143</v>
      </c>
      <c r="C389" s="146">
        <f>C390</f>
        <v>63412</v>
      </c>
      <c r="D389" s="146">
        <f>D390</f>
        <v>62515.3</v>
      </c>
      <c r="E389" s="265">
        <f>D389/C389*100</f>
        <v>98.585914337980199</v>
      </c>
      <c r="F389" s="167" t="s">
        <v>166</v>
      </c>
      <c r="G389" s="31"/>
      <c r="H389" s="16"/>
    </row>
    <row r="390" spans="1:10" s="8" customFormat="1" x14ac:dyDescent="0.3">
      <c r="A390" s="246"/>
      <c r="B390" s="121" t="s">
        <v>5</v>
      </c>
      <c r="C390" s="147">
        <v>63412</v>
      </c>
      <c r="D390" s="147">
        <v>62515.3</v>
      </c>
      <c r="E390" s="147">
        <f t="shared" ref="E390:E393" si="45">D390/C390*100</f>
        <v>98.585914337980199</v>
      </c>
      <c r="F390" s="61"/>
      <c r="G390" s="31"/>
      <c r="H390" s="16"/>
    </row>
    <row r="391" spans="1:10" s="8" customFormat="1" ht="409.5" customHeight="1" x14ac:dyDescent="0.3">
      <c r="A391" s="246">
        <v>102</v>
      </c>
      <c r="B391" s="117" t="s">
        <v>144</v>
      </c>
      <c r="C391" s="146">
        <f>C393</f>
        <v>263934.26</v>
      </c>
      <c r="D391" s="146">
        <f>D393</f>
        <v>248104.73</v>
      </c>
      <c r="E391" s="265">
        <f>D391/C391*100</f>
        <v>94.002472433855317</v>
      </c>
      <c r="F391" s="168" t="s">
        <v>207</v>
      </c>
      <c r="G391" s="31"/>
      <c r="H391" s="16"/>
    </row>
    <row r="392" spans="1:10" s="8" customFormat="1" ht="18" customHeight="1" x14ac:dyDescent="0.3">
      <c r="A392" s="246"/>
      <c r="B392" s="121" t="s">
        <v>4</v>
      </c>
      <c r="C392" s="147">
        <v>48.14</v>
      </c>
      <c r="D392" s="147">
        <v>48.14</v>
      </c>
      <c r="E392" s="147">
        <f t="shared" ref="E392" si="46">D392/C392*100</f>
        <v>100</v>
      </c>
      <c r="F392" s="21"/>
      <c r="G392" s="31"/>
      <c r="H392" s="16"/>
    </row>
    <row r="393" spans="1:10" s="8" customFormat="1" ht="18" customHeight="1" x14ac:dyDescent="0.3">
      <c r="A393" s="246"/>
      <c r="B393" s="121" t="s">
        <v>5</v>
      </c>
      <c r="C393" s="147">
        <v>263934.26</v>
      </c>
      <c r="D393" s="147">
        <v>248104.73</v>
      </c>
      <c r="E393" s="147">
        <f t="shared" si="45"/>
        <v>94.002472433855317</v>
      </c>
      <c r="F393" s="21"/>
      <c r="G393" s="31"/>
      <c r="H393" s="16"/>
    </row>
    <row r="394" spans="1:10" s="8" customFormat="1" ht="408.75" customHeight="1" x14ac:dyDescent="0.3">
      <c r="A394" s="246">
        <v>103</v>
      </c>
      <c r="B394" s="117" t="s">
        <v>145</v>
      </c>
      <c r="C394" s="146">
        <f>C395+C396</f>
        <v>8775.51</v>
      </c>
      <c r="D394" s="146">
        <f>D395+D396</f>
        <v>6224.91</v>
      </c>
      <c r="E394" s="265">
        <f>D394/C394*100</f>
        <v>70.935022579884247</v>
      </c>
      <c r="F394" s="169" t="s">
        <v>167</v>
      </c>
      <c r="G394" s="31"/>
      <c r="H394" s="16"/>
    </row>
    <row r="395" spans="1:10" s="8" customFormat="1" x14ac:dyDescent="0.3">
      <c r="A395" s="246"/>
      <c r="B395" s="121" t="s">
        <v>5</v>
      </c>
      <c r="C395" s="147">
        <v>3678.2</v>
      </c>
      <c r="D395" s="147">
        <v>1127.5999999999999</v>
      </c>
      <c r="E395" s="147">
        <f t="shared" ref="E395" si="47">D395/C395*100</f>
        <v>30.656299276820182</v>
      </c>
      <c r="F395" s="61"/>
      <c r="G395" s="31"/>
      <c r="H395" s="16"/>
    </row>
    <row r="396" spans="1:10" s="8" customFormat="1" x14ac:dyDescent="0.3">
      <c r="A396" s="246"/>
      <c r="B396" s="121" t="s">
        <v>209</v>
      </c>
      <c r="C396" s="147">
        <v>5097.3100000000004</v>
      </c>
      <c r="D396" s="147">
        <v>5097.3100000000004</v>
      </c>
      <c r="E396" s="147">
        <f>D396/C396*100</f>
        <v>100</v>
      </c>
      <c r="F396" s="61"/>
      <c r="G396" s="31"/>
      <c r="H396" s="16"/>
    </row>
    <row r="397" spans="1:10" s="8" customFormat="1" ht="119.25" customHeight="1" x14ac:dyDescent="0.3">
      <c r="A397" s="246">
        <v>104</v>
      </c>
      <c r="B397" s="117" t="s">
        <v>210</v>
      </c>
      <c r="C397" s="146">
        <f>C398</f>
        <v>360.9</v>
      </c>
      <c r="D397" s="146">
        <f>D398</f>
        <v>0</v>
      </c>
      <c r="E397" s="265">
        <f>D397/C397*100</f>
        <v>0</v>
      </c>
      <c r="F397" s="167" t="s">
        <v>168</v>
      </c>
      <c r="G397" s="31"/>
      <c r="H397" s="16"/>
    </row>
    <row r="398" spans="1:10" s="8" customFormat="1" x14ac:dyDescent="0.3">
      <c r="A398" s="246"/>
      <c r="B398" s="121" t="s">
        <v>5</v>
      </c>
      <c r="C398" s="147">
        <v>360.9</v>
      </c>
      <c r="D398" s="147">
        <v>0</v>
      </c>
      <c r="E398" s="147">
        <f t="shared" ref="E398" si="48">D398/C398*100</f>
        <v>0</v>
      </c>
      <c r="F398" s="61"/>
      <c r="G398" s="31"/>
      <c r="H398" s="16"/>
    </row>
    <row r="399" spans="1:10" s="8" customFormat="1" ht="18.75" customHeight="1" x14ac:dyDescent="0.3">
      <c r="A399" s="246"/>
      <c r="B399" s="126" t="s">
        <v>6</v>
      </c>
      <c r="C399" s="149">
        <f>C400+C401+C402</f>
        <v>336530.81000000006</v>
      </c>
      <c r="D399" s="149">
        <f>D400+D401+D402</f>
        <v>316893.08</v>
      </c>
      <c r="E399" s="150">
        <f>D399/C399*100</f>
        <v>94.164656127621697</v>
      </c>
      <c r="F399" s="25"/>
      <c r="G399" s="31"/>
      <c r="H399" s="16"/>
    </row>
    <row r="400" spans="1:10" s="8" customFormat="1" x14ac:dyDescent="0.3">
      <c r="A400" s="246"/>
      <c r="B400" s="121" t="s">
        <v>4</v>
      </c>
      <c r="C400" s="147">
        <f>C392</f>
        <v>48.14</v>
      </c>
      <c r="D400" s="147">
        <f>D392</f>
        <v>48.14</v>
      </c>
      <c r="E400" s="148">
        <f>D400/C400*100</f>
        <v>100</v>
      </c>
      <c r="F400" s="21"/>
      <c r="G400" s="31"/>
      <c r="H400" s="16"/>
    </row>
    <row r="401" spans="1:9" s="8" customFormat="1" x14ac:dyDescent="0.3">
      <c r="A401" s="246"/>
      <c r="B401" s="121" t="s">
        <v>5</v>
      </c>
      <c r="C401" s="147">
        <f>C390+C393+C395+C398</f>
        <v>331385.36000000004</v>
      </c>
      <c r="D401" s="147">
        <f>D390+D393+D395+D398</f>
        <v>311747.63</v>
      </c>
      <c r="E401" s="148">
        <f>D401/C401*100</f>
        <v>94.074050223582589</v>
      </c>
      <c r="F401" s="21"/>
      <c r="G401" s="31"/>
      <c r="H401" s="16"/>
    </row>
    <row r="402" spans="1:9" s="8" customFormat="1" x14ac:dyDescent="0.3">
      <c r="A402" s="246"/>
      <c r="B402" s="121" t="s">
        <v>209</v>
      </c>
      <c r="C402" s="147">
        <f>C396</f>
        <v>5097.3100000000004</v>
      </c>
      <c r="D402" s="147">
        <f>D396</f>
        <v>5097.3100000000004</v>
      </c>
      <c r="E402" s="148">
        <f>D402/C402*100</f>
        <v>100</v>
      </c>
      <c r="F402" s="61"/>
      <c r="G402" s="31"/>
      <c r="H402" s="16"/>
    </row>
    <row r="403" spans="1:9" ht="21" customHeight="1" x14ac:dyDescent="0.3">
      <c r="B403" s="273" t="s">
        <v>295</v>
      </c>
      <c r="C403" s="273"/>
      <c r="D403" s="273"/>
      <c r="E403" s="273"/>
      <c r="F403" s="273"/>
      <c r="G403" s="13"/>
      <c r="H403" s="13"/>
      <c r="I403" s="8"/>
    </row>
    <row r="404" spans="1:9" s="6" customFormat="1" ht="33" x14ac:dyDescent="0.25">
      <c r="A404" s="246"/>
      <c r="B404" s="210" t="s">
        <v>76</v>
      </c>
      <c r="C404" s="128">
        <f>C405</f>
        <v>131531.66</v>
      </c>
      <c r="D404" s="128">
        <f>D405</f>
        <v>131070.8</v>
      </c>
      <c r="E404" s="128">
        <f>D404/C404*100</f>
        <v>99.649620479206305</v>
      </c>
      <c r="F404" s="21"/>
      <c r="G404" s="15"/>
      <c r="H404" s="15"/>
    </row>
    <row r="405" spans="1:9" s="29" customFormat="1" ht="351" customHeight="1" x14ac:dyDescent="0.3">
      <c r="A405" s="246">
        <v>105</v>
      </c>
      <c r="B405" s="120" t="s">
        <v>77</v>
      </c>
      <c r="C405" s="128">
        <f>C406+C407</f>
        <v>131531.66</v>
      </c>
      <c r="D405" s="128">
        <f>D406+D407</f>
        <v>131070.8</v>
      </c>
      <c r="E405" s="129">
        <f>D405/C405*100</f>
        <v>99.649620479206305</v>
      </c>
      <c r="F405" s="119" t="s">
        <v>222</v>
      </c>
      <c r="G405" s="30">
        <f>1/3*100</f>
        <v>33.333333333333329</v>
      </c>
      <c r="H405" s="28"/>
    </row>
    <row r="406" spans="1:9" s="8" customFormat="1" x14ac:dyDescent="0.3">
      <c r="A406" s="246"/>
      <c r="B406" s="119" t="s">
        <v>5</v>
      </c>
      <c r="C406" s="123">
        <v>460.9</v>
      </c>
      <c r="D406" s="123">
        <v>0</v>
      </c>
      <c r="E406" s="130">
        <f>D406/C406*100</f>
        <v>0</v>
      </c>
      <c r="F406" s="119"/>
      <c r="G406" s="16"/>
      <c r="H406" s="16"/>
      <c r="I406" s="76"/>
    </row>
    <row r="407" spans="1:9" s="8" customFormat="1" x14ac:dyDescent="0.3">
      <c r="A407" s="246"/>
      <c r="B407" s="119" t="s">
        <v>7</v>
      </c>
      <c r="C407" s="123">
        <v>131070.76</v>
      </c>
      <c r="D407" s="123">
        <v>131070.8</v>
      </c>
      <c r="E407" s="130">
        <f>D407/C407*100</f>
        <v>100.00003051786683</v>
      </c>
      <c r="F407" s="21"/>
      <c r="G407" s="16"/>
      <c r="H407" s="16"/>
    </row>
    <row r="408" spans="1:9" s="6" customFormat="1" ht="99" x14ac:dyDescent="0.25">
      <c r="A408" s="246"/>
      <c r="B408" s="120" t="s">
        <v>78</v>
      </c>
      <c r="C408" s="128">
        <f>C409</f>
        <v>118971.5</v>
      </c>
      <c r="D408" s="128">
        <f>D409</f>
        <v>76989.58</v>
      </c>
      <c r="E408" s="129">
        <f>D408/C408*100</f>
        <v>64.712624452074664</v>
      </c>
      <c r="F408" s="57"/>
      <c r="G408" s="15"/>
      <c r="H408" s="15"/>
    </row>
    <row r="409" spans="1:9" s="29" customFormat="1" ht="409.6" customHeight="1" x14ac:dyDescent="0.3">
      <c r="A409" s="246">
        <v>106</v>
      </c>
      <c r="B409" s="120" t="s">
        <v>79</v>
      </c>
      <c r="C409" s="128">
        <f>C410+C411</f>
        <v>118971.5</v>
      </c>
      <c r="D409" s="128">
        <f>D410+D411</f>
        <v>76989.58</v>
      </c>
      <c r="E409" s="129">
        <f t="shared" ref="E409:E419" si="49">D409/C409*100</f>
        <v>64.712624452074664</v>
      </c>
      <c r="F409" s="119" t="s">
        <v>225</v>
      </c>
      <c r="G409" s="30"/>
      <c r="H409" s="28"/>
    </row>
    <row r="410" spans="1:9" s="8" customFormat="1" x14ac:dyDescent="0.3">
      <c r="A410" s="246"/>
      <c r="B410" s="119" t="s">
        <v>4</v>
      </c>
      <c r="C410" s="123">
        <v>91324.9</v>
      </c>
      <c r="D410" s="123">
        <v>59388.6</v>
      </c>
      <c r="E410" s="123">
        <f t="shared" si="49"/>
        <v>65.030019195203053</v>
      </c>
      <c r="F410" s="56"/>
      <c r="G410" s="16"/>
      <c r="H410" s="16"/>
    </row>
    <row r="411" spans="1:9" s="8" customFormat="1" x14ac:dyDescent="0.3">
      <c r="A411" s="246"/>
      <c r="B411" s="119" t="s">
        <v>5</v>
      </c>
      <c r="C411" s="123">
        <v>27646.6</v>
      </c>
      <c r="D411" s="123">
        <v>17600.98</v>
      </c>
      <c r="E411" s="123">
        <f t="shared" si="49"/>
        <v>63.664175703341463</v>
      </c>
      <c r="F411" s="21"/>
      <c r="G411" s="16"/>
      <c r="H411" s="16"/>
    </row>
    <row r="412" spans="1:9" s="6" customFormat="1" ht="53.25" customHeight="1" x14ac:dyDescent="0.25">
      <c r="A412" s="246"/>
      <c r="B412" s="120" t="s">
        <v>80</v>
      </c>
      <c r="C412" s="128">
        <f>C413</f>
        <v>325152.03000000003</v>
      </c>
      <c r="D412" s="128">
        <f>D413</f>
        <v>136613.20000000001</v>
      </c>
      <c r="E412" s="128">
        <f t="shared" si="49"/>
        <v>42.015176715950382</v>
      </c>
      <c r="F412" s="21"/>
      <c r="G412" s="15"/>
      <c r="H412" s="15"/>
    </row>
    <row r="413" spans="1:9" s="29" customFormat="1" ht="270" customHeight="1" x14ac:dyDescent="0.3">
      <c r="A413" s="246">
        <v>107</v>
      </c>
      <c r="B413" s="120" t="s">
        <v>81</v>
      </c>
      <c r="C413" s="128">
        <f>C414+C415</f>
        <v>325152.03000000003</v>
      </c>
      <c r="D413" s="128">
        <f>D414+D415</f>
        <v>136613.20000000001</v>
      </c>
      <c r="E413" s="129">
        <f t="shared" si="49"/>
        <v>42.015176715950382</v>
      </c>
      <c r="F413" s="119" t="s">
        <v>299</v>
      </c>
      <c r="G413" s="28"/>
      <c r="H413" s="28"/>
    </row>
    <row r="414" spans="1:9" s="8" customFormat="1" x14ac:dyDescent="0.3">
      <c r="A414" s="246"/>
      <c r="B414" s="119" t="s">
        <v>5</v>
      </c>
      <c r="C414" s="123">
        <v>38.9</v>
      </c>
      <c r="D414" s="123">
        <v>38.89</v>
      </c>
      <c r="E414" s="123">
        <f t="shared" si="49"/>
        <v>99.974293059125969</v>
      </c>
      <c r="F414" s="21"/>
      <c r="G414" s="16"/>
      <c r="H414" s="16"/>
    </row>
    <row r="415" spans="1:9" x14ac:dyDescent="0.3">
      <c r="B415" s="119" t="s">
        <v>7</v>
      </c>
      <c r="C415" s="123">
        <v>325113.13</v>
      </c>
      <c r="D415" s="123">
        <v>136574.31</v>
      </c>
      <c r="E415" s="123">
        <f t="shared" si="49"/>
        <v>42.008241869530153</v>
      </c>
      <c r="F415" s="21"/>
      <c r="G415" s="13"/>
      <c r="H415" s="13"/>
    </row>
    <row r="416" spans="1:9" s="6" customFormat="1" x14ac:dyDescent="0.25">
      <c r="A416" s="246"/>
      <c r="B416" s="141" t="s">
        <v>6</v>
      </c>
      <c r="C416" s="131">
        <f>C417+C418+C419</f>
        <v>575655.18999999994</v>
      </c>
      <c r="D416" s="131">
        <f>D417+D418+D419</f>
        <v>344673.57999999996</v>
      </c>
      <c r="E416" s="131">
        <f t="shared" si="49"/>
        <v>59.87500607785713</v>
      </c>
      <c r="F416" s="58"/>
      <c r="G416" s="15"/>
      <c r="H416" s="15"/>
    </row>
    <row r="417" spans="1:11" s="6" customFormat="1" x14ac:dyDescent="0.25">
      <c r="A417" s="246"/>
      <c r="B417" s="119" t="s">
        <v>4</v>
      </c>
      <c r="C417" s="123">
        <f>C410</f>
        <v>91324.9</v>
      </c>
      <c r="D417" s="123">
        <f>D410</f>
        <v>59388.6</v>
      </c>
      <c r="E417" s="130">
        <f t="shared" si="49"/>
        <v>65.030019195203053</v>
      </c>
      <c r="F417" s="59"/>
      <c r="G417" s="15"/>
      <c r="H417" s="39"/>
    </row>
    <row r="418" spans="1:11" s="6" customFormat="1" x14ac:dyDescent="0.25">
      <c r="A418" s="246"/>
      <c r="B418" s="119" t="s">
        <v>5</v>
      </c>
      <c r="C418" s="123">
        <f>C406+C411+C414</f>
        <v>28146.400000000001</v>
      </c>
      <c r="D418" s="123">
        <f>D406+D411+D414</f>
        <v>17639.87</v>
      </c>
      <c r="E418" s="123">
        <f t="shared" si="49"/>
        <v>62.67185146235397</v>
      </c>
      <c r="F418" s="59"/>
      <c r="G418" s="15"/>
      <c r="H418" s="39"/>
    </row>
    <row r="419" spans="1:11" s="6" customFormat="1" x14ac:dyDescent="0.25">
      <c r="A419" s="246"/>
      <c r="B419" s="119" t="s">
        <v>7</v>
      </c>
      <c r="C419" s="123">
        <f>C407+C415</f>
        <v>456183.89</v>
      </c>
      <c r="D419" s="123">
        <f>D407+D415</f>
        <v>267645.11</v>
      </c>
      <c r="E419" s="123">
        <f t="shared" si="49"/>
        <v>58.670443184655198</v>
      </c>
      <c r="F419" s="59"/>
      <c r="G419" s="15"/>
      <c r="H419" s="15"/>
    </row>
    <row r="420" spans="1:11" s="8" customFormat="1" x14ac:dyDescent="0.3">
      <c r="A420" s="246"/>
      <c r="B420" s="270" t="s">
        <v>107</v>
      </c>
      <c r="C420" s="271"/>
      <c r="D420" s="271"/>
      <c r="E420" s="271"/>
      <c r="F420" s="272"/>
      <c r="G420" s="16"/>
      <c r="H420" s="16"/>
    </row>
    <row r="421" spans="1:11" ht="20.25" customHeight="1" x14ac:dyDescent="0.3">
      <c r="B421" s="269" t="s">
        <v>296</v>
      </c>
      <c r="C421" s="269"/>
      <c r="D421" s="269"/>
      <c r="E421" s="269"/>
      <c r="F421" s="269"/>
      <c r="G421" s="13"/>
      <c r="H421" s="13"/>
      <c r="K421" s="8"/>
    </row>
    <row r="422" spans="1:11" s="33" customFormat="1" ht="56.25" customHeight="1" x14ac:dyDescent="0.3">
      <c r="A422" s="247">
        <v>108</v>
      </c>
      <c r="B422" s="120" t="s">
        <v>47</v>
      </c>
      <c r="C422" s="128">
        <f>C423</f>
        <v>43996.5</v>
      </c>
      <c r="D422" s="128">
        <f>D423</f>
        <v>43996.36</v>
      </c>
      <c r="E422" s="129">
        <f>E423</f>
        <v>99.999681792869893</v>
      </c>
      <c r="F422" s="61"/>
      <c r="G422" s="32"/>
      <c r="H422" s="32"/>
    </row>
    <row r="423" spans="1:11" s="9" customFormat="1" ht="18.75" customHeight="1" x14ac:dyDescent="0.3">
      <c r="A423" s="247"/>
      <c r="B423" s="119" t="s">
        <v>5</v>
      </c>
      <c r="C423" s="123">
        <v>43996.5</v>
      </c>
      <c r="D423" s="123">
        <v>43996.36</v>
      </c>
      <c r="E423" s="123">
        <f>D423/C423*100</f>
        <v>99.999681792869893</v>
      </c>
      <c r="F423" s="61"/>
      <c r="G423" s="17"/>
      <c r="H423" s="17"/>
    </row>
    <row r="424" spans="1:11" s="35" customFormat="1" ht="82.5" x14ac:dyDescent="0.25">
      <c r="A424" s="247">
        <v>109</v>
      </c>
      <c r="B424" s="120" t="s">
        <v>48</v>
      </c>
      <c r="C424" s="128">
        <v>38</v>
      </c>
      <c r="D424" s="128">
        <v>38</v>
      </c>
      <c r="E424" s="129">
        <f>D424/C424*100</f>
        <v>100</v>
      </c>
      <c r="F424" s="21"/>
      <c r="G424" s="34"/>
      <c r="H424" s="34"/>
    </row>
    <row r="425" spans="1:11" s="3" customFormat="1" x14ac:dyDescent="0.25">
      <c r="A425" s="247"/>
      <c r="B425" s="119" t="s">
        <v>5</v>
      </c>
      <c r="C425" s="123">
        <v>42</v>
      </c>
      <c r="D425" s="123">
        <v>42</v>
      </c>
      <c r="E425" s="123">
        <f>D425/C425*100</f>
        <v>100</v>
      </c>
      <c r="F425" s="21"/>
      <c r="G425" s="14"/>
      <c r="H425" s="14"/>
    </row>
    <row r="426" spans="1:11" s="6" customFormat="1" x14ac:dyDescent="0.25">
      <c r="A426" s="246"/>
      <c r="B426" s="141" t="s">
        <v>6</v>
      </c>
      <c r="C426" s="131">
        <f>C427</f>
        <v>44038.5</v>
      </c>
      <c r="D426" s="131">
        <f>D427</f>
        <v>44038.36</v>
      </c>
      <c r="E426" s="131">
        <f>D426/C426*100</f>
        <v>99.999682096347513</v>
      </c>
      <c r="F426" s="25"/>
      <c r="G426" s="15"/>
      <c r="H426" s="15"/>
    </row>
    <row r="427" spans="1:11" s="6" customFormat="1" x14ac:dyDescent="0.25">
      <c r="A427" s="246"/>
      <c r="B427" s="119" t="s">
        <v>5</v>
      </c>
      <c r="C427" s="123">
        <f>C423+C425</f>
        <v>44038.5</v>
      </c>
      <c r="D427" s="123">
        <f>D423+D425</f>
        <v>44038.36</v>
      </c>
      <c r="E427" s="123">
        <f>D427/C427*100</f>
        <v>99.999682096347513</v>
      </c>
      <c r="F427" s="21"/>
      <c r="G427" s="15"/>
      <c r="H427" s="15"/>
    </row>
    <row r="428" spans="1:11" ht="23.25" customHeight="1" x14ac:dyDescent="0.3">
      <c r="B428" s="266" t="s">
        <v>297</v>
      </c>
      <c r="C428" s="266"/>
      <c r="D428" s="266"/>
      <c r="E428" s="266"/>
      <c r="F428" s="266"/>
      <c r="G428" s="13"/>
      <c r="H428" s="13"/>
      <c r="J428" s="8"/>
    </row>
    <row r="429" spans="1:11" s="6" customFormat="1" x14ac:dyDescent="0.25">
      <c r="A429" s="246"/>
      <c r="B429" s="190" t="s">
        <v>85</v>
      </c>
      <c r="C429" s="128">
        <f>C430</f>
        <v>21075.4</v>
      </c>
      <c r="D429" s="128">
        <f>D430</f>
        <v>20865.919999999998</v>
      </c>
      <c r="E429" s="128">
        <f t="shared" ref="E429:E434" si="50">D429/C429*100</f>
        <v>99.006044962373181</v>
      </c>
      <c r="F429" s="22"/>
      <c r="G429" s="15"/>
      <c r="H429" s="15"/>
    </row>
    <row r="430" spans="1:11" s="29" customFormat="1" ht="66.75" customHeight="1" x14ac:dyDescent="0.3">
      <c r="A430" s="246">
        <v>110</v>
      </c>
      <c r="B430" s="190" t="s">
        <v>17</v>
      </c>
      <c r="C430" s="128">
        <f>C431</f>
        <v>21075.4</v>
      </c>
      <c r="D430" s="128">
        <f>D431</f>
        <v>20865.919999999998</v>
      </c>
      <c r="E430" s="129">
        <f t="shared" si="50"/>
        <v>99.006044962373181</v>
      </c>
      <c r="F430" s="121" t="s">
        <v>275</v>
      </c>
      <c r="G430" s="28"/>
      <c r="H430" s="28"/>
    </row>
    <row r="431" spans="1:11" s="8" customFormat="1" x14ac:dyDescent="0.3">
      <c r="A431" s="246"/>
      <c r="B431" s="193" t="s">
        <v>5</v>
      </c>
      <c r="C431" s="123">
        <v>21075.4</v>
      </c>
      <c r="D431" s="123">
        <v>20865.919999999998</v>
      </c>
      <c r="E431" s="123">
        <f t="shared" si="50"/>
        <v>99.006044962373181</v>
      </c>
      <c r="F431" s="22"/>
      <c r="G431" s="16"/>
      <c r="H431" s="16"/>
    </row>
    <row r="432" spans="1:11" s="6" customFormat="1" x14ac:dyDescent="0.25">
      <c r="A432" s="246"/>
      <c r="B432" s="190" t="s">
        <v>84</v>
      </c>
      <c r="C432" s="128">
        <f>C433+C435+C437</f>
        <v>297997.59999999998</v>
      </c>
      <c r="D432" s="128">
        <f>D433+D435+D437</f>
        <v>297589.64</v>
      </c>
      <c r="E432" s="128">
        <f t="shared" si="50"/>
        <v>99.863099568587145</v>
      </c>
      <c r="F432" s="59"/>
      <c r="G432" s="15"/>
      <c r="H432" s="15"/>
    </row>
    <row r="433" spans="1:8" s="29" customFormat="1" ht="226.5" customHeight="1" x14ac:dyDescent="0.3">
      <c r="A433" s="246">
        <v>111</v>
      </c>
      <c r="B433" s="190" t="s">
        <v>18</v>
      </c>
      <c r="C433" s="128">
        <f>C434</f>
        <v>48380</v>
      </c>
      <c r="D433" s="128">
        <f>D434</f>
        <v>48379.9</v>
      </c>
      <c r="E433" s="129">
        <f t="shared" si="50"/>
        <v>99.999793303017782</v>
      </c>
      <c r="F433" s="104"/>
      <c r="G433" s="28"/>
      <c r="H433" s="28"/>
    </row>
    <row r="434" spans="1:8" s="8" customFormat="1" x14ac:dyDescent="0.3">
      <c r="A434" s="246"/>
      <c r="B434" s="193" t="s">
        <v>5</v>
      </c>
      <c r="C434" s="123">
        <v>48380</v>
      </c>
      <c r="D434" s="123">
        <v>48379.9</v>
      </c>
      <c r="E434" s="123">
        <f t="shared" si="50"/>
        <v>99.999793303017782</v>
      </c>
      <c r="F434" s="22"/>
      <c r="G434" s="16"/>
      <c r="H434" s="16"/>
    </row>
    <row r="435" spans="1:8" s="29" customFormat="1" ht="218.25" customHeight="1" x14ac:dyDescent="0.3">
      <c r="A435" s="246">
        <v>112</v>
      </c>
      <c r="B435" s="120" t="s">
        <v>82</v>
      </c>
      <c r="C435" s="128">
        <f>C436</f>
        <v>24839.7</v>
      </c>
      <c r="D435" s="128">
        <f>D436</f>
        <v>24839.33</v>
      </c>
      <c r="E435" s="129">
        <f t="shared" ref="E435:E443" si="51">D435/C435*100</f>
        <v>99.998510448998985</v>
      </c>
      <c r="F435" s="21"/>
      <c r="G435" s="28"/>
      <c r="H435" s="28"/>
    </row>
    <row r="436" spans="1:8" s="8" customFormat="1" x14ac:dyDescent="0.3">
      <c r="A436" s="246"/>
      <c r="B436" s="119" t="s">
        <v>5</v>
      </c>
      <c r="C436" s="123">
        <v>24839.7</v>
      </c>
      <c r="D436" s="123">
        <v>24839.33</v>
      </c>
      <c r="E436" s="123">
        <f t="shared" si="51"/>
        <v>99.998510448998985</v>
      </c>
      <c r="F436" s="21"/>
      <c r="G436" s="16"/>
      <c r="H436" s="16"/>
    </row>
    <row r="437" spans="1:8" s="8" customFormat="1" ht="162" customHeight="1" x14ac:dyDescent="0.3">
      <c r="A437" s="246">
        <v>113</v>
      </c>
      <c r="B437" s="120" t="s">
        <v>83</v>
      </c>
      <c r="C437" s="128">
        <f>C438+C439</f>
        <v>224777.9</v>
      </c>
      <c r="D437" s="128">
        <f>D438+D439</f>
        <v>224370.41</v>
      </c>
      <c r="E437" s="129">
        <f t="shared" si="51"/>
        <v>99.818714384287787</v>
      </c>
      <c r="F437" s="21"/>
      <c r="G437" s="16"/>
      <c r="H437" s="24"/>
    </row>
    <row r="438" spans="1:8" s="8" customFormat="1" x14ac:dyDescent="0.3">
      <c r="A438" s="246"/>
      <c r="B438" s="119" t="s">
        <v>5</v>
      </c>
      <c r="C438" s="123">
        <v>205527.9</v>
      </c>
      <c r="D438" s="123">
        <v>205120.41</v>
      </c>
      <c r="E438" s="123">
        <f t="shared" si="51"/>
        <v>99.801734946934218</v>
      </c>
      <c r="F438" s="21"/>
      <c r="G438" s="16"/>
      <c r="H438" s="87"/>
    </row>
    <row r="439" spans="1:8" s="8" customFormat="1" x14ac:dyDescent="0.3">
      <c r="A439" s="246"/>
      <c r="B439" s="119" t="s">
        <v>7</v>
      </c>
      <c r="C439" s="123">
        <v>19250</v>
      </c>
      <c r="D439" s="123">
        <v>19250</v>
      </c>
      <c r="E439" s="123">
        <f t="shared" si="51"/>
        <v>100</v>
      </c>
      <c r="F439" s="21"/>
      <c r="G439" s="16"/>
      <c r="H439" s="16"/>
    </row>
    <row r="440" spans="1:8" s="8" customFormat="1" x14ac:dyDescent="0.3">
      <c r="A440" s="246"/>
      <c r="B440" s="190" t="s">
        <v>86</v>
      </c>
      <c r="C440" s="128">
        <f>C441</f>
        <v>14700.9</v>
      </c>
      <c r="D440" s="128">
        <f>D441</f>
        <v>14654.91</v>
      </c>
      <c r="E440" s="128">
        <f t="shared" si="51"/>
        <v>99.687162010489146</v>
      </c>
      <c r="F440" s="21"/>
      <c r="G440" s="16"/>
      <c r="H440" s="16"/>
    </row>
    <row r="441" spans="1:8" s="8" customFormat="1" ht="66" x14ac:dyDescent="0.3">
      <c r="A441" s="246">
        <v>114</v>
      </c>
      <c r="B441" s="190" t="s">
        <v>87</v>
      </c>
      <c r="C441" s="128">
        <f>C442+C443</f>
        <v>14700.9</v>
      </c>
      <c r="D441" s="128">
        <f>D442+D443</f>
        <v>14654.91</v>
      </c>
      <c r="E441" s="129">
        <f t="shared" si="51"/>
        <v>99.687162010489146</v>
      </c>
      <c r="F441" s="119" t="s">
        <v>274</v>
      </c>
      <c r="G441" s="16"/>
      <c r="H441" s="16"/>
    </row>
    <row r="442" spans="1:8" s="8" customFormat="1" x14ac:dyDescent="0.3">
      <c r="A442" s="246"/>
      <c r="B442" s="193" t="s">
        <v>4</v>
      </c>
      <c r="C442" s="123">
        <v>0</v>
      </c>
      <c r="D442" s="123">
        <v>0</v>
      </c>
      <c r="E442" s="123">
        <f>IFERROR(D442/C442*100,0)</f>
        <v>0</v>
      </c>
      <c r="F442" s="21"/>
      <c r="G442" s="16"/>
      <c r="H442" s="16"/>
    </row>
    <row r="443" spans="1:8" s="8" customFormat="1" x14ac:dyDescent="0.3">
      <c r="A443" s="246"/>
      <c r="B443" s="119" t="s">
        <v>5</v>
      </c>
      <c r="C443" s="123">
        <v>14700.9</v>
      </c>
      <c r="D443" s="123">
        <v>14654.91</v>
      </c>
      <c r="E443" s="123">
        <f t="shared" si="51"/>
        <v>99.687162010489146</v>
      </c>
      <c r="F443" s="21"/>
      <c r="G443" s="16"/>
      <c r="H443" s="16"/>
    </row>
    <row r="444" spans="1:8" s="8" customFormat="1" ht="66" x14ac:dyDescent="0.3">
      <c r="A444" s="246"/>
      <c r="B444" s="190" t="s">
        <v>260</v>
      </c>
      <c r="C444" s="128">
        <f>C445</f>
        <v>84955.86</v>
      </c>
      <c r="D444" s="128">
        <f>D445</f>
        <v>72447.789999999994</v>
      </c>
      <c r="E444" s="128">
        <f t="shared" ref="E444:E446" si="52">D444/C444*100</f>
        <v>85.276977950667558</v>
      </c>
      <c r="F444" s="21"/>
      <c r="G444" s="16"/>
      <c r="H444" s="16"/>
    </row>
    <row r="445" spans="1:8" s="8" customFormat="1" ht="115.5" x14ac:dyDescent="0.3">
      <c r="A445" s="246">
        <v>115</v>
      </c>
      <c r="B445" s="190" t="s">
        <v>261</v>
      </c>
      <c r="C445" s="128">
        <f>C446</f>
        <v>84955.86</v>
      </c>
      <c r="D445" s="128">
        <f>D446</f>
        <v>72447.789999999994</v>
      </c>
      <c r="E445" s="129">
        <f t="shared" si="52"/>
        <v>85.276977950667558</v>
      </c>
      <c r="F445" s="119" t="s">
        <v>273</v>
      </c>
      <c r="G445" s="16"/>
      <c r="H445" s="16"/>
    </row>
    <row r="446" spans="1:8" s="8" customFormat="1" x14ac:dyDescent="0.3">
      <c r="A446" s="246"/>
      <c r="B446" s="119" t="s">
        <v>12</v>
      </c>
      <c r="C446" s="123">
        <v>84955.86</v>
      </c>
      <c r="D446" s="123">
        <v>72447.789999999994</v>
      </c>
      <c r="E446" s="123">
        <f t="shared" si="52"/>
        <v>85.276977950667558</v>
      </c>
      <c r="F446" s="21"/>
      <c r="G446" s="16"/>
      <c r="H446" s="16"/>
    </row>
    <row r="447" spans="1:8" s="8" customFormat="1" ht="22.5" customHeight="1" x14ac:dyDescent="0.3">
      <c r="A447" s="246"/>
      <c r="B447" s="208" t="s">
        <v>13</v>
      </c>
      <c r="C447" s="131">
        <f>C448+C449+C450</f>
        <v>418729.76</v>
      </c>
      <c r="D447" s="131">
        <f>D448+D449+D450</f>
        <v>405558.25999999995</v>
      </c>
      <c r="E447" s="131">
        <f>D447/C447*100</f>
        <v>96.854415124446831</v>
      </c>
      <c r="F447" s="25"/>
      <c r="G447" s="16"/>
      <c r="H447" s="16"/>
    </row>
    <row r="448" spans="1:8" s="6" customFormat="1" x14ac:dyDescent="0.25">
      <c r="A448" s="246"/>
      <c r="B448" s="121" t="s">
        <v>4</v>
      </c>
      <c r="C448" s="123">
        <f>C442</f>
        <v>0</v>
      </c>
      <c r="D448" s="123">
        <f>D442</f>
        <v>0</v>
      </c>
      <c r="E448" s="123">
        <f>IFERROR(D448/C448*100,0)</f>
        <v>0</v>
      </c>
      <c r="F448" s="21"/>
      <c r="G448" s="15"/>
      <c r="H448" s="15"/>
    </row>
    <row r="449" spans="1:8" s="6" customFormat="1" x14ac:dyDescent="0.25">
      <c r="A449" s="246"/>
      <c r="B449" s="121" t="s">
        <v>5</v>
      </c>
      <c r="C449" s="123">
        <f>C434+C436+C438+C443+C431</f>
        <v>314523.90000000002</v>
      </c>
      <c r="D449" s="123">
        <f>D434+D436+D438+D443+D431</f>
        <v>313860.46999999997</v>
      </c>
      <c r="E449" s="123">
        <f>D449/C449*100</f>
        <v>99.789068493682024</v>
      </c>
      <c r="F449" s="21"/>
      <c r="G449" s="39"/>
      <c r="H449" s="39"/>
    </row>
    <row r="450" spans="1:8" s="6" customFormat="1" x14ac:dyDescent="0.25">
      <c r="A450" s="246"/>
      <c r="B450" s="121" t="s">
        <v>12</v>
      </c>
      <c r="C450" s="123">
        <f>C439+C446</f>
        <v>104205.86</v>
      </c>
      <c r="D450" s="123">
        <f>D439+D446</f>
        <v>91697.79</v>
      </c>
      <c r="E450" s="123">
        <f>D450/C450*100</f>
        <v>87.996769087650151</v>
      </c>
      <c r="F450" s="21"/>
      <c r="G450" s="15"/>
      <c r="H450" s="15"/>
    </row>
    <row r="451" spans="1:8" s="8" customFormat="1" x14ac:dyDescent="0.3">
      <c r="A451" s="253"/>
      <c r="B451" s="221" t="s">
        <v>298</v>
      </c>
      <c r="C451" s="219"/>
      <c r="D451" s="219"/>
      <c r="E451" s="219"/>
      <c r="F451" s="220"/>
      <c r="G451" s="16"/>
      <c r="H451" s="16"/>
    </row>
    <row r="452" spans="1:8" s="8" customFormat="1" ht="115.5" x14ac:dyDescent="0.3">
      <c r="A452" s="246"/>
      <c r="B452" s="120" t="s">
        <v>147</v>
      </c>
      <c r="C452" s="128">
        <f>C453+C455</f>
        <v>513.6</v>
      </c>
      <c r="D452" s="128">
        <f>D453+D455</f>
        <v>479.62</v>
      </c>
      <c r="E452" s="128">
        <f t="shared" ref="E452:E468" si="53">D452/C452*100</f>
        <v>93.383956386292837</v>
      </c>
      <c r="F452" s="79"/>
      <c r="G452" s="16"/>
      <c r="H452" s="16"/>
    </row>
    <row r="453" spans="1:8" s="6" customFormat="1" ht="66" x14ac:dyDescent="0.25">
      <c r="A453" s="246">
        <v>116</v>
      </c>
      <c r="B453" s="151" t="s">
        <v>148</v>
      </c>
      <c r="C453" s="128">
        <f>C454</f>
        <v>203.8</v>
      </c>
      <c r="D453" s="128">
        <f>D454</f>
        <v>169.82</v>
      </c>
      <c r="E453" s="129">
        <f t="shared" si="53"/>
        <v>83.326790971540717</v>
      </c>
      <c r="F453" s="119" t="s">
        <v>264</v>
      </c>
      <c r="G453" s="15"/>
      <c r="H453" s="15"/>
    </row>
    <row r="454" spans="1:8" s="8" customFormat="1" x14ac:dyDescent="0.3">
      <c r="A454" s="246"/>
      <c r="B454" s="121" t="s">
        <v>5</v>
      </c>
      <c r="C454" s="123">
        <v>203.8</v>
      </c>
      <c r="D454" s="123">
        <v>169.82</v>
      </c>
      <c r="E454" s="123">
        <f t="shared" si="53"/>
        <v>83.326790971540717</v>
      </c>
      <c r="F454" s="109"/>
      <c r="G454" s="16"/>
      <c r="H454" s="16"/>
    </row>
    <row r="455" spans="1:8" s="6" customFormat="1" ht="33" x14ac:dyDescent="0.25">
      <c r="A455" s="246">
        <v>117</v>
      </c>
      <c r="B455" s="151" t="s">
        <v>149</v>
      </c>
      <c r="C455" s="128">
        <f>C456</f>
        <v>309.8</v>
      </c>
      <c r="D455" s="128">
        <f>D456</f>
        <v>309.8</v>
      </c>
      <c r="E455" s="129">
        <f t="shared" si="53"/>
        <v>100</v>
      </c>
      <c r="F455" s="21"/>
      <c r="G455" s="15"/>
      <c r="H455" s="15"/>
    </row>
    <row r="456" spans="1:8" s="8" customFormat="1" x14ac:dyDescent="0.3">
      <c r="A456" s="246"/>
      <c r="B456" s="121" t="s">
        <v>5</v>
      </c>
      <c r="C456" s="123">
        <v>309.8</v>
      </c>
      <c r="D456" s="123">
        <v>309.8</v>
      </c>
      <c r="E456" s="123">
        <f t="shared" si="53"/>
        <v>100</v>
      </c>
      <c r="F456" s="109"/>
      <c r="G456" s="16"/>
      <c r="H456" s="16"/>
    </row>
    <row r="457" spans="1:8" s="8" customFormat="1" ht="66" x14ac:dyDescent="0.3">
      <c r="A457" s="246"/>
      <c r="B457" s="120" t="s">
        <v>150</v>
      </c>
      <c r="C457" s="128">
        <f>C458+C460+C462</f>
        <v>165.7</v>
      </c>
      <c r="D457" s="128">
        <f>D458+D460+D462</f>
        <v>165.7</v>
      </c>
      <c r="E457" s="128">
        <f t="shared" si="53"/>
        <v>100</v>
      </c>
      <c r="F457" s="21"/>
      <c r="G457" s="16"/>
      <c r="H457" s="16"/>
    </row>
    <row r="458" spans="1:8" s="8" customFormat="1" x14ac:dyDescent="0.3">
      <c r="A458" s="246">
        <v>118</v>
      </c>
      <c r="B458" s="151" t="s">
        <v>39</v>
      </c>
      <c r="C458" s="128">
        <f>C459</f>
        <v>89</v>
      </c>
      <c r="D458" s="128">
        <f>D459</f>
        <v>89</v>
      </c>
      <c r="E458" s="129">
        <f t="shared" si="53"/>
        <v>100</v>
      </c>
      <c r="F458" s="5"/>
      <c r="G458" s="16"/>
      <c r="H458" s="16"/>
    </row>
    <row r="459" spans="1:8" s="8" customFormat="1" x14ac:dyDescent="0.3">
      <c r="A459" s="246"/>
      <c r="B459" s="121" t="s">
        <v>5</v>
      </c>
      <c r="C459" s="123">
        <v>89</v>
      </c>
      <c r="D459" s="123">
        <v>89</v>
      </c>
      <c r="E459" s="123">
        <f t="shared" si="53"/>
        <v>100</v>
      </c>
      <c r="F459" s="218"/>
      <c r="G459" s="16"/>
      <c r="H459" s="16"/>
    </row>
    <row r="460" spans="1:8" s="8" customFormat="1" ht="82.5" x14ac:dyDescent="0.3">
      <c r="A460" s="246">
        <v>119</v>
      </c>
      <c r="B460" s="151" t="s">
        <v>40</v>
      </c>
      <c r="C460" s="128">
        <f>C461</f>
        <v>40</v>
      </c>
      <c r="D460" s="128">
        <f>D461</f>
        <v>40</v>
      </c>
      <c r="E460" s="129">
        <f t="shared" si="53"/>
        <v>100</v>
      </c>
      <c r="F460" s="5"/>
      <c r="G460" s="16"/>
      <c r="H460" s="16"/>
    </row>
    <row r="461" spans="1:8" s="8" customFormat="1" x14ac:dyDescent="0.3">
      <c r="A461" s="246"/>
      <c r="B461" s="121" t="s">
        <v>5</v>
      </c>
      <c r="C461" s="123">
        <v>40</v>
      </c>
      <c r="D461" s="123">
        <v>40</v>
      </c>
      <c r="E461" s="123">
        <f t="shared" si="53"/>
        <v>100</v>
      </c>
      <c r="F461" s="218"/>
      <c r="G461" s="16"/>
      <c r="H461" s="16"/>
    </row>
    <row r="462" spans="1:8" s="8" customFormat="1" ht="33" x14ac:dyDescent="0.3">
      <c r="A462" s="246">
        <v>120</v>
      </c>
      <c r="B462" s="151" t="s">
        <v>151</v>
      </c>
      <c r="C462" s="128">
        <f>C463</f>
        <v>36.700000000000003</v>
      </c>
      <c r="D462" s="128">
        <f>D463</f>
        <v>36.700000000000003</v>
      </c>
      <c r="E462" s="129">
        <f t="shared" si="53"/>
        <v>100</v>
      </c>
      <c r="F462" s="5"/>
      <c r="G462" s="16"/>
      <c r="H462" s="16"/>
    </row>
    <row r="463" spans="1:8" s="8" customFormat="1" x14ac:dyDescent="0.3">
      <c r="A463" s="246"/>
      <c r="B463" s="121" t="s">
        <v>5</v>
      </c>
      <c r="C463" s="123">
        <v>36.700000000000003</v>
      </c>
      <c r="D463" s="123">
        <v>36.700000000000003</v>
      </c>
      <c r="E463" s="123">
        <f t="shared" si="53"/>
        <v>100</v>
      </c>
      <c r="F463" s="218"/>
      <c r="G463" s="16"/>
      <c r="H463" s="16"/>
    </row>
    <row r="464" spans="1:8" s="8" customFormat="1" ht="49.5" x14ac:dyDescent="0.3">
      <c r="A464" s="246"/>
      <c r="B464" s="120" t="s">
        <v>152</v>
      </c>
      <c r="C464" s="128">
        <f>C465</f>
        <v>16286.9</v>
      </c>
      <c r="D464" s="128">
        <f>D465</f>
        <v>16269.1</v>
      </c>
      <c r="E464" s="128">
        <f t="shared" si="53"/>
        <v>99.890709711485925</v>
      </c>
      <c r="F464" s="21"/>
      <c r="G464" s="16"/>
      <c r="H464" s="16"/>
    </row>
    <row r="465" spans="1:8" s="8" customFormat="1" ht="66" x14ac:dyDescent="0.3">
      <c r="A465" s="246">
        <v>121</v>
      </c>
      <c r="B465" s="151" t="s">
        <v>153</v>
      </c>
      <c r="C465" s="128">
        <f>C466</f>
        <v>16286.9</v>
      </c>
      <c r="D465" s="128">
        <f>D466</f>
        <v>16269.1</v>
      </c>
      <c r="E465" s="129">
        <f t="shared" si="53"/>
        <v>99.890709711485925</v>
      </c>
      <c r="F465" s="5"/>
      <c r="G465" s="16"/>
      <c r="H465" s="16"/>
    </row>
    <row r="466" spans="1:8" s="8" customFormat="1" x14ac:dyDescent="0.3">
      <c r="A466" s="246"/>
      <c r="B466" s="121" t="s">
        <v>5</v>
      </c>
      <c r="C466" s="123">
        <v>16286.9</v>
      </c>
      <c r="D466" s="123">
        <v>16269.1</v>
      </c>
      <c r="E466" s="123">
        <f t="shared" si="53"/>
        <v>99.890709711485925</v>
      </c>
      <c r="F466" s="218"/>
      <c r="G466" s="16"/>
      <c r="H466" s="16"/>
    </row>
    <row r="467" spans="1:8" s="93" customFormat="1" x14ac:dyDescent="0.3">
      <c r="A467" s="246"/>
      <c r="B467" s="126" t="s">
        <v>6</v>
      </c>
      <c r="C467" s="131">
        <f>C468</f>
        <v>16966.2</v>
      </c>
      <c r="D467" s="131">
        <f>D468</f>
        <v>16914.420000000002</v>
      </c>
      <c r="E467" s="131">
        <f t="shared" si="53"/>
        <v>99.694804965166043</v>
      </c>
      <c r="F467" s="152"/>
      <c r="G467" s="92"/>
      <c r="H467" s="92"/>
    </row>
    <row r="468" spans="1:8" s="93" customFormat="1" x14ac:dyDescent="0.3">
      <c r="A468" s="246"/>
      <c r="B468" s="121" t="s">
        <v>5</v>
      </c>
      <c r="C468" s="123">
        <f>C452+C457+C464</f>
        <v>16966.2</v>
      </c>
      <c r="D468" s="123">
        <f>D452+D457+D464</f>
        <v>16914.420000000002</v>
      </c>
      <c r="E468" s="123">
        <f t="shared" si="53"/>
        <v>99.694804965166043</v>
      </c>
      <c r="F468" s="121"/>
      <c r="G468" s="92"/>
      <c r="H468" s="92"/>
    </row>
    <row r="469" spans="1:8" ht="45.75" customHeight="1" x14ac:dyDescent="0.3">
      <c r="B469" s="200" t="s">
        <v>15</v>
      </c>
      <c r="C469" s="201">
        <f>C12+C174+C352+C447+C416+C38+C320+C107+C266+C293+C384+C53+C334+C216+C192+C426+C399+C136+C231+C467</f>
        <v>6211047.9560000012</v>
      </c>
      <c r="D469" s="201">
        <f>D12+D174+D352+D447+D416+D38+D320+D107+D266+D293+D384+D53+D334+D216+D192+D426+D399+D136+D231+D467</f>
        <v>5727943.1810000008</v>
      </c>
      <c r="E469" s="201">
        <f t="shared" ref="E469:E473" si="54">D469/C469*100</f>
        <v>92.221847610541943</v>
      </c>
      <c r="F469" s="202"/>
      <c r="G469" s="73"/>
      <c r="H469" s="13"/>
    </row>
    <row r="470" spans="1:8" x14ac:dyDescent="0.3">
      <c r="B470" s="234" t="s">
        <v>8</v>
      </c>
      <c r="C470" s="235">
        <f>C39+C108+C54+C175+C385+C267+C353</f>
        <v>150156.24</v>
      </c>
      <c r="D470" s="235">
        <f>D108+D54+D175+D385+D353+D267+D39</f>
        <v>149068.50999999998</v>
      </c>
      <c r="E470" s="235">
        <f t="shared" si="54"/>
        <v>99.275601200456265</v>
      </c>
      <c r="F470" s="82"/>
      <c r="H470" s="13"/>
    </row>
    <row r="471" spans="1:8" x14ac:dyDescent="0.3">
      <c r="B471" s="234" t="s">
        <v>4</v>
      </c>
      <c r="C471" s="235">
        <f>C13+C40+C137+C109+C55+C176+C294+C193+C321+C354+C232+C217+C268+C386+C400+C417+C335+C448</f>
        <v>2503784.4360000002</v>
      </c>
      <c r="D471" s="235">
        <f>D13+D40+D137+D109+D55+D176+D294+D193+D321+D354+D232+D217+D268+D386+D400+D417+D335+D448</f>
        <v>2434263.5810000002</v>
      </c>
      <c r="E471" s="235">
        <f t="shared" si="54"/>
        <v>97.223368992936742</v>
      </c>
      <c r="F471" s="82"/>
      <c r="H471" s="13"/>
    </row>
    <row r="472" spans="1:8" x14ac:dyDescent="0.3">
      <c r="B472" s="234" t="s">
        <v>5</v>
      </c>
      <c r="C472" s="235">
        <f>C41+C138+C110+C56+C177+C295+C194+C322+C355+C233+C218+C269+C387+C401+C418+C336+C449+C468+C427</f>
        <v>2771138.17</v>
      </c>
      <c r="D472" s="235">
        <f>D41+D138+D110+D56+D177+D295+D194+D322+D355+D233+D218+D269+D387+D401+D418+D336+D449+D468+D427</f>
        <v>2661247.3199999998</v>
      </c>
      <c r="E472" s="235">
        <f t="shared" si="54"/>
        <v>96.034450710914925</v>
      </c>
      <c r="F472" s="82"/>
      <c r="H472" s="13"/>
    </row>
    <row r="473" spans="1:8" x14ac:dyDescent="0.3">
      <c r="B473" s="234" t="s">
        <v>7</v>
      </c>
      <c r="C473" s="235">
        <f>C112+C57+C178+C296+C270+C402+C419+C450</f>
        <v>785969.11</v>
      </c>
      <c r="D473" s="235">
        <f>D419+D296+D450+D178+D57+D112+D270+D402</f>
        <v>483363.77</v>
      </c>
      <c r="E473" s="235">
        <f t="shared" si="54"/>
        <v>61.499079779356727</v>
      </c>
      <c r="F473" s="82"/>
      <c r="H473" s="13"/>
    </row>
    <row r="474" spans="1:8" x14ac:dyDescent="0.3">
      <c r="B474" s="237" t="s">
        <v>124</v>
      </c>
      <c r="C474" s="238">
        <f>C470+C471+C472+C473</f>
        <v>6211047.9560000002</v>
      </c>
      <c r="D474" s="238">
        <f>D470+D471+D472+D473</f>
        <v>5727943.1809999999</v>
      </c>
      <c r="G474" s="85"/>
    </row>
    <row r="475" spans="1:8" x14ac:dyDescent="0.3">
      <c r="B475" s="239"/>
      <c r="C475" s="240">
        <f>C474-C469</f>
        <v>0</v>
      </c>
      <c r="D475" s="240">
        <f>D474-D469</f>
        <v>0</v>
      </c>
    </row>
    <row r="476" spans="1:8" x14ac:dyDescent="0.3">
      <c r="B476" s="236">
        <f>(E10+E19+E26+E29+E36+E115+E118+E120+E122+E125+E131+E60+E63+E66+E71+E75+E80+E82+E85+E88+E93+E97+E101+E43+E47+E141+E145+E148+E151+E154+E161+E165+E168+E170+E172+E430+E433+E435+E437+E441+E272+E274+E276+E278+E281+E283+E286+E288+E182+E186+E190+E299+E301+E311+E313+E316+E318+E339+E342+E344+E346+E348+E221+E224+E228+E197+E199+E205+E208+E214+E236+E240+E245+E249+E251+E256+E258+E260+E358+E361+E364+E367+E369+E371+E374+E377+E379+E382+E389+E391+E405+E409+E413+E422+E424+E325+E328+E331+E31+E127+E134+E90+E105+E50+E157+E291+E303+E305+E307+E202+E212+E263+E394+E397+E445+E453+E455+E458+E460+E462+E465)/121</f>
        <v>89.098625527794184</v>
      </c>
      <c r="C476" s="83"/>
      <c r="D476" s="83"/>
    </row>
    <row r="477" spans="1:8" x14ac:dyDescent="0.3">
      <c r="B477" s="258">
        <v>1</v>
      </c>
      <c r="C477" s="86">
        <v>53</v>
      </c>
    </row>
    <row r="478" spans="1:8" x14ac:dyDescent="0.3">
      <c r="B478" s="259" t="s">
        <v>125</v>
      </c>
      <c r="C478" s="86">
        <v>28</v>
      </c>
    </row>
    <row r="479" spans="1:8" x14ac:dyDescent="0.3">
      <c r="B479" s="237" t="s">
        <v>126</v>
      </c>
      <c r="C479" s="86">
        <v>20</v>
      </c>
    </row>
    <row r="480" spans="1:8" x14ac:dyDescent="0.3">
      <c r="B480" s="237" t="s">
        <v>127</v>
      </c>
      <c r="C480" s="86">
        <v>20</v>
      </c>
    </row>
    <row r="484" spans="3:3" x14ac:dyDescent="0.3">
      <c r="C484" s="241"/>
    </row>
    <row r="485" spans="3:3" x14ac:dyDescent="0.3">
      <c r="C485"/>
    </row>
    <row r="486" spans="3:3" x14ac:dyDescent="0.3">
      <c r="C486" s="241"/>
    </row>
    <row r="487" spans="3:3" x14ac:dyDescent="0.3">
      <c r="C487"/>
    </row>
    <row r="488" spans="3:3" x14ac:dyDescent="0.3">
      <c r="C488" s="241"/>
    </row>
    <row r="489" spans="3:3" x14ac:dyDescent="0.3">
      <c r="C489"/>
    </row>
    <row r="490" spans="3:3" x14ac:dyDescent="0.3">
      <c r="C490" s="241"/>
    </row>
  </sheetData>
  <autoFilter ref="E1:E490"/>
  <customSheetViews>
    <customSheetView guid="{E7170C51-9D5A-4A08-B92E-A8EB730D7DEE}" scale="70" showPageBreaks="1" fitToPage="1" printArea="1" showAutoFilter="1" hiddenRows="1">
      <pane ySplit="4" topLeftCell="A466" activePane="bottomLeft" state="frozen"/>
      <selection pane="bottomLeft" activeCell="Q75" sqref="Q75"/>
      <rowBreaks count="9" manualBreakCount="9">
        <brk id="47" min="1" max="5" man="1"/>
        <brk id="88" min="1" max="5" man="1"/>
        <brk id="158" min="1" max="5" man="1"/>
        <brk id="210" min="1" max="5" man="1"/>
        <brk id="245" min="1" max="5" man="1"/>
        <brk id="274" min="1" max="5" man="1"/>
        <brk id="314" min="1" max="5" man="1"/>
        <brk id="341" min="1" max="5" man="1"/>
        <brk id="378" min="1" max="5" man="1"/>
      </rowBreaks>
      <pageMargins left="0" right="0" top="0" bottom="0" header="0" footer="0"/>
      <pageSetup paperSize="9" scale="45" firstPageNumber="57" fitToHeight="0" orientation="portrait" useFirstPageNumber="1" r:id="rId1"/>
      <headerFooter>
        <oddFooter>&amp;R &amp;P</oddFooter>
      </headerFooter>
      <autoFilter ref="E1:E490"/>
    </customSheetView>
    <customSheetView guid="{3693EDC1-FD1C-4AF3-912C-19CDCDBFB43C}" scale="70" showPageBreaks="1" fitToPage="1" printArea="1" hiddenRows="1">
      <pane ySplit="6" topLeftCell="A72" activePane="bottomLeft" state="frozen"/>
      <selection pane="bottomLeft" activeCell="A76" sqref="A76"/>
      <pageMargins left="0" right="0" top="0" bottom="0" header="0" footer="0"/>
      <pageSetup paperSize="9" scale="47" firstPageNumber="55" fitToHeight="0" orientation="portrait" useFirstPageNumber="1" r:id="rId2"/>
      <headerFooter>
        <oddFooter>&amp;R &amp;P</oddFooter>
      </headerFooter>
    </customSheetView>
    <customSheetView guid="{7EFB992A-5645-4F29-95A8-993A90C7BBCC}" scale="55" showPageBreaks="1" fitToPage="1" printArea="1">
      <pane ySplit="6" topLeftCell="A127" activePane="bottomLeft" state="frozen"/>
      <selection pane="bottomLeft" activeCell="E132" sqref="E132"/>
      <rowBreaks count="7" manualBreakCount="7">
        <brk id="43" min="1" max="5" man="1"/>
        <brk id="88" min="1" max="5" man="1"/>
        <brk id="167" min="1" max="5" man="1"/>
        <brk id="239" min="1" max="5" man="1"/>
        <brk id="299" min="1" max="5" man="1"/>
        <brk id="373" min="1" max="5" man="1"/>
        <brk id="449" min="1" max="5" man="1"/>
      </rowBreaks>
      <pageMargins left="0" right="0" top="0" bottom="0" header="0" footer="0"/>
      <pageSetup paperSize="9" scale="47" firstPageNumber="57" fitToHeight="0" orientation="portrait" useFirstPageNumber="1" r:id="rId3"/>
      <headerFooter>
        <oddFooter>&amp;R &amp;P</oddFooter>
      </headerFooter>
    </customSheetView>
    <customSheetView guid="{161695C3-1CE5-4E5C-AD86-E27CE310F608}" scale="80" showPageBreaks="1" fitToPage="1" printArea="1" hiddenRows="1" view="pageBreakPreview">
      <pane ySplit="6" topLeftCell="A151" activePane="bottomLeft" state="frozen"/>
      <selection pane="bottomLeft" activeCell="A162" sqref="A162"/>
      <rowBreaks count="12" manualBreakCount="12">
        <brk id="43" min="1" max="5" man="1"/>
        <brk id="75" min="1" max="5" man="1"/>
        <brk id="99" min="1" max="5" man="1"/>
        <brk id="129" min="1" max="5" man="1"/>
        <brk id="170" min="1" max="5" man="1"/>
        <brk id="209" min="1" max="5" man="1"/>
        <brk id="248" min="1" max="5" man="1"/>
        <brk id="281" min="1" max="5" man="1"/>
        <brk id="325" min="1" max="5" man="1"/>
        <brk id="363" min="1" max="5" man="1"/>
        <brk id="401" min="1" max="5" man="1"/>
        <brk id="435" min="1" max="5" man="1"/>
      </rowBreaks>
      <pageMargins left="0" right="0" top="0" bottom="0" header="0" footer="0"/>
      <pageSetup paperSize="9" scale="43" firstPageNumber="53" fitToHeight="0" orientation="portrait" useFirstPageNumber="1" r:id="rId4"/>
      <headerFooter>
        <oddFooter>&amp;R &amp;P</oddFooter>
      </headerFooter>
    </customSheetView>
    <customSheetView guid="{E804F883-CA9D-4450-B2B1-A56C9C315ECD}" scale="70" showPageBreaks="1" fitToPage="1" printArea="1">
      <pane ySplit="6" topLeftCell="A383" activePane="bottomLeft" state="frozen"/>
      <selection pane="bottomLeft" activeCell="F386" sqref="F386"/>
      <rowBreaks count="11" manualBreakCount="11">
        <brk id="47" min="1" max="5" man="1"/>
        <brk id="91" min="1" max="5" man="1"/>
        <brk id="139" min="1" max="5" man="1"/>
        <brk id="173" min="1" max="5" man="1"/>
        <brk id="220" min="1" max="5" man="1"/>
        <brk id="265" min="1" max="5" man="1"/>
        <brk id="302" min="1" max="5" man="1"/>
        <brk id="331" min="1" max="5" man="1"/>
        <brk id="366" min="1" max="5" man="1"/>
        <brk id="396" min="1" max="5" man="1"/>
        <brk id="434" min="1" max="5" man="1"/>
      </rowBreaks>
      <pageMargins left="0" right="0" top="0" bottom="0" header="0" footer="0"/>
      <pageSetup paperSize="9" scale="45" firstPageNumber="57" fitToHeight="0" orientation="portrait" useFirstPageNumber="1" r:id="rId5"/>
      <headerFooter>
        <oddFooter>&amp;R &amp;P</oddFooter>
      </headerFooter>
    </customSheetView>
    <customSheetView guid="{10610988-B7D0-46D7-B8FD-DA5F72A4893C}" scale="70" showPageBreaks="1" fitToPage="1" printArea="1" hiddenRows="1">
      <pane ySplit="6" topLeftCell="A53" activePane="bottomLeft" state="frozen"/>
      <selection pane="bottomLeft" activeCell="F63" sqref="F63"/>
      <pageMargins left="0" right="0" top="0" bottom="0" header="0" footer="0"/>
      <pageSetup paperSize="9" scale="45" firstPageNumber="53" fitToHeight="0" orientation="portrait" useFirstPageNumber="1" r:id="rId6"/>
      <headerFooter>
        <oddFooter>&amp;R &amp;P</oddFooter>
      </headerFooter>
    </customSheetView>
  </customSheetViews>
  <mergeCells count="27">
    <mergeCell ref="B3:F3"/>
    <mergeCell ref="B8:F8"/>
    <mergeCell ref="B219:F219"/>
    <mergeCell ref="B113:F113"/>
    <mergeCell ref="B388:F388"/>
    <mergeCell ref="B14:F14"/>
    <mergeCell ref="B271:F271"/>
    <mergeCell ref="B234:F234"/>
    <mergeCell ref="B139:F139"/>
    <mergeCell ref="B7:F7"/>
    <mergeCell ref="B179:F179"/>
    <mergeCell ref="H36:H37"/>
    <mergeCell ref="B58:F58"/>
    <mergeCell ref="B297:F297"/>
    <mergeCell ref="C240:C242"/>
    <mergeCell ref="D240:D242"/>
    <mergeCell ref="E240:E242"/>
    <mergeCell ref="B42:F42"/>
    <mergeCell ref="B428:F428"/>
    <mergeCell ref="B180:F180"/>
    <mergeCell ref="B337:F337"/>
    <mergeCell ref="B421:F421"/>
    <mergeCell ref="B356:F356"/>
    <mergeCell ref="B195:F195"/>
    <mergeCell ref="B420:F420"/>
    <mergeCell ref="B323:F323"/>
    <mergeCell ref="B403:F403"/>
  </mergeCells>
  <pageMargins left="0" right="0" top="0" bottom="0" header="0" footer="0"/>
  <pageSetup paperSize="9" scale="45" firstPageNumber="57" fitToHeight="0" orientation="portrait" useFirstPageNumber="1" r:id="rId7"/>
  <headerFooter>
    <oddFooter>&amp;R &amp;P</oddFooter>
  </headerFooter>
  <rowBreaks count="9" manualBreakCount="9">
    <brk id="47" min="1" max="5" man="1"/>
    <brk id="88" min="1" max="5" man="1"/>
    <brk id="158" min="1" max="5" man="1"/>
    <brk id="210" min="1" max="5" man="1"/>
    <brk id="245" min="1" max="5" man="1"/>
    <brk id="274" min="1" max="5" man="1"/>
    <brk id="314" min="1" max="5" man="1"/>
    <brk id="341" min="1" max="5" man="1"/>
    <brk id="378"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Митина Екатерина Сергеевна</cp:lastModifiedBy>
  <cp:lastPrinted>2021-04-29T11:26:30Z</cp:lastPrinted>
  <dcterms:created xsi:type="dcterms:W3CDTF">2006-09-16T00:00:00Z</dcterms:created>
  <dcterms:modified xsi:type="dcterms:W3CDTF">2022-05-26T07:40:50Z</dcterms:modified>
</cp:coreProperties>
</file>