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2 год\"/>
    </mc:Choice>
  </mc:AlternateContent>
  <bookViews>
    <workbookView xWindow="0" yWindow="0" windowWidth="20385" windowHeight="12435" firstSheet="15" activeTab="20"/>
  </bookViews>
  <sheets>
    <sheet name="Группа А 2909 Экология" sheetId="1" r:id="rId1"/>
    <sheet name="Группа А 2919 СЭР" sheetId="2" r:id="rId2"/>
    <sheet name="Группа А 2899 (УО)" sheetId="3" r:id="rId3"/>
    <sheet name="Группа А 2920 (Спорт)" sheetId="4" r:id="rId4"/>
    <sheet name="Группа А 2354 ФКГС" sheetId="5" r:id="rId5"/>
    <sheet name="Группа А 2931 Разв.жил.сферы" sheetId="6" r:id="rId6"/>
    <sheet name="Группа В 2901 (СЗН)" sheetId="7" r:id="rId7"/>
    <sheet name="Группа В 2904 (Соц и демогр)" sheetId="8" r:id="rId8"/>
    <sheet name="Группа В 2927 (УМиМСПЭиТ)" sheetId="9" r:id="rId9"/>
    <sheet name="Группа В 2928 ППи ООПГ" sheetId="10" r:id="rId10"/>
    <sheet name="Группа В 2932 (Культура)" sheetId="11" r:id="rId11"/>
    <sheet name="Группа В 2903 Разв. мун.службы" sheetId="12" r:id="rId12"/>
    <sheet name="Группа В 2934 (УМИ)" sheetId="13" r:id="rId13"/>
    <sheet name="Группа В 2907 Сод.ОГХ" sheetId="14" r:id="rId14"/>
    <sheet name="Группа В 2900 (АПК)" sheetId="15" r:id="rId15"/>
    <sheet name="Группа В 2810 БжД" sheetId="16" r:id="rId16"/>
    <sheet name="В 2908 РЖКК" sheetId="17" state="hidden" r:id="rId17"/>
    <sheet name="Группа В 2908 РЖКК " sheetId="18" r:id="rId18"/>
    <sheet name="Группа С 2863 (УМФ)" sheetId="19" r:id="rId19"/>
    <sheet name="Группа С 2906 Раз. транспорт" sheetId="20" r:id="rId20"/>
    <sheet name="Группа С 2811 (РИГО)" sheetId="21" r:id="rId21"/>
  </sheets>
  <definedNames>
    <definedName name="Z_0F08857F_1A86_40D2_9436_0A0AE7DA8E31_.wvu.Rows" localSheetId="16" hidden="1">'В 2908 РЖКК'!$8:$8,'В 2908 РЖКК'!$11:$11,'В 2908 РЖКК'!$14:$14</definedName>
    <definedName name="Z_0F08857F_1A86_40D2_9436_0A0AE7DA8E31_.wvu.Rows" localSheetId="11" hidden="1">'Группа В 2903 Разв. мун.службы'!$8:$8,'Группа В 2903 Разв. мун.службы'!$10:$10,'Группа В 2903 Разв. мун.службы'!$13:$13</definedName>
    <definedName name="Z_0F08857F_1A86_40D2_9436_0A0AE7DA8E31_.wvu.Rows" localSheetId="13" hidden="1">'Группа В 2907 Сод.ОГХ'!$8:$8,'Группа В 2907 Сод.ОГХ'!#REF!,'Группа В 2907 Сод.ОГХ'!#REF!</definedName>
    <definedName name="Z_0F08857F_1A86_40D2_9436_0A0AE7DA8E31_.wvu.Rows" localSheetId="17" hidden="1">'Группа В 2908 РЖКК '!#REF!,'Группа В 2908 РЖКК '!#REF!,'Группа В 2908 РЖКК '!#REF!</definedName>
    <definedName name="Z_0F08857F_1A86_40D2_9436_0A0AE7DA8E31_.wvu.Rows" localSheetId="8" hidden="1">'Группа В 2927 (УМиМСПЭиТ)'!#REF!,'Группа В 2927 (УМиМСПЭиТ)'!#REF!,'Группа В 2927 (УМиМСПЭиТ)'!#REF!</definedName>
    <definedName name="Z_0F08857F_1A86_40D2_9436_0A0AE7DA8E31_.wvu.Rows" localSheetId="9" hidden="1">'Группа В 2928 ППи ООПГ'!$8:$8,'Группа В 2928 ППи ООПГ'!$11:$11,'Группа В 2928 ППи ООПГ'!$13:$13</definedName>
    <definedName name="Z_0F08857F_1A86_40D2_9436_0A0AE7DA8E31_.wvu.Rows" localSheetId="19" hidden="1">'Группа С 2906 Раз. транспорт'!$8:$8,'Группа С 2906 Раз. транспорт'!$11:$11,'Группа С 2906 Раз. транспорт'!#REF!</definedName>
    <definedName name="Z_65D17E01_2C95_467A_A6C0_284D8AF9353A_.wvu.PrintArea" localSheetId="4" hidden="1">'Группа А 2354 ФКГС'!$A$1:$G$18</definedName>
    <definedName name="Z_65D17E01_2C95_467A_A6C0_284D8AF9353A_.wvu.PrintArea" localSheetId="2" hidden="1">'Группа А 2899 (УО)'!$A$1:$G$18</definedName>
    <definedName name="Z_65D17E01_2C95_467A_A6C0_284D8AF9353A_.wvu.PrintArea" localSheetId="0" hidden="1">'Группа А 2909 Экология'!$A$1:$G$18</definedName>
    <definedName name="Z_65D17E01_2C95_467A_A6C0_284D8AF9353A_.wvu.PrintArea" localSheetId="3" hidden="1">'Группа А 2920 (Спорт)'!$A$1:$G$18</definedName>
    <definedName name="Z_65D17E01_2C95_467A_A6C0_284D8AF9353A_.wvu.PrintArea" localSheetId="5" hidden="1">'Группа А 2931 Разв.жил.сферы'!$A$1:$G$18</definedName>
    <definedName name="Z_65D17E01_2C95_467A_A6C0_284D8AF9353A_.wvu.PrintArea" localSheetId="15" hidden="1">'Группа В 2810 БжД'!$A$1:$G$15</definedName>
    <definedName name="Z_65D17E01_2C95_467A_A6C0_284D8AF9353A_.wvu.PrintArea" localSheetId="14" hidden="1">'Группа В 2900 (АПК)'!$A$1:$G$19</definedName>
    <definedName name="Z_65D17E01_2C95_467A_A6C0_284D8AF9353A_.wvu.PrintArea" localSheetId="6" hidden="1">'Группа В 2901 (СЗН)'!$A$1:$G$17</definedName>
    <definedName name="Z_65D17E01_2C95_467A_A6C0_284D8AF9353A_.wvu.PrintArea" localSheetId="11" hidden="1">'Группа В 2903 Разв. мун.службы'!$A$1:$G$18</definedName>
    <definedName name="Z_65D17E01_2C95_467A_A6C0_284D8AF9353A_.wvu.PrintArea" localSheetId="7" hidden="1">'Группа В 2904 (Соц и демогр)'!$A$1:$G$19</definedName>
    <definedName name="Z_65D17E01_2C95_467A_A6C0_284D8AF9353A_.wvu.PrintArea" localSheetId="9" hidden="1">'Группа В 2928 ППи ООПГ'!$A$1:$G$18</definedName>
    <definedName name="Z_65D17E01_2C95_467A_A6C0_284D8AF9353A_.wvu.PrintArea" localSheetId="10" hidden="1">'Группа В 2932 (Культура)'!$A$1:$G$19</definedName>
    <definedName name="Z_65D17E01_2C95_467A_A6C0_284D8AF9353A_.wvu.PrintArea" localSheetId="12" hidden="1">'Группа В 2934 (УМИ)'!$A$1:$G$19</definedName>
    <definedName name="Z_65D17E01_2C95_467A_A6C0_284D8AF9353A_.wvu.PrintArea" localSheetId="20" hidden="1">'Группа С 2811 (РИГО)'!$A$1:$G$13</definedName>
    <definedName name="Z_65D17E01_2C95_467A_A6C0_284D8AF9353A_.wvu.PrintArea" localSheetId="18" hidden="1">'Группа С 2863 (УМФ)'!$A$1:$G$13</definedName>
    <definedName name="Z_65D17E01_2C95_467A_A6C0_284D8AF9353A_.wvu.PrintArea" localSheetId="19" hidden="1">'Группа С 2906 Раз. транспорт'!$A$1:$G$15</definedName>
    <definedName name="Z_65D17E01_2C95_467A_A6C0_284D8AF9353A_.wvu.Rows" localSheetId="16" hidden="1">'В 2908 РЖКК'!$8:$8,'В 2908 РЖКК'!$11:$11,'В 2908 РЖКК'!$14:$14</definedName>
    <definedName name="Z_65D17E01_2C95_467A_A6C0_284D8AF9353A_.wvu.Rows" localSheetId="14" hidden="1">'Группа В 2900 (АПК)'!$9:$9,'Группа В 2900 (АПК)'!$12:$12,'Группа В 2900 (АПК)'!$14:$14</definedName>
    <definedName name="Z_65D17E01_2C95_467A_A6C0_284D8AF9353A_.wvu.Rows" localSheetId="11" hidden="1">'Группа В 2903 Разв. мун.службы'!$8:$8,'Группа В 2903 Разв. мун.службы'!$10:$10,'Группа В 2903 Разв. мун.службы'!$13:$13</definedName>
    <definedName name="Z_65D17E01_2C95_467A_A6C0_284D8AF9353A_.wvu.Rows" localSheetId="7" hidden="1">'Группа В 2904 (Соц и демогр)'!$9:$9,'Группа В 2904 (Соц и демогр)'!$11:$11,'Группа В 2904 (Соц и демогр)'!$14:$14</definedName>
    <definedName name="Z_65D17E01_2C95_467A_A6C0_284D8AF9353A_.wvu.Rows" localSheetId="9" hidden="1">'Группа В 2928 ППи ООПГ'!$8:$8,'Группа В 2928 ППи ООПГ'!$11:$11,'Группа В 2928 ППи ООПГ'!$13:$13</definedName>
    <definedName name="Z_65D17E01_2C95_467A_A6C0_284D8AF9353A_.wvu.Rows" localSheetId="10" hidden="1">'Группа В 2932 (Культура)'!$9:$9,'Группа В 2932 (Культура)'!$11:$11,'Группа В 2932 (Культура)'!$14:$14</definedName>
    <definedName name="Z_65D17E01_2C95_467A_A6C0_284D8AF9353A_.wvu.Rows" localSheetId="12" hidden="1">'Группа В 2934 (УМИ)'!$9:$9,'Группа В 2934 (УМИ)'!$12:$12,'Группа В 2934 (УМИ)'!$14:$14</definedName>
    <definedName name="Z_6D50AFB0_1F88_45CC_9714_E302C21A7AF6_.wvu.PrintArea" localSheetId="4" hidden="1">'Группа А 2354 ФКГС'!$A$1:$G$18</definedName>
    <definedName name="Z_6D50AFB0_1F88_45CC_9714_E302C21A7AF6_.wvu.PrintArea" localSheetId="0" hidden="1">'Группа А 2909 Экология'!$A$1:$G$18</definedName>
    <definedName name="Z_6D50AFB0_1F88_45CC_9714_E302C21A7AF6_.wvu.PrintArea" localSheetId="1" hidden="1">'Группа А 2919 СЭР'!$A$1:$G$18</definedName>
    <definedName name="Z_6D50AFB0_1F88_45CC_9714_E302C21A7AF6_.wvu.PrintArea" localSheetId="3" hidden="1">'Группа А 2920 (Спорт)'!$A$1:$G$18</definedName>
    <definedName name="Z_6D50AFB0_1F88_45CC_9714_E302C21A7AF6_.wvu.PrintArea" localSheetId="5" hidden="1">'Группа А 2931 Разв.жил.сферы'!$A$1:$G$18</definedName>
    <definedName name="Z_6D50AFB0_1F88_45CC_9714_E302C21A7AF6_.wvu.PrintArea" localSheetId="14" hidden="1">'Группа В 2900 (АПК)'!$A$1:$G$19</definedName>
    <definedName name="Z_6D50AFB0_1F88_45CC_9714_E302C21A7AF6_.wvu.PrintArea" localSheetId="6" hidden="1">'Группа В 2901 (СЗН)'!$A$1:$G$17</definedName>
    <definedName name="Z_6D50AFB0_1F88_45CC_9714_E302C21A7AF6_.wvu.PrintArea" localSheetId="11" hidden="1">'Группа В 2903 Разв. мун.службы'!$A$1:$G$18</definedName>
    <definedName name="Z_6D50AFB0_1F88_45CC_9714_E302C21A7AF6_.wvu.PrintArea" localSheetId="7" hidden="1">'Группа В 2904 (Соц и демогр)'!$A$1:$G$19</definedName>
    <definedName name="Z_6D50AFB0_1F88_45CC_9714_E302C21A7AF6_.wvu.PrintArea" localSheetId="9" hidden="1">'Группа В 2928 ППи ООПГ'!$A$1:$G$18</definedName>
    <definedName name="Z_6D50AFB0_1F88_45CC_9714_E302C21A7AF6_.wvu.PrintArea" localSheetId="10" hidden="1">'Группа В 2932 (Культура)'!$A$1:$G$19</definedName>
    <definedName name="Z_6D50AFB0_1F88_45CC_9714_E302C21A7AF6_.wvu.PrintArea" localSheetId="12" hidden="1">'Группа В 2934 (УМИ)'!$A$1:$G$19</definedName>
    <definedName name="Z_6D50AFB0_1F88_45CC_9714_E302C21A7AF6_.wvu.PrintArea" localSheetId="20" hidden="1">'Группа С 2811 (РИГО)'!$A$1:$G$13</definedName>
    <definedName name="Z_6D50AFB0_1F88_45CC_9714_E302C21A7AF6_.wvu.PrintArea" localSheetId="18" hidden="1">'Группа С 2863 (УМФ)'!$A$1:$G$13</definedName>
    <definedName name="Z_6D50AFB0_1F88_45CC_9714_E302C21A7AF6_.wvu.PrintArea" localSheetId="19" hidden="1">'Группа С 2906 Раз. транспорт'!$A$1:$G$15</definedName>
    <definedName name="Z_6D50AFB0_1F88_45CC_9714_E302C21A7AF6_.wvu.Rows" localSheetId="16" hidden="1">'В 2908 РЖКК'!$8:$8,'В 2908 РЖКК'!$11:$11,'В 2908 РЖКК'!$14:$14</definedName>
    <definedName name="Z_6D50AFB0_1F88_45CC_9714_E302C21A7AF6_.wvu.Rows" localSheetId="14" hidden="1">'Группа В 2900 (АПК)'!$9:$9,'Группа В 2900 (АПК)'!$12:$12,'Группа В 2900 (АПК)'!$14:$14</definedName>
    <definedName name="Z_6D50AFB0_1F88_45CC_9714_E302C21A7AF6_.wvu.Rows" localSheetId="6" hidden="1">'Группа В 2901 (СЗН)'!$9:$9,'Группа В 2901 (СЗН)'!#REF!,'Группа В 2901 (СЗН)'!#REF!</definedName>
    <definedName name="Z_6D50AFB0_1F88_45CC_9714_E302C21A7AF6_.wvu.Rows" localSheetId="11" hidden="1">'Группа В 2903 Разв. мун.службы'!$8:$8,'Группа В 2903 Разв. мун.службы'!$10:$10,'Группа В 2903 Разв. мун.службы'!$13:$13</definedName>
    <definedName name="Z_6D50AFB0_1F88_45CC_9714_E302C21A7AF6_.wvu.Rows" localSheetId="7" hidden="1">'Группа В 2904 (Соц и демогр)'!$9:$9,'Группа В 2904 (Соц и демогр)'!$11:$11,'Группа В 2904 (Соц и демогр)'!$14:$14</definedName>
    <definedName name="Z_6D50AFB0_1F88_45CC_9714_E302C21A7AF6_.wvu.Rows" localSheetId="13" hidden="1">'Группа В 2907 Сод.ОГХ'!$8:$8,'Группа В 2907 Сод.ОГХ'!#REF!,'Группа В 2907 Сод.ОГХ'!#REF!</definedName>
    <definedName name="Z_6D50AFB0_1F88_45CC_9714_E302C21A7AF6_.wvu.Rows" localSheetId="17" hidden="1">'Группа В 2908 РЖКК '!#REF!,'Группа В 2908 РЖКК '!#REF!,'Группа В 2908 РЖКК '!#REF!</definedName>
    <definedName name="Z_6D50AFB0_1F88_45CC_9714_E302C21A7AF6_.wvu.Rows" localSheetId="8" hidden="1">'Группа В 2927 (УМиМСПЭиТ)'!#REF!,'Группа В 2927 (УМиМСПЭиТ)'!#REF!,'Группа В 2927 (УМиМСПЭиТ)'!#REF!</definedName>
    <definedName name="Z_6D50AFB0_1F88_45CC_9714_E302C21A7AF6_.wvu.Rows" localSheetId="9" hidden="1">'Группа В 2928 ППи ООПГ'!$8:$8,'Группа В 2928 ППи ООПГ'!$11:$11,'Группа В 2928 ППи ООПГ'!$13:$13</definedName>
    <definedName name="Z_6D50AFB0_1F88_45CC_9714_E302C21A7AF6_.wvu.Rows" localSheetId="10" hidden="1">'Группа В 2932 (Культура)'!$9:$9,'Группа В 2932 (Культура)'!$11:$11,'Группа В 2932 (Культура)'!$14:$14</definedName>
    <definedName name="Z_6D50AFB0_1F88_45CC_9714_E302C21A7AF6_.wvu.Rows" localSheetId="12" hidden="1">'Группа В 2934 (УМИ)'!$9:$9,'Группа В 2934 (УМИ)'!$12:$12,'Группа В 2934 (УМИ)'!$14:$14</definedName>
    <definedName name="Z_6D50AFB0_1F88_45CC_9714_E302C21A7AF6_.wvu.Rows" localSheetId="19" hidden="1">'Группа С 2906 Раз. транспорт'!$8:$8,'Группа С 2906 Раз. транспорт'!$11:$11,'Группа С 2906 Раз. транспорт'!#REF!</definedName>
    <definedName name="Z_83B5464C_805B_41DB_81B9_A691DDF78663_.wvu.PrintArea" localSheetId="4" hidden="1">'Группа А 2354 ФКГС'!$A$1:$G$18</definedName>
    <definedName name="Z_83B5464C_805B_41DB_81B9_A691DDF78663_.wvu.PrintArea" localSheetId="2" hidden="1">'Группа А 2899 (УО)'!$A$1:$G$18</definedName>
    <definedName name="Z_83B5464C_805B_41DB_81B9_A691DDF78663_.wvu.PrintArea" localSheetId="0" hidden="1">'Группа А 2909 Экология'!$A$1:$G$18</definedName>
    <definedName name="Z_83B5464C_805B_41DB_81B9_A691DDF78663_.wvu.PrintArea" localSheetId="1" hidden="1">'Группа А 2919 СЭР'!$A$1:$G$18</definedName>
    <definedName name="Z_83B5464C_805B_41DB_81B9_A691DDF78663_.wvu.PrintArea" localSheetId="3" hidden="1">'Группа А 2920 (Спорт)'!$A$1:$G$18</definedName>
    <definedName name="Z_83B5464C_805B_41DB_81B9_A691DDF78663_.wvu.PrintArea" localSheetId="5" hidden="1">'Группа А 2931 Разв.жил.сферы'!$A$1:$G$18</definedName>
    <definedName name="Z_83B5464C_805B_41DB_81B9_A691DDF78663_.wvu.PrintArea" localSheetId="15" hidden="1">'Группа В 2810 БжД'!$A$1:$G$15</definedName>
    <definedName name="Z_83B5464C_805B_41DB_81B9_A691DDF78663_.wvu.PrintArea" localSheetId="14" hidden="1">'Группа В 2900 (АПК)'!$A$1:$G$19</definedName>
    <definedName name="Z_83B5464C_805B_41DB_81B9_A691DDF78663_.wvu.PrintArea" localSheetId="6" hidden="1">'Группа В 2901 (СЗН)'!$A$1:$G$17</definedName>
    <definedName name="Z_83B5464C_805B_41DB_81B9_A691DDF78663_.wvu.PrintArea" localSheetId="11" hidden="1">'Группа В 2903 Разв. мун.службы'!$A$1:$G$18</definedName>
    <definedName name="Z_83B5464C_805B_41DB_81B9_A691DDF78663_.wvu.PrintArea" localSheetId="7" hidden="1">'Группа В 2904 (Соц и демогр)'!$A$1:$G$19</definedName>
    <definedName name="Z_83B5464C_805B_41DB_81B9_A691DDF78663_.wvu.PrintArea" localSheetId="9" hidden="1">'Группа В 2928 ППи ООПГ'!$A$1:$G$18</definedName>
    <definedName name="Z_83B5464C_805B_41DB_81B9_A691DDF78663_.wvu.PrintArea" localSheetId="10" hidden="1">'Группа В 2932 (Культура)'!$A$1:$G$19</definedName>
    <definedName name="Z_83B5464C_805B_41DB_81B9_A691DDF78663_.wvu.PrintArea" localSheetId="12" hidden="1">'Группа В 2934 (УМИ)'!$A$1:$G$19</definedName>
    <definedName name="Z_83B5464C_805B_41DB_81B9_A691DDF78663_.wvu.PrintArea" localSheetId="20" hidden="1">'Группа С 2811 (РИГО)'!$A$1:$G$13</definedName>
    <definedName name="Z_83B5464C_805B_41DB_81B9_A691DDF78663_.wvu.PrintArea" localSheetId="18" hidden="1">'Группа С 2863 (УМФ)'!$A$1:$G$13</definedName>
    <definedName name="Z_83B5464C_805B_41DB_81B9_A691DDF78663_.wvu.PrintArea" localSheetId="19" hidden="1">'Группа С 2906 Раз. транспорт'!$A$1:$G$15</definedName>
    <definedName name="Z_83B5464C_805B_41DB_81B9_A691DDF78663_.wvu.Rows" localSheetId="16" hidden="1">'В 2908 РЖКК'!$8:$8,'В 2908 РЖКК'!$11:$11,'В 2908 РЖКК'!$14:$14</definedName>
    <definedName name="Z_83B5464C_805B_41DB_81B9_A691DDF78663_.wvu.Rows" localSheetId="14" hidden="1">'Группа В 2900 (АПК)'!$9:$9,'Группа В 2900 (АПК)'!$14:$14</definedName>
    <definedName name="Z_83B5464C_805B_41DB_81B9_A691DDF78663_.wvu.Rows" localSheetId="11" hidden="1">'Группа В 2903 Разв. мун.службы'!$8:$8,'Группа В 2903 Разв. мун.службы'!$10:$10,'Группа В 2903 Разв. мун.службы'!$13:$13</definedName>
    <definedName name="Z_83B5464C_805B_41DB_81B9_A691DDF78663_.wvu.Rows" localSheetId="7" hidden="1">'Группа В 2904 (Соц и демогр)'!$9:$9,'Группа В 2904 (Соц и демогр)'!$11:$11,'Группа В 2904 (Соц и демогр)'!$14:$14</definedName>
    <definedName name="Z_83B5464C_805B_41DB_81B9_A691DDF78663_.wvu.Rows" localSheetId="8" hidden="1">'Группа В 2927 (УМиМСПЭиТ)'!#REF!,'Группа В 2927 (УМиМСПЭиТ)'!#REF!,'Группа В 2927 (УМиМСПЭиТ)'!#REF!</definedName>
    <definedName name="Z_83B5464C_805B_41DB_81B9_A691DDF78663_.wvu.Rows" localSheetId="9" hidden="1">'Группа В 2928 ППи ООПГ'!$8:$8,'Группа В 2928 ППи ООПГ'!$11:$11,'Группа В 2928 ППи ООПГ'!$13:$13</definedName>
    <definedName name="Z_83B5464C_805B_41DB_81B9_A691DDF78663_.wvu.Rows" localSheetId="10" hidden="1">'Группа В 2932 (Культура)'!$9:$9,'Группа В 2932 (Культура)'!$11:$11,'Группа В 2932 (Культура)'!$14:$14</definedName>
    <definedName name="Z_83B5464C_805B_41DB_81B9_A691DDF78663_.wvu.Rows" localSheetId="12" hidden="1">'Группа В 2934 (УМИ)'!$9:$9,'Группа В 2934 (УМИ)'!$12:$12,'Группа В 2934 (УМИ)'!$14:$14</definedName>
    <definedName name="Z_83B5464C_805B_41DB_81B9_A691DDF78663_.wvu.Rows" localSheetId="19" hidden="1">'Группа С 2906 Раз. транспорт'!$8:$8,'Группа С 2906 Раз. транспорт'!$11:$11</definedName>
    <definedName name="Z_D064BFE3_0CFC_4FA0_A904_E97A6AB4FB27_.wvu.PrintArea" localSheetId="4" hidden="1">'Группа А 2354 ФКГС'!$A$1:$G$18</definedName>
    <definedName name="Z_D064BFE3_0CFC_4FA0_A904_E97A6AB4FB27_.wvu.PrintArea" localSheetId="2" hidden="1">'Группа А 2899 (УО)'!$A$1:$G$18</definedName>
    <definedName name="Z_D064BFE3_0CFC_4FA0_A904_E97A6AB4FB27_.wvu.PrintArea" localSheetId="0" hidden="1">'Группа А 2909 Экология'!$A$1:$G$18</definedName>
    <definedName name="Z_D064BFE3_0CFC_4FA0_A904_E97A6AB4FB27_.wvu.PrintArea" localSheetId="1" hidden="1">'Группа А 2919 СЭР'!$A$1:$G$18</definedName>
    <definedName name="Z_D064BFE3_0CFC_4FA0_A904_E97A6AB4FB27_.wvu.PrintArea" localSheetId="3" hidden="1">'Группа А 2920 (Спорт)'!$A$1:$G$18</definedName>
    <definedName name="Z_D064BFE3_0CFC_4FA0_A904_E97A6AB4FB27_.wvu.PrintArea" localSheetId="5" hidden="1">'Группа А 2931 Разв.жил.сферы'!$A$1:$G$18</definedName>
    <definedName name="Z_D064BFE3_0CFC_4FA0_A904_E97A6AB4FB27_.wvu.PrintArea" localSheetId="14" hidden="1">'Группа В 2900 (АПК)'!$A$1:$G$19</definedName>
    <definedName name="Z_D064BFE3_0CFC_4FA0_A904_E97A6AB4FB27_.wvu.PrintArea" localSheetId="6" hidden="1">'Группа В 2901 (СЗН)'!$A$1:$G$17</definedName>
    <definedName name="Z_D064BFE3_0CFC_4FA0_A904_E97A6AB4FB27_.wvu.PrintArea" localSheetId="11" hidden="1">'Группа В 2903 Разв. мун.службы'!$A$1:$G$18</definedName>
    <definedName name="Z_D064BFE3_0CFC_4FA0_A904_E97A6AB4FB27_.wvu.PrintArea" localSheetId="7" hidden="1">'Группа В 2904 (Соц и демогр)'!$A$1:$G$19</definedName>
    <definedName name="Z_D064BFE3_0CFC_4FA0_A904_E97A6AB4FB27_.wvu.PrintArea" localSheetId="9" hidden="1">'Группа В 2928 ППи ООПГ'!$A$1:$G$18</definedName>
    <definedName name="Z_D064BFE3_0CFC_4FA0_A904_E97A6AB4FB27_.wvu.PrintArea" localSheetId="10" hidden="1">'Группа В 2932 (Культура)'!$A$1:$G$19</definedName>
    <definedName name="Z_D064BFE3_0CFC_4FA0_A904_E97A6AB4FB27_.wvu.PrintArea" localSheetId="12" hidden="1">'Группа В 2934 (УМИ)'!$A$1:$G$19</definedName>
    <definedName name="Z_D064BFE3_0CFC_4FA0_A904_E97A6AB4FB27_.wvu.PrintArea" localSheetId="20" hidden="1">'Группа С 2811 (РИГО)'!$A$1:$G$13</definedName>
    <definedName name="Z_D064BFE3_0CFC_4FA0_A904_E97A6AB4FB27_.wvu.PrintArea" localSheetId="18" hidden="1">'Группа С 2863 (УМФ)'!$A$1:$G$13</definedName>
    <definedName name="Z_D064BFE3_0CFC_4FA0_A904_E97A6AB4FB27_.wvu.PrintArea" localSheetId="19" hidden="1">'Группа С 2906 Раз. транспорт'!$A$1:$G$15</definedName>
    <definedName name="Z_D064BFE3_0CFC_4FA0_A904_E97A6AB4FB27_.wvu.Rows" localSheetId="16" hidden="1">'В 2908 РЖКК'!$8:$8,'В 2908 РЖКК'!$11:$11,'В 2908 РЖКК'!$14:$14</definedName>
    <definedName name="Z_D064BFE3_0CFC_4FA0_A904_E97A6AB4FB27_.wvu.Rows" localSheetId="14" hidden="1">'Группа В 2900 (АПК)'!$9:$9,'Группа В 2900 (АПК)'!$12:$12,'Группа В 2900 (АПК)'!$14:$14</definedName>
    <definedName name="Z_D064BFE3_0CFC_4FA0_A904_E97A6AB4FB27_.wvu.Rows" localSheetId="11" hidden="1">'Группа В 2903 Разв. мун.службы'!$8:$8,'Группа В 2903 Разв. мун.службы'!$10:$10,'Группа В 2903 Разв. мун.службы'!$13:$13</definedName>
    <definedName name="Z_D064BFE3_0CFC_4FA0_A904_E97A6AB4FB27_.wvu.Rows" localSheetId="7" hidden="1">'Группа В 2904 (Соц и демогр)'!$9:$9,'Группа В 2904 (Соц и демогр)'!$11:$11,'Группа В 2904 (Соц и демогр)'!$14:$14</definedName>
    <definedName name="Z_D064BFE3_0CFC_4FA0_A904_E97A6AB4FB27_.wvu.Rows" localSheetId="9" hidden="1">'Группа В 2928 ППи ООПГ'!$8:$8,'Группа В 2928 ППи ООПГ'!$11:$11,'Группа В 2928 ППи ООПГ'!$13:$13</definedName>
    <definedName name="Z_D064BFE3_0CFC_4FA0_A904_E97A6AB4FB27_.wvu.Rows" localSheetId="10" hidden="1">'Группа В 2932 (Культура)'!$9:$9,'Группа В 2932 (Культура)'!$11:$11,'Группа В 2932 (Культура)'!$14:$14</definedName>
    <definedName name="Z_D064BFE3_0CFC_4FA0_A904_E97A6AB4FB27_.wvu.Rows" localSheetId="12" hidden="1">'Группа В 2934 (УМИ)'!$9:$9,'Группа В 2934 (УМИ)'!$12:$12,'Группа В 2934 (УМИ)'!$14:$14</definedName>
    <definedName name="Z_DB5FF748_5A0B_481D_84B1_E8DCB60F31BB_.wvu.PrintArea" localSheetId="4" hidden="1">'Группа А 2354 ФКГС'!$A$1:$G$18</definedName>
    <definedName name="Z_DB5FF748_5A0B_481D_84B1_E8DCB60F31BB_.wvu.PrintArea" localSheetId="2" hidden="1">'Группа А 2899 (УО)'!$A$1:$G$18</definedName>
    <definedName name="Z_DB5FF748_5A0B_481D_84B1_E8DCB60F31BB_.wvu.PrintArea" localSheetId="0" hidden="1">'Группа А 2909 Экология'!$A$1:$G$18</definedName>
    <definedName name="Z_DB5FF748_5A0B_481D_84B1_E8DCB60F31BB_.wvu.PrintArea" localSheetId="1" hidden="1">'Группа А 2919 СЭР'!$A$1:$G$18</definedName>
    <definedName name="Z_DB5FF748_5A0B_481D_84B1_E8DCB60F31BB_.wvu.PrintArea" localSheetId="3" hidden="1">'Группа А 2920 (Спорт)'!$A$1:$G$18</definedName>
    <definedName name="Z_DB5FF748_5A0B_481D_84B1_E8DCB60F31BB_.wvu.PrintArea" localSheetId="5" hidden="1">'Группа А 2931 Разв.жил.сферы'!$A$1:$G$18</definedName>
    <definedName name="Z_DB5FF748_5A0B_481D_84B1_E8DCB60F31BB_.wvu.PrintArea" localSheetId="15" hidden="1">'Группа В 2810 БжД'!$A$1:$G$15</definedName>
    <definedName name="Z_DB5FF748_5A0B_481D_84B1_E8DCB60F31BB_.wvu.PrintArea" localSheetId="14" hidden="1">'Группа В 2900 (АПК)'!$A$1:$G$19</definedName>
    <definedName name="Z_DB5FF748_5A0B_481D_84B1_E8DCB60F31BB_.wvu.PrintArea" localSheetId="6" hidden="1">'Группа В 2901 (СЗН)'!$A$1:$G$17</definedName>
    <definedName name="Z_DB5FF748_5A0B_481D_84B1_E8DCB60F31BB_.wvu.PrintArea" localSheetId="11" hidden="1">'Группа В 2903 Разв. мун.службы'!$A$1:$G$18</definedName>
    <definedName name="Z_DB5FF748_5A0B_481D_84B1_E8DCB60F31BB_.wvu.PrintArea" localSheetId="7" hidden="1">'Группа В 2904 (Соц и демогр)'!$A$1:$G$19</definedName>
    <definedName name="Z_DB5FF748_5A0B_481D_84B1_E8DCB60F31BB_.wvu.PrintArea" localSheetId="9" hidden="1">'Группа В 2928 ППи ООПГ'!$A$1:$G$18</definedName>
    <definedName name="Z_DB5FF748_5A0B_481D_84B1_E8DCB60F31BB_.wvu.PrintArea" localSheetId="10" hidden="1">'Группа В 2932 (Культура)'!$A$1:$G$19</definedName>
    <definedName name="Z_DB5FF748_5A0B_481D_84B1_E8DCB60F31BB_.wvu.PrintArea" localSheetId="12" hidden="1">'Группа В 2934 (УМИ)'!$A$1:$G$19</definedName>
    <definedName name="Z_DB5FF748_5A0B_481D_84B1_E8DCB60F31BB_.wvu.PrintArea" localSheetId="20" hidden="1">'Группа С 2811 (РИГО)'!$A$1:$G$13</definedName>
    <definedName name="Z_DB5FF748_5A0B_481D_84B1_E8DCB60F31BB_.wvu.PrintArea" localSheetId="18" hidden="1">'Группа С 2863 (УМФ)'!$A$1:$G$13</definedName>
    <definedName name="Z_DB5FF748_5A0B_481D_84B1_E8DCB60F31BB_.wvu.PrintArea" localSheetId="19" hidden="1">'Группа С 2906 Раз. транспорт'!$A$1:$G$15</definedName>
    <definedName name="Z_DB5FF748_5A0B_481D_84B1_E8DCB60F31BB_.wvu.Rows" localSheetId="16" hidden="1">'В 2908 РЖКК'!$8:$8,'В 2908 РЖКК'!$11:$11,'В 2908 РЖКК'!$14:$14</definedName>
    <definedName name="Z_DB5FF748_5A0B_481D_84B1_E8DCB60F31BB_.wvu.Rows" localSheetId="14" hidden="1">'Группа В 2900 (АПК)'!$9:$9,'Группа В 2900 (АПК)'!$12:$12,'Группа В 2900 (АПК)'!$14:$14</definedName>
    <definedName name="Z_DB5FF748_5A0B_481D_84B1_E8DCB60F31BB_.wvu.Rows" localSheetId="6" hidden="1">'Группа В 2901 (СЗН)'!$9:$9</definedName>
    <definedName name="Z_DB5FF748_5A0B_481D_84B1_E8DCB60F31BB_.wvu.Rows" localSheetId="11" hidden="1">'Группа В 2903 Разв. мун.службы'!$8:$8,'Группа В 2903 Разв. мун.службы'!$10:$10,'Группа В 2903 Разв. мун.службы'!$13:$13</definedName>
    <definedName name="Z_DB5FF748_5A0B_481D_84B1_E8DCB60F31BB_.wvu.Rows" localSheetId="7" hidden="1">'Группа В 2904 (Соц и демогр)'!$9:$9,'Группа В 2904 (Соц и демогр)'!$11:$11,'Группа В 2904 (Соц и демогр)'!$14:$14</definedName>
    <definedName name="Z_DB5FF748_5A0B_481D_84B1_E8DCB60F31BB_.wvu.Rows" localSheetId="13" hidden="1">'Группа В 2907 Сод.ОГХ'!$8:$8</definedName>
    <definedName name="Z_DB5FF748_5A0B_481D_84B1_E8DCB60F31BB_.wvu.Rows" localSheetId="9" hidden="1">'Группа В 2928 ППи ООПГ'!$8:$8,'Группа В 2928 ППи ООПГ'!$11:$11,'Группа В 2928 ППи ООПГ'!$13:$13</definedName>
    <definedName name="Z_DB5FF748_5A0B_481D_84B1_E8DCB60F31BB_.wvu.Rows" localSheetId="10" hidden="1">'Группа В 2932 (Культура)'!$9:$9,'Группа В 2932 (Культура)'!$11:$11,'Группа В 2932 (Культура)'!$14:$14</definedName>
    <definedName name="Z_DB5FF748_5A0B_481D_84B1_E8DCB60F31BB_.wvu.Rows" localSheetId="12" hidden="1">'Группа В 2934 (УМИ)'!$9:$9,'Группа В 2934 (УМИ)'!$12:$12,'Группа В 2934 (УМИ)'!$14:$14</definedName>
    <definedName name="Z_DB5FF748_5A0B_481D_84B1_E8DCB60F31BB_.wvu.Rows" localSheetId="19" hidden="1">'Группа С 2906 Раз. транспорт'!$8:$8,'Группа С 2906 Раз. транспорт'!$11:$11</definedName>
    <definedName name="_xlnm.Print_Area" localSheetId="4">'Группа А 2354 ФКГС'!$A$1:$G$18</definedName>
    <definedName name="_xlnm.Print_Area" localSheetId="2">'Группа А 2899 (УО)'!$A$1:$G$18</definedName>
    <definedName name="_xlnm.Print_Area" localSheetId="0">'Группа А 2909 Экология'!$A$1:$G$18</definedName>
    <definedName name="_xlnm.Print_Area" localSheetId="1">'Группа А 2919 СЭР'!$A$1:$G$18</definedName>
    <definedName name="_xlnm.Print_Area" localSheetId="3">'Группа А 2920 (Спорт)'!$A$1:$G$18</definedName>
    <definedName name="_xlnm.Print_Area" localSheetId="5">'Группа А 2931 Разв.жил.сферы'!$A$1:$G$18</definedName>
    <definedName name="_xlnm.Print_Area" localSheetId="15">'Группа В 2810 БжД'!$A$1:$G$15</definedName>
    <definedName name="_xlnm.Print_Area" localSheetId="14">'Группа В 2900 (АПК)'!$A$1:$G$19</definedName>
    <definedName name="_xlnm.Print_Area" localSheetId="6">'Группа В 2901 (СЗН)'!$A$1:$G$17</definedName>
    <definedName name="_xlnm.Print_Area" localSheetId="11">'Группа В 2903 Разв. мун.службы'!$A$1:$G$18</definedName>
    <definedName name="_xlnm.Print_Area" localSheetId="7">'Группа В 2904 (Соц и демогр)'!$A$1:$G$19</definedName>
    <definedName name="_xlnm.Print_Area" localSheetId="9">'Группа В 2928 ППи ООПГ'!$A$1:$G$18</definedName>
    <definedName name="_xlnm.Print_Area" localSheetId="10">'Группа В 2932 (Культура)'!$A$1:$G$19</definedName>
    <definedName name="_xlnm.Print_Area" localSheetId="12">'Группа В 2934 (УМИ)'!$A$1:$G$19</definedName>
    <definedName name="_xlnm.Print_Area" localSheetId="20">'Группа С 2811 (РИГО)'!$A$1:$G$13</definedName>
    <definedName name="_xlnm.Print_Area" localSheetId="18">'Группа С 2863 (УМФ)'!$A$1:$G$13</definedName>
    <definedName name="_xlnm.Print_Area" localSheetId="19">'Группа С 2906 Раз. транспорт'!$A$1:$G$15</definedName>
  </definedNames>
  <calcPr calcId="162913"/>
  <customWorkbookViews>
    <customWorkbookView name="Саратова Ольга Сергеевна - Личное представление" guid="{65D17E01-2C95-467A-A6C0-284D8AF9353A}" mergeInterval="0" personalView="1" maximized="1" xWindow="-8" yWindow="-8" windowWidth="1936" windowHeight="1056" tabRatio="940" activeSheetId="9"/>
    <customWorkbookView name="Степаненко Наталья Алексеевна - Личное представление" guid="{83B5464C-805B-41DB-81B9-A691DDF78663}" mergeInterval="0" personalView="1" maximized="1" xWindow="-8" yWindow="-8" windowWidth="1936" windowHeight="1056" activeSheetId="21"/>
    <customWorkbookView name="Логинова Ленара Юлдашевна - Личное представление" guid="{6D50AFB0-1F88-45CC-9714-E302C21A7AF6}" mergeInterval="0" personalView="1" maximized="1" windowWidth="1916" windowHeight="854" activeSheetId="18"/>
    <customWorkbookView name="Шишкина Юлия Андреева - Личное представление" guid="{D064BFE3-0CFC-4FA0-A904-E97A6AB4FB27}" mergeInterval="0" personalView="1" maximized="1" xWindow="-8" yWindow="-8" windowWidth="1936" windowHeight="1066" tabRatio="707" activeSheetId="21"/>
    <customWorkbookView name="Митина Екатерина Сергеевна - Личное представление" guid="{DB5FF748-5A0B-481D-84B1-E8DCB60F31BB}" mergeInterval="0" personalView="1" maximized="1" xWindow="-8" yWindow="-8" windowWidth="1936" windowHeight="1056" tabRatio="880" activeSheetId="13"/>
  </customWorkbookViews>
</workbook>
</file>

<file path=xl/calcChain.xml><?xml version="1.0" encoding="utf-8"?>
<calcChain xmlns="http://schemas.openxmlformats.org/spreadsheetml/2006/main">
  <c r="E7" i="9" l="1"/>
  <c r="E7" i="21"/>
  <c r="E15" i="15"/>
  <c r="E13" i="15"/>
  <c r="E12" i="14"/>
  <c r="E7" i="14"/>
  <c r="E8" i="13"/>
  <c r="E7" i="12"/>
  <c r="E8" i="11"/>
  <c r="E10" i="6"/>
  <c r="E9" i="6"/>
  <c r="E8" i="6"/>
  <c r="E7" i="6"/>
  <c r="E7" i="5"/>
  <c r="E15" i="4"/>
  <c r="E14" i="4"/>
  <c r="E13" i="4"/>
  <c r="E12" i="4"/>
  <c r="E11" i="4"/>
  <c r="E10" i="4"/>
  <c r="E9" i="4"/>
  <c r="E8" i="4"/>
  <c r="E7" i="4"/>
  <c r="E6" i="4"/>
  <c r="E15" i="3"/>
  <c r="E14" i="3"/>
  <c r="E13" i="3"/>
  <c r="E12" i="3"/>
  <c r="E11" i="3"/>
  <c r="E10" i="3"/>
  <c r="E9" i="3"/>
  <c r="E8" i="3"/>
  <c r="E7" i="3"/>
  <c r="E6" i="3"/>
  <c r="E15" i="2"/>
  <c r="E14" i="2"/>
  <c r="E13" i="2"/>
  <c r="E12" i="2"/>
  <c r="E11" i="2"/>
  <c r="E10" i="2"/>
  <c r="E9" i="2"/>
  <c r="E8" i="2"/>
  <c r="E7" i="2"/>
  <c r="E6" i="2"/>
  <c r="E15" i="1"/>
  <c r="E14" i="1"/>
  <c r="E13" i="1"/>
  <c r="E12" i="1"/>
  <c r="E11" i="1"/>
  <c r="E10" i="1"/>
  <c r="E9" i="1"/>
  <c r="E6" i="1"/>
  <c r="E7" i="1"/>
  <c r="E8" i="1"/>
  <c r="F6" i="1"/>
  <c r="E8" i="8" l="1"/>
  <c r="E12" i="9" l="1"/>
  <c r="E11" i="9"/>
  <c r="E10" i="9"/>
  <c r="E9" i="9"/>
  <c r="F8" i="9" s="1"/>
  <c r="E8" i="9"/>
  <c r="E6" i="9"/>
  <c r="F6" i="9" s="1"/>
  <c r="F13" i="9" s="1"/>
  <c r="F10" i="9" l="1"/>
  <c r="E10" i="21"/>
  <c r="F10" i="21" s="1"/>
  <c r="E9" i="21"/>
  <c r="E8" i="21"/>
  <c r="E6" i="21"/>
  <c r="F8" i="21" l="1"/>
  <c r="F6" i="21"/>
  <c r="F11" i="21" s="1"/>
  <c r="E15" i="13"/>
  <c r="E12" i="16"/>
  <c r="E16" i="15"/>
  <c r="E16" i="11"/>
  <c r="E10" i="15" l="1"/>
  <c r="E6" i="14" l="1"/>
  <c r="E9" i="14" l="1"/>
  <c r="E9" i="20" l="1"/>
  <c r="E9" i="12" l="1"/>
  <c r="E6" i="12"/>
  <c r="E13" i="13" l="1"/>
  <c r="E6" i="5" l="1"/>
  <c r="E10" i="16" l="1"/>
  <c r="E11" i="16"/>
  <c r="F10" i="16" l="1"/>
  <c r="E6" i="20" l="1"/>
  <c r="E12" i="18" l="1"/>
  <c r="E11" i="18"/>
  <c r="E10" i="18"/>
  <c r="E9" i="18"/>
  <c r="E8" i="18"/>
  <c r="E6" i="18"/>
  <c r="F6" i="18" s="1"/>
  <c r="F10" i="18" l="1"/>
  <c r="F8" i="18"/>
  <c r="E15" i="12"/>
  <c r="F6" i="14"/>
  <c r="E10" i="14"/>
  <c r="F9" i="14" s="1"/>
  <c r="E11" i="14"/>
  <c r="E13" i="14"/>
  <c r="E6" i="17"/>
  <c r="F6" i="17" s="1"/>
  <c r="E9" i="17"/>
  <c r="E10" i="17"/>
  <c r="E12" i="17"/>
  <c r="E13" i="17"/>
  <c r="E15" i="17"/>
  <c r="E16" i="17"/>
  <c r="E7" i="20"/>
  <c r="E10" i="20"/>
  <c r="F9" i="20" s="1"/>
  <c r="E12" i="20"/>
  <c r="F12" i="20" s="1"/>
  <c r="F6" i="12"/>
  <c r="E11" i="12"/>
  <c r="F9" i="12" s="1"/>
  <c r="E12" i="12"/>
  <c r="E14" i="12"/>
  <c r="F9" i="1"/>
  <c r="E6" i="16"/>
  <c r="E7" i="16"/>
  <c r="E8" i="16"/>
  <c r="E9" i="16"/>
  <c r="E6" i="10"/>
  <c r="E7" i="10"/>
  <c r="E9" i="10"/>
  <c r="E10" i="10"/>
  <c r="E12" i="10"/>
  <c r="E14" i="10"/>
  <c r="E15" i="10"/>
  <c r="E6" i="6"/>
  <c r="E11" i="6"/>
  <c r="E12" i="6"/>
  <c r="E13" i="6"/>
  <c r="E14" i="6"/>
  <c r="E15" i="6"/>
  <c r="E15" i="5"/>
  <c r="E14" i="5"/>
  <c r="E13" i="5"/>
  <c r="E12" i="5"/>
  <c r="E11" i="5"/>
  <c r="E10" i="5"/>
  <c r="E9" i="5"/>
  <c r="E8" i="5"/>
  <c r="F9" i="10" l="1"/>
  <c r="F9" i="6"/>
  <c r="F11" i="14"/>
  <c r="F12" i="12"/>
  <c r="F16" i="12" s="1"/>
  <c r="F8" i="16"/>
  <c r="F9" i="5"/>
  <c r="F9" i="2"/>
  <c r="F13" i="18"/>
  <c r="F12" i="6"/>
  <c r="F6" i="10"/>
  <c r="F6" i="16"/>
  <c r="F12" i="1"/>
  <c r="F9" i="17"/>
  <c r="F6" i="5"/>
  <c r="F6" i="6"/>
  <c r="F12" i="2"/>
  <c r="F6" i="20"/>
  <c r="F12" i="5"/>
  <c r="F6" i="2"/>
  <c r="F13" i="17"/>
  <c r="F12" i="10"/>
  <c r="F13" i="16" l="1"/>
  <c r="F16" i="6"/>
  <c r="F14" i="14"/>
  <c r="F17" i="17"/>
  <c r="F16" i="10"/>
  <c r="F13" i="20"/>
  <c r="F16" i="5"/>
  <c r="F16" i="1"/>
  <c r="F16" i="2"/>
  <c r="E15" i="11"/>
  <c r="E13" i="11"/>
  <c r="E12" i="11"/>
  <c r="E10" i="11"/>
  <c r="E7" i="11"/>
  <c r="F7" i="11" l="1"/>
  <c r="F10" i="11"/>
  <c r="F13" i="11"/>
  <c r="F17" i="11" l="1"/>
  <c r="E16" i="8"/>
  <c r="E15" i="8"/>
  <c r="E13" i="8"/>
  <c r="E12" i="8"/>
  <c r="E10" i="8"/>
  <c r="E7" i="8"/>
  <c r="F7" i="8" l="1"/>
  <c r="F10" i="8"/>
  <c r="F13" i="8"/>
  <c r="E14" i="7"/>
  <c r="E13" i="7"/>
  <c r="E12" i="7"/>
  <c r="E11" i="7"/>
  <c r="E10" i="7"/>
  <c r="E8" i="7"/>
  <c r="E7" i="7"/>
  <c r="F17" i="8" l="1"/>
  <c r="F12" i="7"/>
  <c r="F10" i="7"/>
  <c r="F7" i="7"/>
  <c r="E16" i="13"/>
  <c r="E11" i="13"/>
  <c r="E10" i="13"/>
  <c r="E7" i="13"/>
  <c r="F13" i="13" l="1"/>
  <c r="F10" i="13"/>
  <c r="F15" i="7"/>
  <c r="F7" i="13"/>
  <c r="F17" i="13" l="1"/>
  <c r="F9" i="4" l="1"/>
  <c r="F12" i="4"/>
  <c r="F6" i="4"/>
  <c r="F16" i="4" l="1"/>
  <c r="E10" i="19"/>
  <c r="F10" i="19" s="1"/>
  <c r="E9" i="19"/>
  <c r="E8" i="19"/>
  <c r="E7" i="19"/>
  <c r="E6" i="19"/>
  <c r="F8" i="19" l="1"/>
  <c r="F6" i="19"/>
  <c r="F11" i="19" s="1"/>
  <c r="E11" i="15"/>
  <c r="E8" i="15"/>
  <c r="E7" i="15"/>
  <c r="F10" i="15" l="1"/>
  <c r="F7" i="15"/>
  <c r="F13" i="15"/>
  <c r="F17" i="15" l="1"/>
  <c r="F12" i="3" l="1"/>
  <c r="F9" i="3" l="1"/>
  <c r="F6" i="3"/>
  <c r="F16" i="3" s="1"/>
</calcChain>
</file>

<file path=xl/sharedStrings.xml><?xml version="1.0" encoding="utf-8"?>
<sst xmlns="http://schemas.openxmlformats.org/spreadsheetml/2006/main" count="700" uniqueCount="191">
  <si>
    <t>Отчет по оценке эффективности реализации муниципальной программы</t>
  </si>
  <si>
    <t>Наименование комплексного критерия</t>
  </si>
  <si>
    <t>Наименование подкритерия</t>
  </si>
  <si>
    <t>Вес</t>
  </si>
  <si>
    <t>Балл</t>
  </si>
  <si>
    <t>Оценка по подкритерию</t>
  </si>
  <si>
    <t>Оценка по комплексному критерию</t>
  </si>
  <si>
    <t>Комментарии</t>
  </si>
  <si>
    <t xml:space="preserve">k1.1 степень достижения целевых значений показателей
</t>
  </si>
  <si>
    <t xml:space="preserve">k1.2 степень выполнения мероприятий муниципальной программы в отчетном году, в том числе предложенных заинтересованной общественностью
</t>
  </si>
  <si>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</si>
  <si>
    <t>К1 «результативность муниципальной программы»
Z1=0,4</t>
  </si>
  <si>
    <t>К2 «эффективность механизма реализации муниципальной программы»
Z2=0,2</t>
  </si>
  <si>
    <t>К3 «обеспечение муниципальной программы»
Z3=0,4</t>
  </si>
  <si>
    <t>Итого</t>
  </si>
  <si>
    <t>1. Пояснения к оценке</t>
  </si>
  <si>
    <t>2. Выводы</t>
  </si>
  <si>
    <t>Группа С</t>
  </si>
  <si>
    <t>Общее количество мероприятий, выполненных в полном объеме, к общему количеству мероприятий, составило 100%</t>
  </si>
  <si>
    <t>В муниципальной программе отражен перечень возможных рисков при реализации муниципальной программы и мер по их преодолению</t>
  </si>
  <si>
    <t xml:space="preserve">k2.1 наличие идентифицированных и описанных проблем, в том числе неблагоприятных внешних факторов и рисков, влияющих на муниципальную программу; наличие и принятие определенных мер, направленных на смягчение влияния неблагоприятных внешних факторов
</t>
  </si>
  <si>
    <t xml:space="preserve">k2.2 взаимосвязь показателей и мероприятий муниципальной программы
</t>
  </si>
  <si>
    <t xml:space="preserve">k2.4 оценка полноты и своевременности корректировки муниципальной программы
</t>
  </si>
  <si>
    <t xml:space="preserve">k3.1 отношение общего фактического объема финансирования муниципальной программы к плановому уточненному объему
</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</si>
  <si>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</si>
  <si>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Группа А</t>
  </si>
  <si>
    <t>k2.3 доля проектной части в муниципальной программе</t>
  </si>
  <si>
    <t xml:space="preserve">k3.2 отношение общего фактического объема финансирования проектов, в том числе региональных проектов, обеспечивающих достижение целей, показателей и результатов федеральных проектов, к плановому уточненному объему
</t>
  </si>
  <si>
    <t xml:space="preserve">k3.3 отношение объема привлеченных средств к общему объему финансирования муниципальной программы
</t>
  </si>
  <si>
    <t xml:space="preserve">k3.4 отношение общего фактического объема финансирования муниципальной программы за счет привлеченных средств к плановому общему объему финансирования за счет привлеченных средств
</t>
  </si>
  <si>
    <t>Согласно ранжированию муниципальных программ по группам исходя из параметров реализации, муниципальная программа относится к группе А (наличие в муниципальной программе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</si>
  <si>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Группа В</t>
  </si>
  <si>
    <t>-</t>
  </si>
  <si>
    <t>Исполнение составило 100%.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</si>
  <si>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</si>
  <si>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Исполнение по муниципальной программе по итогам года составило 100%</t>
  </si>
  <si>
    <t>Среднее арифметическое значение степени достижения показателей составило 100%</t>
  </si>
  <si>
    <t>Наименование муниципальной программы "Профилактика правонарушений и обеспечение отдельных прав граждан в городе Когалыме"</t>
  </si>
  <si>
    <t>Исполнение составило 100%</t>
  </si>
  <si>
    <t>Объем привлеченных средств составил 83,8% к общему объему финансирования муниципальной программы</t>
  </si>
  <si>
    <t>Исполнение по муниципальной программе по итогам года составило 84,5%</t>
  </si>
  <si>
    <t>Общее количество мероприятий, выполненных в полном объеме, к общему количеству мероприятий, составило 66,7%</t>
  </si>
  <si>
    <t>Наименование муниципальной программы "Развитие жилищно-коммунального комплекса и повышение энергетической эффективности в городе Когалыме"</t>
  </si>
  <si>
    <t xml:space="preserve">Значение бальной интегральной оценки составило 7,0. Эффективность реализации муниципальной программы оценивается как "удовлетворительная". </t>
  </si>
  <si>
    <t>рекомендации</t>
  </si>
  <si>
    <t>Исполнение составило 98,8%.</t>
  </si>
  <si>
    <t xml:space="preserve">Показатели предусмотренные к достижению в рамках мероприятий, реализуемых на принципах проектного управления достигнуты в 100% объеме, без привлечения финасновых средств, за счет волонтерского движения. </t>
  </si>
  <si>
    <t>Исполнение составило 100,0%.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</si>
  <si>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иных внебюджетных источников финансирования).</t>
  </si>
  <si>
    <r>
      <t xml:space="preserve">Наименование муниципальной программы </t>
    </r>
    <r>
      <rPr>
        <b/>
        <u/>
        <sz val="13"/>
        <rFont val="Times New Roman"/>
        <family val="1"/>
        <charset val="204"/>
      </rPr>
      <t>"Формирование комфортной городской среды в городе Когалыме"</t>
    </r>
  </si>
  <si>
    <r>
      <t xml:space="preserve">Наименование муниципальной программы </t>
    </r>
    <r>
      <rPr>
        <b/>
        <u/>
        <sz val="13"/>
        <rFont val="Times New Roman"/>
        <family val="1"/>
        <charset val="204"/>
      </rPr>
      <t>"Социально-экономическое развитие и инвестиции муниципального образования город Когалым"</t>
    </r>
  </si>
  <si>
    <t>k2.3 оценка полноты и своевременности корректировки муниципальной программы</t>
  </si>
  <si>
    <t xml:space="preserve">k2.1 взаимосвязь показателей и мероприятий муниципальной программы
</t>
  </si>
  <si>
    <t xml:space="preserve">k2.2 доля проектной части в муниципальной программе
</t>
  </si>
  <si>
    <t xml:space="preserve">k2.1 взаимосвязь показателей и мероприятий муниципальной программы
</t>
  </si>
  <si>
    <r>
      <t xml:space="preserve">Наименование муниципальной программы </t>
    </r>
    <r>
      <rPr>
        <b/>
        <u/>
        <sz val="13"/>
        <rFont val="Times New Roman"/>
        <family val="1"/>
        <charset val="204"/>
      </rPr>
      <t>"Экологическая безопасность города Когалыма"</t>
    </r>
  </si>
  <si>
    <t xml:space="preserve">k2.1  взаимосвязь показателей и мероприятий муниципальной программы
</t>
  </si>
  <si>
    <r>
      <t xml:space="preserve">Наименование муниципальной программы </t>
    </r>
    <r>
      <rPr>
        <b/>
        <u/>
        <sz val="13"/>
        <rFont val="Times New Roman"/>
        <family val="1"/>
        <charset val="204"/>
      </rPr>
      <t>"Содействие занятости населения города Когалыма"</t>
    </r>
  </si>
  <si>
    <t xml:space="preserve">k2.3 оценка полноты и своевременности корректировки муниципальной программы
</t>
  </si>
  <si>
    <r>
      <t xml:space="preserve">Наименование муниципальной программы </t>
    </r>
    <r>
      <rPr>
        <b/>
        <u/>
        <sz val="13"/>
        <rFont val="Times New Roman"/>
        <family val="1"/>
        <charset val="204"/>
      </rPr>
      <t>"Развитие агропромышленного комплекса и рынков сельскохозяйственной продукции, сырья и продовольствия в городе Когалыме"</t>
    </r>
  </si>
  <si>
    <r>
      <t xml:space="preserve">Наименование муниципальной программы </t>
    </r>
    <r>
      <rPr>
        <b/>
        <u/>
        <sz val="13"/>
        <rFont val="Times New Roman"/>
        <family val="1"/>
        <charset val="204"/>
      </rPr>
      <t>"Безопасность жизнедеятельности населения города Когалыма"</t>
    </r>
  </si>
  <si>
    <r>
      <t xml:space="preserve">Наименование муниципальной программы </t>
    </r>
    <r>
      <rPr>
        <b/>
        <u/>
        <sz val="13"/>
        <rFont val="Times New Roman"/>
        <family val="1"/>
        <charset val="204"/>
      </rPr>
      <t>"Управление муниципальным имуществом города Когалыма"</t>
    </r>
  </si>
  <si>
    <r>
      <t xml:space="preserve">Наименование муниципальной программы </t>
    </r>
    <r>
      <rPr>
        <b/>
        <u/>
        <sz val="13"/>
        <rFont val="Times New Roman"/>
        <family val="1"/>
        <charset val="204"/>
      </rPr>
      <t>"Управление муниципальными финансами в городе Когалыме"</t>
    </r>
  </si>
  <si>
    <r>
      <t xml:space="preserve">Наименование муниципальной программы </t>
    </r>
    <r>
      <rPr>
        <b/>
        <u/>
        <sz val="13"/>
        <rFont val="Times New Roman"/>
        <family val="1"/>
        <charset val="204"/>
      </rPr>
      <t>"Развитие муниципальной службы 
 в городе Когалыма"</t>
    </r>
  </si>
  <si>
    <t>К2 «эффективность механизма реализации муниципальной программы» Z1=0,2</t>
  </si>
  <si>
    <t>k3.3 отношение объема привлеченных средств к общему объему финансирования муниципальной программы</t>
  </si>
  <si>
    <r>
      <t xml:space="preserve">Наименование муниципальной программы </t>
    </r>
    <r>
      <rPr>
        <b/>
        <u/>
        <sz val="13"/>
        <rFont val="Times New Roman"/>
        <family val="1"/>
        <charset val="204"/>
      </rPr>
      <t>"Развитие институтов гражданского общества города Когалыма"</t>
    </r>
  </si>
  <si>
    <t>Исполнение составило 100,0%</t>
  </si>
  <si>
    <r>
      <t xml:space="preserve">Наименование муниципальной программы </t>
    </r>
    <r>
      <rPr>
        <b/>
        <u/>
        <sz val="13"/>
        <rFont val="Times New Roman"/>
        <family val="1"/>
        <charset val="204"/>
      </rPr>
      <t>"Культурное пространство города Когалыма"</t>
    </r>
  </si>
  <si>
    <r>
      <t xml:space="preserve">Наименование муниципальной программы </t>
    </r>
    <r>
      <rPr>
        <b/>
        <u/>
        <sz val="13"/>
        <rFont val="Times New Roman"/>
        <family val="1"/>
        <charset val="204"/>
      </rPr>
      <t>"Социальное и демографическое развитие города Когалыма"</t>
    </r>
  </si>
  <si>
    <t>Из 5 основных мероприятий муниципальной программы более чем на 95,0% выполнено 4 (80,0%)</t>
  </si>
  <si>
    <r>
      <t xml:space="preserve">Наименование муниципальной программы </t>
    </r>
    <r>
      <rPr>
        <b/>
        <u/>
        <sz val="13"/>
        <rFont val="Times New Roman"/>
        <family val="1"/>
        <charset val="204"/>
      </rPr>
      <t>"Развитие физической культуры и спорта в городе Когалыме"</t>
    </r>
  </si>
  <si>
    <t>k2.2 доля проектной части в муниципальной программе</t>
  </si>
  <si>
    <r>
      <t xml:space="preserve">Наименование муниципальной программы </t>
    </r>
    <r>
      <rPr>
        <b/>
        <u/>
        <sz val="13"/>
        <rFont val="Times New Roman"/>
        <family val="1"/>
        <charset val="204"/>
      </rPr>
      <t>"Развитие образования в городе Когалыме"</t>
    </r>
  </si>
  <si>
    <t xml:space="preserve">Значение бальной интегральной оценки составило 6.6. Эффективность реализации муниципальной программы оценивается как "удовлетворительная". Ответственному исполнителю при условии достижения плановых значений целевых показателей и экономии бюджетных средств, в результате проведения электронных торгов, своевременно осуществлять перераспределение или закрытие бюджетных средств. </t>
  </si>
  <si>
    <r>
      <t xml:space="preserve">Наименование муниципальной программы </t>
    </r>
    <r>
      <rPr>
        <b/>
        <u/>
        <sz val="13"/>
        <rFont val="Times New Roman"/>
        <family val="1"/>
        <charset val="204"/>
      </rPr>
      <t>"Развитие транспортной системы города Когалыма"</t>
    </r>
  </si>
  <si>
    <r>
      <t xml:space="preserve">Наименование муниципальной программы </t>
    </r>
    <r>
      <rPr>
        <b/>
        <u/>
        <sz val="13"/>
        <rFont val="Times New Roman"/>
        <family val="1"/>
        <charset val="204"/>
      </rPr>
      <t>"Содержание объектов городского хозяйства и инженерной инфраструктуры в городе Когалыме"</t>
    </r>
  </si>
  <si>
    <t>Общее количество мероприятий, выполненных в полном объеме, к общему количеству мероприятий, составило 77,8%</t>
  </si>
  <si>
    <r>
      <t xml:space="preserve">Наименование муниципальной программы </t>
    </r>
    <r>
      <rPr>
        <b/>
        <u/>
        <sz val="13"/>
        <rFont val="Times New Roman"/>
        <family val="1"/>
        <charset val="204"/>
      </rPr>
      <t>"Развитие жилищной сферы города Когалыма"</t>
    </r>
  </si>
  <si>
    <t>14 показателей</t>
  </si>
  <si>
    <t>Достижение по всем 5-ти показателям составило 100%</t>
  </si>
  <si>
    <t>В 2022 году объем финансирования муниципальной программы состоял из привлеченных средств на 100%</t>
  </si>
  <si>
    <t xml:space="preserve">Значение бальной интегральной оценки составило 10. Эффективность реализации муниципальной программы оценивается как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t>
  </si>
  <si>
    <t>Среднее арифметическое значение степени достижения показателей составило 96,7%</t>
  </si>
  <si>
    <t>Общее количество мероприятий, выполненных в полном объеме, к общему количеству мероприятий, составило 75,0%.</t>
  </si>
  <si>
    <t>Среднее арифметическое значение степени достижения показателей составило 101,9%</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</si>
  <si>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37,2%.</t>
  </si>
  <si>
    <t>Исполнение по муниципальной программе по итогам года составило 91,4%</t>
  </si>
  <si>
    <t>Объем привлеченных средств составил 73,0% к общему объему финансирования муниципальной программы</t>
  </si>
  <si>
    <t>Исполнение составило 89,2%</t>
  </si>
  <si>
    <t xml:space="preserve">Значение бальной интегральной оценки составило 7,6. Эффективность реализации муниципальной программы оценивается как "удовлетворительная".  Ответственному исполнителю рекомендовано более тщательно осуществлять планирование расходов на реализацию мероприятий ввиду наличия экономии по программным мероприятиям,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t>
  </si>
  <si>
    <t>Исполнение по муниципальной программе по итогам года составило 98,1%</t>
  </si>
  <si>
    <t>Объем привлеченных средств составил 0,4% к общему объему финансирования муниципальной программы</t>
  </si>
  <si>
    <t>Исполнение составило 96,4%</t>
  </si>
  <si>
    <t>Среднее арифметическое значение степени достижения показателей составило 95,8%</t>
  </si>
  <si>
    <t>Значение бальной интегральной оценки составило 6,5.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</si>
  <si>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16,1%.</t>
  </si>
  <si>
    <t>Исполнение по муниципальной программе по итогам года составило 97,7%</t>
  </si>
  <si>
    <t>Объем привлеченных средств составил 6,6% к общему объему финансирования муниципальной программы</t>
  </si>
  <si>
    <t>Общее количество мероприятий, выполненных в полном объеме, к общему количеству мероприятий, составило 0%
2.1. исполнено на 82,3%;
3.1. исполнено на 34,4%.</t>
  </si>
  <si>
    <t>Исполнение по муниципальной программе по итогам года составило 47,7%</t>
  </si>
  <si>
    <t>Объем привлеченных средств составил 88,4% к общему объему финансирования муниципальной программы</t>
  </si>
  <si>
    <t>Исполнение составило 43%</t>
  </si>
  <si>
    <t>Среднее арифметическое значение степени достижения показателей составило 236,6%.</t>
  </si>
  <si>
    <t>Средне арифметическое значение степени достижения целевых показателей, включенных в национальные проекты, в том числе региональные - 313,0%.</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</si>
  <si>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12,3%.</t>
  </si>
  <si>
    <t>Исполнение по муниципальной программе по итогам года составило 99%.</t>
  </si>
  <si>
    <t>Объем привлеченных средств составил 75,8% к общему объему финансирования муниципальной программы.</t>
  </si>
  <si>
    <t>Исполнение составило 99,0%.</t>
  </si>
  <si>
    <t>Значение бальной интегральной оценки составило 8,6. Эффективность реализации муниципальной программы оценивается как "умеренно эффективная". Управление экономики рекомендует сохранить уровень финансирования муниципальной программы в очередном финансовом году.</t>
  </si>
  <si>
    <t>Среднее арифметическое значение степени достижения 5 показателей составило 100,9%.</t>
  </si>
  <si>
    <t>Из 4 основных мероприятий муниципальной программы более чем на 95% выполнено 4.</t>
  </si>
  <si>
    <t>Исполнение по муниципальной программе по итогам года составило 99,1%.</t>
  </si>
  <si>
    <t>Объем привлеченных средств составил 45,9% к общему объему финансирования муниципальной программы.</t>
  </si>
  <si>
    <t>Исполнение составило 98,6%.</t>
  </si>
  <si>
    <t>Значение бальной интегральной оценки составило 9,8. Эффективность реализации муниципальной программы оценивается как "умеренно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</si>
  <si>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t>Среднее арифметическое значение степени достижения показателей составило 143,5%</t>
  </si>
  <si>
    <t xml:space="preserve">Значение бальной интегральной оценки составило 9,1.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значений целевых показателей.
</t>
  </si>
  <si>
    <t>Из 17 основных мероприятий муниципальной программы более чем на 95,0% выполнено 15 (88,2%)</t>
  </si>
  <si>
    <t>Исполнение по муниципальной программе по итогам года составило 19,1%.</t>
  </si>
  <si>
    <t>Значение бальной интегральной оценки составило 5,4. Эффективность реализации муниципальной программы оценивается как "неудовлетворительная".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2023 году.</t>
  </si>
  <si>
    <t>Из 9 основных мероприятий муниципальной программы выполнено 5 или 44,4%.</t>
  </si>
  <si>
    <t>Исполнение по муниципальной программе по итогам года составило 42,7%</t>
  </si>
  <si>
    <t>Объем привлеченных средств составил 55,1% к общему объему финансирования муниципальной программы.</t>
  </si>
  <si>
    <t>Исполнение составило 42,7%</t>
  </si>
  <si>
    <t>Значение бальной интегральной оценки составило 5,2. Эффективность реализации муниципальной программы оценивается как "неудовлетворительная".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2023 году.</t>
  </si>
  <si>
    <t>Среднее арифметическое значение степени достижения показателей составило 105,78%</t>
  </si>
  <si>
    <t xml:space="preserve">Ни одно из 4 основных мероприятий муниципальной программы не выполнено более чем на 95% </t>
  </si>
  <si>
    <t>Исполнение по муниципальной программе по итогам года составило 93,3%.</t>
  </si>
  <si>
    <t>Объем привлеченных средств составил 13,4% к общему объему финансирования муниципальной программы.</t>
  </si>
  <si>
    <t>Исполнение составило 99,9%.</t>
  </si>
  <si>
    <t xml:space="preserve">Значение бальной интегральной оценки составило 6,6. Эффективность реализации муниципальной программы оценивается как "удовлетворительная". Управление экономики рекомендует обеспечить исполнение программных мероприятий и активизировать работу по привлечению иных источников денежных средств на софинансирование муниципальных контрактов.
</t>
  </si>
  <si>
    <t>Среднее арифметическое значение степени достижения показателей составило 103,7%</t>
  </si>
  <si>
    <t>Исполнение по муниципальной программе по итогам года составило 97,6%</t>
  </si>
  <si>
    <t>Исполнение по муниципальной программе по итогам года составило 100,0%</t>
  </si>
  <si>
    <t>Исполнение по муниципальной программе по итогам года составило 97,2%</t>
  </si>
  <si>
    <t>Значение бальной интегральной оценки составило 7,2. Эффективность реализации муниципальной программы оценивается как "удовлетворительная". Ответственному исполнителю рекомендовано сохранить прежний уровень финансирования муниципальной программы в очередном финансовом году, а также усилить контроль за использованием бюджетных средств соисполнителями муниципальной программы, своевременно принимать меры.</t>
  </si>
  <si>
    <t>Среднее арифметическое значение степени достижения показателей составило 82,4%</t>
  </si>
  <si>
    <t>Значение бальной интегральной оценки составило 9,2. Эффективность реализации муниципальной программы оценивается как "умеренно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</si>
  <si>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t>В отчетном периоде были допущены нарушения сроков корректировки муниципальной программы</t>
  </si>
  <si>
    <t>Исполнение составило 11,4%</t>
  </si>
  <si>
    <t>Объем привлеченных средств составил 51,1% к общему объему финансирования муниципальной программы</t>
  </si>
  <si>
    <t>Значение бальной интегральной оценки составило 4,8. Эффективность реализации муниципальной программы оценивается как "неудовлетворительная".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2023 году.</t>
  </si>
  <si>
    <t>Среднее арифметическое значение степени достижения показателей составило 489,7%.</t>
  </si>
  <si>
    <t>Общее количество мероприятий, выполненных в полном объеме, к общему количеству мероприятий, составило 45,5%.</t>
  </si>
  <si>
    <t>Среднее арифметическое значение степени достижения показателей составило 132,7%.</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</si>
  <si>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0%.</t>
  </si>
  <si>
    <t>Исполнение по муниципальной программе по итогам года составило 97,4%.</t>
  </si>
  <si>
    <t>Исполнение составило 99,4%.</t>
  </si>
  <si>
    <t>Объем привлеченных средств составил 78,6% к общему объему финансирования муниципальной программы.</t>
  </si>
  <si>
    <t>Значение бальной интегральной оценки составило 7,3.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</si>
  <si>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Среднее арифметическое значение степени достижения показателей составило 100,0%</t>
  </si>
  <si>
    <t>Из 5 основных мероприятий муниципальной программы более чем на 95,0% выполнено 5 (100,0%)</t>
  </si>
  <si>
    <t>Среднее арифметическое значение степени достижения показателей составило 118,2%</t>
  </si>
  <si>
    <t>Из 9 основных мероприятий муниципальной программы более чем на 95,0% выполнено 6 (66,7%)</t>
  </si>
  <si>
    <t>Среднее арифметическое значение степени достижения показателей составило 99,2%.</t>
  </si>
  <si>
    <t>Из 10 основных мероприятий муниципальной программы более чем на 95,0% выполнено 8 (80,0%)</t>
  </si>
  <si>
    <t>Среднее арифметическое значение степени достижения показателей составило 107,4%.</t>
  </si>
  <si>
    <t>Из 5 основных мероприятий муниципальной программы более чем на 95,0% выполнено 1 (20,0%)</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</si>
  <si>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6,9%.</t>
  </si>
  <si>
    <t>Исполнение по муниципальной программе по итогам года составило 93,0%.</t>
  </si>
  <si>
    <t>Исполнение по муниципальной программе по итогам года составило 92,7%.</t>
  </si>
  <si>
    <t>Исполнение по муниципальной программе по итогам года составило 97,0%.</t>
  </si>
  <si>
    <t>Исполнение по муниципальной программе по итогам года составило 88,9%</t>
  </si>
  <si>
    <t>Исполнение по муниципальной программе по итогам года составило 90,4%</t>
  </si>
  <si>
    <t>Исполнение составило 99,9</t>
  </si>
  <si>
    <t>Объем привлеченных средств составил 7,8% к общему объему финансирования муниципальной программы.</t>
  </si>
  <si>
    <t>Объем привлеченных средств составил 92,2% к общему объему финансирования муниципальной программы.</t>
  </si>
  <si>
    <t>Объем привлеченных средств составил 1,5% к общему объему финансирования муниципальной программы.</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</si>
  <si>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</si>
  <si>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Объем привлеченных средств составил 5,3% к общему объему финансирования муниципальной программы</t>
  </si>
  <si>
    <t>Исполнение составило 99,7%.</t>
  </si>
  <si>
    <t>Исполнение составило 98,6%</t>
  </si>
  <si>
    <t>Значение бальной интегральной оценки составило 8.1. Эффективность реализации муниципальной программы оценивается как "умеренно эффективная". Управление экономики рекомендует сохранить уровень финансирования муниципальной программы в очередном финансовом году.</t>
  </si>
  <si>
    <t xml:space="preserve">Значение бальной интегральной оценки составило 8.8. Эффективность реализации муниципальной программы оценивается как "умеренно эффективная". Муниципальная программа направлена на  реализацию мер по оказанию поддержки семьи, материнства и детства, а также повышение качества жизни и предоставления социальных гарантий жителям города Когалыма. Управление экономики рекомендует сохранить прежний уровень финансирования муниципальной программы в очередном финансовом году. </t>
  </si>
  <si>
    <t xml:space="preserve">Значение бальной интегральной оценки составило 6.7. Эффективность реализации муниципальной программы оценивается как "удовлетворительная". Муниципальная программа направлена на укрепление единого культурного пространства города Когалыма, создание комфортных условий и равных возможностей доступа населения к культурным ценностям, а также развитие туризма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</si>
  <si>
    <t>Значение бальной интегральной оценки составило 6.0.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условии её корректировки по обозначенным замечаниям.</t>
  </si>
  <si>
    <t>Среднее арифметическое значение степени достижения показателей составило 153,6%</t>
  </si>
  <si>
    <t>Общее количество мероприятий, выполненных в полном объеме, к общему количеству мероприятий, составило 80%</t>
  </si>
  <si>
    <t>Исполнение по муниципальной программе по итогам года составило 91,9%</t>
  </si>
  <si>
    <t>Объем привлеченных средств составил 18,6% к общему объему финансирования муниципальной программы</t>
  </si>
  <si>
    <t>Исполнение составило 99,9%</t>
  </si>
  <si>
    <t>Значение бальной интегральной оценки составило 7,6.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условии ее корректировки по обозначенным замечаниям.</t>
  </si>
  <si>
    <t>Из 4 основных мероприятий муниципальной программы более чем на 95,0% выполнено 3 (75,0%)</t>
  </si>
  <si>
    <t>Наименование муниципальной программы "Укрепление межнационального и межконфессионального согласия, профилактика экстремизма и терроризма в городе Когалыме"</t>
  </si>
  <si>
    <t>Среднее арифметическое значение степени достижения показателей составило 106,7%</t>
  </si>
  <si>
    <t>Объем привлеченных средств составил 13,3% к общему объему финансирования муниципальной программы</t>
  </si>
  <si>
    <t>Среднее арифметическое значение степени достижения показателей составило 99,8%.</t>
  </si>
  <si>
    <t>Среднее арифметическое значение степени достижения показателей составило 107,8%</t>
  </si>
  <si>
    <t>Среднее арифметическое значение степени достижения показателей составило 111,8%</t>
  </si>
  <si>
    <t>Значение бальной интегральной оценки составило 9.8. Эффективность реализации муниципальной программы оценивается как "умеренно эффективная". Управление экономики рекомендует сохранить прежний уровень финансирования муниципальной программы.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</si>
</sst>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scheme val="minor"/>
    </font>
    <font>
      <sz val="11"/>
      <color theme="1"/>
      <name val="Times New Roman"/>
      <family val="1"/>
      <charset val="204"/>
    </font>
    <font>
      <b/>
      <sz val="11"/>
      <color theme="1"/>
      <name val="Times New Roman"/>
      <family val="1"/>
      <charset val="204"/>
    </font>
    <font>
      <b/>
      <sz val="13"/>
      <color theme="1"/>
      <name val="Times New Roman"/>
      <family val="1"/>
      <charset val="204"/>
    </font>
    <font>
      <sz val="13"/>
      <color theme="1"/>
      <name val="Times New Roman"/>
      <family val="1"/>
      <charset val="204"/>
    </font>
    <font>
      <sz val="11"/>
      <name val="Times New Roman"/>
      <family val="1"/>
      <charset val="204"/>
    </font>
    <font>
      <sz val="11"/>
      <color rgb="FFFF0000"/>
      <name val="Times New Roman"/>
      <family val="1"/>
      <charset val="204"/>
    </font>
    <font>
      <b/>
      <sz val="11"/>
      <name val="Times New Roman"/>
      <family val="1"/>
      <charset val="204"/>
    </font>
    <font>
      <b/>
      <sz val="11"/>
      <color rgb="FFFF0000"/>
      <name val="Times New Roman"/>
      <family val="1"/>
      <charset val="204"/>
    </font>
    <font>
      <b/>
      <sz val="13"/>
      <name val="Times New Roman"/>
      <family val="1"/>
      <charset val="204"/>
    </font>
    <font>
      <b/>
      <u/>
      <sz val="13"/>
      <name val="Times New Roman"/>
      <family val="1"/>
      <charset val="204"/>
    </font>
    <font>
      <sz val="13"/>
      <name val="Times New Roman"/>
      <family val="1"/>
      <charset val="204"/>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6">
    <xf numFmtId="0" fontId="0" fillId="0" borderId="0" xfId="0"/>
    <xf numFmtId="0" fontId="1" fillId="0" borderId="0" xfId="0" applyFont="1"/>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xf numFmtId="0" fontId="1" fillId="2" borderId="1" xfId="0" applyFont="1" applyFill="1" applyBorder="1"/>
    <xf numFmtId="0" fontId="1" fillId="0" borderId="1" xfId="0" applyFont="1" applyBorder="1" applyAlignment="1">
      <alignment vertical="top" wrapText="1"/>
    </xf>
    <xf numFmtId="0" fontId="5" fillId="0" borderId="1" xfId="0" applyFont="1" applyBorder="1" applyAlignment="1">
      <alignment horizontal="center" vertical="center"/>
    </xf>
    <xf numFmtId="0" fontId="6" fillId="0" borderId="1" xfId="0" applyFont="1" applyBorder="1" applyAlignment="1">
      <alignment horizontal="justify" vertical="top"/>
    </xf>
    <xf numFmtId="0" fontId="1" fillId="0" borderId="1" xfId="0" applyFont="1" applyBorder="1" applyAlignment="1">
      <alignment vertical="center"/>
    </xf>
    <xf numFmtId="0" fontId="6" fillId="0" borderId="1" xfId="0" applyFont="1" applyBorder="1" applyAlignment="1">
      <alignment horizontal="justify" vertical="top" wrapText="1"/>
    </xf>
    <xf numFmtId="10" fontId="6" fillId="0" borderId="1" xfId="0" applyNumberFormat="1" applyFont="1" applyBorder="1" applyAlignment="1">
      <alignment horizontal="justify" vertical="top"/>
    </xf>
    <xf numFmtId="0" fontId="6" fillId="0" borderId="1" xfId="0" applyFont="1" applyBorder="1" applyAlignment="1">
      <alignment horizontal="center" vertical="center"/>
    </xf>
    <xf numFmtId="0" fontId="5" fillId="0" borderId="1" xfId="0" applyFont="1" applyBorder="1" applyAlignment="1">
      <alignment vertical="top"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5" fillId="3" borderId="1" xfId="0" applyFont="1" applyFill="1" applyBorder="1" applyAlignment="1">
      <alignment horizontal="center" vertical="center"/>
    </xf>
    <xf numFmtId="10" fontId="1" fillId="3" borderId="1" xfId="0" applyNumberFormat="1" applyFont="1" applyFill="1" applyBorder="1" applyAlignment="1">
      <alignment horizontal="justify" vertical="top"/>
    </xf>
    <xf numFmtId="0" fontId="1" fillId="0" borderId="1" xfId="0" applyFont="1" applyFill="1" applyBorder="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top" wrapText="1"/>
    </xf>
    <xf numFmtId="0" fontId="5" fillId="0" borderId="1" xfId="0" applyFont="1" applyBorder="1" applyAlignment="1">
      <alignment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1" xfId="0" applyFont="1" applyFill="1" applyBorder="1" applyAlignment="1">
      <alignment horizontal="justify"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justify" vertical="top"/>
    </xf>
    <xf numFmtId="10" fontId="6" fillId="3" borderId="1" xfId="0" applyNumberFormat="1" applyFont="1" applyFill="1" applyBorder="1" applyAlignment="1">
      <alignment horizontal="justify" vertical="top"/>
    </xf>
    <xf numFmtId="164" fontId="7" fillId="2" borderId="1" xfId="0" applyNumberFormat="1" applyFont="1" applyFill="1" applyBorder="1" applyAlignment="1">
      <alignment horizontal="center" vertical="center"/>
    </xf>
    <xf numFmtId="0" fontId="5" fillId="3" borderId="1" xfId="0" applyFont="1" applyFill="1" applyBorder="1" applyAlignment="1">
      <alignment horizontal="justify" vertical="top"/>
    </xf>
    <xf numFmtId="0" fontId="5" fillId="3" borderId="1" xfId="0" applyFont="1" applyFill="1" applyBorder="1" applyAlignment="1">
      <alignment horizontal="justify" vertical="top" wrapText="1"/>
    </xf>
    <xf numFmtId="10" fontId="5" fillId="3" borderId="1" xfId="0" applyNumberFormat="1" applyFont="1" applyFill="1" applyBorder="1" applyAlignment="1">
      <alignment horizontal="justify" vertical="top"/>
    </xf>
    <xf numFmtId="0" fontId="6" fillId="0" borderId="0" xfId="0" applyFont="1"/>
    <xf numFmtId="0" fontId="6" fillId="0" borderId="1" xfId="0" applyFont="1" applyBorder="1" applyAlignment="1">
      <alignment vertical="top" wrapText="1"/>
    </xf>
    <xf numFmtId="0" fontId="6" fillId="2" borderId="1" xfId="0" applyFont="1" applyFill="1" applyBorder="1"/>
    <xf numFmtId="49" fontId="6" fillId="0" borderId="0" xfId="0" applyNumberFormat="1" applyFont="1"/>
    <xf numFmtId="0" fontId="7" fillId="0" borderId="1" xfId="0" applyFont="1" applyBorder="1" applyAlignment="1">
      <alignment horizontal="center" vertical="center" wrapText="1"/>
    </xf>
    <xf numFmtId="0" fontId="7" fillId="2" borderId="1" xfId="0" applyFont="1" applyFill="1" applyBorder="1"/>
    <xf numFmtId="0" fontId="5" fillId="2" borderId="1" xfId="0" applyFont="1" applyFill="1" applyBorder="1"/>
    <xf numFmtId="0" fontId="5" fillId="0" borderId="0" xfId="0" applyFont="1"/>
    <xf numFmtId="0" fontId="5" fillId="0" borderId="1" xfId="0" applyFont="1" applyFill="1" applyBorder="1" applyAlignment="1">
      <alignment vertical="top" wrapText="1"/>
    </xf>
    <xf numFmtId="0" fontId="6" fillId="0" borderId="0" xfId="0" applyFont="1" applyAlignment="1">
      <alignment wrapText="1"/>
    </xf>
    <xf numFmtId="0" fontId="5" fillId="0" borderId="0" xfId="0" applyFont="1" applyAlignment="1">
      <alignment wrapText="1"/>
    </xf>
    <xf numFmtId="0" fontId="8" fillId="2" borderId="1" xfId="0" applyFont="1" applyFill="1" applyBorder="1"/>
    <xf numFmtId="0" fontId="6" fillId="0" borderId="1" xfId="0" applyFont="1" applyBorder="1" applyAlignment="1">
      <alignment vertical="center"/>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10" fontId="5" fillId="0" borderId="1" xfId="0" applyNumberFormat="1" applyFont="1" applyFill="1" applyBorder="1" applyAlignment="1">
      <alignment horizontal="justify" vertical="top"/>
    </xf>
    <xf numFmtId="165" fontId="5" fillId="0" borderId="1" xfId="0" applyNumberFormat="1" applyFont="1" applyFill="1" applyBorder="1" applyAlignment="1">
      <alignment horizontal="justify" vertical="top"/>
    </xf>
    <xf numFmtId="0" fontId="5"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0" fontId="7" fillId="0" borderId="1" xfId="0" applyFont="1" applyBorder="1" applyAlignment="1">
      <alignment horizontal="center" vertical="center"/>
    </xf>
    <xf numFmtId="10" fontId="5" fillId="0" borderId="1" xfId="0" applyNumberFormat="1" applyFont="1" applyBorder="1" applyAlignment="1">
      <alignment horizontal="justify" vertical="top"/>
    </xf>
    <xf numFmtId="0" fontId="7" fillId="3" borderId="5" xfId="0" applyFont="1" applyFill="1" applyBorder="1" applyAlignment="1">
      <alignment horizontal="center" vertical="center"/>
    </xf>
    <xf numFmtId="0" fontId="7" fillId="2" borderId="1" xfId="0" applyFont="1" applyFill="1" applyBorder="1" applyAlignment="1">
      <alignment horizontal="center" vertical="center"/>
    </xf>
    <xf numFmtId="0" fontId="5" fillId="5" borderId="1" xfId="0" applyFont="1" applyFill="1" applyBorder="1" applyAlignment="1">
      <alignment vertical="top" wrapText="1"/>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justify" vertical="top" wrapText="1"/>
    </xf>
    <xf numFmtId="164" fontId="6" fillId="0" borderId="0" xfId="0" applyNumberFormat="1" applyFont="1"/>
    <xf numFmtId="0" fontId="5" fillId="0" borderId="1" xfId="0" applyFont="1" applyFill="1" applyBorder="1" applyAlignment="1">
      <alignment horizontal="left" vertical="center" wrapText="1"/>
    </xf>
    <xf numFmtId="164"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10" fontId="5" fillId="4" borderId="1" xfId="0" applyNumberFormat="1" applyFont="1" applyFill="1" applyBorder="1" applyAlignment="1">
      <alignment horizontal="justify" vertical="top"/>
    </xf>
    <xf numFmtId="0" fontId="5" fillId="0" borderId="1" xfId="0" applyFont="1" applyBorder="1" applyAlignment="1">
      <alignment horizontal="center" vertical="center" wrapText="1"/>
    </xf>
    <xf numFmtId="0" fontId="9" fillId="0" borderId="0" xfId="0" applyFont="1" applyAlignment="1">
      <alignment horizontal="center"/>
    </xf>
    <xf numFmtId="0" fontId="11"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2" xfId="0" applyFont="1" applyFill="1" applyBorder="1" applyAlignment="1">
      <alignment horizontal="justify" vertical="top"/>
    </xf>
    <xf numFmtId="0" fontId="5" fillId="0" borderId="3" xfId="0" applyFont="1" applyFill="1" applyBorder="1" applyAlignment="1">
      <alignment horizontal="justify" vertical="top"/>
    </xf>
    <xf numFmtId="0" fontId="5" fillId="0" borderId="4" xfId="0" applyFont="1" applyFill="1" applyBorder="1" applyAlignment="1">
      <alignment horizontal="justify" vertical="top"/>
    </xf>
    <xf numFmtId="0" fontId="5" fillId="0" borderId="2" xfId="0" applyFont="1" applyFill="1" applyBorder="1" applyAlignment="1">
      <alignment horizontal="justify" vertical="top" wrapText="1"/>
    </xf>
    <xf numFmtId="0" fontId="5" fillId="0" borderId="1"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2" xfId="0" applyFont="1" applyFill="1" applyBorder="1" applyAlignment="1">
      <alignment horizontal="justify" vertical="top"/>
    </xf>
    <xf numFmtId="0" fontId="5" fillId="3" borderId="3" xfId="0" applyFont="1" applyFill="1" applyBorder="1" applyAlignment="1">
      <alignment horizontal="justify" vertical="top"/>
    </xf>
    <xf numFmtId="0" fontId="5" fillId="3" borderId="4" xfId="0" applyFont="1" applyFill="1" applyBorder="1" applyAlignment="1">
      <alignment horizontal="justify" vertical="top"/>
    </xf>
    <xf numFmtId="0" fontId="5" fillId="0" borderId="2" xfId="0" applyFont="1" applyBorder="1" applyAlignment="1">
      <alignment horizontal="justify" vertical="top"/>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2" xfId="0" applyFont="1" applyBorder="1" applyAlignment="1">
      <alignment horizontal="justify" vertical="top"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3" xfId="0" applyFont="1" applyBorder="1" applyAlignment="1">
      <alignment horizontal="justify" vertical="top"/>
    </xf>
    <xf numFmtId="0" fontId="6" fillId="0" borderId="4" xfId="0" applyFont="1" applyBorder="1" applyAlignment="1">
      <alignment horizontal="justify" vertical="top"/>
    </xf>
    <xf numFmtId="0" fontId="7" fillId="3" borderId="1" xfId="0"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9" fillId="0" borderId="0" xfId="0" applyFont="1" applyAlignment="1">
      <alignment horizontal="center" wrapText="1"/>
    </xf>
    <xf numFmtId="164" fontId="7" fillId="0" borderId="5"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7"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7" xfId="0" applyNumberFormat="1" applyFont="1" applyBorder="1" applyAlignment="1">
      <alignment horizontal="center" vertical="center"/>
    </xf>
    <xf numFmtId="1" fontId="7" fillId="0" borderId="1" xfId="0" applyNumberFormat="1" applyFont="1" applyBorder="1" applyAlignment="1">
      <alignment horizontal="center" vertical="center"/>
    </xf>
    <xf numFmtId="0" fontId="5" fillId="0" borderId="2"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xf>
    <xf numFmtId="0" fontId="5" fillId="3" borderId="4" xfId="0" applyFont="1" applyFill="1" applyBorder="1" applyAlignment="1">
      <alignment horizontal="justify" vertical="center"/>
    </xf>
    <xf numFmtId="1" fontId="7" fillId="3" borderId="5"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0" fontId="6" fillId="0" borderId="3" xfId="0" applyFont="1" applyFill="1" applyBorder="1" applyAlignment="1">
      <alignment horizontal="justify" vertical="top"/>
    </xf>
    <xf numFmtId="0" fontId="6" fillId="0" borderId="4" xfId="0" applyFont="1" applyFill="1" applyBorder="1" applyAlignment="1">
      <alignment horizontal="justify" vertical="top"/>
    </xf>
    <xf numFmtId="0" fontId="3" fillId="0" borderId="0" xfId="0" applyFont="1" applyAlignment="1">
      <alignment horizontal="center"/>
    </xf>
    <xf numFmtId="0" fontId="4"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xf>
    <xf numFmtId="0" fontId="1" fillId="3" borderId="4" xfId="0" applyFont="1" applyFill="1" applyBorder="1" applyAlignment="1">
      <alignment horizontal="justify" vertical="center"/>
    </xf>
    <xf numFmtId="0" fontId="1" fillId="0" borderId="1" xfId="0" applyFont="1" applyBorder="1" applyAlignment="1">
      <alignment horizontal="center" vertical="center" wrapText="1"/>
    </xf>
    <xf numFmtId="0" fontId="7" fillId="2" borderId="1"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1E4F785-034E-404B-8501-378D3725289A}" diskRevisions="1" revisionId="151" version="8">
  <header guid="{CD6461B6-3853-4041-A994-7830B19EA6E8}" dateTime="2023-04-07T17:40:27" maxSheetId="22" userName="Митина Екатерина Сергеевна" r:id="rId5">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38EE4E4-FF6B-4EBA-946F-4BDA2935C577}" dateTime="2023-05-24T11:45:49" maxSheetId="22" userName="Саратова Ольга Сергеевна" r:id="rId6" minRId="55" maxRId="5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C9B1862-275F-4FD0-84DD-362CBBAD0E04}" dateTime="2023-05-24T11:52:21" maxSheetId="22" userName="Саратова Ольга Сергеевна" r:id="rId7" minRId="80">
    <sheetIdMap count="21">
      <sheetId val="1"/>
      <sheetId val="2"/>
      <sheetId val="3"/>
      <sheetId val="4"/>
      <sheetId val="5"/>
      <sheetId val="6"/>
      <sheetId val="7"/>
      <sheetId val="9"/>
      <sheetId val="8"/>
      <sheetId val="10"/>
      <sheetId val="11"/>
      <sheetId val="12"/>
      <sheetId val="13"/>
      <sheetId val="14"/>
      <sheetId val="15"/>
      <sheetId val="16"/>
      <sheetId val="17"/>
      <sheetId val="18"/>
      <sheetId val="19"/>
      <sheetId val="20"/>
      <sheetId val="21"/>
    </sheetIdMap>
  </header>
  <header guid="{31E4F785-034E-404B-8501-378D3725289A}" dateTime="2023-05-24T17:22:31" maxSheetId="22" userName="Степаненко Наталья Алексеевна" r:id="rId8" minRId="81" maxRId="12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9" sqref="E7">
    <dxf>
      <fill>
        <patternFill>
          <bgColor rgb="FFFFFF00"/>
        </patternFill>
      </fill>
    </dxf>
  </rfmt>
  <rfmt sheetId="9" sqref="F13">
    <dxf>
      <fill>
        <patternFill>
          <bgColor rgb="FFFFFF00"/>
        </patternFill>
      </fill>
    </dxf>
  </rfmt>
  <rfmt sheetId="9" sqref="E7">
    <dxf>
      <fill>
        <patternFill patternType="none">
          <bgColor auto="1"/>
        </patternFill>
      </fill>
    </dxf>
  </rfmt>
  <rcc rId="81" sId="9" odxf="1" dxf="1">
    <oc r="F13">
      <f>F6+F8+F10</f>
    </oc>
    <nc r="F13">
      <f>F6+F8+F10</f>
    </nc>
    <odxf>
      <font>
        <b/>
        <color auto="1"/>
        <name val="Times New Roman"/>
        <scheme val="none"/>
      </font>
      <numFmt numFmtId="164" formatCode="0.0"/>
      <fill>
        <patternFill>
          <bgColor rgb="FFFFFF00"/>
        </patternFill>
      </fill>
      <alignment horizontal="center" vertical="center" readingOrder="0"/>
    </odxf>
    <ndxf>
      <font>
        <b val="0"/>
        <color auto="1"/>
        <name val="Times New Roman"/>
        <scheme val="none"/>
      </font>
      <numFmt numFmtId="0" formatCode="General"/>
      <fill>
        <patternFill>
          <bgColor theme="4" tint="0.59999389629810485"/>
        </patternFill>
      </fill>
      <alignment horizontal="general" vertical="bottom" readingOrder="0"/>
    </ndxf>
  </rcc>
  <rfmt sheetId="9" sqref="F13">
    <dxf>
      <alignment horizontal="center" readingOrder="0"/>
    </dxf>
  </rfmt>
  <rfmt sheetId="9" sqref="F13" start="0" length="2147483647">
    <dxf>
      <font>
        <b/>
      </font>
    </dxf>
  </rfmt>
  <rcc rId="82" sId="1">
    <oc r="E8">
      <f>D8*C8</f>
    </oc>
    <nc r="E8">
      <f>D8*C8</f>
    </nc>
  </rcc>
  <rcc rId="83" sId="1">
    <oc r="E7">
      <f>D7*C7</f>
    </oc>
    <nc r="E7">
      <f>D7*C7</f>
    </nc>
  </rcc>
  <rcc rId="84" sId="1">
    <oc r="E6">
      <f>D6*C6</f>
    </oc>
    <nc r="E6">
      <f>D6*C6</f>
    </nc>
  </rcc>
  <rcc rId="85" sId="1">
    <oc r="E9">
      <f>D9*C9</f>
    </oc>
    <nc r="E9">
      <f>D9*C9</f>
    </nc>
  </rcc>
  <rcc rId="86" sId="1">
    <oc r="E10">
      <f>D10*C10</f>
    </oc>
    <nc r="E10">
      <f>D10*C10</f>
    </nc>
  </rcc>
  <rcc rId="87" sId="1">
    <oc r="E11">
      <f>D11*C11</f>
    </oc>
    <nc r="E11">
      <f>D11*C11</f>
    </nc>
  </rcc>
  <rcc rId="88" sId="1">
    <oc r="E12">
      <f>D12*C12</f>
    </oc>
    <nc r="E12">
      <f>D12*C12</f>
    </nc>
  </rcc>
  <rcc rId="89" sId="1">
    <oc r="E13">
      <f>D13*C13</f>
    </oc>
    <nc r="E13">
      <f>D13*C13</f>
    </nc>
  </rcc>
  <rcc rId="90" sId="1">
    <oc r="E14">
      <f>D14*C14</f>
    </oc>
    <nc r="E14">
      <f>D14*C14</f>
    </nc>
  </rcc>
  <rcc rId="91" sId="1">
    <oc r="E15">
      <f>D15*C15</f>
    </oc>
    <nc r="E15">
      <f>D15*C15</f>
    </nc>
  </rcc>
  <rcc rId="92" sId="2">
    <oc r="E6">
      <f>D6*C6</f>
    </oc>
    <nc r="E6">
      <f>D6*C6</f>
    </nc>
  </rcc>
  <rcc rId="93" sId="2">
    <oc r="E7">
      <f>D7*C7</f>
    </oc>
    <nc r="E7">
      <f>D7*C7</f>
    </nc>
  </rcc>
  <rcc rId="94" sId="2">
    <oc r="E8">
      <f>D8*C8</f>
    </oc>
    <nc r="E8">
      <f>D8*C8</f>
    </nc>
  </rcc>
  <rcc rId="95" sId="2">
    <oc r="E9">
      <f>D9*C9</f>
    </oc>
    <nc r="E9">
      <f>D9*C9</f>
    </nc>
  </rcc>
  <rcc rId="96" sId="2">
    <oc r="E10">
      <f>D10*C10</f>
    </oc>
    <nc r="E10">
      <f>D10*C10</f>
    </nc>
  </rcc>
  <rcc rId="97" sId="2">
    <oc r="E11">
      <f>D11*C11</f>
    </oc>
    <nc r="E11">
      <f>D11*C11</f>
    </nc>
  </rcc>
  <rcc rId="98" sId="2">
    <oc r="E12">
      <f>D12*C12</f>
    </oc>
    <nc r="E12">
      <f>D12*C12</f>
    </nc>
  </rcc>
  <rcc rId="99" sId="2">
    <oc r="E13">
      <f>D13*C13</f>
    </oc>
    <nc r="E13">
      <f>D13*C13</f>
    </nc>
  </rcc>
  <rcc rId="100" sId="2">
    <oc r="E14">
      <f>D14*C14</f>
    </oc>
    <nc r="E14">
      <f>D14*C14</f>
    </nc>
  </rcc>
  <rcc rId="101" sId="2">
    <oc r="E15">
      <f>D15*C15</f>
    </oc>
    <nc r="E15">
      <f>D15*C15</f>
    </nc>
  </rcc>
  <rcc rId="102" sId="3">
    <oc r="E8">
      <f>D8*C8</f>
    </oc>
    <nc r="E8">
      <f>D8*C8</f>
    </nc>
  </rcc>
  <rcc rId="103" sId="3">
    <oc r="E9">
      <f>D9*C9</f>
    </oc>
    <nc r="E9">
      <f>D9*C9</f>
    </nc>
  </rcc>
  <rcc rId="104" sId="3">
    <oc r="E10">
      <f>D10*C10</f>
    </oc>
    <nc r="E10">
      <f>D10*C10</f>
    </nc>
  </rcc>
  <rcc rId="105" sId="3">
    <oc r="E11">
      <f>D11*C11</f>
    </oc>
    <nc r="E11">
      <f>D11*C11</f>
    </nc>
  </rcc>
  <rcc rId="106" sId="3">
    <oc r="E12">
      <f>D12*C12</f>
    </oc>
    <nc r="E12">
      <f>D12*C12</f>
    </nc>
  </rcc>
  <rcc rId="107" sId="3">
    <oc r="E13">
      <f>D13*C13</f>
    </oc>
    <nc r="E13">
      <f>D13*C13</f>
    </nc>
  </rcc>
  <rcc rId="108" sId="3">
    <oc r="E14">
      <f>D14*C14</f>
    </oc>
    <nc r="E14">
      <f>D14*C14</f>
    </nc>
  </rcc>
  <rcc rId="109" sId="3">
    <oc r="E15">
      <f>D15*C15</f>
    </oc>
    <nc r="E15">
      <f>D15*C15</f>
    </nc>
  </rcc>
  <rcc rId="110" sId="4">
    <oc r="E8">
      <f>D8*C8</f>
    </oc>
    <nc r="E8">
      <f>D8*C8</f>
    </nc>
  </rcc>
  <rcc rId="111" sId="4">
    <oc r="E9">
      <f>D9*C9</f>
    </oc>
    <nc r="E9">
      <f>D9*C9</f>
    </nc>
  </rcc>
  <rcc rId="112" sId="4">
    <oc r="E10">
      <f>D10*C10</f>
    </oc>
    <nc r="E10">
      <f>D10*C10</f>
    </nc>
  </rcc>
  <rcc rId="113" sId="4">
    <oc r="E11">
      <f>D11*C11</f>
    </oc>
    <nc r="E11">
      <f>D11*C11</f>
    </nc>
  </rcc>
  <rcc rId="114" sId="4">
    <oc r="E13">
      <f>D13*C13</f>
    </oc>
    <nc r="E13">
      <f>D13*C13</f>
    </nc>
  </rcc>
  <rcc rId="115" sId="4">
    <oc r="E14">
      <f>D14*C14</f>
    </oc>
    <nc r="E14">
      <f>D14*C14</f>
    </nc>
  </rcc>
  <rcc rId="116" sId="4">
    <oc r="E15">
      <f>D15*C15</f>
    </oc>
    <nc r="E15">
      <f>D15*C15</f>
    </nc>
  </rcc>
  <rcc rId="117" sId="5">
    <oc r="E7">
      <f>D7*C7</f>
    </oc>
    <nc r="E7">
      <f>D7*C7</f>
    </nc>
  </rcc>
  <rcc rId="118" sId="6">
    <oc r="E7">
      <f>D7*C7</f>
    </oc>
    <nc r="E7">
      <f>D7*C7</f>
    </nc>
  </rcc>
  <rcc rId="119" sId="6">
    <oc r="E8">
      <f>D8*C8</f>
    </oc>
    <nc r="E8">
      <f>D8*C8</f>
    </nc>
  </rcc>
  <rcc rId="120" sId="6">
    <oc r="E9">
      <f>D9*C9</f>
    </oc>
    <nc r="E9">
      <f>D9*C9</f>
    </nc>
  </rcc>
  <rcc rId="121" sId="6">
    <oc r="E10">
      <f>D10*C10</f>
    </oc>
    <nc r="E10">
      <f>D10*C10</f>
    </nc>
  </rcc>
  <rcc rId="122" sId="15">
    <oc r="E13">
      <f>D13*C13</f>
    </oc>
    <nc r="E13">
      <f>D13*C13</f>
    </nc>
  </rcc>
  <rfmt sheetId="20" sqref="A5:A12" start="0" length="2147483647">
    <dxf>
      <font>
        <color auto="1"/>
      </font>
    </dxf>
  </rfmt>
  <rfmt sheetId="20" sqref="A13:A15" start="0" length="2147483647">
    <dxf>
      <font>
        <color auto="1"/>
      </font>
    </dxf>
  </rfmt>
  <rcc rId="123" sId="21">
    <oc r="E7">
      <f>D7*C7</f>
    </oc>
    <nc r="E7">
      <f>D7*C7</f>
    </nc>
  </rcc>
  <rdn rId="0" localSheetId="7" customView="1" name="Z_83B5464C_805B_41DB_81B9_A691DDF78663_.wvu.Rows" hidden="1" oldHidden="1">
    <oldFormula>'Группа В 2901 (СЗН)'!$9:$9,'Группа В 2901 (СЗН)'!#REF!,'Группа В 2901 (СЗН)'!#REF!</oldFormula>
  </rdn>
  <rdn rId="0" localSheetId="14" customView="1" name="Z_83B5464C_805B_41DB_81B9_A691DDF78663_.wvu.Rows" hidden="1" oldHidden="1">
    <oldFormula>'Группа В 2907 Сод.ОГХ'!$8:$8,'Группа В 2907 Сод.ОГХ'!#REF!,'Группа В 2907 Сод.ОГХ'!#REF!</oldFormula>
  </rdn>
  <rdn rId="0" localSheetId="18" customView="1" name="Z_83B5464C_805B_41DB_81B9_A691DDF78663_.wvu.Rows" hidden="1" oldHidden="1">
    <oldFormula>'Группа В 2908 РЖКК '!#REF!,'Группа В 2908 РЖКК '!#REF!,'Группа В 2908 РЖКК '!#REF!</oldFormula>
  </rdn>
  <rcv guid="{83B5464C-805B-41DB-81B9-A691DDF78663}" action="delete"/>
  <rdn rId="0" localSheetId="1" customView="1" name="Z_83B5464C_805B_41DB_81B9_A691DDF78663_.wvu.PrintArea" hidden="1" oldHidden="1">
    <formula>'Группа А 2909 Экология'!$A$1:$G$18</formula>
    <oldFormula>'Группа А 2909 Экология'!$A$1:$G$18</oldFormula>
  </rdn>
  <rdn rId="0" localSheetId="2" customView="1" name="Z_83B5464C_805B_41DB_81B9_A691DDF78663_.wvu.PrintArea" hidden="1" oldHidden="1">
    <formula>'Группа А 2919 СЭР'!$A$1:$G$18</formula>
    <oldFormula>'Группа А 2919 СЭР'!$A$1:$G$18</oldFormula>
  </rdn>
  <rdn rId="0" localSheetId="3" customView="1" name="Z_83B5464C_805B_41DB_81B9_A691DDF78663_.wvu.PrintArea" hidden="1" oldHidden="1">
    <formula>'Группа А 2899 (УО)'!$A$1:$G$18</formula>
    <oldFormula>'Группа А 2899 (УО)'!$A$1:$G$18</oldFormula>
  </rdn>
  <rdn rId="0" localSheetId="4" customView="1" name="Z_83B5464C_805B_41DB_81B9_A691DDF78663_.wvu.PrintArea" hidden="1" oldHidden="1">
    <formula>'Группа А 2920 (Спорт)'!$A$1:$G$18</formula>
    <oldFormula>'Группа А 2920 (Спорт)'!$A$1:$G$18</oldFormula>
  </rdn>
  <rdn rId="0" localSheetId="5" customView="1" name="Z_83B5464C_805B_41DB_81B9_A691DDF78663_.wvu.PrintArea" hidden="1" oldHidden="1">
    <formula>'Группа А 2354 ФКГС'!$A$1:$G$18</formula>
    <oldFormula>'Группа А 2354 ФКГС'!$A$1:$G$18</oldFormula>
  </rdn>
  <rdn rId="0" localSheetId="6" customView="1" name="Z_83B5464C_805B_41DB_81B9_A691DDF78663_.wvu.PrintArea" hidden="1" oldHidden="1">
    <formula>'Группа А 2931 Разв.жил.сферы'!$A$1:$G$18</formula>
    <oldFormula>'Группа А 2931 Разв.жил.сферы'!$A$1:$G$18</oldFormula>
  </rdn>
  <rdn rId="0" localSheetId="7" customView="1" name="Z_83B5464C_805B_41DB_81B9_A691DDF78663_.wvu.PrintArea" hidden="1" oldHidden="1">
    <formula>'Группа В 2901 (СЗН)'!$A$1:$G$17</formula>
    <oldFormula>'Группа В 2901 (СЗН)'!$A$1:$G$17</oldFormula>
  </rdn>
  <rdn rId="0" localSheetId="8" customView="1" name="Z_83B5464C_805B_41DB_81B9_A691DDF78663_.wvu.PrintArea" hidden="1" oldHidden="1">
    <formula>'Группа В 2904 (Соц и демогр)'!$A$1:$G$19</formula>
    <oldFormula>'Группа В 2904 (Соц и демогр)'!$A$1:$G$19</oldFormula>
  </rdn>
  <rdn rId="0" localSheetId="8" customView="1" name="Z_83B5464C_805B_41DB_81B9_A691DDF78663_.wvu.Rows" hidden="1" oldHidden="1">
    <formula>'Группа В 2904 (Соц и демогр)'!$9:$9,'Группа В 2904 (Соц и демогр)'!$11:$11,'Группа В 2904 (Соц и демогр)'!$14:$14</formula>
    <oldFormula>'Группа В 2904 (Соц и демогр)'!$9:$9,'Группа В 2904 (Соц и демогр)'!$11:$11,'Группа В 2904 (Соц и демогр)'!$14:$14</oldFormula>
  </rdn>
  <rdn rId="0" localSheetId="10" customView="1" name="Z_83B5464C_805B_41DB_81B9_A691DDF78663_.wvu.PrintArea" hidden="1" oldHidden="1">
    <formula>'Группа В 2928 ППи ООПГ'!$A$1:$G$18</formula>
    <oldFormula>'Группа В 2928 ППи ООПГ'!$A$1:$G$18</oldFormula>
  </rdn>
  <rdn rId="0" localSheetId="10" customView="1" name="Z_83B5464C_805B_41DB_81B9_A691DDF78663_.wvu.Rows" hidden="1" oldHidden="1">
    <formula>'Группа В 2928 ППи ООПГ'!$8:$8,'Группа В 2928 ППи ООПГ'!$11:$11,'Группа В 2928 ППи ООПГ'!$13:$13</formula>
    <oldFormula>'Группа В 2928 ППи ООПГ'!$8:$8,'Группа В 2928 ППи ООПГ'!$11:$11,'Группа В 2928 ППи ООПГ'!$13:$13</oldFormula>
  </rdn>
  <rdn rId="0" localSheetId="11" customView="1" name="Z_83B5464C_805B_41DB_81B9_A691DDF78663_.wvu.PrintArea" hidden="1" oldHidden="1">
    <formula>'Группа В 2932 (Культура)'!$A$1:$G$19</formula>
    <oldFormula>'Группа В 2932 (Культура)'!$A$1:$G$19</oldFormula>
  </rdn>
  <rdn rId="0" localSheetId="11" customView="1" name="Z_83B5464C_805B_41DB_81B9_A691DDF78663_.wvu.Rows" hidden="1" oldHidden="1">
    <formula>'Группа В 2932 (Культура)'!$9:$9,'Группа В 2932 (Культура)'!$11:$11,'Группа В 2932 (Культура)'!$14:$14</formula>
    <oldFormula>'Группа В 2932 (Культура)'!$9:$9,'Группа В 2932 (Культура)'!$11:$11,'Группа В 2932 (Культура)'!$14:$14</oldFormula>
  </rdn>
  <rdn rId="0" localSheetId="12" customView="1" name="Z_83B5464C_805B_41DB_81B9_A691DDF78663_.wvu.PrintArea" hidden="1" oldHidden="1">
    <formula>'Группа В 2903 Разв. мун.службы'!$A$1:$G$18</formula>
    <oldFormula>'Группа В 2903 Разв. мун.службы'!$A$1:$G$18</oldFormula>
  </rdn>
  <rdn rId="0" localSheetId="12" customView="1" name="Z_83B5464C_805B_41DB_81B9_A691DDF78663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83B5464C_805B_41DB_81B9_A691DDF78663_.wvu.PrintArea" hidden="1" oldHidden="1">
    <formula>'Группа В 2934 (УМИ)'!$A$1:$G$19</formula>
    <oldFormula>'Группа В 2934 (УМИ)'!$A$1:$G$19</oldFormula>
  </rdn>
  <rdn rId="0" localSheetId="13" customView="1" name="Z_83B5464C_805B_41DB_81B9_A691DDF78663_.wvu.Rows" hidden="1" oldHidden="1">
    <formula>'Группа В 2934 (УМИ)'!$9:$9,'Группа В 2934 (УМИ)'!$12:$12,'Группа В 2934 (УМИ)'!$14:$14</formula>
    <oldFormula>'Группа В 2934 (УМИ)'!$9:$9,'Группа В 2934 (УМИ)'!$12:$12,'Группа В 2934 (УМИ)'!$14:$14</oldFormula>
  </rdn>
  <rdn rId="0" localSheetId="15" customView="1" name="Z_83B5464C_805B_41DB_81B9_A691DDF78663_.wvu.PrintArea" hidden="1" oldHidden="1">
    <formula>'Группа В 2900 (АПК)'!$A$1:$G$19</formula>
    <oldFormula>'Группа В 2900 (АПК)'!$A$1:$G$19</oldFormula>
  </rdn>
  <rdn rId="0" localSheetId="15" customView="1" name="Z_83B5464C_805B_41DB_81B9_A691DDF78663_.wvu.Rows" hidden="1" oldHidden="1">
    <formula>'Группа В 2900 (АПК)'!$9:$9,'Группа В 2900 (АПК)'!$14:$14</formula>
    <oldFormula>'Группа В 2900 (АПК)'!$9:$9,'Группа В 2900 (АПК)'!$12:$12,'Группа В 2900 (АПК)'!$14:$14</oldFormula>
  </rdn>
  <rdn rId="0" localSheetId="16" customView="1" name="Z_83B5464C_805B_41DB_81B9_A691DDF78663_.wvu.PrintArea" hidden="1" oldHidden="1">
    <formula>'Группа В 2810 БжД'!$A$1:$G$15</formula>
    <oldFormula>'Группа В 2810 БжД'!$A$1:$G$15</oldFormula>
  </rdn>
  <rdn rId="0" localSheetId="17" customView="1" name="Z_83B5464C_805B_41DB_81B9_A691DDF78663_.wvu.Rows" hidden="1" oldHidden="1">
    <formula>'В 2908 РЖКК'!$8:$8,'В 2908 РЖКК'!$11:$11,'В 2908 РЖКК'!$14:$14</formula>
    <oldFormula>'В 2908 РЖКК'!$8:$8,'В 2908 РЖКК'!$11:$11,'В 2908 РЖКК'!$14:$14</oldFormula>
  </rdn>
  <rdn rId="0" localSheetId="19" customView="1" name="Z_83B5464C_805B_41DB_81B9_A691DDF78663_.wvu.PrintArea" hidden="1" oldHidden="1">
    <formula>'Группа С 2863 (УМФ)'!$A$1:$G$13</formula>
    <oldFormula>'Группа С 2863 (УМФ)'!$A$1:$G$13</oldFormula>
  </rdn>
  <rdn rId="0" localSheetId="20" customView="1" name="Z_83B5464C_805B_41DB_81B9_A691DDF78663_.wvu.PrintArea" hidden="1" oldHidden="1">
    <formula>'Группа С 2906 Раз. транспорт'!$A$1:$G$15</formula>
    <oldFormula>'Группа С 2906 Раз. транспорт'!$A$1:$G$15</oldFormula>
  </rdn>
  <rdn rId="0" localSheetId="20" customView="1" name="Z_83B5464C_805B_41DB_81B9_A691DDF78663_.wvu.Rows" hidden="1" oldHidden="1">
    <formula>'Группа С 2906 Раз. транспорт'!$8:$8,'Группа С 2906 Раз. транспорт'!$11:$11</formula>
    <oldFormula>'Группа С 2906 Раз. транспорт'!$8:$8,'Группа С 2906 Раз. транспорт'!$11:$11,'Группа С 2906 Раз. транспорт'!#REF!</oldFormula>
  </rdn>
  <rdn rId="0" localSheetId="21" customView="1" name="Z_83B5464C_805B_41DB_81B9_A691DDF78663_.wvu.PrintArea" hidden="1" oldHidden="1">
    <formula>'Группа С 2811 (РИГО)'!$A$1:$G$13</formula>
    <oldFormula>'Группа С 2811 (РИГО)'!$A$1:$G$13</oldFormula>
  </rdn>
  <rcv guid="{83B5464C-805B-41DB-81B9-A691DDF7866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FF748-5A0B-481D-84B1-E8DCB60F31BB}" action="delete"/>
  <rdn rId="0" localSheetId="1" customView="1" name="Z_DB5FF748_5A0B_481D_84B1_E8DCB60F31BB_.wvu.PrintArea" hidden="1" oldHidden="1">
    <formula>'Группа А 2909 Экология'!$A$1:$G$18</formula>
    <oldFormula>'Группа А 2909 Экология'!$A$1:$G$18</oldFormula>
  </rdn>
  <rdn rId="0" localSheetId="2" customView="1" name="Z_DB5FF748_5A0B_481D_84B1_E8DCB60F31BB_.wvu.PrintArea" hidden="1" oldHidden="1">
    <formula>'Группа А 2919 СЭР'!$A$1:$G$18</formula>
    <oldFormula>'Группа А 2919 СЭР'!$A$1:$G$18</oldFormula>
  </rdn>
  <rdn rId="0" localSheetId="3" customView="1" name="Z_DB5FF748_5A0B_481D_84B1_E8DCB60F31BB_.wvu.PrintArea" hidden="1" oldHidden="1">
    <formula>'Группа А 2899 (УО)'!$A$1:$G$18</formula>
    <oldFormula>'Группа А 2899 (УО)'!$A$1:$G$18</oldFormula>
  </rdn>
  <rdn rId="0" localSheetId="4" customView="1" name="Z_DB5FF748_5A0B_481D_84B1_E8DCB60F31BB_.wvu.PrintArea" hidden="1" oldHidden="1">
    <formula>'Группа А 2920 (Спорт)'!$A$1:$G$18</formula>
    <oldFormula>'Группа А 2920 (Спорт)'!$A$1:$G$18</oldFormula>
  </rdn>
  <rdn rId="0" localSheetId="5" customView="1" name="Z_DB5FF748_5A0B_481D_84B1_E8DCB60F31BB_.wvu.PrintArea" hidden="1" oldHidden="1">
    <formula>'Группа А 2354 ФКГС'!$A$1:$G$18</formula>
    <oldFormula>'Группа А 2354 ФКГС'!$A$1:$G$18</oldFormula>
  </rdn>
  <rdn rId="0" localSheetId="6" customView="1" name="Z_DB5FF748_5A0B_481D_84B1_E8DCB60F31BB_.wvu.PrintArea" hidden="1" oldHidden="1">
    <formula>'Группа А 2931 Разв.жил.сферы'!$A$1:$G$18</formula>
    <oldFormula>'Группа А 2931 Разв.жил.сферы'!$A$1:$G$18</oldFormula>
  </rdn>
  <rdn rId="0" localSheetId="7" customView="1" name="Z_DB5FF748_5A0B_481D_84B1_E8DCB60F31BB_.wvu.PrintArea" hidden="1" oldHidden="1">
    <formula>'Группа В 2901 (СЗН)'!$A$1:$G$17</formula>
    <oldFormula>'Группа В 2901 (СЗН)'!$A$1:$G$17</oldFormula>
  </rdn>
  <rdn rId="0" localSheetId="7" customView="1" name="Z_DB5FF748_5A0B_481D_84B1_E8DCB60F31BB_.wvu.Rows" hidden="1" oldHidden="1">
    <formula>'Группа В 2901 (СЗН)'!$9:$9</formula>
    <oldFormula>'Группа В 2901 (СЗН)'!$9:$9</oldFormula>
  </rdn>
  <rdn rId="0" localSheetId="8" customView="1" name="Z_DB5FF748_5A0B_481D_84B1_E8DCB60F31BB_.wvu.PrintArea" hidden="1" oldHidden="1">
    <formula>'Группа В 2904 (Соц и демогр)'!$A$1:$G$19</formula>
    <oldFormula>'Группа В 2904 (Соц и демогр)'!$A$1:$G$19</oldFormula>
  </rdn>
  <rdn rId="0" localSheetId="8" customView="1" name="Z_DB5FF748_5A0B_481D_84B1_E8DCB60F31BB_.wvu.Rows" hidden="1" oldHidden="1">
    <formula>'Группа В 2904 (Соц и демогр)'!$9:$9,'Группа В 2904 (Соц и демогр)'!$11:$11,'Группа В 2904 (Соц и демогр)'!$14:$14</formula>
    <oldFormula>'Группа В 2904 (Соц и демогр)'!$9:$9,'Группа В 2904 (Соц и демогр)'!$11:$11,'Группа В 2904 (Соц и демогр)'!$14:$14</oldFormula>
  </rdn>
  <rdn rId="0" localSheetId="10" customView="1" name="Z_DB5FF748_5A0B_481D_84B1_E8DCB60F31BB_.wvu.PrintArea" hidden="1" oldHidden="1">
    <formula>'Группа В 2928 ППи ООПГ'!$A$1:$G$18</formula>
    <oldFormula>'Группа В 2928 ППи ООПГ'!$A$1:$G$18</oldFormula>
  </rdn>
  <rdn rId="0" localSheetId="10" customView="1" name="Z_DB5FF748_5A0B_481D_84B1_E8DCB60F31BB_.wvu.Rows" hidden="1" oldHidden="1">
    <formula>'Группа В 2928 ППи ООПГ'!$8:$8,'Группа В 2928 ППи ООПГ'!$11:$11,'Группа В 2928 ППи ООПГ'!$13:$13</formula>
    <oldFormula>'Группа В 2928 ППи ООПГ'!$8:$8,'Группа В 2928 ППи ООПГ'!$11:$11,'Группа В 2928 ППи ООПГ'!$13:$13</oldFormula>
  </rdn>
  <rdn rId="0" localSheetId="11" customView="1" name="Z_DB5FF748_5A0B_481D_84B1_E8DCB60F31BB_.wvu.PrintArea" hidden="1" oldHidden="1">
    <formula>'Группа В 2932 (Культура)'!$A$1:$G$19</formula>
    <oldFormula>'Группа В 2932 (Культура)'!$A$1:$G$19</oldFormula>
  </rdn>
  <rdn rId="0" localSheetId="11" customView="1" name="Z_DB5FF748_5A0B_481D_84B1_E8DCB60F31BB_.wvu.Rows" hidden="1" oldHidden="1">
    <formula>'Группа В 2932 (Культура)'!$9:$9,'Группа В 2932 (Культура)'!$11:$11,'Группа В 2932 (Культура)'!$14:$14</formula>
    <oldFormula>'Группа В 2932 (Культура)'!$9:$9,'Группа В 2932 (Культура)'!$11:$11,'Группа В 2932 (Культура)'!$14:$14</oldFormula>
  </rdn>
  <rdn rId="0" localSheetId="12" customView="1" name="Z_DB5FF748_5A0B_481D_84B1_E8DCB60F31BB_.wvu.PrintArea" hidden="1" oldHidden="1">
    <formula>'Группа В 2903 Разв. мун.службы'!$A$1:$G$18</formula>
    <oldFormula>'Группа В 2903 Разв. мун.службы'!$A$1:$G$18</oldFormula>
  </rdn>
  <rdn rId="0" localSheetId="12" customView="1" name="Z_DB5FF748_5A0B_481D_84B1_E8DCB60F31BB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DB5FF748_5A0B_481D_84B1_E8DCB60F31BB_.wvu.PrintArea" hidden="1" oldHidden="1">
    <formula>'Группа В 2934 (УМИ)'!$A$1:$G$19</formula>
    <oldFormula>'Группа В 2934 (УМИ)'!$A$1:$G$19</oldFormula>
  </rdn>
  <rdn rId="0" localSheetId="13" customView="1" name="Z_DB5FF748_5A0B_481D_84B1_E8DCB60F31BB_.wvu.Rows" hidden="1" oldHidden="1">
    <formula>'Группа В 2934 (УМИ)'!$9:$9,'Группа В 2934 (УМИ)'!$12:$12,'Группа В 2934 (УМИ)'!$14:$14</formula>
    <oldFormula>'Группа В 2934 (УМИ)'!$9:$9,'Группа В 2934 (УМИ)'!$12:$12,'Группа В 2934 (УМИ)'!$14:$14</oldFormula>
  </rdn>
  <rdn rId="0" localSheetId="14" customView="1" name="Z_DB5FF748_5A0B_481D_84B1_E8DCB60F31BB_.wvu.Rows" hidden="1" oldHidden="1">
    <formula>'Группа В 2907 Сод.ОГХ'!$8:$8</formula>
    <oldFormula>'Группа В 2907 Сод.ОГХ'!$8:$8</oldFormula>
  </rdn>
  <rdn rId="0" localSheetId="15" customView="1" name="Z_DB5FF748_5A0B_481D_84B1_E8DCB60F31BB_.wvu.PrintArea" hidden="1" oldHidden="1">
    <formula>'Группа В 2900 (АПК)'!$A$1:$G$19</formula>
    <oldFormula>'Группа В 2900 (АПК)'!$A$1:$G$19</oldFormula>
  </rdn>
  <rdn rId="0" localSheetId="15" customView="1" name="Z_DB5FF748_5A0B_481D_84B1_E8DCB60F31BB_.wvu.Rows" hidden="1" oldHidden="1">
    <formula>'Группа В 2900 (АПК)'!$9:$9,'Группа В 2900 (АПК)'!$12:$12,'Группа В 2900 (АПК)'!$14:$14</formula>
    <oldFormula>'Группа В 2900 (АПК)'!$9:$9,'Группа В 2900 (АПК)'!$12:$12,'Группа В 2900 (АПК)'!$14:$14</oldFormula>
  </rdn>
  <rdn rId="0" localSheetId="16" customView="1" name="Z_DB5FF748_5A0B_481D_84B1_E8DCB60F31BB_.wvu.PrintArea" hidden="1" oldHidden="1">
    <formula>'Группа В 2810 БжД'!$A$1:$G$15</formula>
    <oldFormula>'Группа В 2810 БжД'!$A$1:$G$15</oldFormula>
  </rdn>
  <rdn rId="0" localSheetId="17" customView="1" name="Z_DB5FF748_5A0B_481D_84B1_E8DCB60F31BB_.wvu.Rows" hidden="1" oldHidden="1">
    <formula>'В 2908 РЖКК'!$8:$8,'В 2908 РЖКК'!$11:$11,'В 2908 РЖКК'!$14:$14</formula>
    <oldFormula>'В 2908 РЖКК'!$8:$8,'В 2908 РЖКК'!$11:$11,'В 2908 РЖКК'!$14:$14</oldFormula>
  </rdn>
  <rdn rId="0" localSheetId="19" customView="1" name="Z_DB5FF748_5A0B_481D_84B1_E8DCB60F31BB_.wvu.PrintArea" hidden="1" oldHidden="1">
    <formula>'Группа С 2863 (УМФ)'!$A$1:$G$13</formula>
    <oldFormula>'Группа С 2863 (УМФ)'!$A$1:$G$13</oldFormula>
  </rdn>
  <rdn rId="0" localSheetId="20" customView="1" name="Z_DB5FF748_5A0B_481D_84B1_E8DCB60F31BB_.wvu.PrintArea" hidden="1" oldHidden="1">
    <formula>'Группа С 2906 Раз. транспорт'!$A$1:$G$15</formula>
    <oldFormula>'Группа С 2906 Раз. транспорт'!$A$1:$G$15</oldFormula>
  </rdn>
  <rdn rId="0" localSheetId="20" customView="1" name="Z_DB5FF748_5A0B_481D_84B1_E8DCB60F31BB_.wvu.Rows" hidden="1" oldHidden="1">
    <formula>'Группа С 2906 Раз. транспорт'!$8:$8,'Группа С 2906 Раз. транспорт'!$11:$11</formula>
    <oldFormula>'Группа С 2906 Раз. транспорт'!$8:$8,'Группа С 2906 Раз. транспорт'!$11:$11</oldFormula>
  </rdn>
  <rdn rId="0" localSheetId="21" customView="1" name="Z_DB5FF748_5A0B_481D_84B1_E8DCB60F31BB_.wvu.PrintArea" hidden="1" oldHidden="1">
    <formula>'Группа С 2811 (РИГО)'!$A$1:$G$13</formula>
    <oldFormula>'Группа С 2811 (РИГО)'!$A$1:$G$13</oldFormula>
  </rdn>
  <rcv guid="{DB5FF748-5A0B-481D-84B1-E8DCB60F31B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9">
    <oc r="E7">
      <v>0</v>
    </oc>
    <nc r="E7">
      <f>D7*C7</f>
    </nc>
  </rcc>
  <rcc rId="56" sId="9">
    <oc r="B15" t="inlineStr">
      <is>
        <t>Значение бальной интегральной оценки составило 7,8. Эффективность реализации муниципальной программы оценивается как "удовлетворительная". Управление экономики рекомендует сохранить прежний уровень финансирования муниципальной программы.</t>
      </is>
    </oc>
    <nc r="B15" t="inlineStr">
      <is>
        <t>Значение бальной интегральной оценки составило 8.8. Эффективность реализации муниципальной программы оценивается как "умеренно эффективная". Управление экономики рекомендует сохранить прежний уровень финансирования муниципальной программы.</t>
      </is>
    </nc>
  </rcc>
  <rcv guid="{65D17E01-2C95-467A-A6C0-284D8AF9353A}" action="delete"/>
  <rdn rId="0" localSheetId="1" customView="1" name="Z_65D17E01_2C95_467A_A6C0_284D8AF9353A_.wvu.PrintArea" hidden="1" oldHidden="1">
    <formula>'Группа А 2909 Экология'!$A$1:$G$18</formula>
    <oldFormula>'Группа А 2909 Экология'!$A$1:$G$18</oldFormula>
  </rdn>
  <rdn rId="0" localSheetId="3" customView="1" name="Z_65D17E01_2C95_467A_A6C0_284D8AF9353A_.wvu.PrintArea" hidden="1" oldHidden="1">
    <formula>'Группа А 2899 (УО)'!$A$1:$G$18</formula>
    <oldFormula>'Группа А 2899 (УО)'!$A$1:$G$18</oldFormula>
  </rdn>
  <rdn rId="0" localSheetId="4" customView="1" name="Z_65D17E01_2C95_467A_A6C0_284D8AF9353A_.wvu.PrintArea" hidden="1" oldHidden="1">
    <formula>'Группа А 2920 (Спорт)'!$A$1:$G$18</formula>
    <oldFormula>'Группа А 2920 (Спорт)'!$A$1:$G$18</oldFormula>
  </rdn>
  <rdn rId="0" localSheetId="5" customView="1" name="Z_65D17E01_2C95_467A_A6C0_284D8AF9353A_.wvu.PrintArea" hidden="1" oldHidden="1">
    <formula>'Группа А 2354 ФКГС'!$A$1:$G$18</formula>
    <oldFormula>'Группа А 2354 ФКГС'!$A$1:$G$18</oldFormula>
  </rdn>
  <rdn rId="0" localSheetId="6" customView="1" name="Z_65D17E01_2C95_467A_A6C0_284D8AF9353A_.wvu.PrintArea" hidden="1" oldHidden="1">
    <formula>'Группа А 2931 Разв.жил.сферы'!$A$1:$G$18</formula>
    <oldFormula>'Группа А 2931 Разв.жил.сферы'!$A$1:$G$18</oldFormula>
  </rdn>
  <rdn rId="0" localSheetId="7" customView="1" name="Z_65D17E01_2C95_467A_A6C0_284D8AF9353A_.wvu.PrintArea" hidden="1" oldHidden="1">
    <formula>'Группа В 2901 (СЗН)'!$A$1:$G$17</formula>
    <oldFormula>'Группа В 2901 (СЗН)'!$A$1:$G$17</oldFormula>
  </rdn>
  <rdn rId="0" localSheetId="8" customView="1" name="Z_65D17E01_2C95_467A_A6C0_284D8AF9353A_.wvu.PrintArea" hidden="1" oldHidden="1">
    <formula>'Группа В 2904 (Соц и демогр)'!$A$1:$G$19</formula>
    <oldFormula>'Группа В 2904 (Соц и демогр)'!$A$1:$G$19</oldFormula>
  </rdn>
  <rdn rId="0" localSheetId="8" customView="1" name="Z_65D17E01_2C95_467A_A6C0_284D8AF9353A_.wvu.Rows" hidden="1" oldHidden="1">
    <formula>'Группа В 2904 (Соц и демогр)'!$9:$9,'Группа В 2904 (Соц и демогр)'!$11:$11,'Группа В 2904 (Соц и демогр)'!$14:$14</formula>
    <oldFormula>'Группа В 2904 (Соц и демогр)'!$9:$9,'Группа В 2904 (Соц и демогр)'!$11:$11,'Группа В 2904 (Соц и демогр)'!$14:$14</oldFormula>
  </rdn>
  <rdn rId="0" localSheetId="10" customView="1" name="Z_65D17E01_2C95_467A_A6C0_284D8AF9353A_.wvu.PrintArea" hidden="1" oldHidden="1">
    <formula>'Группа В 2928 ППи ООПГ'!$A$1:$G$18</formula>
    <oldFormula>'Группа В 2928 ППи ООПГ'!$A$1:$G$18</oldFormula>
  </rdn>
  <rdn rId="0" localSheetId="10" customView="1" name="Z_65D17E01_2C95_467A_A6C0_284D8AF9353A_.wvu.Rows" hidden="1" oldHidden="1">
    <formula>'Группа В 2928 ППи ООПГ'!$8:$8,'Группа В 2928 ППи ООПГ'!$11:$11,'Группа В 2928 ППи ООПГ'!$13:$13</formula>
    <oldFormula>'Группа В 2928 ППи ООПГ'!$8:$8,'Группа В 2928 ППи ООПГ'!$11:$11,'Группа В 2928 ППи ООПГ'!$13:$13</oldFormula>
  </rdn>
  <rdn rId="0" localSheetId="11" customView="1" name="Z_65D17E01_2C95_467A_A6C0_284D8AF9353A_.wvu.PrintArea" hidden="1" oldHidden="1">
    <formula>'Группа В 2932 (Культура)'!$A$1:$G$19</formula>
    <oldFormula>'Группа В 2932 (Культура)'!$A$1:$G$19</oldFormula>
  </rdn>
  <rdn rId="0" localSheetId="11" customView="1" name="Z_65D17E01_2C95_467A_A6C0_284D8AF9353A_.wvu.Rows" hidden="1" oldHidden="1">
    <formula>'Группа В 2932 (Культура)'!$9:$9,'Группа В 2932 (Культура)'!$11:$11,'Группа В 2932 (Культура)'!$14:$14</formula>
    <oldFormula>'Группа В 2932 (Культура)'!$9:$9,'Группа В 2932 (Культура)'!$11:$11,'Группа В 2932 (Культура)'!$14:$14</oldFormula>
  </rdn>
  <rdn rId="0" localSheetId="12" customView="1" name="Z_65D17E01_2C95_467A_A6C0_284D8AF9353A_.wvu.PrintArea" hidden="1" oldHidden="1">
    <formula>'Группа В 2903 Разв. мун.службы'!$A$1:$G$18</formula>
    <oldFormula>'Группа В 2903 Разв. мун.службы'!$A$1:$G$18</oldFormula>
  </rdn>
  <rdn rId="0" localSheetId="12" customView="1" name="Z_65D17E01_2C95_467A_A6C0_284D8AF9353A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65D17E01_2C95_467A_A6C0_284D8AF9353A_.wvu.PrintArea" hidden="1" oldHidden="1">
    <formula>'Группа В 2934 (УМИ)'!$A$1:$G$19</formula>
    <oldFormula>'Группа В 2934 (УМИ)'!$A$1:$G$19</oldFormula>
  </rdn>
  <rdn rId="0" localSheetId="13" customView="1" name="Z_65D17E01_2C95_467A_A6C0_284D8AF9353A_.wvu.Rows" hidden="1" oldHidden="1">
    <formula>'Группа В 2934 (УМИ)'!$9:$9,'Группа В 2934 (УМИ)'!$12:$12,'Группа В 2934 (УМИ)'!$14:$14</formula>
    <oldFormula>'Группа В 2934 (УМИ)'!$9:$9,'Группа В 2934 (УМИ)'!$12:$12,'Группа В 2934 (УМИ)'!$14:$14</oldFormula>
  </rdn>
  <rdn rId="0" localSheetId="15" customView="1" name="Z_65D17E01_2C95_467A_A6C0_284D8AF9353A_.wvu.PrintArea" hidden="1" oldHidden="1">
    <formula>'Группа В 2900 (АПК)'!$A$1:$G$19</formula>
    <oldFormula>'Группа В 2900 (АПК)'!$A$1:$G$19</oldFormula>
  </rdn>
  <rdn rId="0" localSheetId="15" customView="1" name="Z_65D17E01_2C95_467A_A6C0_284D8AF9353A_.wvu.Rows" hidden="1" oldHidden="1">
    <formula>'Группа В 2900 (АПК)'!$9:$9,'Группа В 2900 (АПК)'!$12:$12,'Группа В 2900 (АПК)'!$14:$14</formula>
    <oldFormula>'Группа В 2900 (АПК)'!$9:$9,'Группа В 2900 (АПК)'!$12:$12,'Группа В 2900 (АПК)'!$14:$14</oldFormula>
  </rdn>
  <rdn rId="0" localSheetId="16" customView="1" name="Z_65D17E01_2C95_467A_A6C0_284D8AF9353A_.wvu.PrintArea" hidden="1" oldHidden="1">
    <formula>'Группа В 2810 БжД'!$A$1:$G$15</formula>
    <oldFormula>'Группа В 2810 БжД'!$A$1:$G$15</oldFormula>
  </rdn>
  <rdn rId="0" localSheetId="17" customView="1" name="Z_65D17E01_2C95_467A_A6C0_284D8AF9353A_.wvu.Rows" hidden="1" oldHidden="1">
    <formula>'В 2908 РЖКК'!$8:$8,'В 2908 РЖКК'!$11:$11,'В 2908 РЖКК'!$14:$14</formula>
    <oldFormula>'В 2908 РЖКК'!$8:$8,'В 2908 РЖКК'!$11:$11,'В 2908 РЖКК'!$14:$14</oldFormula>
  </rdn>
  <rdn rId="0" localSheetId="19" customView="1" name="Z_65D17E01_2C95_467A_A6C0_284D8AF9353A_.wvu.PrintArea" hidden="1" oldHidden="1">
    <formula>'Группа С 2863 (УМФ)'!$A$1:$G$13</formula>
    <oldFormula>'Группа С 2863 (УМФ)'!$A$1:$G$13</oldFormula>
  </rdn>
  <rdn rId="0" localSheetId="20" customView="1" name="Z_65D17E01_2C95_467A_A6C0_284D8AF9353A_.wvu.PrintArea" hidden="1" oldHidden="1">
    <formula>'Группа С 2906 Раз. транспорт'!$A$1:$G$15</formula>
    <oldFormula>'Группа С 2906 Раз. транспорт'!$A$1:$G$15</oldFormula>
  </rdn>
  <rdn rId="0" localSheetId="21" customView="1" name="Z_65D17E01_2C95_467A_A6C0_284D8AF9353A_.wvu.PrintArea" hidden="1" oldHidden="1">
    <formula>'Группа С 2811 (РИГО)'!$A$1:$G$13</formula>
    <oldFormula>'Группа С 2811 (РИГО)'!$A$1:$G$13</oldFormula>
  </rdn>
  <rcv guid="{65D17E01-2C95-467A-A6C0-284D8AF9353A}"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9">
    <oc r="B15" t="inlineStr">
      <is>
        <t>Значение бальной интегральной оценки составило 8.8. Эффективность реализации муниципальной программы оценивается как "умеренно эффективная". Управление экономики рекомендует сохранить прежний уровень финансирования муниципальной программы.</t>
      </is>
    </oc>
    <nc r="B15" t="inlineStr">
      <is>
        <t>Значение бальной интегральной оценки составило 9.8. Эффективность реализации муниципальной программы оценивается как "умеренно эффективная". Управление экономики рекомендует сохранить прежний уровень финансирования муниципальной программы.</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D6461B6-3853-4041-A994-7830B19EA6E8}" name="Загорская Елена Георгиевна" id="-1189794395" dateTime="2023-04-19T15:02:57"/>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topLeftCell="A7" zoomScale="80" zoomScaleNormal="70" zoomScaleSheetLayoutView="70" workbookViewId="0">
      <selection activeCell="E16" sqref="E16"/>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s="47" customFormat="1" ht="16.5" x14ac:dyDescent="0.25">
      <c r="A1" s="78" t="s">
        <v>0</v>
      </c>
      <c r="B1" s="78"/>
      <c r="C1" s="78"/>
      <c r="D1" s="78"/>
      <c r="E1" s="78"/>
      <c r="F1" s="78"/>
      <c r="G1" s="78"/>
    </row>
    <row r="2" spans="1:7" s="47" customFormat="1" ht="16.5" x14ac:dyDescent="0.25">
      <c r="A2" s="78" t="s">
        <v>55</v>
      </c>
      <c r="B2" s="78"/>
      <c r="C2" s="78"/>
      <c r="D2" s="78"/>
      <c r="E2" s="78"/>
      <c r="F2" s="78"/>
      <c r="G2" s="78"/>
    </row>
    <row r="3" spans="1:7" s="47" customFormat="1" ht="16.5" x14ac:dyDescent="0.25">
      <c r="A3" s="79" t="s">
        <v>25</v>
      </c>
      <c r="B3" s="79"/>
      <c r="C3" s="79"/>
      <c r="D3" s="79"/>
      <c r="E3" s="79"/>
      <c r="F3" s="79"/>
      <c r="G3" s="79"/>
    </row>
    <row r="4" spans="1:7" s="47" customFormat="1" x14ac:dyDescent="0.25"/>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0.4</v>
      </c>
      <c r="D6" s="17">
        <v>10</v>
      </c>
      <c r="E6" s="17">
        <f>D6*C6</f>
        <v>4</v>
      </c>
      <c r="F6" s="83">
        <f>(E6+E7+E8)*0.4</f>
        <v>4</v>
      </c>
      <c r="G6" s="53" t="s">
        <v>80</v>
      </c>
    </row>
    <row r="7" spans="1:7" ht="57" customHeight="1" x14ac:dyDescent="0.25">
      <c r="A7" s="81"/>
      <c r="B7" s="13" t="s">
        <v>9</v>
      </c>
      <c r="C7" s="7">
        <v>0.4</v>
      </c>
      <c r="D7" s="17">
        <v>10</v>
      </c>
      <c r="E7" s="17">
        <f>D7*C7</f>
        <v>4</v>
      </c>
      <c r="F7" s="84"/>
      <c r="G7" s="53" t="s">
        <v>18</v>
      </c>
    </row>
    <row r="8" spans="1:7" ht="72.75" customHeight="1" x14ac:dyDescent="0.25">
      <c r="A8" s="82"/>
      <c r="B8" s="13" t="s">
        <v>10</v>
      </c>
      <c r="C8" s="7">
        <v>0.2</v>
      </c>
      <c r="D8" s="17">
        <v>10</v>
      </c>
      <c r="E8" s="17">
        <f>D8*C8</f>
        <v>2</v>
      </c>
      <c r="F8" s="85"/>
      <c r="G8" s="53" t="s">
        <v>36</v>
      </c>
    </row>
    <row r="9" spans="1:7" ht="87" customHeight="1" x14ac:dyDescent="0.25">
      <c r="A9" s="91" t="s">
        <v>12</v>
      </c>
      <c r="B9" s="13" t="s">
        <v>56</v>
      </c>
      <c r="C9" s="7">
        <v>0.4</v>
      </c>
      <c r="D9" s="17">
        <v>10</v>
      </c>
      <c r="E9" s="17">
        <f>D9*C9</f>
        <v>4</v>
      </c>
      <c r="F9" s="86">
        <f>(E9+E10+E11)*0.2</f>
        <v>2</v>
      </c>
      <c r="G9" s="32"/>
    </row>
    <row r="10" spans="1:7" ht="96" customHeight="1" x14ac:dyDescent="0.25">
      <c r="A10" s="91"/>
      <c r="B10" s="13" t="s">
        <v>53</v>
      </c>
      <c r="C10" s="7">
        <v>0.2</v>
      </c>
      <c r="D10" s="17">
        <v>10</v>
      </c>
      <c r="E10" s="17">
        <f>D10*C10</f>
        <v>2</v>
      </c>
      <c r="F10" s="86"/>
      <c r="G10" s="54" t="s">
        <v>46</v>
      </c>
    </row>
    <row r="11" spans="1:7" ht="79.5" customHeight="1" x14ac:dyDescent="0.25">
      <c r="A11" s="91"/>
      <c r="B11" s="13" t="s">
        <v>51</v>
      </c>
      <c r="C11" s="7">
        <v>0.4</v>
      </c>
      <c r="D11" s="17">
        <v>10</v>
      </c>
      <c r="E11" s="17">
        <f>D11*C11</f>
        <v>4</v>
      </c>
      <c r="F11" s="86"/>
      <c r="G11" s="32"/>
    </row>
    <row r="12" spans="1:7" ht="42" customHeight="1" x14ac:dyDescent="0.25">
      <c r="A12" s="80" t="s">
        <v>13</v>
      </c>
      <c r="B12" s="13" t="s">
        <v>23</v>
      </c>
      <c r="C12" s="7">
        <v>0.3</v>
      </c>
      <c r="D12" s="17">
        <v>10</v>
      </c>
      <c r="E12" s="17">
        <f>D12*C12</f>
        <v>3</v>
      </c>
      <c r="F12" s="83">
        <f>(E12+E13+E14+E15)*0.4</f>
        <v>4</v>
      </c>
      <c r="G12" s="54" t="s">
        <v>35</v>
      </c>
    </row>
    <row r="13" spans="1:7" ht="97.5" customHeight="1" x14ac:dyDescent="0.25">
      <c r="A13" s="81"/>
      <c r="B13" s="13" t="s">
        <v>27</v>
      </c>
      <c r="C13" s="7">
        <v>0.3</v>
      </c>
      <c r="D13" s="17">
        <v>10</v>
      </c>
      <c r="E13" s="17">
        <f>D13*C13</f>
        <v>3</v>
      </c>
      <c r="F13" s="84"/>
      <c r="G13" s="55" t="s">
        <v>46</v>
      </c>
    </row>
    <row r="14" spans="1:7" ht="52.5" customHeight="1" x14ac:dyDescent="0.25">
      <c r="A14" s="81"/>
      <c r="B14" s="13" t="s">
        <v>28</v>
      </c>
      <c r="C14" s="7">
        <v>0.2</v>
      </c>
      <c r="D14" s="17">
        <v>10</v>
      </c>
      <c r="E14" s="17">
        <f>D14*C14</f>
        <v>2</v>
      </c>
      <c r="F14" s="84"/>
      <c r="G14" s="54" t="s">
        <v>81</v>
      </c>
    </row>
    <row r="15" spans="1:7" ht="71.25" customHeight="1" x14ac:dyDescent="0.25">
      <c r="A15" s="82"/>
      <c r="B15" s="13" t="s">
        <v>29</v>
      </c>
      <c r="C15" s="7">
        <v>0.2</v>
      </c>
      <c r="D15" s="17">
        <v>10</v>
      </c>
      <c r="E15" s="17">
        <f>D15*C15</f>
        <v>2</v>
      </c>
      <c r="F15" s="85"/>
      <c r="G15" s="56" t="s">
        <v>38</v>
      </c>
    </row>
    <row r="16" spans="1:7" s="47" customFormat="1" ht="19.5" customHeight="1" x14ac:dyDescent="0.25">
      <c r="A16" s="45" t="s">
        <v>14</v>
      </c>
      <c r="B16" s="46"/>
      <c r="C16" s="46"/>
      <c r="D16" s="46"/>
      <c r="E16" s="46"/>
      <c r="F16" s="36">
        <f>F6+F9+F12</f>
        <v>10</v>
      </c>
      <c r="G16" s="46"/>
    </row>
    <row r="17" spans="1:7" ht="70.5" customHeight="1" x14ac:dyDescent="0.25">
      <c r="A17" s="29" t="s">
        <v>15</v>
      </c>
      <c r="B17" s="87" t="s">
        <v>30</v>
      </c>
      <c r="C17" s="88"/>
      <c r="D17" s="88"/>
      <c r="E17" s="88"/>
      <c r="F17" s="88"/>
      <c r="G17" s="89"/>
    </row>
    <row r="18" spans="1:7" ht="66" customHeight="1" x14ac:dyDescent="0.25">
      <c r="A18" s="29" t="s">
        <v>16</v>
      </c>
      <c r="B18" s="90" t="s">
        <v>82</v>
      </c>
      <c r="C18" s="88"/>
      <c r="D18" s="88"/>
      <c r="E18" s="88"/>
      <c r="F18" s="88"/>
      <c r="G18" s="89"/>
    </row>
  </sheetData>
  <customSheetViews>
    <customSheetView guid="{65D17E01-2C95-467A-A6C0-284D8AF9353A}" scale="70" printArea="1" view="pageBreakPreview">
      <selection activeCell="D9" sqref="D9"/>
      <pageMargins left="0.39370078740157483" right="0.39370078740157483" top="0.39370078740157483" bottom="0.39370078740157483" header="0.31496062992125984" footer="0.31496062992125984"/>
      <pageSetup paperSize="9" scale="61" orientation="landscape" r:id="rId1"/>
      <headerFooter>
        <oddFooter>&amp;R85</oddFooter>
      </headerFooter>
    </customSheetView>
    <customSheetView guid="{83B5464C-805B-41DB-81B9-A691DDF78663}" scale="80" showPageBreaks="1" printArea="1" view="pageBreakPreview" topLeftCell="A7">
      <selection activeCell="E16" sqref="E16"/>
      <pageMargins left="0.39370078740157483" right="0.39370078740157483" top="0.39370078740157483" bottom="0.39370078740157483" header="0.31496062992125984" footer="0.31496062992125984"/>
      <pageSetup paperSize="9" scale="61" orientation="landscape" r:id="rId2"/>
      <headerFooter>
        <oddFooter>&amp;R85</oddFooter>
      </headerFooter>
    </customSheetView>
    <customSheetView guid="{6D50AFB0-1F88-45CC-9714-E302C21A7AF6}"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3"/>
      <headerFooter>
        <oddFooter>&amp;R85</oddFooter>
      </headerFooter>
    </customSheetView>
    <customSheetView guid="{D064BFE3-0CFC-4FA0-A904-E97A6AB4FB27}" showPageBreaks="1" printArea="1" view="pageBreakPreview" topLeftCell="A13">
      <selection activeCell="B18" sqref="B18:G18"/>
      <pageMargins left="0.39370078740157483" right="0.39370078740157483" top="0.39370078740157483" bottom="0.39370078740157483" header="0.31496062992125984" footer="0.31496062992125984"/>
      <pageSetup paperSize="9" scale="61" firstPageNumber="79" orientation="landscape" useFirstPageNumber="1" r:id="rId4"/>
      <headerFooter>
        <oddFooter>&amp;R79</oddFooter>
      </headerFooter>
    </customSheetView>
    <customSheetView guid="{DB5FF748-5A0B-481D-84B1-E8DCB60F31BB}" scale="70" printArea="1">
      <selection activeCell="E10" sqref="E10"/>
      <pageMargins left="0.39370078740157483" right="0.39370078740157483" top="0.39370078740157483" bottom="0.39370078740157483" header="0.31496062992125984" footer="0.31496062992125984"/>
      <pageSetup paperSize="9" scale="61" orientation="landscape" r:id="rId5"/>
      <headerFooter>
        <oddFooter>&amp;R85</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B1" zoomScale="80" zoomScaleNormal="80" zoomScaleSheetLayoutView="80" workbookViewId="0">
      <selection activeCell="G15" sqref="G15"/>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21" customHeight="1" x14ac:dyDescent="0.25">
      <c r="A2" s="112" t="s">
        <v>37</v>
      </c>
      <c r="B2" s="112"/>
      <c r="C2" s="112"/>
      <c r="D2" s="112"/>
      <c r="E2" s="112"/>
      <c r="F2" s="112"/>
      <c r="G2" s="112"/>
    </row>
    <row r="3" spans="1:7" ht="16.5" x14ac:dyDescent="0.25">
      <c r="A3" s="79" t="s">
        <v>31</v>
      </c>
      <c r="B3" s="79"/>
      <c r="C3" s="79"/>
      <c r="D3" s="79"/>
      <c r="E3" s="79"/>
      <c r="F3" s="79"/>
      <c r="G3" s="79"/>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0.5</v>
      </c>
      <c r="D6" s="17">
        <v>8</v>
      </c>
      <c r="E6" s="17">
        <f>D6*C6</f>
        <v>4</v>
      </c>
      <c r="F6" s="83">
        <f>(E6+E7+E8)*0.4</f>
        <v>2.6</v>
      </c>
      <c r="G6" s="53" t="s">
        <v>177</v>
      </c>
    </row>
    <row r="7" spans="1:7" ht="57" customHeight="1" x14ac:dyDescent="0.25">
      <c r="A7" s="81"/>
      <c r="B7" s="13" t="s">
        <v>9</v>
      </c>
      <c r="C7" s="7">
        <v>0.5</v>
      </c>
      <c r="D7" s="17">
        <v>5</v>
      </c>
      <c r="E7" s="17">
        <f>D7*C7</f>
        <v>2.5</v>
      </c>
      <c r="F7" s="84"/>
      <c r="G7" s="53" t="s">
        <v>178</v>
      </c>
    </row>
    <row r="8" spans="1:7" ht="72.75" hidden="1" customHeight="1" x14ac:dyDescent="0.25">
      <c r="A8" s="82"/>
      <c r="B8" s="66"/>
      <c r="C8" s="67"/>
      <c r="D8" s="17"/>
      <c r="E8" s="17"/>
      <c r="F8" s="85"/>
      <c r="G8" s="53"/>
    </row>
    <row r="9" spans="1:7" ht="51.75" customHeight="1" x14ac:dyDescent="0.25">
      <c r="A9" s="91" t="s">
        <v>12</v>
      </c>
      <c r="B9" s="13" t="s">
        <v>54</v>
      </c>
      <c r="C9" s="7">
        <v>0.6</v>
      </c>
      <c r="D9" s="17">
        <v>10</v>
      </c>
      <c r="E9" s="17">
        <f>D9*C9</f>
        <v>6</v>
      </c>
      <c r="F9" s="86">
        <f>(E9+E10+E11)*0.2</f>
        <v>2</v>
      </c>
      <c r="G9" s="54"/>
    </row>
    <row r="10" spans="1:7" ht="41.25" customHeight="1" x14ac:dyDescent="0.25">
      <c r="A10" s="91"/>
      <c r="B10" s="13" t="s">
        <v>58</v>
      </c>
      <c r="C10" s="7">
        <v>0.4</v>
      </c>
      <c r="D10" s="17">
        <v>10</v>
      </c>
      <c r="E10" s="17">
        <f>D10*C10</f>
        <v>4</v>
      </c>
      <c r="F10" s="86"/>
      <c r="G10" s="54"/>
    </row>
    <row r="11" spans="1:7" ht="41.25" hidden="1" customHeight="1" x14ac:dyDescent="0.25">
      <c r="A11" s="91"/>
      <c r="B11" s="66"/>
      <c r="C11" s="67"/>
      <c r="D11" s="68"/>
      <c r="E11" s="68"/>
      <c r="F11" s="86"/>
      <c r="G11" s="54"/>
    </row>
    <row r="12" spans="1:7" ht="42" customHeight="1" x14ac:dyDescent="0.25">
      <c r="A12" s="80" t="s">
        <v>13</v>
      </c>
      <c r="B12" s="26" t="s">
        <v>23</v>
      </c>
      <c r="C12" s="20">
        <v>0.4</v>
      </c>
      <c r="D12" s="17">
        <v>5</v>
      </c>
      <c r="E12" s="17">
        <f>D12*C12</f>
        <v>2</v>
      </c>
      <c r="F12" s="83">
        <f>(E12+E13+E14+E15)*0.4</f>
        <v>2.9600000000000004</v>
      </c>
      <c r="G12" s="54" t="s">
        <v>179</v>
      </c>
    </row>
    <row r="13" spans="1:7" ht="67.5" hidden="1" customHeight="1" x14ac:dyDescent="0.25">
      <c r="A13" s="81"/>
      <c r="B13" s="66"/>
      <c r="C13" s="67"/>
      <c r="D13" s="17"/>
      <c r="E13" s="17"/>
      <c r="F13" s="84"/>
      <c r="G13" s="76"/>
    </row>
    <row r="14" spans="1:7" ht="52.5" customHeight="1" x14ac:dyDescent="0.25">
      <c r="A14" s="81"/>
      <c r="B14" s="13" t="s">
        <v>28</v>
      </c>
      <c r="C14" s="7">
        <v>0.3</v>
      </c>
      <c r="D14" s="17">
        <v>8</v>
      </c>
      <c r="E14" s="17">
        <f>D14*C14</f>
        <v>2.4</v>
      </c>
      <c r="F14" s="84"/>
      <c r="G14" s="54" t="s">
        <v>180</v>
      </c>
    </row>
    <row r="15" spans="1:7" ht="71.25" customHeight="1" x14ac:dyDescent="0.25">
      <c r="A15" s="82"/>
      <c r="B15" s="13" t="s">
        <v>29</v>
      </c>
      <c r="C15" s="7">
        <v>0.3</v>
      </c>
      <c r="D15" s="17">
        <v>10</v>
      </c>
      <c r="E15" s="17">
        <f>D15*C15</f>
        <v>3</v>
      </c>
      <c r="F15" s="85"/>
      <c r="G15" s="55" t="s">
        <v>181</v>
      </c>
    </row>
    <row r="16" spans="1:7" ht="19.5" customHeight="1" x14ac:dyDescent="0.25">
      <c r="A16" s="51" t="s">
        <v>14</v>
      </c>
      <c r="B16" s="42"/>
      <c r="C16" s="42"/>
      <c r="D16" s="42"/>
      <c r="E16" s="42"/>
      <c r="F16" s="36">
        <f>F6+F9+F12</f>
        <v>7.5600000000000005</v>
      </c>
      <c r="G16" s="42"/>
    </row>
    <row r="17" spans="1:7" ht="57" customHeight="1" x14ac:dyDescent="0.25">
      <c r="A17" s="29" t="s">
        <v>15</v>
      </c>
      <c r="B17" s="120" t="s">
        <v>34</v>
      </c>
      <c r="C17" s="110"/>
      <c r="D17" s="110"/>
      <c r="E17" s="110"/>
      <c r="F17" s="110"/>
      <c r="G17" s="111"/>
    </row>
    <row r="18" spans="1:7" ht="50.25" customHeight="1" x14ac:dyDescent="0.25">
      <c r="A18" s="52" t="s">
        <v>16</v>
      </c>
      <c r="B18" s="109" t="s">
        <v>182</v>
      </c>
      <c r="C18" s="110"/>
      <c r="D18" s="110"/>
      <c r="E18" s="110"/>
      <c r="F18" s="110"/>
      <c r="G18" s="111"/>
    </row>
  </sheetData>
  <customSheetViews>
    <customSheetView guid="{65D17E01-2C95-467A-A6C0-284D8AF9353A}" scale="80" showPageBreaks="1" printArea="1" hiddenRows="1" view="pageBreakPreview">
      <selection activeCell="M7" sqref="M7"/>
      <pageMargins left="0.39370078740157483" right="0.39370078740157483" top="0.39370078740157483" bottom="0.39370078740157483" header="0.31496062992125984" footer="0.31496062992125984"/>
      <pageSetup paperSize="9" scale="72" orientation="landscape" r:id="rId1"/>
      <headerFooter>
        <oddFooter>&amp;R90</oddFooter>
      </headerFooter>
    </customSheetView>
    <customSheetView guid="{83B5464C-805B-41DB-81B9-A691DDF78663}" scale="80" showPageBreaks="1" printArea="1" hiddenRows="1" view="pageBreakPreview" topLeftCell="B1">
      <selection activeCell="G15" sqref="G15"/>
      <pageMargins left="0.39370078740157483" right="0.39370078740157483" top="0.39370078740157483" bottom="0.39370078740157483" header="0.31496062992125984" footer="0.31496062992125984"/>
      <pageSetup paperSize="9" scale="72" orientation="landscape" r:id="rId2"/>
      <headerFooter>
        <oddFooter>&amp;R90</oddFooter>
      </headerFooter>
    </customSheetView>
    <customSheetView guid="{6D50AFB0-1F88-45CC-9714-E302C21A7AF6}" scale="80" showPageBreaks="1" printArea="1" hiddenRows="1" view="pageBreakPreview">
      <selection activeCell="D12" sqref="D12"/>
      <pageMargins left="0.39370078740157483" right="0.39370078740157483" top="0.39370078740157483" bottom="0.39370078740157483" header="0.31496062992125984" footer="0.31496062992125984"/>
      <pageSetup paperSize="9" scale="72" orientation="landscape" r:id="rId3"/>
      <headerFooter>
        <oddFooter>&amp;R90</oddFooter>
      </headerFooter>
    </customSheetView>
    <customSheetView guid="{D064BFE3-0CFC-4FA0-A904-E97A6AB4FB27}" scale="80" showPageBreaks="1" printArea="1" hiddenRows="1" view="pageBreakPreview">
      <selection activeCell="G15" sqref="G15"/>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DB5FF748-5A0B-481D-84B1-E8DCB60F31BB}" scale="80" showPageBreaks="1" printArea="1" hiddenRows="1" topLeftCell="A4">
      <selection activeCell="C14" sqref="C12:G15"/>
      <pageMargins left="0.39370078740157483" right="0.39370078740157483" top="0.39370078740157483" bottom="0.39370078740157483" header="0.31496062992125984" footer="0.31496062992125984"/>
      <pageSetup paperSize="9" scale="72" orientation="landscape" r:id="rId5"/>
      <headerFooter>
        <oddFooter>&amp;R90</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A4" zoomScale="80" zoomScaleNormal="80" zoomScaleSheetLayoutView="90" workbookViewId="0">
      <selection activeCell="E10" sqref="E10"/>
    </sheetView>
  </sheetViews>
  <sheetFormatPr defaultRowHeight="15" x14ac:dyDescent="0.25"/>
  <cols>
    <col min="1" max="1" width="29.85546875" style="40" customWidth="1"/>
    <col min="2" max="2" width="60.42578125" style="40" customWidth="1"/>
    <col min="3" max="4" width="9.140625" style="40"/>
    <col min="5" max="5" width="17.140625" style="40" customWidth="1"/>
    <col min="6" max="6" width="18" style="40" customWidth="1"/>
    <col min="7" max="7" width="43.42578125" style="40" customWidth="1"/>
    <col min="8" max="16384" width="9.140625" style="40"/>
  </cols>
  <sheetData>
    <row r="1" spans="1:8" ht="16.5" x14ac:dyDescent="0.25">
      <c r="A1" s="78" t="s">
        <v>0</v>
      </c>
      <c r="B1" s="78"/>
      <c r="C1" s="78"/>
      <c r="D1" s="78"/>
      <c r="E1" s="78"/>
      <c r="F1" s="78"/>
      <c r="G1" s="78"/>
    </row>
    <row r="2" spans="1:8" ht="10.5" customHeight="1" x14ac:dyDescent="0.25">
      <c r="A2" s="112" t="s">
        <v>68</v>
      </c>
      <c r="B2" s="112"/>
      <c r="C2" s="112"/>
      <c r="D2" s="112"/>
      <c r="E2" s="112"/>
      <c r="F2" s="112"/>
      <c r="G2" s="112"/>
    </row>
    <row r="3" spans="1:8" ht="9" customHeight="1" x14ac:dyDescent="0.25">
      <c r="A3" s="112"/>
      <c r="B3" s="112"/>
      <c r="C3" s="112"/>
      <c r="D3" s="112"/>
      <c r="E3" s="112"/>
      <c r="F3" s="112"/>
      <c r="G3" s="112"/>
    </row>
    <row r="4" spans="1:8" ht="16.5" x14ac:dyDescent="0.25">
      <c r="A4" s="79" t="s">
        <v>31</v>
      </c>
      <c r="B4" s="79"/>
      <c r="C4" s="79"/>
      <c r="D4" s="79"/>
      <c r="E4" s="79"/>
      <c r="F4" s="79"/>
      <c r="G4" s="79"/>
    </row>
    <row r="6" spans="1:8" ht="42.75" x14ac:dyDescent="0.25">
      <c r="A6" s="44" t="s">
        <v>1</v>
      </c>
      <c r="B6" s="44" t="s">
        <v>2</v>
      </c>
      <c r="C6" s="44" t="s">
        <v>3</v>
      </c>
      <c r="D6" s="44" t="s">
        <v>4</v>
      </c>
      <c r="E6" s="44" t="s">
        <v>5</v>
      </c>
      <c r="F6" s="44" t="s">
        <v>6</v>
      </c>
      <c r="G6" s="44" t="s">
        <v>7</v>
      </c>
    </row>
    <row r="7" spans="1:8" ht="38.25" customHeight="1" x14ac:dyDescent="0.25">
      <c r="A7" s="80" t="s">
        <v>11</v>
      </c>
      <c r="B7" s="13" t="s">
        <v>8</v>
      </c>
      <c r="C7" s="7">
        <v>0.5</v>
      </c>
      <c r="D7" s="7">
        <v>8</v>
      </c>
      <c r="E7" s="7">
        <f>D7*C7</f>
        <v>4</v>
      </c>
      <c r="F7" s="103">
        <f>(E7+E8)*0.4</f>
        <v>1.6</v>
      </c>
      <c r="G7" s="60" t="s">
        <v>153</v>
      </c>
    </row>
    <row r="8" spans="1:8" ht="57" customHeight="1" x14ac:dyDescent="0.25">
      <c r="A8" s="81"/>
      <c r="B8" s="13" t="s">
        <v>9</v>
      </c>
      <c r="C8" s="7">
        <v>0.5</v>
      </c>
      <c r="D8" s="7">
        <v>0</v>
      </c>
      <c r="E8" s="7">
        <f>D8*C8</f>
        <v>0</v>
      </c>
      <c r="F8" s="104"/>
      <c r="G8" s="60" t="s">
        <v>154</v>
      </c>
      <c r="H8" s="43"/>
    </row>
    <row r="9" spans="1:8" ht="72.75" hidden="1" customHeight="1" x14ac:dyDescent="0.25">
      <c r="A9" s="82"/>
      <c r="B9" s="13" t="s">
        <v>10</v>
      </c>
      <c r="C9" s="12" t="s">
        <v>32</v>
      </c>
      <c r="D9" s="12" t="s">
        <v>32</v>
      </c>
      <c r="E9" s="7">
        <v>0</v>
      </c>
      <c r="F9" s="105"/>
      <c r="G9" s="10"/>
    </row>
    <row r="10" spans="1:8" ht="41.25" customHeight="1" x14ac:dyDescent="0.25">
      <c r="A10" s="91" t="s">
        <v>12</v>
      </c>
      <c r="B10" s="13" t="s">
        <v>54</v>
      </c>
      <c r="C10" s="7">
        <v>0.6</v>
      </c>
      <c r="D10" s="7">
        <v>10</v>
      </c>
      <c r="E10" s="7">
        <f t="shared" ref="E10:E15" si="0">D10*C10</f>
        <v>6</v>
      </c>
      <c r="F10" s="103">
        <f>(E10+E12)*0.2</f>
        <v>2</v>
      </c>
      <c r="G10" s="8"/>
      <c r="H10" s="50"/>
    </row>
    <row r="11" spans="1:8" ht="81" hidden="1" customHeight="1" x14ac:dyDescent="0.25">
      <c r="A11" s="91"/>
      <c r="B11" s="13" t="s">
        <v>26</v>
      </c>
      <c r="C11" s="7" t="s">
        <v>32</v>
      </c>
      <c r="D11" s="12" t="s">
        <v>32</v>
      </c>
      <c r="E11" s="7">
        <v>0</v>
      </c>
      <c r="F11" s="104"/>
      <c r="G11" s="8"/>
    </row>
    <row r="12" spans="1:8" ht="45" x14ac:dyDescent="0.25">
      <c r="A12" s="91"/>
      <c r="B12" s="13" t="s">
        <v>58</v>
      </c>
      <c r="C12" s="7">
        <v>0.4</v>
      </c>
      <c r="D12" s="7">
        <v>10</v>
      </c>
      <c r="E12" s="7">
        <f t="shared" si="0"/>
        <v>4</v>
      </c>
      <c r="F12" s="105"/>
      <c r="G12" s="8"/>
    </row>
    <row r="13" spans="1:8" ht="42" customHeight="1" x14ac:dyDescent="0.25">
      <c r="A13" s="80" t="s">
        <v>13</v>
      </c>
      <c r="B13" s="13" t="s">
        <v>23</v>
      </c>
      <c r="C13" s="7">
        <v>0.4</v>
      </c>
      <c r="D13" s="7">
        <v>8</v>
      </c>
      <c r="E13" s="7">
        <f t="shared" si="0"/>
        <v>3.2</v>
      </c>
      <c r="F13" s="103">
        <f>(E13+E14+E15+E16)*0.4</f>
        <v>3.08</v>
      </c>
      <c r="G13" s="61" t="s">
        <v>162</v>
      </c>
    </row>
    <row r="14" spans="1:8" ht="67.5" hidden="1" customHeight="1" x14ac:dyDescent="0.25">
      <c r="A14" s="81"/>
      <c r="B14" s="13" t="s">
        <v>27</v>
      </c>
      <c r="C14" s="7" t="s">
        <v>32</v>
      </c>
      <c r="D14" s="12" t="s">
        <v>32</v>
      </c>
      <c r="E14" s="7">
        <v>0</v>
      </c>
      <c r="F14" s="104"/>
      <c r="G14" s="11"/>
    </row>
    <row r="15" spans="1:8" ht="52.5" customHeight="1" x14ac:dyDescent="0.25">
      <c r="A15" s="81"/>
      <c r="B15" s="13" t="s">
        <v>28</v>
      </c>
      <c r="C15" s="7">
        <v>0.3</v>
      </c>
      <c r="D15" s="7">
        <v>5</v>
      </c>
      <c r="E15" s="7">
        <f t="shared" si="0"/>
        <v>1.5</v>
      </c>
      <c r="F15" s="104"/>
      <c r="G15" s="61" t="s">
        <v>168</v>
      </c>
    </row>
    <row r="16" spans="1:8" ht="71.25" customHeight="1" x14ac:dyDescent="0.25">
      <c r="A16" s="82"/>
      <c r="B16" s="13" t="s">
        <v>29</v>
      </c>
      <c r="C16" s="7">
        <v>0.3</v>
      </c>
      <c r="D16" s="7">
        <v>10</v>
      </c>
      <c r="E16" s="7">
        <f>D16*C16</f>
        <v>3</v>
      </c>
      <c r="F16" s="105"/>
      <c r="G16" s="63" t="s">
        <v>171</v>
      </c>
    </row>
    <row r="17" spans="1:7" s="47" customFormat="1" ht="19.5" customHeight="1" x14ac:dyDescent="0.25">
      <c r="A17" s="45" t="s">
        <v>14</v>
      </c>
      <c r="B17" s="46"/>
      <c r="C17" s="46"/>
      <c r="D17" s="46"/>
      <c r="E17" s="46"/>
      <c r="F17" s="36">
        <f>F7+F10+F13</f>
        <v>6.68</v>
      </c>
      <c r="G17" s="46"/>
    </row>
    <row r="18" spans="1:7" ht="48.75" customHeight="1" x14ac:dyDescent="0.25">
      <c r="A18" s="29" t="s">
        <v>15</v>
      </c>
      <c r="B18" s="98" t="s">
        <v>34</v>
      </c>
      <c r="C18" s="99"/>
      <c r="D18" s="99"/>
      <c r="E18" s="99"/>
      <c r="F18" s="99"/>
      <c r="G18" s="100"/>
    </row>
    <row r="19" spans="1:7" ht="63" customHeight="1" x14ac:dyDescent="0.25">
      <c r="A19" s="29" t="s">
        <v>16</v>
      </c>
      <c r="B19" s="101" t="s">
        <v>175</v>
      </c>
      <c r="C19" s="99"/>
      <c r="D19" s="99"/>
      <c r="E19" s="99"/>
      <c r="F19" s="99"/>
      <c r="G19" s="100"/>
    </row>
  </sheetData>
  <customSheetViews>
    <customSheetView guid="{65D17E01-2C95-467A-A6C0-284D8AF9353A}" scale="80" showPageBreaks="1" printArea="1" hiddenRows="1" view="pageBreakPreview">
      <selection activeCell="E16" sqref="E16"/>
      <pageMargins left="0.39370078740157483" right="0.39370078740157483" top="0.39370078740157483" bottom="0.39370078740157483" header="0.31496062992125984" footer="0.31496062992125984"/>
      <pageSetup paperSize="9" scale="60" orientation="landscape" r:id="rId1"/>
      <headerFooter>
        <oddFooter>&amp;R88</oddFooter>
      </headerFooter>
    </customSheetView>
    <customSheetView guid="{83B5464C-805B-41DB-81B9-A691DDF78663}" scale="80" showPageBreaks="1" printArea="1" hiddenRows="1" view="pageBreakPreview" topLeftCell="A4">
      <selection activeCell="E10" sqref="E10"/>
      <pageMargins left="0.39370078740157483" right="0.39370078740157483" top="0.39370078740157483" bottom="0.39370078740157483" header="0.31496062992125984" footer="0.31496062992125984"/>
      <pageSetup paperSize="9" scale="60" orientation="landscape" r:id="rId2"/>
      <headerFooter>
        <oddFooter>&amp;R88</oddFooter>
      </headerFooter>
    </customSheetView>
    <customSheetView guid="{6D50AFB0-1F88-45CC-9714-E302C21A7AF6}"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3"/>
      <headerFooter>
        <oddFooter>&amp;R88</oddFooter>
      </headerFooter>
    </customSheetView>
    <customSheetView guid="{D064BFE3-0CFC-4FA0-A904-E97A6AB4FB27}" scale="90" showPageBreaks="1" printArea="1" hiddenRows="1" view="pageBreakPreview">
      <selection activeCell="D12" sqref="D12"/>
      <pageMargins left="0.39370078740157483" right="0.39370078740157483" top="0.39370078740157483" bottom="0.39370078740157483" header="0.31496062992125984" footer="0.31496062992125984"/>
      <pageSetup paperSize="9" scale="60" orientation="landscape" r:id="rId4"/>
      <headerFooter>
        <oddFooter>&amp;R93</oddFooter>
      </headerFooter>
    </customSheetView>
    <customSheetView guid="{DB5FF748-5A0B-481D-84B1-E8DCB60F31BB}" scale="90" showPageBreaks="1" printArea="1" hiddenRows="1" view="pageBreakPreview">
      <selection activeCell="F20" sqref="F20"/>
      <pageMargins left="0.39370078740157483" right="0.39370078740157483" top="0.39370078740157483" bottom="0.39370078740157483" header="0.31496062992125984" footer="0.31496062992125984"/>
      <pageSetup paperSize="9" scale="60" orientation="landscape" r:id="rId5"/>
      <headerFooter>
        <oddFooter>&amp;R88</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&amp;R88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zoomScaleNormal="90" zoomScaleSheetLayoutView="80" workbookViewId="0">
      <selection activeCell="E9" sqref="E9"/>
    </sheetView>
  </sheetViews>
  <sheetFormatPr defaultRowHeight="15" x14ac:dyDescent="0.25"/>
  <cols>
    <col min="1" max="1" width="33"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9" ht="16.5" x14ac:dyDescent="0.25">
      <c r="A1" s="78" t="s">
        <v>0</v>
      </c>
      <c r="B1" s="78"/>
      <c r="C1" s="78"/>
      <c r="D1" s="78"/>
      <c r="E1" s="78"/>
      <c r="F1" s="78"/>
      <c r="G1" s="78"/>
    </row>
    <row r="2" spans="1:9" ht="36" customHeight="1" x14ac:dyDescent="0.25">
      <c r="A2" s="112" t="s">
        <v>63</v>
      </c>
      <c r="B2" s="112"/>
      <c r="C2" s="112"/>
      <c r="D2" s="112"/>
      <c r="E2" s="112"/>
      <c r="F2" s="112"/>
      <c r="G2" s="112"/>
    </row>
    <row r="3" spans="1:9" ht="16.5" x14ac:dyDescent="0.25">
      <c r="A3" s="79" t="s">
        <v>31</v>
      </c>
      <c r="B3" s="79"/>
      <c r="C3" s="79"/>
      <c r="D3" s="79"/>
      <c r="E3" s="79"/>
      <c r="F3" s="79"/>
      <c r="G3" s="79"/>
    </row>
    <row r="5" spans="1:9" ht="42.75" x14ac:dyDescent="0.25">
      <c r="A5" s="44" t="s">
        <v>1</v>
      </c>
      <c r="B5" s="44" t="s">
        <v>2</v>
      </c>
      <c r="C5" s="44" t="s">
        <v>3</v>
      </c>
      <c r="D5" s="44" t="s">
        <v>4</v>
      </c>
      <c r="E5" s="44" t="s">
        <v>5</v>
      </c>
      <c r="F5" s="44" t="s">
        <v>6</v>
      </c>
      <c r="G5" s="44" t="s">
        <v>7</v>
      </c>
    </row>
    <row r="6" spans="1:9" ht="38.25" customHeight="1" x14ac:dyDescent="0.25">
      <c r="A6" s="80" t="s">
        <v>11</v>
      </c>
      <c r="B6" s="13" t="s">
        <v>8</v>
      </c>
      <c r="C6" s="7">
        <v>0.5</v>
      </c>
      <c r="D6" s="20">
        <v>10</v>
      </c>
      <c r="E6" s="73">
        <f>D6*C6</f>
        <v>5</v>
      </c>
      <c r="F6" s="124">
        <f>(E6+E7)*0.4</f>
        <v>2</v>
      </c>
      <c r="G6" s="38" t="s">
        <v>36</v>
      </c>
    </row>
    <row r="7" spans="1:9" ht="57" customHeight="1" x14ac:dyDescent="0.25">
      <c r="A7" s="81"/>
      <c r="B7" s="13" t="s">
        <v>9</v>
      </c>
      <c r="C7" s="7">
        <v>0.5</v>
      </c>
      <c r="D7" s="20">
        <v>0</v>
      </c>
      <c r="E7" s="73">
        <f>D7*C7</f>
        <v>0</v>
      </c>
      <c r="F7" s="125"/>
      <c r="G7" s="60" t="s">
        <v>158</v>
      </c>
    </row>
    <row r="8" spans="1:9" ht="72.75" hidden="1" customHeight="1" x14ac:dyDescent="0.25">
      <c r="A8" s="82"/>
      <c r="B8" s="66"/>
      <c r="C8" s="67"/>
      <c r="D8" s="30"/>
      <c r="E8" s="73"/>
      <c r="F8" s="126"/>
      <c r="G8" s="33"/>
    </row>
    <row r="9" spans="1:9" ht="35.25" customHeight="1" x14ac:dyDescent="0.25">
      <c r="A9" s="91" t="s">
        <v>64</v>
      </c>
      <c r="B9" s="48" t="s">
        <v>54</v>
      </c>
      <c r="C9" s="17">
        <v>0.6</v>
      </c>
      <c r="D9" s="20">
        <v>10</v>
      </c>
      <c r="E9" s="73">
        <f>D9*C9</f>
        <v>6</v>
      </c>
      <c r="F9" s="124">
        <f>(E9+E11)*0.2</f>
        <v>2</v>
      </c>
      <c r="G9" s="34"/>
      <c r="I9" s="49"/>
    </row>
    <row r="10" spans="1:9" ht="41.25" hidden="1" customHeight="1" x14ac:dyDescent="0.25">
      <c r="A10" s="91"/>
      <c r="B10" s="66"/>
      <c r="C10" s="67"/>
      <c r="D10" s="30"/>
      <c r="E10" s="73"/>
      <c r="F10" s="125"/>
      <c r="G10" s="34"/>
    </row>
    <row r="11" spans="1:9" ht="45" x14ac:dyDescent="0.25">
      <c r="A11" s="91"/>
      <c r="B11" s="26" t="s">
        <v>58</v>
      </c>
      <c r="C11" s="20">
        <v>0.4</v>
      </c>
      <c r="D11" s="20">
        <v>10</v>
      </c>
      <c r="E11" s="73">
        <f>D11*C11</f>
        <v>4</v>
      </c>
      <c r="F11" s="126"/>
      <c r="G11" s="34"/>
    </row>
    <row r="12" spans="1:9" ht="42" customHeight="1" x14ac:dyDescent="0.25">
      <c r="A12" s="80" t="s">
        <v>13</v>
      </c>
      <c r="B12" s="26" t="s">
        <v>23</v>
      </c>
      <c r="C12" s="20">
        <v>0.4</v>
      </c>
      <c r="D12" s="20">
        <v>5</v>
      </c>
      <c r="E12" s="73">
        <f>D12*C12</f>
        <v>2</v>
      </c>
      <c r="F12" s="92">
        <f>(E12+E14+E15)*0.4</f>
        <v>2.6</v>
      </c>
      <c r="G12" s="37" t="s">
        <v>164</v>
      </c>
    </row>
    <row r="13" spans="1:9" ht="67.5" hidden="1" customHeight="1" x14ac:dyDescent="0.25">
      <c r="A13" s="81"/>
      <c r="B13" s="66"/>
      <c r="C13" s="67"/>
      <c r="D13" s="30"/>
      <c r="E13" s="73"/>
      <c r="F13" s="93"/>
      <c r="G13" s="35"/>
    </row>
    <row r="14" spans="1:9" ht="52.5" customHeight="1" x14ac:dyDescent="0.25">
      <c r="A14" s="81"/>
      <c r="B14" s="71" t="s">
        <v>65</v>
      </c>
      <c r="C14" s="17">
        <v>0.3</v>
      </c>
      <c r="D14" s="20">
        <v>5</v>
      </c>
      <c r="E14" s="72">
        <f>D14*C14</f>
        <v>1.5</v>
      </c>
      <c r="F14" s="93"/>
      <c r="G14" s="37" t="s">
        <v>170</v>
      </c>
    </row>
    <row r="15" spans="1:9" ht="61.5" customHeight="1" x14ac:dyDescent="0.25">
      <c r="A15" s="82"/>
      <c r="B15" s="48" t="s">
        <v>29</v>
      </c>
      <c r="C15" s="17">
        <v>0.3</v>
      </c>
      <c r="D15" s="20">
        <v>10</v>
      </c>
      <c r="E15" s="73">
        <f>D15*C15</f>
        <v>3</v>
      </c>
      <c r="F15" s="94"/>
      <c r="G15" s="39" t="s">
        <v>172</v>
      </c>
    </row>
    <row r="16" spans="1:9" s="47" customFormat="1" ht="19.5" customHeight="1" x14ac:dyDescent="0.25">
      <c r="A16" s="45" t="s">
        <v>14</v>
      </c>
      <c r="B16" s="46"/>
      <c r="C16" s="46"/>
      <c r="D16" s="46"/>
      <c r="E16" s="46"/>
      <c r="F16" s="36">
        <f>F6+F9+F12</f>
        <v>6.6</v>
      </c>
      <c r="G16" s="46"/>
    </row>
    <row r="17" spans="1:7" ht="55.5" customHeight="1" x14ac:dyDescent="0.25">
      <c r="A17" s="29" t="s">
        <v>15</v>
      </c>
      <c r="B17" s="120" t="s">
        <v>34</v>
      </c>
      <c r="C17" s="110"/>
      <c r="D17" s="110"/>
      <c r="E17" s="110"/>
      <c r="F17" s="110"/>
      <c r="G17" s="111"/>
    </row>
    <row r="18" spans="1:7" ht="57.75" customHeight="1" x14ac:dyDescent="0.25">
      <c r="A18" s="29" t="s">
        <v>16</v>
      </c>
      <c r="B18" s="121" t="s">
        <v>74</v>
      </c>
      <c r="C18" s="122"/>
      <c r="D18" s="122"/>
      <c r="E18" s="122"/>
      <c r="F18" s="122"/>
      <c r="G18" s="123"/>
    </row>
  </sheetData>
  <customSheetViews>
    <customSheetView guid="{65D17E01-2C95-467A-A6C0-284D8AF9353A}" scale="80" printArea="1" hiddenRows="1" view="pageBreakPreview">
      <selection activeCell="Q26" sqref="Q26"/>
      <pageMargins left="0.39370078740157483" right="0.39370078740157483" top="0.39370078740157483" bottom="0.39370078740157483" header="0.31496062992125984" footer="0.31496062992125984"/>
      <pageSetup paperSize="9" scale="72" orientation="landscape" r:id="rId1"/>
      <headerFooter>
        <oddFooter>&amp;R92</oddFooter>
      </headerFooter>
    </customSheetView>
    <customSheetView guid="{83B5464C-805B-41DB-81B9-A691DDF78663}" showPageBreaks="1" printArea="1" hiddenRows="1">
      <selection activeCell="E9" sqref="E9"/>
      <pageMargins left="0.39370078740157483" right="0.39370078740157483" top="0.39370078740157483" bottom="0.39370078740157483" header="0.31496062992125984" footer="0.31496062992125984"/>
      <pageSetup paperSize="9" scale="72" orientation="landscape" r:id="rId2"/>
      <headerFooter>
        <oddFooter>&amp;R92</oddFooter>
      </headerFooter>
    </customSheetView>
    <customSheetView guid="{6D50AFB0-1F88-45CC-9714-E302C21A7AF6}" scale="80" showPageBreaks="1" printArea="1" hiddenRows="1">
      <selection activeCell="B19" sqref="B19:G19"/>
      <pageMargins left="0.39370078740157483" right="0.39370078740157483" top="0.39370078740157483" bottom="0.39370078740157483" header="0.31496062992125984" footer="0.31496062992125984"/>
      <pageSetup paperSize="9" scale="72" orientation="landscape" r:id="rId3"/>
      <headerFooter>
        <oddFooter>&amp;R92</oddFooter>
      </headerFooter>
    </customSheetView>
    <customSheetView guid="{D064BFE3-0CFC-4FA0-A904-E97A6AB4FB27}" scale="90" showPageBreaks="1" printArea="1" hiddenRows="1" view="pageBreakPreview">
      <selection activeCell="E14" sqref="E14"/>
      <pageMargins left="0.39370078740157483" right="0.39370078740157483" top="0.39370078740157483" bottom="0.39370078740157483" header="0.31496062992125984" footer="0.31496062992125984"/>
      <pageSetup paperSize="9" scale="72" orientation="landscape" r:id="rId4"/>
      <headerFooter>
        <oddFooter>&amp;R90</oddFooter>
      </headerFooter>
    </customSheetView>
    <customSheetView guid="{DB5FF748-5A0B-481D-84B1-E8DCB60F31BB}" scale="90" printArea="1" hiddenRows="1">
      <selection activeCell="I18" sqref="I18"/>
      <pageMargins left="0.39370078740157483" right="0.39370078740157483" top="0.39370078740157483" bottom="0.39370078740157483" header="0.31496062992125984" footer="0.31496062992125984"/>
      <pageSetup paperSize="9" scale="72" orientation="landscape" r:id="rId5"/>
      <headerFooter>
        <oddFooter>&amp;R92</oddFooter>
      </headerFooter>
    </customSheetView>
  </customSheetViews>
  <mergeCells count="11">
    <mergeCell ref="A12:A15"/>
    <mergeCell ref="F12:F15"/>
    <mergeCell ref="B17:G17"/>
    <mergeCell ref="B18:G18"/>
    <mergeCell ref="A9:A11"/>
    <mergeCell ref="F9:F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B1" zoomScale="80" zoomScaleNormal="100" zoomScaleSheetLayoutView="100" workbookViewId="0">
      <selection activeCell="G8" sqref="G8"/>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3.42578125" style="40" customWidth="1"/>
    <col min="8" max="16384" width="9.140625" style="40"/>
  </cols>
  <sheetData>
    <row r="1" spans="1:8" ht="16.5" x14ac:dyDescent="0.25">
      <c r="A1" s="78" t="s">
        <v>0</v>
      </c>
      <c r="B1" s="78"/>
      <c r="C1" s="78"/>
      <c r="D1" s="78"/>
      <c r="E1" s="78"/>
      <c r="F1" s="78"/>
      <c r="G1" s="78"/>
    </row>
    <row r="2" spans="1:8" ht="10.5" customHeight="1" x14ac:dyDescent="0.25">
      <c r="A2" s="112" t="s">
        <v>61</v>
      </c>
      <c r="B2" s="112"/>
      <c r="C2" s="112"/>
      <c r="D2" s="112"/>
      <c r="E2" s="112"/>
      <c r="F2" s="112"/>
      <c r="G2" s="112"/>
    </row>
    <row r="3" spans="1:8" ht="9" customHeight="1" x14ac:dyDescent="0.25">
      <c r="A3" s="112"/>
      <c r="B3" s="112"/>
      <c r="C3" s="112"/>
      <c r="D3" s="112"/>
      <c r="E3" s="112"/>
      <c r="F3" s="112"/>
      <c r="G3" s="112"/>
    </row>
    <row r="4" spans="1:8" ht="16.5" x14ac:dyDescent="0.25">
      <c r="A4" s="79" t="s">
        <v>31</v>
      </c>
      <c r="B4" s="79"/>
      <c r="C4" s="79"/>
      <c r="D4" s="79"/>
      <c r="E4" s="79"/>
      <c r="F4" s="79"/>
      <c r="G4" s="79"/>
    </row>
    <row r="5" spans="1:8" x14ac:dyDescent="0.25">
      <c r="A5" s="47"/>
      <c r="B5" s="47"/>
      <c r="C5" s="47"/>
      <c r="D5" s="47"/>
      <c r="E5" s="47"/>
      <c r="F5" s="47"/>
      <c r="G5" s="47"/>
    </row>
    <row r="6" spans="1:8" ht="42.75" x14ac:dyDescent="0.25">
      <c r="A6" s="44" t="s">
        <v>1</v>
      </c>
      <c r="B6" s="44" t="s">
        <v>2</v>
      </c>
      <c r="C6" s="44" t="s">
        <v>3</v>
      </c>
      <c r="D6" s="44" t="s">
        <v>4</v>
      </c>
      <c r="E6" s="44" t="s">
        <v>5</v>
      </c>
      <c r="F6" s="44" t="s">
        <v>6</v>
      </c>
      <c r="G6" s="44" t="s">
        <v>7</v>
      </c>
    </row>
    <row r="7" spans="1:8" ht="38.25" customHeight="1" x14ac:dyDescent="0.25">
      <c r="A7" s="80" t="s">
        <v>11</v>
      </c>
      <c r="B7" s="13" t="s">
        <v>8</v>
      </c>
      <c r="C7" s="7">
        <v>0.5</v>
      </c>
      <c r="D7" s="7">
        <v>10</v>
      </c>
      <c r="E7" s="7">
        <f>D7*C7</f>
        <v>5</v>
      </c>
      <c r="F7" s="103">
        <f>(E7+E8+E9)*0.4</f>
        <v>2</v>
      </c>
      <c r="G7" s="60" t="s">
        <v>126</v>
      </c>
    </row>
    <row r="8" spans="1:8" ht="57" customHeight="1" x14ac:dyDescent="0.25">
      <c r="A8" s="81"/>
      <c r="B8" s="13" t="s">
        <v>9</v>
      </c>
      <c r="C8" s="7">
        <v>0.5</v>
      </c>
      <c r="D8" s="7">
        <v>0</v>
      </c>
      <c r="E8" s="7">
        <f>D8*C8</f>
        <v>0</v>
      </c>
      <c r="F8" s="104"/>
      <c r="G8" s="60" t="s">
        <v>127</v>
      </c>
      <c r="H8" s="43"/>
    </row>
    <row r="9" spans="1:8" ht="72.75" hidden="1" customHeight="1" x14ac:dyDescent="0.25">
      <c r="A9" s="82"/>
      <c r="B9" s="13" t="s">
        <v>10</v>
      </c>
      <c r="C9" s="7" t="s">
        <v>32</v>
      </c>
      <c r="D9" s="7" t="s">
        <v>32</v>
      </c>
      <c r="E9" s="7">
        <v>0</v>
      </c>
      <c r="F9" s="105"/>
      <c r="G9" s="10"/>
    </row>
    <row r="10" spans="1:8" ht="78.75" customHeight="1" x14ac:dyDescent="0.25">
      <c r="A10" s="91" t="s">
        <v>12</v>
      </c>
      <c r="B10" s="13" t="s">
        <v>54</v>
      </c>
      <c r="C10" s="7">
        <v>0.6</v>
      </c>
      <c r="D10" s="7">
        <v>10</v>
      </c>
      <c r="E10" s="7">
        <f t="shared" ref="E10:E16" si="0">D10*C10</f>
        <v>6</v>
      </c>
      <c r="F10" s="102">
        <f>(E10+E11)*0.2</f>
        <v>1.6</v>
      </c>
      <c r="G10" s="61"/>
    </row>
    <row r="11" spans="1:8" ht="41.25" customHeight="1" x14ac:dyDescent="0.25">
      <c r="A11" s="91"/>
      <c r="B11" s="13" t="s">
        <v>58</v>
      </c>
      <c r="C11" s="7">
        <v>0.4</v>
      </c>
      <c r="D11" s="17">
        <v>5</v>
      </c>
      <c r="E11" s="7">
        <f t="shared" si="0"/>
        <v>2</v>
      </c>
      <c r="F11" s="102"/>
      <c r="G11" s="61" t="s">
        <v>139</v>
      </c>
    </row>
    <row r="12" spans="1:8" ht="81" hidden="1" customHeight="1" x14ac:dyDescent="0.25">
      <c r="A12" s="91"/>
      <c r="B12" s="13" t="s">
        <v>26</v>
      </c>
      <c r="C12" s="7" t="s">
        <v>32</v>
      </c>
      <c r="D12" s="7" t="s">
        <v>32</v>
      </c>
      <c r="E12" s="7">
        <v>0</v>
      </c>
      <c r="F12" s="102"/>
      <c r="G12" s="61"/>
    </row>
    <row r="13" spans="1:8" ht="42" customHeight="1" x14ac:dyDescent="0.25">
      <c r="A13" s="80" t="s">
        <v>13</v>
      </c>
      <c r="B13" s="13" t="s">
        <v>23</v>
      </c>
      <c r="C13" s="7">
        <v>0.4</v>
      </c>
      <c r="D13" s="7">
        <v>5</v>
      </c>
      <c r="E13" s="7">
        <f>D13*C13</f>
        <v>2</v>
      </c>
      <c r="F13" s="103">
        <f>(E13+E15+E16)*0.4</f>
        <v>2.9600000000000004</v>
      </c>
      <c r="G13" s="61" t="s">
        <v>128</v>
      </c>
    </row>
    <row r="14" spans="1:8" ht="67.5" hidden="1" customHeight="1" x14ac:dyDescent="0.25">
      <c r="A14" s="81"/>
      <c r="B14" s="13" t="s">
        <v>27</v>
      </c>
      <c r="C14" s="7" t="s">
        <v>32</v>
      </c>
      <c r="D14" s="7" t="s">
        <v>32</v>
      </c>
      <c r="E14" s="7">
        <v>0</v>
      </c>
      <c r="F14" s="104"/>
      <c r="G14" s="63"/>
    </row>
    <row r="15" spans="1:8" ht="52.5" customHeight="1" x14ac:dyDescent="0.25">
      <c r="A15" s="81"/>
      <c r="B15" s="13" t="s">
        <v>28</v>
      </c>
      <c r="C15" s="7">
        <v>0.3</v>
      </c>
      <c r="D15" s="7">
        <v>8</v>
      </c>
      <c r="E15" s="7">
        <f>D15*C15</f>
        <v>2.4</v>
      </c>
      <c r="F15" s="104"/>
      <c r="G15" s="61" t="s">
        <v>129</v>
      </c>
    </row>
    <row r="16" spans="1:8" ht="71.25" customHeight="1" x14ac:dyDescent="0.25">
      <c r="A16" s="82"/>
      <c r="B16" s="13" t="s">
        <v>29</v>
      </c>
      <c r="C16" s="7">
        <v>0.3</v>
      </c>
      <c r="D16" s="7">
        <v>10</v>
      </c>
      <c r="E16" s="7">
        <f t="shared" si="0"/>
        <v>3</v>
      </c>
      <c r="F16" s="105"/>
      <c r="G16" s="63" t="s">
        <v>130</v>
      </c>
    </row>
    <row r="17" spans="1:7" ht="19.5" customHeight="1" x14ac:dyDescent="0.25">
      <c r="A17" s="45" t="s">
        <v>14</v>
      </c>
      <c r="B17" s="42"/>
      <c r="C17" s="42"/>
      <c r="D17" s="42"/>
      <c r="E17" s="42"/>
      <c r="F17" s="36">
        <f>F7+F10+F13</f>
        <v>6.5600000000000005</v>
      </c>
      <c r="G17" s="42"/>
    </row>
    <row r="18" spans="1:7" ht="59.25" customHeight="1" x14ac:dyDescent="0.25">
      <c r="A18" s="29" t="s">
        <v>15</v>
      </c>
      <c r="B18" s="98" t="s">
        <v>48</v>
      </c>
      <c r="C18" s="99"/>
      <c r="D18" s="99"/>
      <c r="E18" s="99"/>
      <c r="F18" s="99"/>
      <c r="G18" s="100"/>
    </row>
    <row r="19" spans="1:7" ht="63" customHeight="1" x14ac:dyDescent="0.25">
      <c r="A19" s="29" t="s">
        <v>16</v>
      </c>
      <c r="B19" s="101" t="s">
        <v>131</v>
      </c>
      <c r="C19" s="99"/>
      <c r="D19" s="99"/>
      <c r="E19" s="99"/>
      <c r="F19" s="99"/>
      <c r="G19" s="100"/>
    </row>
  </sheetData>
  <customSheetViews>
    <customSheetView guid="{65D17E01-2C95-467A-A6C0-284D8AF9353A}" showPageBreaks="1" printArea="1" hiddenRows="1" view="pageBreakPreview" topLeftCell="B1">
      <selection activeCell="O29" sqref="O29"/>
      <pageMargins left="0.39370078740157483" right="0.39370078740157483" top="0.39370078740157483" bottom="0.39370078740157483" header="0.31496062992125984" footer="0.31496062992125984"/>
      <pageSetup paperSize="9" scale="60" orientation="landscape" r:id="rId1"/>
      <headerFooter>
        <oddFooter>&amp;R91</oddFooter>
      </headerFooter>
    </customSheetView>
    <customSheetView guid="{83B5464C-805B-41DB-81B9-A691DDF78663}" scale="80" showPageBreaks="1" printArea="1" hiddenRows="1" view="pageBreakPreview" topLeftCell="B1">
      <selection activeCell="G8" sqref="G8"/>
      <pageMargins left="0.39370078740157483" right="0.39370078740157483" top="0.39370078740157483" bottom="0.39370078740157483" header="0.31496062992125984" footer="0.31496062992125984"/>
      <pageSetup paperSize="9" scale="60" orientation="landscape" r:id="rId2"/>
      <headerFooter>
        <oddFooter>&amp;R91</oddFooter>
      </headerFooter>
    </customSheetView>
    <customSheetView guid="{6D50AFB0-1F88-45CC-9714-E302C21A7AF6}" scale="80" showPageBreaks="1" printArea="1" hiddenRows="1" view="pageBreakPreview">
      <selection activeCell="F14" sqref="F14:F17"/>
      <pageMargins left="0.39370078740157483" right="0.39370078740157483" top="0.39370078740157483" bottom="0.39370078740157483" header="0.31496062992125984" footer="0.31496062992125984"/>
      <pageSetup paperSize="9" scale="60" orientation="landscape" r:id="rId3"/>
      <headerFooter>
        <oddFooter>&amp;R91</oddFooter>
      </headerFooter>
    </customSheetView>
    <customSheetView guid="{D064BFE3-0CFC-4FA0-A904-E97A6AB4FB27}" showPageBreaks="1" printArea="1" hiddenRows="1" view="pageBreakPreview">
      <selection activeCell="C10" sqref="C10"/>
      <pageMargins left="0.39370078740157483" right="0.39370078740157483" top="0.39370078740157483" bottom="0.39370078740157483" header="0.31496062992125984" footer="0.31496062992125984"/>
      <pageSetup paperSize="9" scale="60" orientation="landscape" r:id="rId4"/>
      <headerFooter>
        <oddFooter>&amp;R95</oddFooter>
      </headerFooter>
    </customSheetView>
    <customSheetView guid="{DB5FF748-5A0B-481D-84B1-E8DCB60F31BB}" scale="80" showPageBreaks="1" printArea="1" hiddenRows="1" view="pageBreakPreview" topLeftCell="A10">
      <selection activeCell="O29" sqref="O29"/>
      <pageMargins left="0.39370078740157483" right="0.39370078740157483" top="0.39370078740157483" bottom="0.39370078740157483" header="0.31496062992125984" footer="0.31496062992125984"/>
      <pageSetup paperSize="9" scale="60" orientation="landscape" r:id="rId5"/>
      <headerFooter>
        <oddFooter>&amp;R91</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&amp;R91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G16"/>
  <sheetViews>
    <sheetView topLeftCell="A4" zoomScaleNormal="80" zoomScaleSheetLayoutView="70" workbookViewId="0">
      <selection activeCell="E13" sqref="E13"/>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76</v>
      </c>
      <c r="B2" s="78"/>
      <c r="C2" s="78"/>
      <c r="D2" s="78"/>
      <c r="E2" s="78"/>
      <c r="F2" s="78"/>
      <c r="G2" s="78"/>
    </row>
    <row r="3" spans="1:7" ht="16.5" x14ac:dyDescent="0.25">
      <c r="A3" s="79" t="s">
        <v>31</v>
      </c>
      <c r="B3" s="79"/>
      <c r="C3" s="79"/>
      <c r="D3" s="79"/>
      <c r="E3" s="79"/>
      <c r="F3" s="79"/>
      <c r="G3" s="79"/>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0.5</v>
      </c>
      <c r="D6" s="7">
        <v>10</v>
      </c>
      <c r="E6" s="20">
        <f>C6*D6</f>
        <v>5</v>
      </c>
      <c r="F6" s="92">
        <f>(E6+E7+E8)*0.4</f>
        <v>2</v>
      </c>
      <c r="G6" s="38" t="s">
        <v>94</v>
      </c>
    </row>
    <row r="7" spans="1:7" ht="57" customHeight="1" x14ac:dyDescent="0.25">
      <c r="A7" s="81"/>
      <c r="B7" s="13" t="s">
        <v>9</v>
      </c>
      <c r="C7" s="7">
        <v>0.5</v>
      </c>
      <c r="D7" s="7">
        <v>0</v>
      </c>
      <c r="E7" s="20">
        <f>D7*C7</f>
        <v>0</v>
      </c>
      <c r="F7" s="93"/>
      <c r="G7" s="38" t="s">
        <v>77</v>
      </c>
    </row>
    <row r="8" spans="1:7" ht="72.75" customHeight="1" x14ac:dyDescent="0.25">
      <c r="A8" s="82"/>
      <c r="B8" s="41" t="s">
        <v>10</v>
      </c>
      <c r="C8" s="12" t="s">
        <v>32</v>
      </c>
      <c r="D8" s="31"/>
      <c r="E8" s="30"/>
      <c r="F8" s="94"/>
      <c r="G8" s="33"/>
    </row>
    <row r="9" spans="1:7" ht="87" customHeight="1" x14ac:dyDescent="0.25">
      <c r="A9" s="91" t="s">
        <v>12</v>
      </c>
      <c r="B9" s="13" t="s">
        <v>54</v>
      </c>
      <c r="C9" s="7">
        <v>0.6</v>
      </c>
      <c r="D9" s="17">
        <v>10</v>
      </c>
      <c r="E9" s="17">
        <f>D9*C9</f>
        <v>6</v>
      </c>
      <c r="F9" s="108">
        <f>(E9+E10)*0.2</f>
        <v>2</v>
      </c>
      <c r="G9" s="32"/>
    </row>
    <row r="10" spans="1:7" ht="41.25" customHeight="1" x14ac:dyDescent="0.25">
      <c r="A10" s="91"/>
      <c r="B10" s="13" t="s">
        <v>58</v>
      </c>
      <c r="C10" s="7">
        <v>0.4</v>
      </c>
      <c r="D10" s="17">
        <v>10</v>
      </c>
      <c r="E10" s="17">
        <f>D10*C10</f>
        <v>4</v>
      </c>
      <c r="F10" s="108"/>
      <c r="G10" s="32"/>
    </row>
    <row r="11" spans="1:7" ht="42" customHeight="1" x14ac:dyDescent="0.25">
      <c r="A11" s="80" t="s">
        <v>13</v>
      </c>
      <c r="B11" s="13" t="s">
        <v>23</v>
      </c>
      <c r="C11" s="7">
        <v>0.4</v>
      </c>
      <c r="D11" s="20">
        <v>8</v>
      </c>
      <c r="E11" s="20">
        <f>D11*C11</f>
        <v>3.2</v>
      </c>
      <c r="F11" s="83">
        <f>(E11+E12+E13)*0.4</f>
        <v>2.4800000000000004</v>
      </c>
      <c r="G11" s="37" t="s">
        <v>91</v>
      </c>
    </row>
    <row r="12" spans="1:7" ht="52.5" customHeight="1" x14ac:dyDescent="0.25">
      <c r="A12" s="81"/>
      <c r="B12" s="13" t="s">
        <v>28</v>
      </c>
      <c r="C12" s="7">
        <v>0.3</v>
      </c>
      <c r="D12" s="17">
        <v>0</v>
      </c>
      <c r="E12" s="17">
        <f>D12*C12</f>
        <v>0</v>
      </c>
      <c r="F12" s="84"/>
      <c r="G12" s="54" t="s">
        <v>92</v>
      </c>
    </row>
    <row r="13" spans="1:7" ht="71.25" customHeight="1" x14ac:dyDescent="0.25">
      <c r="A13" s="82"/>
      <c r="B13" s="13" t="s">
        <v>29</v>
      </c>
      <c r="C13" s="7">
        <v>0.3</v>
      </c>
      <c r="D13" s="17">
        <v>10</v>
      </c>
      <c r="E13" s="17">
        <f>D13*C13</f>
        <v>3</v>
      </c>
      <c r="F13" s="85"/>
      <c r="G13" s="55" t="s">
        <v>93</v>
      </c>
    </row>
    <row r="14" spans="1:7" ht="19.5" customHeight="1" x14ac:dyDescent="0.25">
      <c r="A14" s="45" t="s">
        <v>14</v>
      </c>
      <c r="B14" s="42"/>
      <c r="C14" s="42"/>
      <c r="D14" s="42"/>
      <c r="E14" s="42"/>
      <c r="F14" s="36">
        <f>F6+F9+F11</f>
        <v>6.48</v>
      </c>
      <c r="G14" s="42"/>
    </row>
    <row r="15" spans="1:7" ht="61.5" customHeight="1" x14ac:dyDescent="0.25">
      <c r="A15" s="29" t="s">
        <v>15</v>
      </c>
      <c r="B15" s="120" t="s">
        <v>34</v>
      </c>
      <c r="C15" s="110"/>
      <c r="D15" s="110"/>
      <c r="E15" s="110"/>
      <c r="F15" s="110"/>
      <c r="G15" s="111"/>
    </row>
    <row r="16" spans="1:7" ht="68.25" customHeight="1" x14ac:dyDescent="0.25">
      <c r="A16" s="29" t="s">
        <v>16</v>
      </c>
      <c r="B16" s="109" t="s">
        <v>95</v>
      </c>
      <c r="C16" s="110"/>
      <c r="D16" s="110"/>
      <c r="E16" s="110"/>
      <c r="F16" s="110"/>
      <c r="G16" s="111"/>
    </row>
  </sheetData>
  <customSheetViews>
    <customSheetView guid="{65D17E01-2C95-467A-A6C0-284D8AF9353A}" scale="70" showPageBreaks="1" view="pageBreakPreview">
      <selection activeCell="B10" sqref="B10"/>
      <pageMargins left="0.39370078740157483" right="0.39370078740157483" top="0.39370078740157483" bottom="0.39370078740157483" header="0.31496062992125984" footer="0.31496062992125984"/>
      <pageSetup paperSize="9" scale="72" orientation="landscape" r:id="rId1"/>
      <headerFooter>
        <oddFooter>&amp;R95</oddFooter>
      </headerFooter>
    </customSheetView>
    <customSheetView guid="{83B5464C-805B-41DB-81B9-A691DDF78663}" topLeftCell="A4">
      <selection activeCell="E13" sqref="E13"/>
      <pageMargins left="0.39370078740157483" right="0.39370078740157483" top="0.39370078740157483" bottom="0.39370078740157483" header="0.31496062992125984" footer="0.31496062992125984"/>
      <pageSetup paperSize="9" scale="72" orientation="landscape" r:id="rId2"/>
      <headerFooter>
        <oddFooter>&amp;R95</oddFooter>
      </headerFooter>
    </customSheetView>
    <customSheetView guid="{6D50AFB0-1F88-45CC-9714-E302C21A7AF6}" scale="80" hiddenRows="1">
      <selection activeCell="B19" sqref="B19:G19"/>
      <pageMargins left="0.39370078740157483" right="0.39370078740157483" top="0.39370078740157483" bottom="0.39370078740157483" header="0.31496062992125984" footer="0.31496062992125984"/>
      <pageSetup paperSize="9" scale="72" orientation="landscape" r:id="rId3"/>
      <headerFooter>
        <oddFooter>&amp;R95</oddFooter>
      </headerFooter>
    </customSheetView>
    <customSheetView guid="{D064BFE3-0CFC-4FA0-A904-E97A6AB4FB27}" scale="80">
      <selection activeCell="J15" sqref="J15"/>
      <pageMargins left="0.39370078740157483" right="0.39370078740157483" top="0.39370078740157483" bottom="0.39370078740157483" header="0.31496062992125984" footer="0.31496062992125984"/>
      <pageSetup paperSize="9" scale="72" orientation="landscape" r:id="rId4"/>
      <headerFooter>
        <oddFooter>&amp;R87</oddFooter>
      </headerFooter>
    </customSheetView>
    <customSheetView guid="{DB5FF748-5A0B-481D-84B1-E8DCB60F31BB}" scale="70" showPageBreaks="1" hiddenRows="1" view="pageBreakPreview" topLeftCell="A4">
      <selection activeCell="B16" sqref="B16:G16"/>
      <pageMargins left="0.39370078740157483" right="0.39370078740157483" top="0.39370078740157483" bottom="0.39370078740157483" header="0.31496062992125984" footer="0.31496062992125984"/>
      <pageSetup paperSize="9" scale="72" orientation="landscape" r:id="rId5"/>
      <headerFooter>
        <oddFooter>&amp;R95</oddFooter>
      </headerFooter>
    </customSheetView>
  </customSheetViews>
  <mergeCells count="11">
    <mergeCell ref="F9:F10"/>
    <mergeCell ref="A11:A13"/>
    <mergeCell ref="F11:F13"/>
    <mergeCell ref="B15:G15"/>
    <mergeCell ref="B16:G16"/>
    <mergeCell ref="A9:A10"/>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zoomScale="80" zoomScaleNormal="100" zoomScaleSheetLayoutView="80" workbookViewId="0">
      <selection activeCell="E16" sqref="E16"/>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3.42578125" style="40" customWidth="1"/>
    <col min="8" max="16384" width="9.140625" style="40"/>
  </cols>
  <sheetData>
    <row r="1" spans="1:8" ht="16.5" x14ac:dyDescent="0.25">
      <c r="A1" s="78" t="s">
        <v>0</v>
      </c>
      <c r="B1" s="78"/>
      <c r="C1" s="78"/>
      <c r="D1" s="78"/>
      <c r="E1" s="78"/>
      <c r="F1" s="78"/>
      <c r="G1" s="78"/>
    </row>
    <row r="2" spans="1:8" ht="10.5" customHeight="1" x14ac:dyDescent="0.25">
      <c r="A2" s="112" t="s">
        <v>59</v>
      </c>
      <c r="B2" s="112"/>
      <c r="C2" s="112"/>
      <c r="D2" s="112"/>
      <c r="E2" s="112"/>
      <c r="F2" s="112"/>
      <c r="G2" s="112"/>
    </row>
    <row r="3" spans="1:8" ht="34.5" customHeight="1" x14ac:dyDescent="0.25">
      <c r="A3" s="112"/>
      <c r="B3" s="112"/>
      <c r="C3" s="112"/>
      <c r="D3" s="112"/>
      <c r="E3" s="112"/>
      <c r="F3" s="112"/>
      <c r="G3" s="112"/>
    </row>
    <row r="4" spans="1:8" ht="16.5" x14ac:dyDescent="0.25">
      <c r="A4" s="79" t="s">
        <v>31</v>
      </c>
      <c r="B4" s="79"/>
      <c r="C4" s="79"/>
      <c r="D4" s="79"/>
      <c r="E4" s="79"/>
      <c r="F4" s="79"/>
      <c r="G4" s="79"/>
    </row>
    <row r="5" spans="1:8" x14ac:dyDescent="0.25">
      <c r="A5" s="47"/>
      <c r="B5" s="47"/>
      <c r="C5" s="47"/>
      <c r="D5" s="47"/>
      <c r="E5" s="47"/>
      <c r="F5" s="47"/>
      <c r="G5" s="47"/>
    </row>
    <row r="6" spans="1:8" ht="42.75" x14ac:dyDescent="0.25">
      <c r="A6" s="44" t="s">
        <v>1</v>
      </c>
      <c r="B6" s="44" t="s">
        <v>2</v>
      </c>
      <c r="C6" s="44" t="s">
        <v>3</v>
      </c>
      <c r="D6" s="44" t="s">
        <v>4</v>
      </c>
      <c r="E6" s="44" t="s">
        <v>5</v>
      </c>
      <c r="F6" s="44" t="s">
        <v>6</v>
      </c>
      <c r="G6" s="44" t="s">
        <v>7</v>
      </c>
    </row>
    <row r="7" spans="1:8" ht="38.25" customHeight="1" x14ac:dyDescent="0.25">
      <c r="A7" s="80" t="s">
        <v>11</v>
      </c>
      <c r="B7" s="13" t="s">
        <v>8</v>
      </c>
      <c r="C7" s="7">
        <v>0.5</v>
      </c>
      <c r="D7" s="7">
        <v>8</v>
      </c>
      <c r="E7" s="7">
        <f>D7*C7</f>
        <v>4</v>
      </c>
      <c r="F7" s="103">
        <f>(E7+E8+E9)*0.4</f>
        <v>2.6</v>
      </c>
      <c r="G7" s="60" t="s">
        <v>116</v>
      </c>
    </row>
    <row r="8" spans="1:8" ht="57" customHeight="1" x14ac:dyDescent="0.25">
      <c r="A8" s="81"/>
      <c r="B8" s="13" t="s">
        <v>9</v>
      </c>
      <c r="C8" s="7">
        <v>0.5</v>
      </c>
      <c r="D8" s="7">
        <v>5</v>
      </c>
      <c r="E8" s="7">
        <f>D8*C8</f>
        <v>2.5</v>
      </c>
      <c r="F8" s="104"/>
      <c r="G8" s="60" t="s">
        <v>70</v>
      </c>
      <c r="H8" s="43"/>
    </row>
    <row r="9" spans="1:8" ht="72.75" hidden="1" customHeight="1" x14ac:dyDescent="0.25">
      <c r="A9" s="82"/>
      <c r="B9" s="13" t="s">
        <v>10</v>
      </c>
      <c r="C9" s="7" t="s">
        <v>32</v>
      </c>
      <c r="D9" s="7" t="s">
        <v>32</v>
      </c>
      <c r="E9" s="7">
        <v>0</v>
      </c>
      <c r="F9" s="105"/>
      <c r="G9" s="60"/>
    </row>
    <row r="10" spans="1:8" ht="78.75" customHeight="1" x14ac:dyDescent="0.25">
      <c r="A10" s="91" t="s">
        <v>12</v>
      </c>
      <c r="B10" s="13" t="s">
        <v>54</v>
      </c>
      <c r="C10" s="7">
        <v>0.6</v>
      </c>
      <c r="D10" s="7">
        <v>10</v>
      </c>
      <c r="E10" s="7">
        <f>D10*C10</f>
        <v>6</v>
      </c>
      <c r="F10" s="102">
        <f>(E10+E11)*0.2</f>
        <v>1.6</v>
      </c>
      <c r="G10" s="61"/>
    </row>
    <row r="11" spans="1:8" ht="55.5" customHeight="1" x14ac:dyDescent="0.25">
      <c r="A11" s="91"/>
      <c r="B11" s="13" t="s">
        <v>58</v>
      </c>
      <c r="C11" s="7">
        <v>0.4</v>
      </c>
      <c r="D11" s="7">
        <v>5</v>
      </c>
      <c r="E11" s="7">
        <f t="shared" ref="E11:E13" si="0">D11*C11</f>
        <v>2</v>
      </c>
      <c r="F11" s="102"/>
      <c r="G11" s="61" t="s">
        <v>139</v>
      </c>
    </row>
    <row r="12" spans="1:8" ht="33.75" customHeight="1" x14ac:dyDescent="0.25">
      <c r="A12" s="91"/>
      <c r="B12" s="13" t="s">
        <v>58</v>
      </c>
      <c r="C12" s="7">
        <v>0.4</v>
      </c>
      <c r="D12" s="7" t="s">
        <v>32</v>
      </c>
      <c r="E12" s="7">
        <v>0</v>
      </c>
      <c r="F12" s="102"/>
      <c r="G12" s="61"/>
    </row>
    <row r="13" spans="1:8" ht="42" customHeight="1" x14ac:dyDescent="0.25">
      <c r="A13" s="80" t="s">
        <v>13</v>
      </c>
      <c r="B13" s="13" t="s">
        <v>23</v>
      </c>
      <c r="C13" s="7">
        <v>0.4</v>
      </c>
      <c r="D13" s="7">
        <v>0</v>
      </c>
      <c r="E13" s="7">
        <f>D13*C13</f>
        <v>0</v>
      </c>
      <c r="F13" s="103">
        <f>(E13+E14+E15+E16)*0.4</f>
        <v>1.2000000000000002</v>
      </c>
      <c r="G13" s="61" t="s">
        <v>119</v>
      </c>
    </row>
    <row r="14" spans="1:8" ht="67.5" hidden="1" customHeight="1" x14ac:dyDescent="0.25">
      <c r="A14" s="81"/>
      <c r="B14" s="13" t="s">
        <v>27</v>
      </c>
      <c r="C14" s="7" t="s">
        <v>32</v>
      </c>
      <c r="D14" s="7" t="s">
        <v>32</v>
      </c>
      <c r="E14" s="7">
        <v>0</v>
      </c>
      <c r="F14" s="104"/>
      <c r="G14" s="63"/>
    </row>
    <row r="15" spans="1:8" ht="52.5" customHeight="1" x14ac:dyDescent="0.25">
      <c r="A15" s="81"/>
      <c r="B15" s="48" t="s">
        <v>28</v>
      </c>
      <c r="C15" s="7">
        <v>0.3</v>
      </c>
      <c r="D15" s="7">
        <v>10</v>
      </c>
      <c r="E15" s="7">
        <f>D15*C15</f>
        <v>3</v>
      </c>
      <c r="F15" s="104"/>
      <c r="G15" s="61" t="s">
        <v>141</v>
      </c>
    </row>
    <row r="16" spans="1:8" ht="71.25" customHeight="1" x14ac:dyDescent="0.25">
      <c r="A16" s="82"/>
      <c r="B16" s="48" t="s">
        <v>29</v>
      </c>
      <c r="C16" s="7">
        <v>0.3</v>
      </c>
      <c r="D16" s="7">
        <v>0</v>
      </c>
      <c r="E16" s="7">
        <f>D16*C16</f>
        <v>0</v>
      </c>
      <c r="F16" s="105"/>
      <c r="G16" s="63" t="s">
        <v>140</v>
      </c>
    </row>
    <row r="17" spans="1:7" ht="19.5" customHeight="1" x14ac:dyDescent="0.25">
      <c r="A17" s="45" t="s">
        <v>14</v>
      </c>
      <c r="B17" s="46"/>
      <c r="C17" s="46"/>
      <c r="D17" s="46"/>
      <c r="E17" s="46"/>
      <c r="F17" s="36">
        <f>F7+F10+F13</f>
        <v>5.4</v>
      </c>
      <c r="G17" s="46"/>
    </row>
    <row r="18" spans="1:7" ht="51.75" customHeight="1" x14ac:dyDescent="0.25">
      <c r="A18" s="29" t="s">
        <v>15</v>
      </c>
      <c r="B18" s="98" t="s">
        <v>34</v>
      </c>
      <c r="C18" s="99"/>
      <c r="D18" s="99"/>
      <c r="E18" s="99"/>
      <c r="F18" s="99"/>
      <c r="G18" s="100"/>
    </row>
    <row r="19" spans="1:7" ht="66" customHeight="1" x14ac:dyDescent="0.25">
      <c r="A19" s="29" t="s">
        <v>16</v>
      </c>
      <c r="B19" s="90" t="s">
        <v>120</v>
      </c>
      <c r="C19" s="127"/>
      <c r="D19" s="127"/>
      <c r="E19" s="127"/>
      <c r="F19" s="127"/>
      <c r="G19" s="128"/>
    </row>
  </sheetData>
  <customSheetViews>
    <customSheetView guid="{65D17E01-2C95-467A-A6C0-284D8AF9353A}" scale="80" showPageBreaks="1" printArea="1" hiddenRows="1" view="pageBreakPreview">
      <selection activeCell="G11" sqref="G11"/>
      <pageMargins left="0.39370078740157483" right="0.39370078740157483" top="0.39370078740157483" bottom="0.39370078740157483" header="0.31496062992125984" footer="0.31496062992125984"/>
      <pageSetup paperSize="9" scale="60" orientation="landscape" r:id="rId1"/>
      <headerFooter>
        <oddFooter>&amp;R87</oddFooter>
      </headerFooter>
    </customSheetView>
    <customSheetView guid="{83B5464C-805B-41DB-81B9-A691DDF78663}" scale="80" showPageBreaks="1" printArea="1" hiddenRows="1" view="pageBreakPreview">
      <selection activeCell="E16" sqref="E16"/>
      <pageMargins left="0.39370078740157483" right="0.39370078740157483" top="0.39370078740157483" bottom="0.39370078740157483" header="0.31496062992125984" footer="0.31496062992125984"/>
      <pageSetup paperSize="9" scale="60" orientation="landscape" r:id="rId2"/>
      <headerFooter>
        <oddFooter>&amp;R87</oddFooter>
      </headerFooter>
    </customSheetView>
    <customSheetView guid="{6D50AFB0-1F88-45CC-9714-E302C21A7AF6}" scale="80" showPageBreaks="1" printArea="1" hiddenRows="1" view="pageBreakPreview" topLeftCell="A7">
      <selection activeCell="G34" sqref="G34"/>
      <pageMargins left="0.39370078740157483" right="0.39370078740157483" top="0.39370078740157483" bottom="0.39370078740157483" header="0.31496062992125984" footer="0.31496062992125984"/>
      <pageSetup paperSize="9" scale="60" orientation="landscape" r:id="rId3"/>
      <headerFooter>
        <oddFooter>&amp;R87</oddFooter>
      </headerFooter>
    </customSheetView>
    <customSheetView guid="{D064BFE3-0CFC-4FA0-A904-E97A6AB4FB27}" scale="80" showPageBreaks="1" printArea="1" hiddenRows="1" view="pageBreakPreview">
      <selection activeCell="D10" sqref="D10"/>
      <pageMargins left="0.39370078740157483" right="0.39370078740157483" top="0.39370078740157483" bottom="0.39370078740157483" header="0.31496062992125984" footer="0.31496062992125984"/>
      <pageSetup paperSize="9" scale="60" orientation="landscape" r:id="rId4"/>
      <headerFooter>
        <oddFooter>&amp;R91</oddFooter>
      </headerFooter>
    </customSheetView>
    <customSheetView guid="{DB5FF748-5A0B-481D-84B1-E8DCB60F31BB}" scale="80" showPageBreaks="1" printArea="1" hiddenRows="1" view="pageBreakPreview">
      <selection activeCell="G11" sqref="G11"/>
      <pageMargins left="0.39370078740157483" right="0.39370078740157483" top="0.39370078740157483" bottom="0.39370078740157483" header="0.31496062992125984" footer="0.31496062992125984"/>
      <pageSetup paperSize="9" scale="60" orientation="landscape" r:id="rId5"/>
      <headerFooter>
        <oddFooter>&amp;R87</oddFooter>
      </headerFooter>
    </customSheetView>
  </customSheetViews>
  <mergeCells count="11">
    <mergeCell ref="A1:G1"/>
    <mergeCell ref="A4:G4"/>
    <mergeCell ref="A7:A9"/>
    <mergeCell ref="F7:F9"/>
    <mergeCell ref="A10:A12"/>
    <mergeCell ref="F10:F12"/>
    <mergeCell ref="A13:A16"/>
    <mergeCell ref="F13:F16"/>
    <mergeCell ref="B18:G18"/>
    <mergeCell ref="B19:G19"/>
    <mergeCell ref="A2:G3"/>
  </mergeCells>
  <pageMargins left="0.39370078740157483" right="0.39370078740157483" top="0.39370078740157483" bottom="0.39370078740157483" header="0.31496062992125984" footer="0.31496062992125984"/>
  <pageSetup paperSize="9" scale="60" orientation="landscape" r:id="rId6"/>
  <headerFooter>
    <oddFooter>&amp;R87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E7" sqref="E7"/>
    </sheetView>
  </sheetViews>
  <sheetFormatPr defaultRowHeight="15" x14ac:dyDescent="0.25"/>
  <cols>
    <col min="1" max="1" width="36.42578125" style="40" customWidth="1"/>
    <col min="2" max="2" width="48.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60</v>
      </c>
      <c r="B2" s="78"/>
      <c r="C2" s="78"/>
      <c r="D2" s="78"/>
      <c r="E2" s="78"/>
      <c r="F2" s="78"/>
      <c r="G2" s="78"/>
    </row>
    <row r="3" spans="1:7" ht="16.5" x14ac:dyDescent="0.25">
      <c r="A3" s="79" t="s">
        <v>31</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91" t="s">
        <v>11</v>
      </c>
      <c r="B6" s="13" t="s">
        <v>8</v>
      </c>
      <c r="C6" s="7">
        <v>0.5</v>
      </c>
      <c r="D6" s="20">
        <v>10</v>
      </c>
      <c r="E6" s="20">
        <f t="shared" ref="E6:E9" si="0">D6*C6</f>
        <v>5</v>
      </c>
      <c r="F6" s="108">
        <f>(E6+E7)*0.4</f>
        <v>2</v>
      </c>
      <c r="G6" s="38" t="s">
        <v>36</v>
      </c>
    </row>
    <row r="7" spans="1:7" ht="75" x14ac:dyDescent="0.25">
      <c r="A7" s="91"/>
      <c r="B7" s="13" t="s">
        <v>9</v>
      </c>
      <c r="C7" s="7">
        <v>0.5</v>
      </c>
      <c r="D7" s="20">
        <v>0</v>
      </c>
      <c r="E7" s="20">
        <f t="shared" si="0"/>
        <v>0</v>
      </c>
      <c r="F7" s="108"/>
      <c r="G7" s="38" t="s">
        <v>121</v>
      </c>
    </row>
    <row r="8" spans="1:7" ht="103.5" customHeight="1" x14ac:dyDescent="0.25">
      <c r="A8" s="91" t="s">
        <v>12</v>
      </c>
      <c r="B8" s="13" t="s">
        <v>54</v>
      </c>
      <c r="C8" s="7">
        <v>0.6</v>
      </c>
      <c r="D8" s="20">
        <v>10</v>
      </c>
      <c r="E8" s="20">
        <f t="shared" si="0"/>
        <v>6</v>
      </c>
      <c r="F8" s="108">
        <f>(E8+E9)*0.2</f>
        <v>2</v>
      </c>
      <c r="G8" s="34"/>
    </row>
    <row r="9" spans="1:7" ht="41.25" customHeight="1" x14ac:dyDescent="0.25">
      <c r="A9" s="91"/>
      <c r="B9" s="13" t="s">
        <v>58</v>
      </c>
      <c r="C9" s="7">
        <v>0.4</v>
      </c>
      <c r="D9" s="17">
        <v>10</v>
      </c>
      <c r="E9" s="20">
        <f t="shared" si="0"/>
        <v>4</v>
      </c>
      <c r="F9" s="108"/>
      <c r="G9" s="34"/>
    </row>
    <row r="10" spans="1:7" ht="60" x14ac:dyDescent="0.25">
      <c r="A10" s="58" t="s">
        <v>13</v>
      </c>
      <c r="B10" s="13" t="s">
        <v>23</v>
      </c>
      <c r="C10" s="7">
        <v>0.4</v>
      </c>
      <c r="D10" s="20">
        <v>0</v>
      </c>
      <c r="E10" s="20">
        <f>D10*C10</f>
        <v>0</v>
      </c>
      <c r="F10" s="92">
        <f>(E10+E11+E12)*0.4</f>
        <v>1.2000000000000002</v>
      </c>
      <c r="G10" s="37" t="s">
        <v>122</v>
      </c>
    </row>
    <row r="11" spans="1:7" ht="60" x14ac:dyDescent="0.25">
      <c r="A11" s="58"/>
      <c r="B11" s="13" t="s">
        <v>28</v>
      </c>
      <c r="C11" s="7">
        <v>0.3</v>
      </c>
      <c r="D11" s="17">
        <v>10</v>
      </c>
      <c r="E11" s="17">
        <f>D11*C11</f>
        <v>3</v>
      </c>
      <c r="F11" s="93"/>
      <c r="G11" s="54" t="s">
        <v>123</v>
      </c>
    </row>
    <row r="12" spans="1:7" ht="90" x14ac:dyDescent="0.25">
      <c r="A12" s="58"/>
      <c r="B12" s="13" t="s">
        <v>29</v>
      </c>
      <c r="C12" s="7">
        <v>0.3</v>
      </c>
      <c r="D12" s="17">
        <v>0</v>
      </c>
      <c r="E12" s="17">
        <f>D12*C12</f>
        <v>0</v>
      </c>
      <c r="F12" s="94"/>
      <c r="G12" s="55" t="s">
        <v>124</v>
      </c>
    </row>
    <row r="13" spans="1:7" ht="19.5" customHeight="1" x14ac:dyDescent="0.25">
      <c r="A13" s="45" t="s">
        <v>14</v>
      </c>
      <c r="B13" s="46"/>
      <c r="C13" s="46"/>
      <c r="D13" s="46"/>
      <c r="E13" s="46"/>
      <c r="F13" s="65">
        <f>F6+F8+F10+F11+F12</f>
        <v>5.2</v>
      </c>
      <c r="G13" s="46"/>
    </row>
    <row r="14" spans="1:7" ht="66.75" customHeight="1" x14ac:dyDescent="0.25">
      <c r="A14" s="29" t="s">
        <v>15</v>
      </c>
      <c r="B14" s="120" t="s">
        <v>34</v>
      </c>
      <c r="C14" s="110"/>
      <c r="D14" s="110"/>
      <c r="E14" s="110"/>
      <c r="F14" s="110"/>
      <c r="G14" s="111"/>
    </row>
    <row r="15" spans="1:7" ht="61.5" customHeight="1" x14ac:dyDescent="0.25">
      <c r="A15" s="29" t="s">
        <v>16</v>
      </c>
      <c r="B15" s="121" t="s">
        <v>125</v>
      </c>
      <c r="C15" s="122"/>
      <c r="D15" s="122"/>
      <c r="E15" s="122"/>
      <c r="F15" s="122"/>
      <c r="G15" s="123"/>
    </row>
  </sheetData>
  <customSheetViews>
    <customSheetView guid="{65D17E01-2C95-467A-A6C0-284D8AF9353A}" scale="85" showPageBreaks="1" printArea="1" view="pageBreakPreview">
      <pane xSplit="1" ySplit="5" topLeftCell="B9"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1"/>
      <headerFooter>
        <oddFooter>&amp;R100</oddFooter>
      </headerFooter>
    </customSheetView>
    <customSheetView guid="{83B5464C-805B-41DB-81B9-A691DDF78663}" scale="80" showPageBreaks="1" printArea="1" view="pageBreakPreview">
      <pane xSplit="1" ySplit="5" topLeftCell="B6" activePane="bottomRight" state="frozen"/>
      <selection pane="bottomRight" activeCell="E7" sqref="E7"/>
      <pageMargins left="0.39370078740157483" right="0.39370078740157483" top="0.39370078740157483" bottom="0.39370078740157483" header="0.31496062992125984" footer="0.31496062992125984"/>
      <pageSetup paperSize="9" scale="76" orientation="landscape" r:id="rId2"/>
      <headerFooter>
        <oddFooter>&amp;R100</oddFooter>
      </headerFooter>
    </customSheetView>
    <customSheetView guid="{6D50AFB0-1F88-45CC-9714-E302C21A7AF6}" scale="90" showPageBreaks="1" view="pageBreakPreview">
      <pane xSplit="1" ySplit="5" topLeftCell="B9" activePane="bottomRight" state="frozen"/>
      <selection pane="bottomRight" activeCell="B8" sqref="B8"/>
      <pageMargins left="0.39370078740157483" right="0.39370078740157483" top="0.39370078740157483" bottom="0.39370078740157483" header="0.31496062992125984" footer="0.31496062992125984"/>
      <pageSetup paperSize="9" scale="76" orientation="landscape" r:id="rId3"/>
      <headerFooter>
        <oddFooter>&amp;R100</oddFooter>
      </headerFooter>
    </customSheetView>
    <customSheetView guid="{D064BFE3-0CFC-4FA0-A904-E97A6AB4FB27}" scale="90" showPageBreaks="1" view="pageBreakPreview">
      <pane xSplit="1" ySplit="5" topLeftCell="B6" activePane="bottomRight" state="frozen"/>
      <selection pane="bottomRight" activeCell="C8" sqref="C8"/>
      <pageMargins left="0.39370078740157483" right="0.39370078740157483" top="0.39370078740157483" bottom="0.39370078740157483" header="0.31496062992125984" footer="0.31496062992125984"/>
      <pageSetup paperSize="9" scale="76" orientation="landscape" r:id="rId4"/>
      <headerFooter>
        <oddFooter>&amp;R89</oddFooter>
      </headerFooter>
    </customSheetView>
    <customSheetView guid="{DB5FF748-5A0B-481D-84B1-E8DCB60F31BB}" scale="85" showPageBreaks="1" printArea="1" view="pageBreakPreview">
      <pane xSplit="1" ySplit="5" topLeftCell="B6" activePane="bottomRight" state="frozen"/>
      <selection pane="bottomRight" activeCell="B15" sqref="B15:G15"/>
      <pageMargins left="0.39370078740157483" right="0.39370078740157483" top="0.39370078740157483" bottom="0.39370078740157483" header="0.31496062992125984" footer="0.31496062992125984"/>
      <pageSetup paperSize="9" scale="76" orientation="landscape" r:id="rId5"/>
      <headerFooter>
        <oddFooter>&amp;R100</oddFooter>
      </headerFooter>
    </customSheetView>
  </customSheetViews>
  <mergeCells count="10">
    <mergeCell ref="B14:G14"/>
    <mergeCell ref="B15:G15"/>
    <mergeCell ref="A1:G1"/>
    <mergeCell ref="A2:G2"/>
    <mergeCell ref="A3:G3"/>
    <mergeCell ref="A6:A7"/>
    <mergeCell ref="F6:F7"/>
    <mergeCell ref="A8:A9"/>
    <mergeCell ref="F8:F9"/>
    <mergeCell ref="F10:F12"/>
  </mergeCells>
  <pageMargins left="0.39370078740157483" right="0.39370078740157483" top="0.39370078740157483" bottom="0.39370078740157483" header="0.31496062992125984" footer="0.31496062992125984"/>
  <pageSetup paperSize="9" scale="76" orientation="landscape" r:id="rId6"/>
  <headerFooter>
    <oddFooter>&amp;R100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A4" zoomScale="80" zoomScaleNormal="100" zoomScaleSheetLayoutView="80" workbookViewId="0">
      <selection activeCell="H19" sqref="H1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129" t="s">
        <v>0</v>
      </c>
      <c r="B1" s="129"/>
      <c r="C1" s="129"/>
      <c r="D1" s="129"/>
      <c r="E1" s="129"/>
      <c r="F1" s="129"/>
      <c r="G1" s="129"/>
    </row>
    <row r="2" spans="1:7" ht="16.5" x14ac:dyDescent="0.25">
      <c r="A2" s="129" t="s">
        <v>42</v>
      </c>
      <c r="B2" s="129"/>
      <c r="C2" s="129"/>
      <c r="D2" s="129"/>
      <c r="E2" s="129"/>
      <c r="F2" s="129"/>
      <c r="G2" s="129"/>
    </row>
    <row r="3" spans="1:7" ht="16.5" x14ac:dyDescent="0.25">
      <c r="A3" s="130" t="s">
        <v>31</v>
      </c>
      <c r="B3" s="130"/>
      <c r="C3" s="130"/>
      <c r="D3" s="130"/>
      <c r="E3" s="130"/>
      <c r="F3" s="130"/>
      <c r="G3" s="130"/>
    </row>
    <row r="5" spans="1:7" ht="42.75" x14ac:dyDescent="0.25">
      <c r="A5" s="2" t="s">
        <v>1</v>
      </c>
      <c r="B5" s="2" t="s">
        <v>2</v>
      </c>
      <c r="C5" s="2" t="s">
        <v>3</v>
      </c>
      <c r="D5" s="2" t="s">
        <v>4</v>
      </c>
      <c r="E5" s="2" t="s">
        <v>5</v>
      </c>
      <c r="F5" s="2" t="s">
        <v>6</v>
      </c>
      <c r="G5" s="2" t="s">
        <v>7</v>
      </c>
    </row>
    <row r="6" spans="1:7" ht="38.25" customHeight="1" x14ac:dyDescent="0.25">
      <c r="A6" s="131" t="s">
        <v>11</v>
      </c>
      <c r="B6" s="6" t="s">
        <v>8</v>
      </c>
      <c r="C6" s="3">
        <v>0.5</v>
      </c>
      <c r="D6" s="15">
        <v>10</v>
      </c>
      <c r="E6" s="15">
        <f>D6*C6</f>
        <v>5</v>
      </c>
      <c r="F6" s="134">
        <f>(E6+E7+E8)*0.4</f>
        <v>2</v>
      </c>
      <c r="G6" s="18" t="s">
        <v>36</v>
      </c>
    </row>
    <row r="7" spans="1:7" ht="57" customHeight="1" x14ac:dyDescent="0.25">
      <c r="A7" s="132"/>
      <c r="B7" s="6" t="s">
        <v>9</v>
      </c>
      <c r="C7" s="3">
        <v>0.5</v>
      </c>
      <c r="D7" s="15">
        <v>0</v>
      </c>
      <c r="E7" s="15">
        <v>0</v>
      </c>
      <c r="F7" s="135"/>
      <c r="G7" s="18" t="s">
        <v>41</v>
      </c>
    </row>
    <row r="8" spans="1:7" ht="72.75" hidden="1" customHeight="1" x14ac:dyDescent="0.25">
      <c r="A8" s="133"/>
      <c r="B8" s="24"/>
      <c r="C8" s="23"/>
      <c r="D8" s="27"/>
      <c r="E8" s="27"/>
      <c r="F8" s="136"/>
      <c r="G8" s="28"/>
    </row>
    <row r="9" spans="1:7" ht="87" customHeight="1" x14ac:dyDescent="0.25">
      <c r="A9" s="144" t="s">
        <v>12</v>
      </c>
      <c r="B9" s="22" t="s">
        <v>20</v>
      </c>
      <c r="C9" s="16">
        <v>0.3</v>
      </c>
      <c r="D9" s="15">
        <v>10</v>
      </c>
      <c r="E9" s="15">
        <f>D9*C9</f>
        <v>3</v>
      </c>
      <c r="F9" s="137">
        <f>(E9+E10+E11+E12)*0.2</f>
        <v>2</v>
      </c>
      <c r="G9" s="19" t="s">
        <v>19</v>
      </c>
    </row>
    <row r="10" spans="1:7" ht="41.25" customHeight="1" x14ac:dyDescent="0.25">
      <c r="A10" s="144"/>
      <c r="B10" s="22" t="s">
        <v>21</v>
      </c>
      <c r="C10" s="16">
        <v>0.4</v>
      </c>
      <c r="D10" s="20">
        <v>10</v>
      </c>
      <c r="E10" s="20">
        <f>D10*C10</f>
        <v>4</v>
      </c>
      <c r="F10" s="137"/>
      <c r="G10" s="19"/>
    </row>
    <row r="11" spans="1:7" ht="41.25" hidden="1" customHeight="1" x14ac:dyDescent="0.25">
      <c r="A11" s="144"/>
      <c r="B11" s="24"/>
      <c r="C11" s="23"/>
      <c r="D11" s="15"/>
      <c r="E11" s="15"/>
      <c r="F11" s="137"/>
      <c r="G11" s="19"/>
    </row>
    <row r="12" spans="1:7" ht="45" x14ac:dyDescent="0.25">
      <c r="A12" s="144"/>
      <c r="B12" s="26" t="s">
        <v>22</v>
      </c>
      <c r="C12" s="20">
        <v>0.3</v>
      </c>
      <c r="D12" s="20">
        <v>10</v>
      </c>
      <c r="E12" s="20">
        <f>D12*C12</f>
        <v>3</v>
      </c>
      <c r="F12" s="137"/>
      <c r="G12" s="19"/>
    </row>
    <row r="13" spans="1:7" ht="42" customHeight="1" x14ac:dyDescent="0.25">
      <c r="A13" s="131" t="s">
        <v>13</v>
      </c>
      <c r="B13" s="25" t="s">
        <v>23</v>
      </c>
      <c r="C13" s="15">
        <v>0.4</v>
      </c>
      <c r="D13" s="15">
        <v>5</v>
      </c>
      <c r="E13" s="15">
        <f>D13*C13</f>
        <v>2</v>
      </c>
      <c r="F13" s="134">
        <f>(E13+E14+E15+E16)*0.4</f>
        <v>2.9600000000000004</v>
      </c>
      <c r="G13" s="19" t="s">
        <v>40</v>
      </c>
    </row>
    <row r="14" spans="1:7" ht="67.5" hidden="1" customHeight="1" x14ac:dyDescent="0.25">
      <c r="A14" s="132"/>
      <c r="B14" s="24"/>
      <c r="C14" s="23"/>
      <c r="D14" s="15"/>
      <c r="E14" s="15"/>
      <c r="F14" s="135"/>
      <c r="G14" s="21"/>
    </row>
    <row r="15" spans="1:7" ht="52.5" customHeight="1" x14ac:dyDescent="0.25">
      <c r="A15" s="132"/>
      <c r="B15" s="22" t="s">
        <v>28</v>
      </c>
      <c r="C15" s="16">
        <v>0.3</v>
      </c>
      <c r="D15" s="15">
        <v>10</v>
      </c>
      <c r="E15" s="15">
        <f>D15*C15</f>
        <v>3</v>
      </c>
      <c r="F15" s="135"/>
      <c r="G15" s="19" t="s">
        <v>39</v>
      </c>
    </row>
    <row r="16" spans="1:7" ht="71.25" customHeight="1" x14ac:dyDescent="0.25">
      <c r="A16" s="133"/>
      <c r="B16" s="22" t="s">
        <v>29</v>
      </c>
      <c r="C16" s="16">
        <v>0.3</v>
      </c>
      <c r="D16" s="15">
        <v>8</v>
      </c>
      <c r="E16" s="15">
        <f>D16*C16</f>
        <v>2.4</v>
      </c>
      <c r="F16" s="136"/>
      <c r="G16" s="21">
        <v>0.82640000000000002</v>
      </c>
    </row>
    <row r="17" spans="1:8" ht="19.5" customHeight="1" x14ac:dyDescent="0.25">
      <c r="A17" s="4" t="s">
        <v>14</v>
      </c>
      <c r="B17" s="5"/>
      <c r="C17" s="5"/>
      <c r="D17" s="5"/>
      <c r="E17" s="5"/>
      <c r="F17" s="14">
        <f>F6+F9+F13</f>
        <v>6.9600000000000009</v>
      </c>
      <c r="G17" s="5"/>
    </row>
    <row r="18" spans="1:8" ht="61.5" customHeight="1" x14ac:dyDescent="0.25">
      <c r="A18" s="9" t="s">
        <v>15</v>
      </c>
      <c r="B18" s="138" t="s">
        <v>34</v>
      </c>
      <c r="C18" s="139"/>
      <c r="D18" s="139"/>
      <c r="E18" s="139"/>
      <c r="F18" s="139"/>
      <c r="G18" s="140"/>
    </row>
    <row r="19" spans="1:8" ht="42.75" customHeight="1" x14ac:dyDescent="0.25">
      <c r="A19" s="9" t="s">
        <v>16</v>
      </c>
      <c r="B19" s="141" t="s">
        <v>43</v>
      </c>
      <c r="C19" s="142"/>
      <c r="D19" s="142"/>
      <c r="E19" s="142"/>
      <c r="F19" s="142"/>
      <c r="G19" s="143"/>
      <c r="H19" s="1" t="s">
        <v>44</v>
      </c>
    </row>
  </sheetData>
  <customSheetViews>
    <customSheetView guid="{65D17E01-2C95-467A-A6C0-284D8AF9353A}"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83B5464C-805B-41DB-81B9-A691DDF78663}"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6D50AFB0-1F88-45CC-9714-E302C21A7AF6}"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D064BFE3-0CFC-4FA0-A904-E97A6AB4FB27}"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DB5FF748-5A0B-481D-84B1-E8DCB60F31BB}"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topLeftCell="B1" zoomScale="80" zoomScaleNormal="90" zoomScaleSheetLayoutView="90" workbookViewId="0">
      <selection activeCell="G7" sqref="G7"/>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42</v>
      </c>
      <c r="B2" s="78"/>
      <c r="C2" s="78"/>
      <c r="D2" s="78"/>
      <c r="E2" s="78"/>
      <c r="F2" s="78"/>
      <c r="G2" s="78"/>
    </row>
    <row r="3" spans="1:7" ht="16.5" x14ac:dyDescent="0.25">
      <c r="A3" s="79" t="s">
        <v>31</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0.5</v>
      </c>
      <c r="D6" s="20">
        <v>5</v>
      </c>
      <c r="E6" s="20">
        <f>D6*C6</f>
        <v>2.5</v>
      </c>
      <c r="F6" s="92">
        <f>(E6+E7)*0.4</f>
        <v>1</v>
      </c>
      <c r="G6" s="38" t="s">
        <v>137</v>
      </c>
    </row>
    <row r="7" spans="1:7" ht="78.75" customHeight="1" x14ac:dyDescent="0.25">
      <c r="A7" s="81"/>
      <c r="B7" s="13" t="s">
        <v>9</v>
      </c>
      <c r="C7" s="7">
        <v>0.5</v>
      </c>
      <c r="D7" s="20">
        <v>0</v>
      </c>
      <c r="E7" s="20">
        <v>0</v>
      </c>
      <c r="F7" s="93"/>
      <c r="G7" s="38" t="s">
        <v>99</v>
      </c>
    </row>
    <row r="8" spans="1:7" ht="48.75" customHeight="1" x14ac:dyDescent="0.25">
      <c r="A8" s="91" t="s">
        <v>12</v>
      </c>
      <c r="B8" s="48" t="s">
        <v>54</v>
      </c>
      <c r="C8" s="17">
        <v>0.6</v>
      </c>
      <c r="D8" s="20">
        <v>10</v>
      </c>
      <c r="E8" s="20">
        <f>D8*C8</f>
        <v>6</v>
      </c>
      <c r="F8" s="108">
        <f>(E8+E9)*0.2</f>
        <v>2</v>
      </c>
      <c r="G8" s="37"/>
    </row>
    <row r="9" spans="1:7" ht="36.75" customHeight="1" x14ac:dyDescent="0.25">
      <c r="A9" s="91"/>
      <c r="B9" s="26" t="s">
        <v>58</v>
      </c>
      <c r="C9" s="20">
        <v>0.4</v>
      </c>
      <c r="D9" s="20">
        <v>10</v>
      </c>
      <c r="E9" s="20">
        <f>D9*C9</f>
        <v>4</v>
      </c>
      <c r="F9" s="108"/>
      <c r="G9" s="37"/>
    </row>
    <row r="10" spans="1:7" ht="42" customHeight="1" x14ac:dyDescent="0.25">
      <c r="A10" s="80" t="s">
        <v>13</v>
      </c>
      <c r="B10" s="26" t="s">
        <v>23</v>
      </c>
      <c r="C10" s="20">
        <v>0.4</v>
      </c>
      <c r="D10" s="20">
        <v>0</v>
      </c>
      <c r="E10" s="20">
        <f>D10*C10</f>
        <v>0</v>
      </c>
      <c r="F10" s="92">
        <f>(E10+E11+E12)*0.4</f>
        <v>1.8</v>
      </c>
      <c r="G10" s="37" t="s">
        <v>100</v>
      </c>
    </row>
    <row r="11" spans="1:7" ht="52.5" customHeight="1" x14ac:dyDescent="0.25">
      <c r="A11" s="81"/>
      <c r="B11" s="48" t="s">
        <v>28</v>
      </c>
      <c r="C11" s="17">
        <v>0.3</v>
      </c>
      <c r="D11" s="20">
        <v>10</v>
      </c>
      <c r="E11" s="20">
        <f>D11*C11</f>
        <v>3</v>
      </c>
      <c r="F11" s="93"/>
      <c r="G11" s="37" t="s">
        <v>101</v>
      </c>
    </row>
    <row r="12" spans="1:7" ht="65.25" customHeight="1" x14ac:dyDescent="0.25">
      <c r="A12" s="82"/>
      <c r="B12" s="48" t="s">
        <v>29</v>
      </c>
      <c r="C12" s="17">
        <v>0.3</v>
      </c>
      <c r="D12" s="20">
        <v>5</v>
      </c>
      <c r="E12" s="20">
        <f>D12*C12</f>
        <v>1.5</v>
      </c>
      <c r="F12" s="94"/>
      <c r="G12" s="39" t="s">
        <v>102</v>
      </c>
    </row>
    <row r="13" spans="1:7" ht="19.5" customHeight="1" x14ac:dyDescent="0.25">
      <c r="A13" s="45" t="s">
        <v>14</v>
      </c>
      <c r="B13" s="46"/>
      <c r="C13" s="46"/>
      <c r="D13" s="46"/>
      <c r="E13" s="46"/>
      <c r="F13" s="36">
        <f>F6+F8+F10</f>
        <v>4.8</v>
      </c>
      <c r="G13" s="46"/>
    </row>
    <row r="14" spans="1:7" ht="54.75" customHeight="1" x14ac:dyDescent="0.25">
      <c r="A14" s="29" t="s">
        <v>15</v>
      </c>
      <c r="B14" s="120" t="s">
        <v>34</v>
      </c>
      <c r="C14" s="110"/>
      <c r="D14" s="110"/>
      <c r="E14" s="110"/>
      <c r="F14" s="110"/>
      <c r="G14" s="111"/>
    </row>
    <row r="15" spans="1:7" ht="51" customHeight="1" x14ac:dyDescent="0.25">
      <c r="A15" s="29" t="s">
        <v>16</v>
      </c>
      <c r="B15" s="121" t="s">
        <v>142</v>
      </c>
      <c r="C15" s="122"/>
      <c r="D15" s="122"/>
      <c r="E15" s="122"/>
      <c r="F15" s="122"/>
      <c r="G15" s="123"/>
    </row>
  </sheetData>
  <customSheetViews>
    <customSheetView guid="{65D17E01-2C95-467A-A6C0-284D8AF9353A}" scale="90" showPageBreaks="1" view="pageBreakPreview" topLeftCell="B1">
      <selection activeCell="B14" sqref="B14:G14"/>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83B5464C-805B-41DB-81B9-A691DDF78663}" scale="80" showPageBreaks="1" view="pageBreakPreview" topLeftCell="B1">
      <selection activeCell="G7" sqref="G7"/>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6D50AFB0-1F88-45CC-9714-E302C21A7AF6}" scale="80" showPageBreaks="1" hiddenRows="1" view="pageBreakPreview" topLeftCell="A4">
      <selection activeCell="N12" sqref="N12"/>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D064BFE3-0CFC-4FA0-A904-E97A6AB4FB27}" scale="80" showPageBreaks="1" view="pageBreakPreview" topLeftCell="A4">
      <selection activeCell="B23" sqref="B23"/>
      <pageMargins left="0.39370078740157483" right="0.39370078740157483" top="0.39370078740157483" bottom="0.39370078740157483" header="0.31496062992125984" footer="0.31496062992125984"/>
      <pageSetup paperSize="9" scale="72" orientation="landscape" r:id="rId4"/>
      <headerFooter>
        <oddFooter>&amp;R96</oddFooter>
      </headerFooter>
    </customSheetView>
    <customSheetView guid="{DB5FF748-5A0B-481D-84B1-E8DCB60F31BB}" scale="80" showPageBreaks="1" view="pageBreakPreview" topLeftCell="B1">
      <selection activeCell="B15" sqref="B15:G15"/>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s>
  <mergeCells count="11">
    <mergeCell ref="A10:A12"/>
    <mergeCell ref="F10:F12"/>
    <mergeCell ref="B14:G14"/>
    <mergeCell ref="B15:G15"/>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2" orientation="landscape" r:id="rId6"/>
  <headerFooter>
    <oddFooter>&amp;R94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B14" sqref="B14:G14"/>
    </sheetView>
  </sheetViews>
  <sheetFormatPr defaultRowHeight="15" x14ac:dyDescent="0.25"/>
  <cols>
    <col min="1" max="1" width="36.42578125" style="40" customWidth="1"/>
    <col min="2" max="2" width="48.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62</v>
      </c>
      <c r="B2" s="78"/>
      <c r="C2" s="78"/>
      <c r="D2" s="78"/>
      <c r="E2" s="78"/>
      <c r="F2" s="78"/>
      <c r="G2" s="78"/>
    </row>
    <row r="3" spans="1:7" ht="16.5" x14ac:dyDescent="0.25">
      <c r="A3" s="79" t="s">
        <v>17</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91" t="s">
        <v>11</v>
      </c>
      <c r="B6" s="13" t="s">
        <v>8</v>
      </c>
      <c r="C6" s="7">
        <v>0.5</v>
      </c>
      <c r="D6" s="7">
        <v>10</v>
      </c>
      <c r="E6" s="7">
        <f t="shared" ref="E6:E10" si="0">D6*C6</f>
        <v>5</v>
      </c>
      <c r="F6" s="102">
        <f>(E6+E7)*0.4</f>
        <v>4</v>
      </c>
      <c r="G6" s="60" t="s">
        <v>132</v>
      </c>
    </row>
    <row r="7" spans="1:7" ht="75" x14ac:dyDescent="0.25">
      <c r="A7" s="91"/>
      <c r="B7" s="13" t="s">
        <v>9</v>
      </c>
      <c r="C7" s="7">
        <v>0.5</v>
      </c>
      <c r="D7" s="7">
        <v>10</v>
      </c>
      <c r="E7" s="7">
        <f t="shared" si="0"/>
        <v>5</v>
      </c>
      <c r="F7" s="102"/>
      <c r="G7" s="60" t="s">
        <v>18</v>
      </c>
    </row>
    <row r="8" spans="1:7" ht="41.25" customHeight="1" x14ac:dyDescent="0.25">
      <c r="A8" s="91" t="s">
        <v>12</v>
      </c>
      <c r="B8" s="13" t="s">
        <v>54</v>
      </c>
      <c r="C8" s="7">
        <v>0.6</v>
      </c>
      <c r="D8" s="7">
        <v>10</v>
      </c>
      <c r="E8" s="7">
        <f t="shared" si="0"/>
        <v>6</v>
      </c>
      <c r="F8" s="102">
        <f>(E8+E9)*0.2</f>
        <v>2</v>
      </c>
      <c r="G8" s="61"/>
    </row>
    <row r="9" spans="1:7" ht="45" x14ac:dyDescent="0.25">
      <c r="A9" s="91"/>
      <c r="B9" s="13" t="s">
        <v>58</v>
      </c>
      <c r="C9" s="7">
        <v>0.4</v>
      </c>
      <c r="D9" s="7">
        <v>10</v>
      </c>
      <c r="E9" s="7">
        <f t="shared" si="0"/>
        <v>4</v>
      </c>
      <c r="F9" s="102"/>
      <c r="G9" s="61"/>
    </row>
    <row r="10" spans="1:7" ht="60" x14ac:dyDescent="0.25">
      <c r="A10" s="58" t="s">
        <v>13</v>
      </c>
      <c r="B10" s="13" t="s">
        <v>23</v>
      </c>
      <c r="C10" s="7">
        <v>1</v>
      </c>
      <c r="D10" s="7">
        <v>8</v>
      </c>
      <c r="E10" s="7">
        <f t="shared" si="0"/>
        <v>8</v>
      </c>
      <c r="F10" s="62">
        <f>E10*0.4</f>
        <v>3.2</v>
      </c>
      <c r="G10" s="61" t="s">
        <v>133</v>
      </c>
    </row>
    <row r="11" spans="1:7" ht="19.5" customHeight="1" x14ac:dyDescent="0.25">
      <c r="A11" s="45" t="s">
        <v>14</v>
      </c>
      <c r="B11" s="46"/>
      <c r="C11" s="46"/>
      <c r="D11" s="46"/>
      <c r="E11" s="46"/>
      <c r="F11" s="36">
        <f>F6+F8+F10</f>
        <v>9.1999999999999993</v>
      </c>
      <c r="G11" s="46"/>
    </row>
    <row r="12" spans="1:7" ht="66.75" customHeight="1" x14ac:dyDescent="0.25">
      <c r="A12" s="29" t="s">
        <v>15</v>
      </c>
      <c r="B12" s="98" t="s">
        <v>24</v>
      </c>
      <c r="C12" s="99"/>
      <c r="D12" s="99"/>
      <c r="E12" s="99"/>
      <c r="F12" s="99"/>
      <c r="G12" s="100"/>
    </row>
    <row r="13" spans="1:7" ht="63.75" customHeight="1" x14ac:dyDescent="0.25">
      <c r="A13" s="29" t="s">
        <v>16</v>
      </c>
      <c r="B13" s="101" t="s">
        <v>138</v>
      </c>
      <c r="C13" s="99"/>
      <c r="D13" s="99"/>
      <c r="E13" s="99"/>
      <c r="F13" s="99"/>
      <c r="G13" s="100"/>
    </row>
  </sheetData>
  <customSheetViews>
    <customSheetView guid="{65D17E01-2C95-467A-A6C0-284D8AF9353A}" scale="80" showPageBreaks="1" printArea="1" view="pageBreakPreview">
      <pane xSplit="1" ySplit="5" topLeftCell="B6" activePane="bottomRight" state="frozen"/>
      <selection pane="bottomRight" activeCell="C17" sqref="C17"/>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83B5464C-805B-41DB-81B9-A691DDF78663}" scale="80" showPageBreaks="1" printArea="1" view="pageBreakPreview">
      <pane xSplit="1" ySplit="5" topLeftCell="B6"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2"/>
      <headerFooter>
        <oddFooter>&amp;R98</oddFooter>
      </headerFooter>
    </customSheetView>
    <customSheetView guid="{6D50AFB0-1F88-45CC-9714-E302C21A7AF6}" scale="80" showPageBreaks="1" printArea="1" view="pageBreakPreview">
      <pane xSplit="1" ySplit="5" topLeftCell="B6" activePane="bottomRight" state="frozen"/>
      <selection pane="bottomRight" activeCell="N8" sqref="N8"/>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 guid="{D064BFE3-0CFC-4FA0-A904-E97A6AB4FB27}" scale="80" showPageBreaks="1" printArea="1" view="pageBreakPreview">
      <pane xSplit="1" ySplit="5" topLeftCell="B6" activePane="bottomRight" state="frozen"/>
      <selection pane="bottomRight" activeCell="D24" sqref="D24"/>
      <pageMargins left="0.39370078740157483" right="0.39370078740157483" top="0.39370078740157483" bottom="0.39370078740157483" header="0.31496062992125984" footer="0.31496062992125984"/>
      <pageSetup paperSize="9" scale="76" orientation="landscape" r:id="rId4"/>
      <headerFooter>
        <oddFooter>&amp;R97</oddFooter>
      </headerFooter>
    </customSheetView>
    <customSheetView guid="{DB5FF748-5A0B-481D-84B1-E8DCB60F31BB}" scale="80" showPageBreaks="1" printArea="1" view="pageBreakPreview">
      <pane xSplit="1" ySplit="5" topLeftCell="B6" activePane="bottomRight" state="frozen"/>
      <selection pane="bottomRight" activeCell="R19" sqref="R19"/>
      <pageMargins left="0.39370078740157483" right="0.39370078740157483" top="0.39370078740157483" bottom="0.39370078740157483" header="0.31496062992125984" footer="0.31496062992125984"/>
      <pageSetup paperSize="9" scale="76" orientation="landscape" r:id="rId5"/>
      <headerFooter>
        <oddFooter>&amp;R98</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6"/>
  <headerFooter>
    <oddFooter>&amp;R98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topLeftCell="A7" zoomScale="70" zoomScaleNormal="70" zoomScaleSheetLayoutView="70" workbookViewId="0">
      <selection activeCell="E16" sqref="E16"/>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50</v>
      </c>
      <c r="B2" s="78"/>
      <c r="C2" s="78"/>
      <c r="D2" s="78"/>
      <c r="E2" s="78"/>
      <c r="F2" s="78"/>
      <c r="G2" s="78"/>
    </row>
    <row r="3" spans="1:7" ht="16.5" x14ac:dyDescent="0.25">
      <c r="A3" s="79" t="s">
        <v>25</v>
      </c>
      <c r="B3" s="79"/>
      <c r="C3" s="79"/>
      <c r="D3" s="79"/>
      <c r="E3" s="79"/>
      <c r="F3" s="79"/>
      <c r="G3" s="79"/>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20">
        <v>0.4</v>
      </c>
      <c r="D6" s="17">
        <v>10</v>
      </c>
      <c r="E6" s="20">
        <f>D6*C6</f>
        <v>4</v>
      </c>
      <c r="F6" s="92">
        <f>(E6+E7+E8)*0.4</f>
        <v>3.84</v>
      </c>
      <c r="G6" s="53" t="s">
        <v>188</v>
      </c>
    </row>
    <row r="7" spans="1:7" ht="57" customHeight="1" x14ac:dyDescent="0.25">
      <c r="A7" s="81"/>
      <c r="B7" s="13" t="s">
        <v>9</v>
      </c>
      <c r="C7" s="20">
        <v>0.4</v>
      </c>
      <c r="D7" s="20">
        <v>10</v>
      </c>
      <c r="E7" s="20">
        <f>D7*C7</f>
        <v>4</v>
      </c>
      <c r="F7" s="93"/>
      <c r="G7" s="38" t="s">
        <v>18</v>
      </c>
    </row>
    <row r="8" spans="1:7" ht="72.75" customHeight="1" x14ac:dyDescent="0.25">
      <c r="A8" s="82"/>
      <c r="B8" s="13" t="s">
        <v>10</v>
      </c>
      <c r="C8" s="20">
        <v>0.2</v>
      </c>
      <c r="D8" s="20">
        <v>8</v>
      </c>
      <c r="E8" s="20">
        <f>D8*C8</f>
        <v>1.6</v>
      </c>
      <c r="F8" s="94"/>
      <c r="G8" s="53" t="s">
        <v>189</v>
      </c>
    </row>
    <row r="9" spans="1:7" ht="87" customHeight="1" x14ac:dyDescent="0.25">
      <c r="A9" s="91" t="s">
        <v>12</v>
      </c>
      <c r="B9" s="13" t="s">
        <v>52</v>
      </c>
      <c r="C9" s="20">
        <v>0.4</v>
      </c>
      <c r="D9" s="17">
        <v>10</v>
      </c>
      <c r="E9" s="17">
        <f>D9*C9</f>
        <v>4</v>
      </c>
      <c r="F9" s="86">
        <f>(E9+E10+E11)*0.2</f>
        <v>1.92</v>
      </c>
      <c r="G9" s="54"/>
    </row>
    <row r="10" spans="1:7" ht="75" x14ac:dyDescent="0.25">
      <c r="A10" s="91"/>
      <c r="B10" s="13" t="s">
        <v>53</v>
      </c>
      <c r="C10" s="20">
        <v>0.2</v>
      </c>
      <c r="D10" s="17">
        <v>8</v>
      </c>
      <c r="E10" s="17">
        <f>D10*C10</f>
        <v>1.6</v>
      </c>
      <c r="F10" s="86"/>
      <c r="G10" s="54" t="s">
        <v>96</v>
      </c>
    </row>
    <row r="11" spans="1:7" ht="79.5" customHeight="1" x14ac:dyDescent="0.25">
      <c r="A11" s="91"/>
      <c r="B11" s="13" t="s">
        <v>51</v>
      </c>
      <c r="C11" s="20">
        <v>0.4</v>
      </c>
      <c r="D11" s="17">
        <v>10</v>
      </c>
      <c r="E11" s="17">
        <f>D11*C11</f>
        <v>4</v>
      </c>
      <c r="F11" s="86"/>
      <c r="G11" s="54"/>
    </row>
    <row r="12" spans="1:7" ht="42" customHeight="1" x14ac:dyDescent="0.25">
      <c r="A12" s="80" t="s">
        <v>13</v>
      </c>
      <c r="B12" s="13" t="s">
        <v>23</v>
      </c>
      <c r="C12" s="20">
        <v>0.3</v>
      </c>
      <c r="D12" s="17">
        <v>8</v>
      </c>
      <c r="E12" s="17">
        <f>D12*C12</f>
        <v>2.4</v>
      </c>
      <c r="F12" s="83">
        <f>(E12+E13+E14+E15)*0.4</f>
        <v>3.3600000000000003</v>
      </c>
      <c r="G12" s="54" t="s">
        <v>97</v>
      </c>
    </row>
    <row r="13" spans="1:7" ht="67.5" customHeight="1" x14ac:dyDescent="0.25">
      <c r="A13" s="81"/>
      <c r="B13" s="13" t="s">
        <v>27</v>
      </c>
      <c r="C13" s="20">
        <v>0.3</v>
      </c>
      <c r="D13" s="17">
        <v>10</v>
      </c>
      <c r="E13" s="17">
        <f>D13*C13</f>
        <v>3</v>
      </c>
      <c r="F13" s="84"/>
      <c r="G13" s="55" t="s">
        <v>38</v>
      </c>
    </row>
    <row r="14" spans="1:7" ht="52.5" customHeight="1" x14ac:dyDescent="0.25">
      <c r="A14" s="81"/>
      <c r="B14" s="13" t="s">
        <v>28</v>
      </c>
      <c r="C14" s="20">
        <v>0.2</v>
      </c>
      <c r="D14" s="17">
        <v>5</v>
      </c>
      <c r="E14" s="17">
        <f>D14*C14</f>
        <v>1</v>
      </c>
      <c r="F14" s="84"/>
      <c r="G14" s="54" t="s">
        <v>98</v>
      </c>
    </row>
    <row r="15" spans="1:7" ht="71.25" customHeight="1" x14ac:dyDescent="0.25">
      <c r="A15" s="82"/>
      <c r="B15" s="13" t="s">
        <v>29</v>
      </c>
      <c r="C15" s="20">
        <v>0.2</v>
      </c>
      <c r="D15" s="17">
        <v>10</v>
      </c>
      <c r="E15" s="17">
        <f>D15*C15</f>
        <v>2</v>
      </c>
      <c r="F15" s="85"/>
      <c r="G15" s="55" t="s">
        <v>67</v>
      </c>
    </row>
    <row r="16" spans="1:7" ht="19.5" customHeight="1" x14ac:dyDescent="0.25">
      <c r="A16" s="45" t="s">
        <v>14</v>
      </c>
      <c r="B16" s="42"/>
      <c r="C16" s="42"/>
      <c r="D16" s="42"/>
      <c r="E16" s="42"/>
      <c r="F16" s="36">
        <f>F6+F9+F12</f>
        <v>9.120000000000001</v>
      </c>
      <c r="G16" s="42"/>
    </row>
    <row r="17" spans="1:7" ht="63" customHeight="1" x14ac:dyDescent="0.25">
      <c r="A17" s="29" t="s">
        <v>15</v>
      </c>
      <c r="B17" s="95" t="s">
        <v>30</v>
      </c>
      <c r="C17" s="96"/>
      <c r="D17" s="96"/>
      <c r="E17" s="96"/>
      <c r="F17" s="96"/>
      <c r="G17" s="97"/>
    </row>
    <row r="18" spans="1:7" ht="61.5" customHeight="1" x14ac:dyDescent="0.25">
      <c r="A18" s="59" t="s">
        <v>16</v>
      </c>
      <c r="B18" s="90" t="s">
        <v>117</v>
      </c>
      <c r="C18" s="88"/>
      <c r="D18" s="88"/>
      <c r="E18" s="88"/>
      <c r="F18" s="88"/>
      <c r="G18" s="89"/>
    </row>
  </sheetData>
  <customSheetViews>
    <customSheetView guid="{65D17E01-2C95-467A-A6C0-284D8AF9353A}" scale="70" view="pageBreakPreview">
      <pane xSplit="1" ySplit="6" topLeftCell="B10" activePane="bottomRight" state="frozen"/>
      <selection pane="bottomRight" activeCell="G15" sqref="G15"/>
      <pageMargins left="0.39370078740157483" right="0.39370078740157483" top="0.39370078740157483" bottom="0.39370078740157483" header="0.31496062992125984" footer="0.31496062992125984"/>
      <pageSetup paperSize="9" scale="61" orientation="landscape" r:id="rId1"/>
      <headerFooter>
        <oddFooter>&amp;R82</oddFooter>
      </headerFooter>
    </customSheetView>
    <customSheetView guid="{83B5464C-805B-41DB-81B9-A691DDF78663}" scale="70" showPageBreaks="1" printArea="1" view="pageBreakPreview" topLeftCell="A7">
      <selection activeCell="E16" sqref="E16"/>
      <pageMargins left="0.39370078740157483" right="0.39370078740157483" top="0.39370078740157483" bottom="0.39370078740157483" header="0.31496062992125984" footer="0.31496062992125984"/>
      <pageSetup paperSize="9" scale="61" orientation="landscape" r:id="rId2"/>
      <headerFooter>
        <oddFooter>&amp;R82</oddFooter>
      </headerFooter>
    </customSheetView>
    <customSheetView guid="{6D50AFB0-1F88-45CC-9714-E302C21A7AF6}" scale="70" showPageBreaks="1" printArea="1" view="pageBreakPreview" topLeftCell="A11">
      <selection activeCell="F17" sqref="F17"/>
      <pageMargins left="0.39370078740157483" right="0.39370078740157483" top="0.39370078740157483" bottom="0.39370078740157483" header="0.31496062992125984" footer="0.31496062992125984"/>
      <pageSetup paperSize="9" scale="61" orientation="landscape" r:id="rId3"/>
      <headerFooter>
        <oddFooter>&amp;R82</oddFooter>
      </headerFooter>
    </customSheetView>
    <customSheetView guid="{D064BFE3-0CFC-4FA0-A904-E97A6AB4FB27}" scale="70" showPageBreaks="1" printArea="1" view="pageBreakPreview">
      <selection activeCell="G13" sqref="G13"/>
      <pageMargins left="0.39370078740157483" right="0.39370078740157483" top="0.39370078740157483" bottom="0.39370078740157483" header="0.31496062992125984" footer="0.31496062992125984"/>
      <pageSetup paperSize="9" scale="61" orientation="landscape" r:id="rId4"/>
      <headerFooter>
        <oddFooter>&amp;R80</oddFooter>
      </headerFooter>
    </customSheetView>
    <customSheetView guid="{DB5FF748-5A0B-481D-84B1-E8DCB60F31BB}" scale="70" printArea="1">
      <pane xSplit="1" ySplit="6" topLeftCell="B13" activePane="bottomRight" state="frozen"/>
      <selection pane="bottomRight" activeCell="F12" sqref="F12:F15"/>
      <pageMargins left="0.39370078740157483" right="0.39370078740157483" top="0.39370078740157483" bottom="0.39370078740157483" header="0.31496062992125984" footer="0.31496062992125984"/>
      <pageSetup paperSize="9" scale="61" orientation="landscape" r:id="rId5"/>
      <headerFooter>
        <oddFooter>&amp;R82</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5"/>
  <sheetViews>
    <sheetView zoomScaleNormal="85" zoomScaleSheetLayoutView="80" workbookViewId="0">
      <selection activeCell="B13" sqref="B13"/>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75</v>
      </c>
      <c r="B2" s="78"/>
      <c r="C2" s="78"/>
      <c r="D2" s="78"/>
      <c r="E2" s="78"/>
      <c r="F2" s="78"/>
      <c r="G2" s="78"/>
    </row>
    <row r="3" spans="1:7" ht="16.5" x14ac:dyDescent="0.25">
      <c r="A3" s="79" t="s">
        <v>17</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0.5</v>
      </c>
      <c r="D6" s="17">
        <v>10</v>
      </c>
      <c r="E6" s="20">
        <f>D6*C6</f>
        <v>5</v>
      </c>
      <c r="F6" s="92">
        <f>(E6+E7+E8)*0.4</f>
        <v>2</v>
      </c>
      <c r="G6" s="53" t="s">
        <v>94</v>
      </c>
    </row>
    <row r="7" spans="1:7" ht="57" customHeight="1" x14ac:dyDescent="0.25">
      <c r="A7" s="81"/>
      <c r="B7" s="13" t="s">
        <v>9</v>
      </c>
      <c r="C7" s="7">
        <v>0.5</v>
      </c>
      <c r="D7" s="17">
        <v>0</v>
      </c>
      <c r="E7" s="20">
        <f>D7*C7</f>
        <v>0</v>
      </c>
      <c r="F7" s="93"/>
      <c r="G7" s="53" t="s">
        <v>41</v>
      </c>
    </row>
    <row r="8" spans="1:7" ht="72.75" hidden="1" customHeight="1" x14ac:dyDescent="0.25">
      <c r="A8" s="82"/>
      <c r="B8" s="66"/>
      <c r="C8" s="67"/>
      <c r="D8" s="68"/>
      <c r="E8" s="68"/>
      <c r="F8" s="94"/>
      <c r="G8" s="69"/>
    </row>
    <row r="9" spans="1:7" ht="53.25" customHeight="1" x14ac:dyDescent="0.25">
      <c r="A9" s="91" t="s">
        <v>12</v>
      </c>
      <c r="B9" s="13" t="s">
        <v>54</v>
      </c>
      <c r="C9" s="7">
        <v>0.6</v>
      </c>
      <c r="D9" s="17">
        <v>10</v>
      </c>
      <c r="E9" s="20">
        <f>D9*C9</f>
        <v>6</v>
      </c>
      <c r="F9" s="108">
        <f>(E9+E10+E11)*0.2</f>
        <v>2</v>
      </c>
      <c r="G9" s="32"/>
    </row>
    <row r="10" spans="1:7" ht="41.25" customHeight="1" x14ac:dyDescent="0.25">
      <c r="A10" s="91"/>
      <c r="B10" s="13" t="s">
        <v>58</v>
      </c>
      <c r="C10" s="7">
        <v>0.4</v>
      </c>
      <c r="D10" s="17">
        <v>10</v>
      </c>
      <c r="E10" s="20">
        <f>D10*C10</f>
        <v>4</v>
      </c>
      <c r="F10" s="108"/>
      <c r="G10" s="32"/>
    </row>
    <row r="11" spans="1:7" ht="41.25" hidden="1" customHeight="1" x14ac:dyDescent="0.25">
      <c r="A11" s="91"/>
      <c r="B11" s="66"/>
      <c r="C11" s="67"/>
      <c r="D11" s="17"/>
      <c r="E11" s="20"/>
      <c r="F11" s="108"/>
      <c r="G11" s="32"/>
    </row>
    <row r="12" spans="1:7" ht="52.5" customHeight="1" x14ac:dyDescent="0.25">
      <c r="A12" s="77" t="s">
        <v>13</v>
      </c>
      <c r="B12" s="13" t="s">
        <v>23</v>
      </c>
      <c r="C12" s="7">
        <v>1</v>
      </c>
      <c r="D12" s="17">
        <v>8</v>
      </c>
      <c r="E12" s="20">
        <f>D12*C12</f>
        <v>8</v>
      </c>
      <c r="F12" s="64">
        <f>E12*0.4</f>
        <v>3.2</v>
      </c>
      <c r="G12" s="54" t="s">
        <v>135</v>
      </c>
    </row>
    <row r="13" spans="1:7" ht="19.5" customHeight="1" x14ac:dyDescent="0.25">
      <c r="A13" s="45" t="s">
        <v>14</v>
      </c>
      <c r="B13" s="46"/>
      <c r="C13" s="46"/>
      <c r="D13" s="46"/>
      <c r="E13" s="46"/>
      <c r="F13" s="36">
        <f>F6+F9+F12</f>
        <v>7.2</v>
      </c>
      <c r="G13" s="42"/>
    </row>
    <row r="14" spans="1:7" ht="61.5" customHeight="1" x14ac:dyDescent="0.25">
      <c r="A14" s="29" t="s">
        <v>15</v>
      </c>
      <c r="B14" s="120" t="s">
        <v>24</v>
      </c>
      <c r="C14" s="110"/>
      <c r="D14" s="110"/>
      <c r="E14" s="110"/>
      <c r="F14" s="110"/>
      <c r="G14" s="111"/>
    </row>
    <row r="15" spans="1:7" ht="51" customHeight="1" x14ac:dyDescent="0.25">
      <c r="A15" s="29" t="s">
        <v>16</v>
      </c>
      <c r="B15" s="109" t="s">
        <v>136</v>
      </c>
      <c r="C15" s="110"/>
      <c r="D15" s="110"/>
      <c r="E15" s="110"/>
      <c r="F15" s="110"/>
      <c r="G15" s="111"/>
    </row>
  </sheetData>
  <customSheetViews>
    <customSheetView guid="{65D17E01-2C95-467A-A6C0-284D8AF9353A}" scale="85" printArea="1">
      <selection activeCell="B15" sqref="B15:G15"/>
      <pageMargins left="0.39370078740157483" right="0.39370078740157483" top="0.39370078740157483" bottom="0.39370078740157483" header="0.31496062992125984" footer="0.31496062992125984"/>
      <pageSetup paperSize="9" scale="72" orientation="landscape" r:id="rId1"/>
      <headerFooter>
        <oddFooter>&amp;R89</oddFooter>
      </headerFooter>
    </customSheetView>
    <customSheetView guid="{83B5464C-805B-41DB-81B9-A691DDF78663}" showPageBreaks="1" printArea="1" hiddenRows="1">
      <selection activeCell="B13" sqref="B13"/>
      <pageMargins left="0.39370078740157483" right="0.39370078740157483" top="0.39370078740157483" bottom="0.39370078740157483" header="0.31496062992125984" footer="0.31496062992125984"/>
      <pageSetup paperSize="9" scale="72" orientation="landscape" r:id="rId2"/>
      <headerFooter>
        <oddFooter>&amp;R89</oddFooter>
      </headerFooter>
    </customSheetView>
    <customSheetView guid="{6D50AFB0-1F88-45CC-9714-E302C21A7AF6}"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3"/>
      <headerFooter>
        <oddFooter>&amp;R89</oddFooter>
      </headerFooter>
    </customSheetView>
    <customSheetView guid="{D064BFE3-0CFC-4FA0-A904-E97A6AB4FB27}" scale="80" showPageBreaks="1" printArea="1" view="pageBreakPreview">
      <selection activeCell="M18" sqref="M18"/>
      <pageMargins left="0.39370078740157483" right="0.39370078740157483" top="0.39370078740157483" bottom="0.39370078740157483" header="0.31496062992125984" footer="0.31496062992125984"/>
      <pageSetup paperSize="9" scale="72" orientation="landscape" r:id="rId4"/>
      <headerFooter>
        <oddFooter>&amp;R86</oddFooter>
      </headerFooter>
    </customSheetView>
    <customSheetView guid="{DB5FF748-5A0B-481D-84B1-E8DCB60F31BB}" scale="80" printArea="1" hiddenRows="1" topLeftCell="B4">
      <selection activeCell="C25" sqref="C25"/>
      <pageMargins left="0.39370078740157483" right="0.39370078740157483" top="0.39370078740157483" bottom="0.39370078740157483" header="0.31496062992125984" footer="0.31496062992125984"/>
      <pageSetup paperSize="9" scale="72" orientation="landscape" r:id="rId5"/>
      <headerFooter>
        <oddFooter>&amp;R89</oddFooter>
      </headerFooter>
    </customSheetView>
  </customSheetViews>
  <mergeCells count="9">
    <mergeCell ref="F9:F11"/>
    <mergeCell ref="B14:G14"/>
    <mergeCell ref="B15:G15"/>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&amp;R89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tabSelected="1" view="pageBreakPreview" zoomScale="90" zoomScaleNormal="100" zoomScaleSheetLayoutView="100" workbookViewId="0">
      <pane xSplit="1" ySplit="5" topLeftCell="B6" activePane="bottomRight" state="frozen"/>
      <selection pane="topRight" activeCell="B1" sqref="B1"/>
      <selection pane="bottomLeft" activeCell="A6" sqref="A6"/>
      <selection pane="bottomRight" activeCell="E8" sqref="E8"/>
    </sheetView>
  </sheetViews>
  <sheetFormatPr defaultRowHeight="15" x14ac:dyDescent="0.25"/>
  <cols>
    <col min="1" max="1" width="36.42578125" style="40" customWidth="1"/>
    <col min="2" max="2" width="48.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112" t="s">
        <v>66</v>
      </c>
      <c r="B2" s="112"/>
      <c r="C2" s="112"/>
      <c r="D2" s="112"/>
      <c r="E2" s="112"/>
      <c r="F2" s="112"/>
      <c r="G2" s="112"/>
    </row>
    <row r="3" spans="1:7" ht="16.5" x14ac:dyDescent="0.25">
      <c r="A3" s="79" t="s">
        <v>17</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91" t="s">
        <v>11</v>
      </c>
      <c r="B6" s="13" t="s">
        <v>8</v>
      </c>
      <c r="C6" s="7">
        <v>0.5</v>
      </c>
      <c r="D6" s="17">
        <v>10</v>
      </c>
      <c r="E6" s="7">
        <f t="shared" ref="E6:E10" si="0">D6*C6</f>
        <v>5</v>
      </c>
      <c r="F6" s="102">
        <f>(E6+E7)*0.4</f>
        <v>2</v>
      </c>
      <c r="G6" s="60" t="s">
        <v>187</v>
      </c>
    </row>
    <row r="7" spans="1:7" ht="75" x14ac:dyDescent="0.25">
      <c r="A7" s="91"/>
      <c r="B7" s="13" t="s">
        <v>9</v>
      </c>
      <c r="C7" s="7">
        <v>0.5</v>
      </c>
      <c r="D7" s="17">
        <v>0</v>
      </c>
      <c r="E7" s="7">
        <f>D7*C7</f>
        <v>0</v>
      </c>
      <c r="F7" s="102"/>
      <c r="G7" s="60" t="s">
        <v>183</v>
      </c>
    </row>
    <row r="8" spans="1:7" ht="41.25" customHeight="1" x14ac:dyDescent="0.25">
      <c r="A8" s="91" t="s">
        <v>12</v>
      </c>
      <c r="B8" s="13" t="s">
        <v>54</v>
      </c>
      <c r="C8" s="7">
        <v>0.6</v>
      </c>
      <c r="D8" s="7">
        <v>10</v>
      </c>
      <c r="E8" s="7">
        <f t="shared" si="0"/>
        <v>6</v>
      </c>
      <c r="F8" s="102">
        <f>(E8+E9)*0.2</f>
        <v>2</v>
      </c>
      <c r="G8" s="54"/>
    </row>
    <row r="9" spans="1:7" ht="45" x14ac:dyDescent="0.25">
      <c r="A9" s="91"/>
      <c r="B9" s="13" t="s">
        <v>58</v>
      </c>
      <c r="C9" s="7">
        <v>0.4</v>
      </c>
      <c r="D9" s="7">
        <v>10</v>
      </c>
      <c r="E9" s="7">
        <f t="shared" si="0"/>
        <v>4</v>
      </c>
      <c r="F9" s="102"/>
      <c r="G9" s="54"/>
    </row>
    <row r="10" spans="1:7" ht="60" x14ac:dyDescent="0.25">
      <c r="A10" s="74" t="s">
        <v>13</v>
      </c>
      <c r="B10" s="13" t="s">
        <v>23</v>
      </c>
      <c r="C10" s="7">
        <v>1</v>
      </c>
      <c r="D10" s="17">
        <v>5</v>
      </c>
      <c r="E10" s="7">
        <f t="shared" si="0"/>
        <v>5</v>
      </c>
      <c r="F10" s="75">
        <f>E10*0.4</f>
        <v>2</v>
      </c>
      <c r="G10" s="54" t="s">
        <v>163</v>
      </c>
    </row>
    <row r="11" spans="1:7" ht="19.5" customHeight="1" x14ac:dyDescent="0.25">
      <c r="A11" s="45" t="s">
        <v>14</v>
      </c>
      <c r="B11" s="46"/>
      <c r="C11" s="46"/>
      <c r="D11" s="46"/>
      <c r="E11" s="46"/>
      <c r="F11" s="36">
        <f>F6+F8+F10</f>
        <v>6</v>
      </c>
      <c r="G11" s="46"/>
    </row>
    <row r="12" spans="1:7" ht="66.75" customHeight="1" x14ac:dyDescent="0.25">
      <c r="A12" s="29" t="s">
        <v>15</v>
      </c>
      <c r="B12" s="87" t="s">
        <v>169</v>
      </c>
      <c r="C12" s="88"/>
      <c r="D12" s="88"/>
      <c r="E12" s="88"/>
      <c r="F12" s="88"/>
      <c r="G12" s="89"/>
    </row>
    <row r="13" spans="1:7" ht="51.75" customHeight="1" x14ac:dyDescent="0.25">
      <c r="A13" s="29" t="s">
        <v>16</v>
      </c>
      <c r="B13" s="90" t="s">
        <v>176</v>
      </c>
      <c r="C13" s="88"/>
      <c r="D13" s="88"/>
      <c r="E13" s="88"/>
      <c r="F13" s="88"/>
      <c r="G13" s="89"/>
    </row>
  </sheetData>
  <customSheetViews>
    <customSheetView guid="{65D17E01-2C95-467A-A6C0-284D8AF9353A}" scale="90" showPageBreaks="1" printArea="1" view="pageBreakPreview">
      <pane xSplit="1" ySplit="5" topLeftCell="B6" activePane="bottomRight" state="frozen"/>
      <selection pane="bottomRight" activeCell="M12" sqref="M12"/>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83B5464C-805B-41DB-81B9-A691DDF78663}" scale="90" showPageBreaks="1" printArea="1" view="pageBreakPreview">
      <pane xSplit="1" ySplit="5" topLeftCell="B6" activePane="bottomRight" state="frozen"/>
      <selection pane="bottomRight" activeCell="E8" sqref="E8"/>
      <pageMargins left="0.39370078740157483" right="0.39370078740157483" top="0.39370078740157483" bottom="0.39370078740157483" header="0.31496062992125984" footer="0.31496062992125984"/>
      <pageSetup paperSize="9" scale="76" orientation="landscape" r:id="rId2"/>
      <headerFooter>
        <oddFooter>&amp;R98</oddFooter>
      </headerFooter>
    </customSheetView>
    <customSheetView guid="{D064BFE3-0CFC-4FA0-A904-E97A6AB4FB27}" scale="9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 guid="{DB5FF748-5A0B-481D-84B1-E8DCB60F31BB}" scale="90" showPageBreaks="1" printArea="1" view="pageBreakPreview">
      <pane xSplit="1" ySplit="5" topLeftCell="B6" activePane="bottomRight" state="frozen"/>
      <selection pane="bottomRight" activeCell="E18" sqref="E18"/>
      <pageMargins left="0.39370078740157483" right="0.39370078740157483" top="0.39370078740157483" bottom="0.39370078740157483" header="0.31496062992125984" footer="0.31496062992125984"/>
      <pageSetup paperSize="9" scale="76" orientation="landscape" r:id="rId4"/>
      <headerFooter>
        <oddFooter>&amp;R98</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5"/>
  <headerFooter>
    <oddFooter>&amp;R98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8"/>
  <sheetViews>
    <sheetView view="pageBreakPreview" topLeftCell="B4" zoomScale="80" zoomScaleNormal="70" zoomScaleSheetLayoutView="70" workbookViewId="0">
      <selection activeCell="E16" sqref="E16"/>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9" ht="16.5" x14ac:dyDescent="0.25">
      <c r="A1" s="78" t="s">
        <v>0</v>
      </c>
      <c r="B1" s="78"/>
      <c r="C1" s="78"/>
      <c r="D1" s="78"/>
      <c r="E1" s="78"/>
      <c r="F1" s="78"/>
      <c r="G1" s="78"/>
    </row>
    <row r="2" spans="1:9" ht="16.5" x14ac:dyDescent="0.25">
      <c r="A2" s="78" t="s">
        <v>73</v>
      </c>
      <c r="B2" s="78"/>
      <c r="C2" s="78"/>
      <c r="D2" s="78"/>
      <c r="E2" s="78"/>
      <c r="F2" s="78"/>
      <c r="G2" s="78"/>
    </row>
    <row r="3" spans="1:9" ht="16.5" x14ac:dyDescent="0.25">
      <c r="A3" s="79" t="s">
        <v>25</v>
      </c>
      <c r="B3" s="79"/>
      <c r="C3" s="79"/>
      <c r="D3" s="79"/>
      <c r="E3" s="79"/>
      <c r="F3" s="79"/>
      <c r="G3" s="79"/>
    </row>
    <row r="5" spans="1:9" ht="42.75" x14ac:dyDescent="0.25">
      <c r="A5" s="44" t="s">
        <v>1</v>
      </c>
      <c r="B5" s="44" t="s">
        <v>2</v>
      </c>
      <c r="C5" s="44" t="s">
        <v>3</v>
      </c>
      <c r="D5" s="44" t="s">
        <v>4</v>
      </c>
      <c r="E5" s="44" t="s">
        <v>5</v>
      </c>
      <c r="F5" s="44" t="s">
        <v>6</v>
      </c>
      <c r="G5" s="44" t="s">
        <v>7</v>
      </c>
    </row>
    <row r="6" spans="1:9" ht="38.25" customHeight="1" x14ac:dyDescent="0.25">
      <c r="A6" s="80" t="s">
        <v>11</v>
      </c>
      <c r="B6" s="13" t="s">
        <v>8</v>
      </c>
      <c r="C6" s="7">
        <v>0.4</v>
      </c>
      <c r="D6" s="7">
        <v>8</v>
      </c>
      <c r="E6" s="7">
        <f>D6*C6</f>
        <v>3.2</v>
      </c>
      <c r="F6" s="103">
        <f>(E6+E7+E8)*0.4</f>
        <v>2.7200000000000006</v>
      </c>
      <c r="G6" s="60" t="s">
        <v>103</v>
      </c>
    </row>
    <row r="7" spans="1:9" ht="57" customHeight="1" x14ac:dyDescent="0.25">
      <c r="A7" s="81"/>
      <c r="B7" s="13" t="s">
        <v>9</v>
      </c>
      <c r="C7" s="7">
        <v>0.4</v>
      </c>
      <c r="D7" s="7">
        <v>5</v>
      </c>
      <c r="E7" s="7">
        <f>D7*C7</f>
        <v>2</v>
      </c>
      <c r="F7" s="104"/>
      <c r="G7" s="60" t="s">
        <v>118</v>
      </c>
      <c r="H7" s="43"/>
    </row>
    <row r="8" spans="1:9" ht="72.75" customHeight="1" x14ac:dyDescent="0.25">
      <c r="A8" s="82"/>
      <c r="B8" s="13" t="s">
        <v>10</v>
      </c>
      <c r="C8" s="7">
        <v>0.2</v>
      </c>
      <c r="D8" s="7">
        <v>8</v>
      </c>
      <c r="E8" s="7">
        <f>D8*C8</f>
        <v>1.6</v>
      </c>
      <c r="F8" s="105"/>
      <c r="G8" s="60" t="s">
        <v>104</v>
      </c>
      <c r="H8" s="40" t="s">
        <v>79</v>
      </c>
    </row>
    <row r="9" spans="1:9" ht="41.25" customHeight="1" x14ac:dyDescent="0.25">
      <c r="A9" s="80" t="s">
        <v>12</v>
      </c>
      <c r="B9" s="13" t="s">
        <v>54</v>
      </c>
      <c r="C9" s="7">
        <v>0.4</v>
      </c>
      <c r="D9" s="7">
        <v>10</v>
      </c>
      <c r="E9" s="7">
        <f>D9*C9</f>
        <v>4</v>
      </c>
      <c r="F9" s="102">
        <f>(E9+E10+E11)*0.2</f>
        <v>1.92</v>
      </c>
      <c r="G9" s="61"/>
    </row>
    <row r="10" spans="1:9" ht="81" customHeight="1" x14ac:dyDescent="0.25">
      <c r="A10" s="81"/>
      <c r="B10" s="13" t="s">
        <v>72</v>
      </c>
      <c r="C10" s="7">
        <v>0.2</v>
      </c>
      <c r="D10" s="7">
        <v>8</v>
      </c>
      <c r="E10" s="7">
        <f>D10*C10</f>
        <v>1.6</v>
      </c>
      <c r="F10" s="102"/>
      <c r="G10" s="61" t="s">
        <v>105</v>
      </c>
      <c r="I10" s="49"/>
    </row>
    <row r="11" spans="1:9" ht="45" x14ac:dyDescent="0.25">
      <c r="A11" s="82"/>
      <c r="B11" s="13" t="s">
        <v>58</v>
      </c>
      <c r="C11" s="7">
        <v>0.4</v>
      </c>
      <c r="D11" s="7">
        <v>10</v>
      </c>
      <c r="E11" s="7">
        <f>D11*C11</f>
        <v>4</v>
      </c>
      <c r="F11" s="102"/>
      <c r="G11" s="61"/>
    </row>
    <row r="12" spans="1:9" ht="42" customHeight="1" x14ac:dyDescent="0.25">
      <c r="A12" s="80" t="s">
        <v>13</v>
      </c>
      <c r="B12" s="13" t="s">
        <v>23</v>
      </c>
      <c r="C12" s="7">
        <v>0.3</v>
      </c>
      <c r="D12" s="7">
        <v>10</v>
      </c>
      <c r="E12" s="7">
        <f>D12*C12</f>
        <v>3</v>
      </c>
      <c r="F12" s="103">
        <f>(E12+E13+E14+E15)*0.4</f>
        <v>4</v>
      </c>
      <c r="G12" s="61" t="s">
        <v>106</v>
      </c>
    </row>
    <row r="13" spans="1:9" ht="67.5" customHeight="1" x14ac:dyDescent="0.25">
      <c r="A13" s="81"/>
      <c r="B13" s="13" t="s">
        <v>27</v>
      </c>
      <c r="C13" s="7">
        <v>0.3</v>
      </c>
      <c r="D13" s="7">
        <v>10</v>
      </c>
      <c r="E13" s="7">
        <f>D13*C13</f>
        <v>3</v>
      </c>
      <c r="F13" s="104"/>
      <c r="G13" s="63" t="s">
        <v>47</v>
      </c>
    </row>
    <row r="14" spans="1:9" ht="52.5" customHeight="1" x14ac:dyDescent="0.25">
      <c r="A14" s="81"/>
      <c r="B14" s="13" t="s">
        <v>28</v>
      </c>
      <c r="C14" s="7">
        <v>0.2</v>
      </c>
      <c r="D14" s="7">
        <v>10</v>
      </c>
      <c r="E14" s="7">
        <f>D14*C14</f>
        <v>2</v>
      </c>
      <c r="F14" s="104"/>
      <c r="G14" s="61" t="s">
        <v>107</v>
      </c>
    </row>
    <row r="15" spans="1:9" ht="71.25" customHeight="1" x14ac:dyDescent="0.25">
      <c r="A15" s="82"/>
      <c r="B15" s="13" t="s">
        <v>29</v>
      </c>
      <c r="C15" s="7">
        <v>0.2</v>
      </c>
      <c r="D15" s="7">
        <v>10</v>
      </c>
      <c r="E15" s="7">
        <f>D15*C15</f>
        <v>2</v>
      </c>
      <c r="F15" s="105"/>
      <c r="G15" s="63" t="s">
        <v>108</v>
      </c>
    </row>
    <row r="16" spans="1:9" ht="19.5" customHeight="1" x14ac:dyDescent="0.25">
      <c r="A16" s="45" t="s">
        <v>14</v>
      </c>
      <c r="B16" s="42"/>
      <c r="C16" s="46"/>
      <c r="D16" s="46"/>
      <c r="E16" s="46"/>
      <c r="F16" s="36">
        <f>F6+F9+F12</f>
        <v>8.64</v>
      </c>
      <c r="G16" s="46"/>
    </row>
    <row r="17" spans="1:7" ht="72.75" customHeight="1" x14ac:dyDescent="0.25">
      <c r="A17" s="29" t="s">
        <v>15</v>
      </c>
      <c r="B17" s="98" t="s">
        <v>30</v>
      </c>
      <c r="C17" s="99"/>
      <c r="D17" s="99"/>
      <c r="E17" s="99"/>
      <c r="F17" s="99"/>
      <c r="G17" s="100"/>
    </row>
    <row r="18" spans="1:7" ht="52.5" customHeight="1" x14ac:dyDescent="0.25">
      <c r="A18" s="29" t="s">
        <v>16</v>
      </c>
      <c r="B18" s="101" t="s">
        <v>109</v>
      </c>
      <c r="C18" s="99"/>
      <c r="D18" s="99"/>
      <c r="E18" s="99"/>
      <c r="F18" s="99"/>
      <c r="G18" s="100"/>
    </row>
  </sheetData>
  <customSheetViews>
    <customSheetView guid="{65D17E01-2C95-467A-A6C0-284D8AF9353A}" scale="85" showPageBreaks="1" printArea="1" view="pageBreakPreview" topLeftCell="A10">
      <selection activeCell="B14" sqref="B14"/>
      <pageMargins left="0.39370078740157483" right="0.39370078740157483" top="0.39370078740157483" bottom="0.39370078740157483" header="0.31496062992125984" footer="0.31496062992125984"/>
      <pageSetup paperSize="9" scale="61" orientation="landscape" r:id="rId1"/>
      <headerFooter>
        <oddFooter>&amp;R83</oddFooter>
      </headerFooter>
    </customSheetView>
    <customSheetView guid="{83B5464C-805B-41DB-81B9-A691DDF78663}" scale="80" showPageBreaks="1" printArea="1" view="pageBreakPreview" topLeftCell="B4">
      <selection activeCell="E16" sqref="E16"/>
      <pageMargins left="0.39370078740157483" right="0.39370078740157483" top="0.39370078740157483" bottom="0.39370078740157483" header="0.31496062992125984" footer="0.31496062992125984"/>
      <pageSetup paperSize="9" scale="61" orientation="landscape" r:id="rId2"/>
      <headerFooter>
        <oddFooter>&amp;R83</oddFooter>
      </headerFooter>
    </customSheetView>
    <customSheetView guid="{6D50AFB0-1F88-45CC-9714-E302C21A7AF6}" scale="80" showPageBreaks="1" view="pageBreakPreview" topLeftCell="B1">
      <selection activeCell="F9" sqref="F9:F12"/>
      <pageMargins left="0.39370078740157483" right="0.39370078740157483" top="0.39370078740157483" bottom="0.39370078740157483" header="0.31496062992125984" footer="0.31496062992125984"/>
      <pageSetup paperSize="9" scale="72" orientation="landscape" r:id="rId3"/>
    </customSheetView>
    <customSheetView guid="{D064BFE3-0CFC-4FA0-A904-E97A6AB4FB27}" scale="80" showPageBreaks="1" printArea="1" view="pageBreakPreview">
      <selection activeCell="E10" sqref="E10"/>
      <pageMargins left="0.39370078740157483" right="0.39370078740157483" top="0.39370078740157483" bottom="0.39370078740157483" header="0.31496062992125984" footer="0.31496062992125984"/>
      <pageSetup paperSize="9" scale="72" firstPageNumber="82" orientation="landscape" useFirstPageNumber="1" r:id="rId4"/>
      <headerFooter>
        <oddFooter>&amp;R82</oddFooter>
      </headerFooter>
    </customSheetView>
    <customSheetView guid="{DB5FF748-5A0B-481D-84B1-E8DCB60F31BB}" scale="70" showPageBreaks="1" printArea="1" view="pageBreakPreview" topLeftCell="A10">
      <selection activeCell="B18" sqref="B18:G18"/>
      <pageMargins left="0.39370078740157483" right="0.39370078740157483" top="0.39370078740157483" bottom="0.39370078740157483" header="0.31496062992125984" footer="0.31496062992125984"/>
      <pageSetup paperSize="9" scale="61" orientation="landscape" r:id="rId5"/>
      <headerFooter>
        <oddFooter>&amp;R83</oddFooter>
      </headerFooter>
    </customSheetView>
  </customSheetViews>
  <mergeCells count="11">
    <mergeCell ref="B17:G17"/>
    <mergeCell ref="B18:G18"/>
    <mergeCell ref="A6:A8"/>
    <mergeCell ref="A1:G1"/>
    <mergeCell ref="A2:G2"/>
    <mergeCell ref="A3:G3"/>
    <mergeCell ref="A9:A11"/>
    <mergeCell ref="F9:F11"/>
    <mergeCell ref="F6:F8"/>
    <mergeCell ref="A12:A15"/>
    <mergeCell ref="F12:F15"/>
  </mergeCells>
  <pageMargins left="0.39370078740157483" right="0.39370078740157483" top="0.39370078740157483" bottom="0.39370078740157483" header="0.31496062992125984" footer="0.31496062992125984"/>
  <pageSetup paperSize="9" scale="61" orientation="landscape" r:id="rId6"/>
  <headerFooter>
    <oddFooter>&amp;R83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8"/>
  <sheetViews>
    <sheetView view="pageBreakPreview" zoomScale="80" zoomScaleNormal="100" zoomScaleSheetLayoutView="90" workbookViewId="0">
      <selection activeCell="E16" sqref="E16"/>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8" ht="16.5" x14ac:dyDescent="0.25">
      <c r="A1" s="78" t="s">
        <v>0</v>
      </c>
      <c r="B1" s="78"/>
      <c r="C1" s="78"/>
      <c r="D1" s="78"/>
      <c r="E1" s="78"/>
      <c r="F1" s="78"/>
      <c r="G1" s="78"/>
    </row>
    <row r="2" spans="1:8" ht="16.5" x14ac:dyDescent="0.25">
      <c r="A2" s="78" t="s">
        <v>71</v>
      </c>
      <c r="B2" s="78"/>
      <c r="C2" s="78"/>
      <c r="D2" s="78"/>
      <c r="E2" s="78"/>
      <c r="F2" s="78"/>
      <c r="G2" s="78"/>
    </row>
    <row r="3" spans="1:8" ht="16.5" x14ac:dyDescent="0.25">
      <c r="A3" s="79" t="s">
        <v>25</v>
      </c>
      <c r="B3" s="79"/>
      <c r="C3" s="79"/>
      <c r="D3" s="79"/>
      <c r="E3" s="79"/>
      <c r="F3" s="79"/>
      <c r="G3" s="79"/>
    </row>
    <row r="5" spans="1:8" ht="42.75" x14ac:dyDescent="0.25">
      <c r="A5" s="44" t="s">
        <v>1</v>
      </c>
      <c r="B5" s="44" t="s">
        <v>2</v>
      </c>
      <c r="C5" s="44" t="s">
        <v>3</v>
      </c>
      <c r="D5" s="44" t="s">
        <v>4</v>
      </c>
      <c r="E5" s="44" t="s">
        <v>5</v>
      </c>
      <c r="F5" s="44" t="s">
        <v>6</v>
      </c>
      <c r="G5" s="44" t="s">
        <v>7</v>
      </c>
    </row>
    <row r="6" spans="1:8" ht="38.25" customHeight="1" x14ac:dyDescent="0.25">
      <c r="A6" s="80" t="s">
        <v>11</v>
      </c>
      <c r="B6" s="13" t="s">
        <v>8</v>
      </c>
      <c r="C6" s="7">
        <v>0.4</v>
      </c>
      <c r="D6" s="7">
        <v>10</v>
      </c>
      <c r="E6" s="7">
        <f>D6*C6</f>
        <v>4</v>
      </c>
      <c r="F6" s="103">
        <f>(E6+E7+E8)*0.4</f>
        <v>3.2</v>
      </c>
      <c r="G6" s="60" t="s">
        <v>155</v>
      </c>
    </row>
    <row r="7" spans="1:8" ht="51" customHeight="1" x14ac:dyDescent="0.25">
      <c r="A7" s="81"/>
      <c r="B7" s="13" t="s">
        <v>9</v>
      </c>
      <c r="C7" s="7">
        <v>0.4</v>
      </c>
      <c r="D7" s="7">
        <v>5</v>
      </c>
      <c r="E7" s="7">
        <f>D7*C7</f>
        <v>2</v>
      </c>
      <c r="F7" s="104"/>
      <c r="G7" s="60" t="s">
        <v>156</v>
      </c>
      <c r="H7" s="43"/>
    </row>
    <row r="8" spans="1:8" ht="63.75" customHeight="1" x14ac:dyDescent="0.25">
      <c r="A8" s="82"/>
      <c r="B8" s="13" t="s">
        <v>10</v>
      </c>
      <c r="C8" s="7">
        <v>0.2</v>
      </c>
      <c r="D8" s="7">
        <v>10</v>
      </c>
      <c r="E8" s="7">
        <f>D8*C8</f>
        <v>2</v>
      </c>
      <c r="F8" s="105"/>
      <c r="G8" s="53" t="s">
        <v>157</v>
      </c>
    </row>
    <row r="9" spans="1:8" ht="41.25" customHeight="1" x14ac:dyDescent="0.25">
      <c r="A9" s="91" t="s">
        <v>12</v>
      </c>
      <c r="B9" s="13" t="s">
        <v>54</v>
      </c>
      <c r="C9" s="7">
        <v>0.4</v>
      </c>
      <c r="D9" s="7">
        <v>10</v>
      </c>
      <c r="E9" s="7">
        <f>D9*C9</f>
        <v>4</v>
      </c>
      <c r="F9" s="102">
        <f>(E9+E10+E11)*0.2</f>
        <v>1.92</v>
      </c>
      <c r="G9" s="8"/>
    </row>
    <row r="10" spans="1:8" ht="81" customHeight="1" x14ac:dyDescent="0.25">
      <c r="A10" s="91"/>
      <c r="B10" s="13" t="s">
        <v>72</v>
      </c>
      <c r="C10" s="7">
        <v>0.2</v>
      </c>
      <c r="D10" s="7">
        <v>8</v>
      </c>
      <c r="E10" s="7">
        <f>D10*C10</f>
        <v>1.6</v>
      </c>
      <c r="F10" s="102"/>
      <c r="G10" s="61" t="s">
        <v>159</v>
      </c>
    </row>
    <row r="11" spans="1:8" ht="45" x14ac:dyDescent="0.25">
      <c r="A11" s="91"/>
      <c r="B11" s="13" t="s">
        <v>58</v>
      </c>
      <c r="C11" s="7">
        <v>0.4</v>
      </c>
      <c r="D11" s="7">
        <v>10</v>
      </c>
      <c r="E11" s="7">
        <f>D11*C11</f>
        <v>4</v>
      </c>
      <c r="F11" s="102"/>
      <c r="G11" s="8"/>
    </row>
    <row r="12" spans="1:8" ht="42" customHeight="1" x14ac:dyDescent="0.25">
      <c r="A12" s="80" t="s">
        <v>13</v>
      </c>
      <c r="B12" s="13" t="s">
        <v>23</v>
      </c>
      <c r="C12" s="7">
        <v>0.3</v>
      </c>
      <c r="D12" s="7">
        <v>5</v>
      </c>
      <c r="E12" s="7">
        <f>D12*C12</f>
        <v>1.5</v>
      </c>
      <c r="F12" s="103">
        <f>(E12+E13+E14+E15)*0.4</f>
        <v>3</v>
      </c>
      <c r="G12" s="61" t="s">
        <v>160</v>
      </c>
    </row>
    <row r="13" spans="1:8" ht="67.5" customHeight="1" x14ac:dyDescent="0.25">
      <c r="A13" s="81"/>
      <c r="B13" s="13" t="s">
        <v>27</v>
      </c>
      <c r="C13" s="7">
        <v>0.3</v>
      </c>
      <c r="D13" s="7">
        <v>10</v>
      </c>
      <c r="E13" s="7">
        <f>D13*C13</f>
        <v>3</v>
      </c>
      <c r="F13" s="104"/>
      <c r="G13" s="63" t="s">
        <v>33</v>
      </c>
    </row>
    <row r="14" spans="1:8" ht="52.5" customHeight="1" x14ac:dyDescent="0.25">
      <c r="A14" s="81"/>
      <c r="B14" s="13" t="s">
        <v>28</v>
      </c>
      <c r="C14" s="7">
        <v>0.2</v>
      </c>
      <c r="D14" s="7">
        <v>5</v>
      </c>
      <c r="E14" s="7">
        <f>D14*C14</f>
        <v>1</v>
      </c>
      <c r="F14" s="104"/>
      <c r="G14" s="61" t="s">
        <v>166</v>
      </c>
    </row>
    <row r="15" spans="1:8" ht="71.25" customHeight="1" x14ac:dyDescent="0.25">
      <c r="A15" s="82"/>
      <c r="B15" s="13" t="s">
        <v>29</v>
      </c>
      <c r="C15" s="7">
        <v>0.2</v>
      </c>
      <c r="D15" s="7">
        <v>10</v>
      </c>
      <c r="E15" s="7">
        <f>D15*C15</f>
        <v>2</v>
      </c>
      <c r="F15" s="105"/>
      <c r="G15" s="63" t="s">
        <v>47</v>
      </c>
    </row>
    <row r="16" spans="1:8" ht="19.5" customHeight="1" x14ac:dyDescent="0.25">
      <c r="A16" s="45" t="s">
        <v>14</v>
      </c>
      <c r="B16" s="46"/>
      <c r="C16" s="46"/>
      <c r="D16" s="46"/>
      <c r="E16" s="46"/>
      <c r="F16" s="36">
        <f>F6+F9+F12</f>
        <v>8.120000000000001</v>
      </c>
      <c r="G16" s="42"/>
    </row>
    <row r="17" spans="1:7" ht="72.75" customHeight="1" x14ac:dyDescent="0.25">
      <c r="A17" s="29" t="s">
        <v>15</v>
      </c>
      <c r="B17" s="98" t="s">
        <v>30</v>
      </c>
      <c r="C17" s="99"/>
      <c r="D17" s="99"/>
      <c r="E17" s="99"/>
      <c r="F17" s="99"/>
      <c r="G17" s="100"/>
    </row>
    <row r="18" spans="1:7" ht="44.25" customHeight="1" x14ac:dyDescent="0.25">
      <c r="A18" s="29" t="s">
        <v>16</v>
      </c>
      <c r="B18" s="101" t="s">
        <v>173</v>
      </c>
      <c r="C18" s="106"/>
      <c r="D18" s="106"/>
      <c r="E18" s="106"/>
      <c r="F18" s="106"/>
      <c r="G18" s="107"/>
    </row>
  </sheetData>
  <customSheetViews>
    <customSheetView guid="{65D17E01-2C95-467A-A6C0-284D8AF9353A}" scale="80" showPageBreaks="1" printArea="1" view="pageBreakPreview" topLeftCell="A7">
      <selection activeCell="A6" sqref="A6:A8"/>
      <pageMargins left="0.39370078740157483" right="0.39370078740157483" top="0.39370078740157483" bottom="0.39370078740157483" header="0.31496062992125984" footer="0.31496062992125984"/>
      <pageSetup paperSize="9" scale="61" firstPageNumber="81" orientation="landscape" useFirstPageNumber="1" r:id="rId1"/>
      <headerFooter>
        <oddFooter>&amp;R81</oddFooter>
      </headerFooter>
    </customSheetView>
    <customSheetView guid="{83B5464C-805B-41DB-81B9-A691DDF78663}" scale="80" showPageBreaks="1" printArea="1" view="pageBreakPreview">
      <selection activeCell="E16" sqref="E16"/>
      <pageMargins left="0.39370078740157483" right="0.39370078740157483" top="0.39370078740157483" bottom="0.39370078740157483" header="0.31496062992125984" footer="0.31496062992125984"/>
      <pageSetup paperSize="9" scale="61" firstPageNumber="81" orientation="landscape" useFirstPageNumber="1" r:id="rId2"/>
      <headerFooter>
        <oddFooter>&amp;R81</oddFooter>
      </headerFooter>
    </customSheetView>
    <customSheetView guid="{6D50AFB0-1F88-45CC-9714-E302C21A7AF6}" scale="80" showPageBreaks="1" printArea="1" view="pageBreakPreview">
      <selection activeCell="D7" sqref="D7"/>
      <pageMargins left="0.39370078740157483" right="0.39370078740157483" top="0.39370078740157483" bottom="0.39370078740157483" header="0.31496062992125984" footer="0.31496062992125984"/>
      <pageSetup paperSize="9" scale="61" firstPageNumber="81" orientation="landscape" useFirstPageNumber="1" r:id="rId3"/>
      <headerFooter>
        <oddFooter>&amp;R81</oddFooter>
      </headerFooter>
    </customSheetView>
    <customSheetView guid="{D064BFE3-0CFC-4FA0-A904-E97A6AB4FB27}" scale="90" showPageBreaks="1" printArea="1" view="pageBreakPreview" topLeftCell="A4">
      <selection activeCell="D12" sqref="D12"/>
      <pageMargins left="0.39370078740157483" right="0.39370078740157483" top="0.39370078740157483" bottom="0.39370078740157483" header="0.31496062992125984" footer="0.31496062992125984"/>
      <pageSetup paperSize="9" scale="61" firstPageNumber="81" orientation="landscape" useFirstPageNumber="1" r:id="rId4"/>
      <headerFooter>
        <oddFooter>&amp;R81</oddFooter>
      </headerFooter>
    </customSheetView>
    <customSheetView guid="{DB5FF748-5A0B-481D-84B1-E8DCB60F31BB}" scale="90" showPageBreaks="1" printArea="1" view="pageBreakPreview" topLeftCell="A13">
      <selection activeCell="F19" sqref="F19"/>
      <pageMargins left="0.39370078740157483" right="0.39370078740157483" top="0.39370078740157483" bottom="0.39370078740157483" header="0.31496062992125984" footer="0.31496062992125984"/>
      <pageSetup paperSize="9" scale="61" firstPageNumber="81" orientation="landscape" useFirstPageNumber="1" r:id="rId5"/>
      <headerFooter>
        <oddFooter>&amp;R81</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1" firstPageNumber="81" orientation="landscape" useFirstPageNumber="1" r:id="rId6"/>
  <headerFooter>
    <oddFooter>&amp;R81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topLeftCell="A7" zoomScale="80" zoomScaleNormal="80" zoomScaleSheetLayoutView="85" workbookViewId="0">
      <selection activeCell="D7" sqref="D7"/>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s="47" customFormat="1" ht="16.5" x14ac:dyDescent="0.25">
      <c r="A1" s="78" t="s">
        <v>0</v>
      </c>
      <c r="B1" s="78"/>
      <c r="C1" s="78"/>
      <c r="D1" s="78"/>
      <c r="E1" s="78"/>
      <c r="F1" s="78"/>
      <c r="G1" s="78"/>
    </row>
    <row r="2" spans="1:7" s="47" customFormat="1" ht="16.5" x14ac:dyDescent="0.25">
      <c r="A2" s="78" t="s">
        <v>49</v>
      </c>
      <c r="B2" s="78"/>
      <c r="C2" s="78"/>
      <c r="D2" s="78"/>
      <c r="E2" s="78"/>
      <c r="F2" s="78"/>
      <c r="G2" s="78"/>
    </row>
    <row r="3" spans="1:7" s="47" customFormat="1" ht="16.5" x14ac:dyDescent="0.25">
      <c r="A3" s="79" t="s">
        <v>25</v>
      </c>
      <c r="B3" s="79"/>
      <c r="C3" s="79"/>
      <c r="D3" s="79"/>
      <c r="E3" s="79"/>
      <c r="F3" s="79"/>
      <c r="G3" s="79"/>
    </row>
    <row r="4" spans="1:7" s="47" customFormat="1" x14ac:dyDescent="0.25"/>
    <row r="5" spans="1:7" ht="42.75" x14ac:dyDescent="0.25">
      <c r="A5" s="44" t="s">
        <v>1</v>
      </c>
      <c r="B5" s="44" t="s">
        <v>2</v>
      </c>
      <c r="C5" s="44" t="s">
        <v>3</v>
      </c>
      <c r="D5" s="44" t="s">
        <v>4</v>
      </c>
      <c r="E5" s="44" t="s">
        <v>5</v>
      </c>
      <c r="F5" s="44" t="s">
        <v>6</v>
      </c>
      <c r="G5" s="44" t="s">
        <v>7</v>
      </c>
    </row>
    <row r="6" spans="1:7" ht="38.25" customHeight="1" x14ac:dyDescent="0.25">
      <c r="A6" s="80" t="s">
        <v>11</v>
      </c>
      <c r="B6" s="13" t="s">
        <v>8</v>
      </c>
      <c r="C6" s="20">
        <v>0.4</v>
      </c>
      <c r="D6" s="17">
        <v>10</v>
      </c>
      <c r="E6" s="17">
        <f>D6*C6</f>
        <v>4</v>
      </c>
      <c r="F6" s="92">
        <f>(E6+E7+E8)*0.4</f>
        <v>2.4000000000000004</v>
      </c>
      <c r="G6" s="38" t="s">
        <v>83</v>
      </c>
    </row>
    <row r="7" spans="1:7" ht="57" customHeight="1" x14ac:dyDescent="0.25">
      <c r="A7" s="81"/>
      <c r="B7" s="13" t="s">
        <v>9</v>
      </c>
      <c r="C7" s="20">
        <v>0.4</v>
      </c>
      <c r="D7" s="17">
        <v>0</v>
      </c>
      <c r="E7" s="17">
        <f>D7*C7</f>
        <v>0</v>
      </c>
      <c r="F7" s="93"/>
      <c r="G7" s="38" t="s">
        <v>84</v>
      </c>
    </row>
    <row r="8" spans="1:7" ht="72.75" customHeight="1" x14ac:dyDescent="0.25">
      <c r="A8" s="82"/>
      <c r="B8" s="13" t="s">
        <v>10</v>
      </c>
      <c r="C8" s="20">
        <v>0.2</v>
      </c>
      <c r="D8" s="20">
        <v>10</v>
      </c>
      <c r="E8" s="20">
        <f t="shared" ref="E7:E15" si="0">D8*C8</f>
        <v>2</v>
      </c>
      <c r="F8" s="94"/>
      <c r="G8" s="38" t="s">
        <v>85</v>
      </c>
    </row>
    <row r="9" spans="1:7" ht="87" customHeight="1" x14ac:dyDescent="0.25">
      <c r="A9" s="91" t="s">
        <v>12</v>
      </c>
      <c r="B9" s="13" t="s">
        <v>54</v>
      </c>
      <c r="C9" s="20">
        <v>0.4</v>
      </c>
      <c r="D9" s="20">
        <v>10</v>
      </c>
      <c r="E9" s="20">
        <f t="shared" si="0"/>
        <v>4</v>
      </c>
      <c r="F9" s="108">
        <f>(E9+E10+E11)*0.2</f>
        <v>2</v>
      </c>
      <c r="G9" s="34"/>
    </row>
    <row r="10" spans="1:7" ht="81" customHeight="1" x14ac:dyDescent="0.25">
      <c r="A10" s="91"/>
      <c r="B10" s="13" t="s">
        <v>53</v>
      </c>
      <c r="C10" s="20">
        <v>0.2</v>
      </c>
      <c r="D10" s="20">
        <v>10</v>
      </c>
      <c r="E10" s="20">
        <f t="shared" si="0"/>
        <v>2</v>
      </c>
      <c r="F10" s="108"/>
      <c r="G10" s="37" t="s">
        <v>86</v>
      </c>
    </row>
    <row r="11" spans="1:7" ht="79.5" customHeight="1" x14ac:dyDescent="0.25">
      <c r="A11" s="91"/>
      <c r="B11" s="13" t="s">
        <v>51</v>
      </c>
      <c r="C11" s="20">
        <v>0.4</v>
      </c>
      <c r="D11" s="17">
        <v>10</v>
      </c>
      <c r="E11" s="20">
        <f t="shared" si="0"/>
        <v>4</v>
      </c>
      <c r="F11" s="108"/>
      <c r="G11" s="34"/>
    </row>
    <row r="12" spans="1:7" ht="42" customHeight="1" x14ac:dyDescent="0.25">
      <c r="A12" s="80" t="s">
        <v>13</v>
      </c>
      <c r="B12" s="13" t="s">
        <v>23</v>
      </c>
      <c r="C12" s="20">
        <v>0.3</v>
      </c>
      <c r="D12" s="20">
        <v>5</v>
      </c>
      <c r="E12" s="20">
        <f t="shared" si="0"/>
        <v>1.5</v>
      </c>
      <c r="F12" s="92">
        <f>(E12+E13+E14+E15)*0.4</f>
        <v>3.24</v>
      </c>
      <c r="G12" s="37" t="s">
        <v>87</v>
      </c>
    </row>
    <row r="13" spans="1:7" ht="67.5" customHeight="1" x14ac:dyDescent="0.25">
      <c r="A13" s="81"/>
      <c r="B13" s="13" t="s">
        <v>27</v>
      </c>
      <c r="C13" s="20">
        <v>0.3</v>
      </c>
      <c r="D13" s="20">
        <v>10</v>
      </c>
      <c r="E13" s="20">
        <f t="shared" si="0"/>
        <v>3</v>
      </c>
      <c r="F13" s="93"/>
      <c r="G13" s="39" t="s">
        <v>165</v>
      </c>
    </row>
    <row r="14" spans="1:7" ht="52.5" customHeight="1" x14ac:dyDescent="0.25">
      <c r="A14" s="81"/>
      <c r="B14" s="13" t="s">
        <v>28</v>
      </c>
      <c r="C14" s="20">
        <v>0.2</v>
      </c>
      <c r="D14" s="20">
        <v>10</v>
      </c>
      <c r="E14" s="20">
        <f t="shared" si="0"/>
        <v>2</v>
      </c>
      <c r="F14" s="93"/>
      <c r="G14" s="37" t="s">
        <v>88</v>
      </c>
    </row>
    <row r="15" spans="1:7" ht="71.25" customHeight="1" x14ac:dyDescent="0.25">
      <c r="A15" s="82"/>
      <c r="B15" s="13" t="s">
        <v>29</v>
      </c>
      <c r="C15" s="20">
        <v>0.2</v>
      </c>
      <c r="D15" s="20">
        <v>8</v>
      </c>
      <c r="E15" s="20">
        <f t="shared" si="0"/>
        <v>1.6</v>
      </c>
      <c r="F15" s="94"/>
      <c r="G15" s="39" t="s">
        <v>89</v>
      </c>
    </row>
    <row r="16" spans="1:7" ht="19.5" customHeight="1" x14ac:dyDescent="0.25">
      <c r="A16" s="45" t="s">
        <v>14</v>
      </c>
      <c r="B16" s="42"/>
      <c r="C16" s="42"/>
      <c r="D16" s="42"/>
      <c r="E16" s="42"/>
      <c r="F16" s="36">
        <f>F6+F9+F12</f>
        <v>7.6400000000000006</v>
      </c>
      <c r="G16" s="42"/>
    </row>
    <row r="17" spans="1:7" ht="70.5" customHeight="1" x14ac:dyDescent="0.25">
      <c r="A17" s="57" t="s">
        <v>15</v>
      </c>
      <c r="B17" s="95" t="s">
        <v>30</v>
      </c>
      <c r="C17" s="96"/>
      <c r="D17" s="96"/>
      <c r="E17" s="96"/>
      <c r="F17" s="96"/>
      <c r="G17" s="97"/>
    </row>
    <row r="18" spans="1:7" ht="69" customHeight="1" x14ac:dyDescent="0.25">
      <c r="A18" s="29" t="s">
        <v>16</v>
      </c>
      <c r="B18" s="90" t="s">
        <v>90</v>
      </c>
      <c r="C18" s="88"/>
      <c r="D18" s="88"/>
      <c r="E18" s="88"/>
      <c r="F18" s="88"/>
      <c r="G18" s="89"/>
    </row>
  </sheetData>
  <customSheetViews>
    <customSheetView guid="{65D17E01-2C95-467A-A6C0-284D8AF9353A}" scale="85" printArea="1" view="pageBreakPreview" topLeftCell="A13">
      <selection activeCell="G14" sqref="G14"/>
      <pageMargins left="0.39370078740157483" right="0.39370078740157483" top="0.39370078740157483" bottom="0.39370078740157483" header="0.31496062992125984" footer="0.31496062992125984"/>
      <pageSetup paperSize="9" scale="60" orientation="landscape" r:id="rId1"/>
      <headerFooter>
        <oddFooter>&amp;R84</oddFooter>
      </headerFooter>
    </customSheetView>
    <customSheetView guid="{83B5464C-805B-41DB-81B9-A691DDF78663}" scale="80" showPageBreaks="1" printArea="1" view="pageBreakPreview" topLeftCell="A7">
      <selection activeCell="D7" sqref="D7"/>
      <pageMargins left="0.39370078740157483" right="0.39370078740157483" top="0.39370078740157483" bottom="0.39370078740157483" header="0.31496062992125984" footer="0.31496062992125984"/>
      <pageSetup paperSize="9" scale="60" orientation="landscape" r:id="rId2"/>
      <headerFooter>
        <oddFooter>&amp;R84</oddFooter>
      </headerFooter>
    </customSheetView>
    <customSheetView guid="{6D50AFB0-1F88-45CC-9714-E302C21A7AF6}"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3"/>
      <headerFooter>
        <oddFooter>&amp;R84</oddFooter>
      </headerFooter>
    </customSheetView>
    <customSheetView guid="{D064BFE3-0CFC-4FA0-A904-E97A6AB4FB27}" scale="90" showPageBreaks="1" printArea="1" view="pageBreakPreview" topLeftCell="A7">
      <selection activeCell="G12" sqref="G12"/>
      <pageMargins left="0.39370078740157483" right="0.39370078740157483" top="0.39370078740157483" bottom="0.39370078740157483" header="0.31496062992125984" footer="0.31496062992125984"/>
      <pageSetup paperSize="9" scale="60" orientation="landscape" r:id="rId4"/>
      <headerFooter>
        <oddFooter>&amp;R83</oddFooter>
      </headerFooter>
    </customSheetView>
    <customSheetView guid="{DB5FF748-5A0B-481D-84B1-E8DCB60F31BB}" scale="80" printArea="1" topLeftCell="A13">
      <selection activeCell="G15" sqref="G15"/>
      <pageMargins left="0.39370078740157483" right="0.39370078740157483" top="0.39370078740157483" bottom="0.39370078740157483" header="0.31496062992125984" footer="0.31496062992125984"/>
      <pageSetup paperSize="9" scale="60" orientation="landscape" r:id="rId5"/>
      <headerFooter>
        <oddFooter>&amp;R84</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0" orientation="landscape" r:id="rId6"/>
  <headerFooter>
    <oddFooter>&amp;R84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8"/>
  <sheetViews>
    <sheetView view="pageBreakPreview" topLeftCell="A10" zoomScale="80" zoomScaleNormal="70" zoomScaleSheetLayoutView="80" workbookViewId="0">
      <selection activeCell="E11" sqref="E11"/>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8" ht="16.5" x14ac:dyDescent="0.25">
      <c r="A1" s="78" t="s">
        <v>0</v>
      </c>
      <c r="B1" s="78"/>
      <c r="C1" s="78"/>
      <c r="D1" s="78"/>
      <c r="E1" s="78"/>
      <c r="F1" s="78"/>
      <c r="G1" s="78"/>
    </row>
    <row r="2" spans="1:8" ht="16.5" x14ac:dyDescent="0.25">
      <c r="A2" s="78" t="s">
        <v>78</v>
      </c>
      <c r="B2" s="78"/>
      <c r="C2" s="78"/>
      <c r="D2" s="78"/>
      <c r="E2" s="78"/>
      <c r="F2" s="78"/>
      <c r="G2" s="78"/>
    </row>
    <row r="3" spans="1:8" ht="16.5" x14ac:dyDescent="0.25">
      <c r="A3" s="79" t="s">
        <v>25</v>
      </c>
      <c r="B3" s="79"/>
      <c r="C3" s="79"/>
      <c r="D3" s="79"/>
      <c r="E3" s="79"/>
      <c r="F3" s="79"/>
      <c r="G3" s="79"/>
    </row>
    <row r="4" spans="1:8" x14ac:dyDescent="0.25">
      <c r="A4" s="47"/>
      <c r="B4" s="47"/>
      <c r="C4" s="47"/>
      <c r="D4" s="47"/>
      <c r="E4" s="47"/>
      <c r="F4" s="47"/>
      <c r="G4" s="47"/>
    </row>
    <row r="5" spans="1:8" ht="42.75" x14ac:dyDescent="0.25">
      <c r="A5" s="44" t="s">
        <v>1</v>
      </c>
      <c r="B5" s="44" t="s">
        <v>2</v>
      </c>
      <c r="C5" s="44" t="s">
        <v>3</v>
      </c>
      <c r="D5" s="44" t="s">
        <v>4</v>
      </c>
      <c r="E5" s="44" t="s">
        <v>5</v>
      </c>
      <c r="F5" s="44" t="s">
        <v>6</v>
      </c>
      <c r="G5" s="44" t="s">
        <v>7</v>
      </c>
    </row>
    <row r="6" spans="1:8" ht="38.25" customHeight="1" x14ac:dyDescent="0.25">
      <c r="A6" s="80" t="s">
        <v>11</v>
      </c>
      <c r="B6" s="13" t="s">
        <v>8</v>
      </c>
      <c r="C6" s="20">
        <v>0.4</v>
      </c>
      <c r="D6" s="17">
        <v>8</v>
      </c>
      <c r="E6" s="17">
        <f t="shared" ref="E6:E15" si="0">D6*C6</f>
        <v>3.2</v>
      </c>
      <c r="F6" s="83">
        <f>(E6+E7+E8)*0.4</f>
        <v>1.9200000000000004</v>
      </c>
      <c r="G6" s="53" t="s">
        <v>143</v>
      </c>
    </row>
    <row r="7" spans="1:8" ht="57" customHeight="1" x14ac:dyDescent="0.25">
      <c r="A7" s="81"/>
      <c r="B7" s="13" t="s">
        <v>9</v>
      </c>
      <c r="C7" s="20">
        <v>0.4</v>
      </c>
      <c r="D7" s="17">
        <v>0</v>
      </c>
      <c r="E7" s="17">
        <f>D7*C7</f>
        <v>0</v>
      </c>
      <c r="F7" s="84"/>
      <c r="G7" s="53" t="s">
        <v>144</v>
      </c>
      <c r="H7" s="70"/>
    </row>
    <row r="8" spans="1:8" ht="72.75" customHeight="1" x14ac:dyDescent="0.25">
      <c r="A8" s="82"/>
      <c r="B8" s="13" t="s">
        <v>10</v>
      </c>
      <c r="C8" s="20">
        <v>0.2</v>
      </c>
      <c r="D8" s="17">
        <v>8</v>
      </c>
      <c r="E8" s="17">
        <f>D8*C8</f>
        <v>1.6</v>
      </c>
      <c r="F8" s="85"/>
      <c r="G8" s="53" t="s">
        <v>145</v>
      </c>
    </row>
    <row r="9" spans="1:8" ht="35.25" customHeight="1" x14ac:dyDescent="0.25">
      <c r="A9" s="91" t="s">
        <v>12</v>
      </c>
      <c r="B9" s="13" t="s">
        <v>54</v>
      </c>
      <c r="C9" s="20">
        <v>0.4</v>
      </c>
      <c r="D9" s="20">
        <v>10</v>
      </c>
      <c r="E9" s="17">
        <f>D9*C9</f>
        <v>4</v>
      </c>
      <c r="F9" s="108">
        <f>(E9+E10+E11)*0.2</f>
        <v>1.6</v>
      </c>
      <c r="G9" s="32"/>
    </row>
    <row r="10" spans="1:8" ht="126.75" customHeight="1" x14ac:dyDescent="0.25">
      <c r="A10" s="91"/>
      <c r="B10" s="13" t="s">
        <v>53</v>
      </c>
      <c r="C10" s="20">
        <v>0.2</v>
      </c>
      <c r="D10" s="20">
        <v>0</v>
      </c>
      <c r="E10" s="17">
        <f>D10*C10</f>
        <v>0</v>
      </c>
      <c r="F10" s="108"/>
      <c r="G10" s="54" t="s">
        <v>146</v>
      </c>
    </row>
    <row r="11" spans="1:8" ht="53.25" customHeight="1" x14ac:dyDescent="0.25">
      <c r="A11" s="91"/>
      <c r="B11" s="13" t="s">
        <v>51</v>
      </c>
      <c r="C11" s="20">
        <v>0.4</v>
      </c>
      <c r="D11" s="17">
        <v>10</v>
      </c>
      <c r="E11" s="17">
        <f t="shared" si="0"/>
        <v>4</v>
      </c>
      <c r="F11" s="108"/>
      <c r="G11" s="32"/>
    </row>
    <row r="12" spans="1:8" ht="42" customHeight="1" x14ac:dyDescent="0.25">
      <c r="A12" s="80" t="s">
        <v>13</v>
      </c>
      <c r="B12" s="13" t="s">
        <v>23</v>
      </c>
      <c r="C12" s="20">
        <v>0.3</v>
      </c>
      <c r="D12" s="17">
        <v>8</v>
      </c>
      <c r="E12" s="17">
        <f t="shared" si="0"/>
        <v>2.4</v>
      </c>
      <c r="F12" s="83">
        <f>(E12+E13+E14+E15)*0.4</f>
        <v>3.7600000000000002</v>
      </c>
      <c r="G12" s="54" t="s">
        <v>147</v>
      </c>
    </row>
    <row r="13" spans="1:8" ht="67.5" customHeight="1" x14ac:dyDescent="0.25">
      <c r="A13" s="81"/>
      <c r="B13" s="13" t="s">
        <v>27</v>
      </c>
      <c r="C13" s="20">
        <v>0.3</v>
      </c>
      <c r="D13" s="17">
        <v>10</v>
      </c>
      <c r="E13" s="17">
        <f t="shared" si="0"/>
        <v>3</v>
      </c>
      <c r="F13" s="84"/>
      <c r="G13" s="55" t="s">
        <v>38</v>
      </c>
    </row>
    <row r="14" spans="1:8" ht="52.5" customHeight="1" x14ac:dyDescent="0.25">
      <c r="A14" s="81"/>
      <c r="B14" s="13" t="s">
        <v>28</v>
      </c>
      <c r="C14" s="20">
        <v>0.2</v>
      </c>
      <c r="D14" s="17">
        <v>10</v>
      </c>
      <c r="E14" s="17">
        <f t="shared" si="0"/>
        <v>2</v>
      </c>
      <c r="F14" s="84"/>
      <c r="G14" s="54" t="s">
        <v>149</v>
      </c>
    </row>
    <row r="15" spans="1:8" ht="71.25" customHeight="1" x14ac:dyDescent="0.25">
      <c r="A15" s="82"/>
      <c r="B15" s="13" t="s">
        <v>29</v>
      </c>
      <c r="C15" s="20">
        <v>0.2</v>
      </c>
      <c r="D15" s="17">
        <v>10</v>
      </c>
      <c r="E15" s="17">
        <f t="shared" si="0"/>
        <v>2</v>
      </c>
      <c r="F15" s="85"/>
      <c r="G15" s="55" t="s">
        <v>148</v>
      </c>
    </row>
    <row r="16" spans="1:8" ht="19.5" customHeight="1" x14ac:dyDescent="0.25">
      <c r="A16" s="45" t="s">
        <v>14</v>
      </c>
      <c r="B16" s="46"/>
      <c r="C16" s="46"/>
      <c r="D16" s="46"/>
      <c r="E16" s="46"/>
      <c r="F16" s="36">
        <f>F6+F9+F12</f>
        <v>7.2800000000000011</v>
      </c>
      <c r="G16" s="46"/>
    </row>
    <row r="17" spans="1:7" ht="70.5" customHeight="1" x14ac:dyDescent="0.25">
      <c r="A17" s="57" t="s">
        <v>15</v>
      </c>
      <c r="B17" s="87" t="s">
        <v>30</v>
      </c>
      <c r="C17" s="88"/>
      <c r="D17" s="88"/>
      <c r="E17" s="88"/>
      <c r="F17" s="88"/>
      <c r="G17" s="89"/>
    </row>
    <row r="18" spans="1:7" ht="73.5" customHeight="1" x14ac:dyDescent="0.25">
      <c r="A18" s="29" t="s">
        <v>16</v>
      </c>
      <c r="B18" s="109" t="s">
        <v>150</v>
      </c>
      <c r="C18" s="110"/>
      <c r="D18" s="110"/>
      <c r="E18" s="110"/>
      <c r="F18" s="110"/>
      <c r="G18" s="111"/>
    </row>
  </sheetData>
  <customSheetViews>
    <customSheetView guid="{65D17E01-2C95-467A-A6C0-284D8AF9353A}" scale="80" printArea="1" view="pageBreakPreview" topLeftCell="A10">
      <selection activeCell="B13" sqref="B13"/>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83B5464C-805B-41DB-81B9-A691DDF78663}" scale="80" showPageBreaks="1" printArea="1" view="pageBreakPreview" topLeftCell="A10">
      <selection activeCell="E11" sqref="E11"/>
      <pageMargins left="0.39370078740157483" right="0.39370078740157483" top="0.39370078740157483" bottom="0.39370078740157483" header="0.31496062992125984" footer="0.31496062992125984"/>
      <pageSetup paperSize="9" scale="61" orientation="landscape" r:id="rId2"/>
      <headerFooter>
        <oddFooter>&amp;R86</oddFooter>
      </headerFooter>
    </customSheetView>
    <customSheetView guid="{6D50AFB0-1F88-45CC-9714-E302C21A7AF6}" scale="80" showPageBreaks="1" printArea="1" view="pageBreakPreview" topLeftCell="A10">
      <selection activeCell="F17" sqref="F17"/>
      <pageMargins left="0.39370078740157483" right="0.39370078740157483" top="0.39370078740157483" bottom="0.39370078740157483" header="0.31496062992125984" footer="0.31496062992125984"/>
      <pageSetup paperSize="9" scale="57" orientation="landscape" r:id="rId3"/>
      <headerFooter>
        <oddFooter>&amp;R86</oddFooter>
      </headerFooter>
    </customSheetView>
    <customSheetView guid="{D064BFE3-0CFC-4FA0-A904-E97A6AB4FB27}" scale="80" showPageBreaks="1" printArea="1" view="pageBreakPreview">
      <selection activeCell="D11" sqref="D11"/>
      <pageMargins left="0.39370078740157483" right="0.39370078740157483" top="0.39370078740157483" bottom="0.39370078740157483" header="0.31496062992125984" footer="0.31496062992125984"/>
      <pageSetup paperSize="9" scale="57" orientation="landscape" r:id="rId4"/>
      <headerFooter>
        <oddFooter>&amp;R84</oddFooter>
      </headerFooter>
    </customSheetView>
    <customSheetView guid="{DB5FF748-5A0B-481D-84B1-E8DCB60F31BB}" scale="70" printArea="1" topLeftCell="A10">
      <selection activeCell="L10" sqref="L10"/>
      <pageMargins left="0.39370078740157483" right="0.39370078740157483" top="0.39370078740157483" bottom="0.39370078740157483" header="0.31496062992125984" footer="0.31496062992125984"/>
      <pageSetup paperSize="9" scale="61" orientation="landscape" r:id="rId5"/>
      <headerFooter>
        <oddFooter>&amp;R86</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view="pageBreakPreview" zoomScale="80" zoomScaleNormal="90" zoomScaleSheetLayoutView="80" workbookViewId="0">
      <selection activeCell="E10" sqref="E10"/>
    </sheetView>
  </sheetViews>
  <sheetFormatPr defaultRowHeight="15" x14ac:dyDescent="0.25"/>
  <cols>
    <col min="1" max="1" width="32.140625" style="40" customWidth="1"/>
    <col min="2" max="2" width="60.42578125" style="40" customWidth="1"/>
    <col min="3" max="4" width="9.140625" style="40"/>
    <col min="5" max="5" width="17.140625" style="40" customWidth="1"/>
    <col min="6" max="6" width="18" style="40" customWidth="1"/>
    <col min="7" max="7" width="43.42578125" style="40" customWidth="1"/>
    <col min="8" max="16384" width="9.140625" style="40"/>
  </cols>
  <sheetData>
    <row r="1" spans="1:8" ht="16.5" x14ac:dyDescent="0.25">
      <c r="A1" s="78" t="s">
        <v>0</v>
      </c>
      <c r="B1" s="78"/>
      <c r="C1" s="78"/>
      <c r="D1" s="78"/>
      <c r="E1" s="78"/>
      <c r="F1" s="78"/>
      <c r="G1" s="78"/>
    </row>
    <row r="2" spans="1:8" ht="10.5" customHeight="1" x14ac:dyDescent="0.25">
      <c r="A2" s="112" t="s">
        <v>57</v>
      </c>
      <c r="B2" s="112"/>
      <c r="C2" s="112"/>
      <c r="D2" s="112"/>
      <c r="E2" s="112"/>
      <c r="F2" s="112"/>
      <c r="G2" s="112"/>
    </row>
    <row r="3" spans="1:8" ht="9" customHeight="1" x14ac:dyDescent="0.25">
      <c r="A3" s="112"/>
      <c r="B3" s="112"/>
      <c r="C3" s="112"/>
      <c r="D3" s="112"/>
      <c r="E3" s="112"/>
      <c r="F3" s="112"/>
      <c r="G3" s="112"/>
    </row>
    <row r="4" spans="1:8" ht="16.5" x14ac:dyDescent="0.25">
      <c r="A4" s="79" t="s">
        <v>31</v>
      </c>
      <c r="B4" s="79"/>
      <c r="C4" s="79"/>
      <c r="D4" s="79"/>
      <c r="E4" s="79"/>
      <c r="F4" s="79"/>
      <c r="G4" s="79"/>
    </row>
    <row r="5" spans="1:8" x14ac:dyDescent="0.25">
      <c r="A5" s="47"/>
      <c r="B5" s="47"/>
      <c r="C5" s="47"/>
      <c r="D5" s="47"/>
      <c r="E5" s="47"/>
      <c r="F5" s="47"/>
      <c r="G5" s="47"/>
    </row>
    <row r="6" spans="1:8" ht="42.75" x14ac:dyDescent="0.25">
      <c r="A6" s="44" t="s">
        <v>1</v>
      </c>
      <c r="B6" s="44" t="s">
        <v>2</v>
      </c>
      <c r="C6" s="44" t="s">
        <v>3</v>
      </c>
      <c r="D6" s="44" t="s">
        <v>4</v>
      </c>
      <c r="E6" s="44" t="s">
        <v>5</v>
      </c>
      <c r="F6" s="44" t="s">
        <v>6</v>
      </c>
      <c r="G6" s="44" t="s">
        <v>7</v>
      </c>
    </row>
    <row r="7" spans="1:8" ht="38.25" customHeight="1" x14ac:dyDescent="0.25">
      <c r="A7" s="80" t="s">
        <v>11</v>
      </c>
      <c r="B7" s="13" t="s">
        <v>8</v>
      </c>
      <c r="C7" s="7">
        <v>0.5</v>
      </c>
      <c r="D7" s="7">
        <v>10</v>
      </c>
      <c r="E7" s="7">
        <f>D7*C7</f>
        <v>5</v>
      </c>
      <c r="F7" s="103">
        <f>(E7+E8+E9)*0.4</f>
        <v>4</v>
      </c>
      <c r="G7" s="60" t="s">
        <v>110</v>
      </c>
    </row>
    <row r="8" spans="1:8" ht="48.75" customHeight="1" x14ac:dyDescent="0.25">
      <c r="A8" s="81"/>
      <c r="B8" s="13" t="s">
        <v>9</v>
      </c>
      <c r="C8" s="7">
        <v>0.5</v>
      </c>
      <c r="D8" s="7">
        <v>10</v>
      </c>
      <c r="E8" s="7">
        <f>D8*C8</f>
        <v>5</v>
      </c>
      <c r="F8" s="104"/>
      <c r="G8" s="60" t="s">
        <v>111</v>
      </c>
      <c r="H8" s="43"/>
    </row>
    <row r="9" spans="1:8" ht="72.75" customHeight="1" x14ac:dyDescent="0.25">
      <c r="A9" s="82"/>
      <c r="B9" s="13" t="s">
        <v>10</v>
      </c>
      <c r="C9" s="7" t="s">
        <v>32</v>
      </c>
      <c r="D9" s="7" t="s">
        <v>32</v>
      </c>
      <c r="E9" s="7">
        <v>0</v>
      </c>
      <c r="F9" s="105"/>
      <c r="G9" s="60"/>
    </row>
    <row r="10" spans="1:8" ht="40.5" customHeight="1" x14ac:dyDescent="0.25">
      <c r="A10" s="91" t="s">
        <v>12</v>
      </c>
      <c r="B10" s="13" t="s">
        <v>54</v>
      </c>
      <c r="C10" s="7">
        <v>0.6</v>
      </c>
      <c r="D10" s="7">
        <v>10</v>
      </c>
      <c r="E10" s="7">
        <f t="shared" ref="E10:E14" si="0">D10*C10</f>
        <v>6</v>
      </c>
      <c r="F10" s="102">
        <f>(E10+E11)*0.2</f>
        <v>2</v>
      </c>
      <c r="G10" s="8"/>
    </row>
    <row r="11" spans="1:8" ht="45" x14ac:dyDescent="0.25">
      <c r="A11" s="91"/>
      <c r="B11" s="13" t="s">
        <v>58</v>
      </c>
      <c r="C11" s="7">
        <v>0.4</v>
      </c>
      <c r="D11" s="7">
        <v>10</v>
      </c>
      <c r="E11" s="7">
        <f t="shared" si="0"/>
        <v>4</v>
      </c>
      <c r="F11" s="102"/>
      <c r="G11" s="8"/>
    </row>
    <row r="12" spans="1:8" ht="42" customHeight="1" x14ac:dyDescent="0.25">
      <c r="A12" s="80" t="s">
        <v>13</v>
      </c>
      <c r="B12" s="13" t="s">
        <v>23</v>
      </c>
      <c r="C12" s="7">
        <v>0.4</v>
      </c>
      <c r="D12" s="7">
        <v>10</v>
      </c>
      <c r="E12" s="7">
        <f t="shared" si="0"/>
        <v>4</v>
      </c>
      <c r="F12" s="103">
        <f>(E12+E13+E14)*0.4</f>
        <v>3.7600000000000002</v>
      </c>
      <c r="G12" s="61" t="s">
        <v>112</v>
      </c>
    </row>
    <row r="13" spans="1:8" ht="52.5" customHeight="1" x14ac:dyDescent="0.25">
      <c r="A13" s="81"/>
      <c r="B13" s="13" t="s">
        <v>28</v>
      </c>
      <c r="C13" s="7">
        <v>0.3</v>
      </c>
      <c r="D13" s="7">
        <v>8</v>
      </c>
      <c r="E13" s="7">
        <f t="shared" si="0"/>
        <v>2.4</v>
      </c>
      <c r="F13" s="104"/>
      <c r="G13" s="61" t="s">
        <v>113</v>
      </c>
    </row>
    <row r="14" spans="1:8" ht="71.25" customHeight="1" x14ac:dyDescent="0.25">
      <c r="A14" s="82"/>
      <c r="B14" s="13" t="s">
        <v>29</v>
      </c>
      <c r="C14" s="7">
        <v>0.3</v>
      </c>
      <c r="D14" s="7">
        <v>10</v>
      </c>
      <c r="E14" s="7">
        <f t="shared" si="0"/>
        <v>3</v>
      </c>
      <c r="F14" s="105"/>
      <c r="G14" s="63" t="s">
        <v>114</v>
      </c>
    </row>
    <row r="15" spans="1:8" ht="19.5" customHeight="1" x14ac:dyDescent="0.25">
      <c r="A15" s="45" t="s">
        <v>14</v>
      </c>
      <c r="B15" s="42"/>
      <c r="C15" s="42"/>
      <c r="D15" s="42"/>
      <c r="E15" s="42"/>
      <c r="F15" s="36">
        <f>F7+F10+F12</f>
        <v>9.76</v>
      </c>
      <c r="G15" s="42"/>
    </row>
    <row r="16" spans="1:8" ht="59.25" customHeight="1" x14ac:dyDescent="0.25">
      <c r="A16" s="29" t="s">
        <v>15</v>
      </c>
      <c r="B16" s="98" t="s">
        <v>34</v>
      </c>
      <c r="C16" s="99"/>
      <c r="D16" s="99"/>
      <c r="E16" s="99"/>
      <c r="F16" s="99"/>
      <c r="G16" s="100"/>
    </row>
    <row r="17" spans="1:7" ht="67.5" customHeight="1" x14ac:dyDescent="0.25">
      <c r="A17" s="29" t="s">
        <v>16</v>
      </c>
      <c r="B17" s="101" t="s">
        <v>115</v>
      </c>
      <c r="C17" s="99"/>
      <c r="D17" s="99"/>
      <c r="E17" s="99"/>
      <c r="F17" s="99"/>
      <c r="G17" s="100"/>
    </row>
  </sheetData>
  <customSheetViews>
    <customSheetView guid="{65D17E01-2C95-467A-A6C0-284D8AF9353A}" scale="80" showPageBreaks="1" printArea="1" view="pageBreakPreview">
      <selection activeCell="G11" sqref="G11"/>
      <pageMargins left="0.39370078740157483" right="0.39370078740157483" top="0.39370078740157483" bottom="0.39370078740157483" header="0.31496062992125984" footer="0.31496062992125984"/>
      <pageSetup paperSize="9" scale="60" orientation="landscape" r:id="rId1"/>
      <headerFooter>
        <oddFooter>&amp;R93</oddFooter>
      </headerFooter>
    </customSheetView>
    <customSheetView guid="{83B5464C-805B-41DB-81B9-A691DDF78663}" scale="80" showPageBreaks="1" printArea="1" view="pageBreakPreview">
      <selection activeCell="E10" sqref="E10"/>
      <pageMargins left="0.39370078740157483" right="0.39370078740157483" top="0.39370078740157483" bottom="0.39370078740157483" header="0.31496062992125984" footer="0.31496062992125984"/>
      <pageSetup paperSize="9" scale="60" orientation="landscape" r:id="rId2"/>
      <headerFooter>
        <oddFooter>&amp;R93</oddFooter>
      </headerFooter>
    </customSheetView>
    <customSheetView guid="{6D50AFB0-1F88-45CC-9714-E302C21A7AF6}" scale="80" showPageBreaks="1" printArea="1" hiddenRows="1" view="pageBreakPreview">
      <selection activeCell="L16" sqref="L16"/>
      <pageMargins left="0.39370078740157483" right="0.39370078740157483" top="0.39370078740157483" bottom="0.39370078740157483" header="0.31496062992125984" footer="0.31496062992125984"/>
      <pageSetup paperSize="9" scale="60" orientation="landscape" r:id="rId3"/>
      <headerFooter>
        <oddFooter>&amp;R93</oddFooter>
      </headerFooter>
    </customSheetView>
    <customSheetView guid="{D064BFE3-0CFC-4FA0-A904-E97A6AB4FB27}" scale="80" showPageBreaks="1" printArea="1" view="pageBreakPreview">
      <selection activeCell="C11" sqref="C11"/>
      <pageMargins left="0.39370078740157483" right="0.39370078740157483" top="0.39370078740157483" bottom="0.39370078740157483" header="0.31496062992125984" footer="0.31496062992125984"/>
      <pageSetup paperSize="9" scale="60" orientation="landscape" r:id="rId4"/>
      <headerFooter>
        <oddFooter>&amp;R88</oddFooter>
      </headerFooter>
    </customSheetView>
    <customSheetView guid="{DB5FF748-5A0B-481D-84B1-E8DCB60F31BB}" scale="80" showPageBreaks="1" printArea="1" hiddenRows="1" view="pageBreakPreview">
      <selection activeCell="D7" sqref="D7"/>
      <pageMargins left="0.39370078740157483" right="0.39370078740157483" top="0.39370078740157483" bottom="0.39370078740157483" header="0.31496062992125984" footer="0.31496062992125984"/>
      <pageSetup paperSize="9" scale="60" orientation="landscape" r:id="rId5"/>
      <headerFooter>
        <oddFooter>&amp;R93</oddFooter>
      </headerFooter>
    </customSheetView>
  </customSheetViews>
  <mergeCells count="11">
    <mergeCell ref="A12:A14"/>
    <mergeCell ref="F12:F14"/>
    <mergeCell ref="B16:G16"/>
    <mergeCell ref="B17:G17"/>
    <mergeCell ref="A1:G1"/>
    <mergeCell ref="A2:G3"/>
    <mergeCell ref="A4:G4"/>
    <mergeCell ref="A7:A9"/>
    <mergeCell ref="F7:F9"/>
    <mergeCell ref="A10:A11"/>
    <mergeCell ref="F10:F11"/>
  </mergeCells>
  <pageMargins left="0.39370078740157483" right="0.39370078740157483" top="0.39370078740157483" bottom="0.39370078740157483" header="0.31496062992125984" footer="0.31496062992125984"/>
  <pageSetup paperSize="9" scale="60" orientation="landscape" r:id="rId6"/>
  <headerFooter>
    <oddFooter>&amp;R93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view="pageBreakPreview" topLeftCell="B4" zoomScale="80" zoomScaleNormal="100" zoomScaleSheetLayoutView="100" workbookViewId="0">
      <selection activeCell="E10" sqref="E10"/>
    </sheetView>
  </sheetViews>
  <sheetFormatPr defaultRowHeight="15" x14ac:dyDescent="0.25"/>
  <cols>
    <col min="1" max="1" width="32.85546875" style="40" customWidth="1"/>
    <col min="2" max="2" width="60.42578125" style="40" customWidth="1"/>
    <col min="3" max="4" width="9.140625" style="40"/>
    <col min="5" max="5" width="17.140625" style="40" customWidth="1"/>
    <col min="6" max="6" width="18" style="40" customWidth="1"/>
    <col min="7" max="7" width="43.42578125" style="40" customWidth="1"/>
    <col min="8" max="16384" width="9.140625" style="40"/>
  </cols>
  <sheetData>
    <row r="1" spans="1:13" ht="16.5" x14ac:dyDescent="0.25">
      <c r="A1" s="78" t="s">
        <v>0</v>
      </c>
      <c r="B1" s="78"/>
      <c r="C1" s="78"/>
      <c r="D1" s="78"/>
      <c r="E1" s="78"/>
      <c r="F1" s="78"/>
      <c r="G1" s="78"/>
    </row>
    <row r="2" spans="1:13" ht="10.5" customHeight="1" x14ac:dyDescent="0.25">
      <c r="A2" s="112" t="s">
        <v>69</v>
      </c>
      <c r="B2" s="112"/>
      <c r="C2" s="112"/>
      <c r="D2" s="112"/>
      <c r="E2" s="112"/>
      <c r="F2" s="112"/>
      <c r="G2" s="112"/>
    </row>
    <row r="3" spans="1:13" ht="9" customHeight="1" x14ac:dyDescent="0.25">
      <c r="A3" s="112"/>
      <c r="B3" s="112"/>
      <c r="C3" s="112"/>
      <c r="D3" s="112"/>
      <c r="E3" s="112"/>
      <c r="F3" s="112"/>
      <c r="G3" s="112"/>
    </row>
    <row r="4" spans="1:13" ht="16.5" x14ac:dyDescent="0.25">
      <c r="A4" s="79" t="s">
        <v>31</v>
      </c>
      <c r="B4" s="79"/>
      <c r="C4" s="79"/>
      <c r="D4" s="79"/>
      <c r="E4" s="79"/>
      <c r="F4" s="79"/>
      <c r="G4" s="79"/>
    </row>
    <row r="5" spans="1:13" x14ac:dyDescent="0.25">
      <c r="A5" s="47"/>
      <c r="B5" s="47"/>
      <c r="C5" s="47"/>
      <c r="D5" s="47"/>
      <c r="E5" s="47"/>
      <c r="F5" s="47"/>
      <c r="G5" s="47"/>
    </row>
    <row r="6" spans="1:13" ht="42.75" x14ac:dyDescent="0.25">
      <c r="A6" s="44" t="s">
        <v>1</v>
      </c>
      <c r="B6" s="44" t="s">
        <v>2</v>
      </c>
      <c r="C6" s="44" t="s">
        <v>3</v>
      </c>
      <c r="D6" s="44" t="s">
        <v>4</v>
      </c>
      <c r="E6" s="44" t="s">
        <v>5</v>
      </c>
      <c r="F6" s="44" t="s">
        <v>6</v>
      </c>
      <c r="G6" s="44" t="s">
        <v>7</v>
      </c>
    </row>
    <row r="7" spans="1:13" ht="38.25" customHeight="1" x14ac:dyDescent="0.25">
      <c r="A7" s="80" t="s">
        <v>11</v>
      </c>
      <c r="B7" s="13" t="s">
        <v>8</v>
      </c>
      <c r="C7" s="7">
        <v>0.5</v>
      </c>
      <c r="D7" s="7">
        <v>10</v>
      </c>
      <c r="E7" s="7">
        <f>D7*C7</f>
        <v>5</v>
      </c>
      <c r="F7" s="116">
        <f>(E7+E8+E9)*0.4</f>
        <v>4</v>
      </c>
      <c r="G7" s="60" t="s">
        <v>151</v>
      </c>
    </row>
    <row r="8" spans="1:13" ht="48.75" customHeight="1" x14ac:dyDescent="0.25">
      <c r="A8" s="81"/>
      <c r="B8" s="13" t="s">
        <v>9</v>
      </c>
      <c r="C8" s="7">
        <v>0.5</v>
      </c>
      <c r="D8" s="17">
        <v>10</v>
      </c>
      <c r="E8" s="7">
        <f>D8*C8</f>
        <v>5</v>
      </c>
      <c r="F8" s="117"/>
      <c r="G8" s="60" t="s">
        <v>152</v>
      </c>
      <c r="H8" s="43"/>
    </row>
    <row r="9" spans="1:13" ht="72.75" hidden="1" customHeight="1" x14ac:dyDescent="0.25">
      <c r="A9" s="82"/>
      <c r="B9" s="41" t="s">
        <v>10</v>
      </c>
      <c r="C9" s="12" t="s">
        <v>32</v>
      </c>
      <c r="D9" s="12" t="s">
        <v>32</v>
      </c>
      <c r="E9" s="7">
        <v>0</v>
      </c>
      <c r="F9" s="118"/>
      <c r="G9" s="10"/>
    </row>
    <row r="10" spans="1:13" ht="41.25" customHeight="1" x14ac:dyDescent="0.25">
      <c r="A10" s="91" t="s">
        <v>12</v>
      </c>
      <c r="B10" s="13" t="s">
        <v>54</v>
      </c>
      <c r="C10" s="7">
        <v>0.6</v>
      </c>
      <c r="D10" s="7">
        <v>10</v>
      </c>
      <c r="E10" s="7">
        <f t="shared" ref="E10:E16" si="0">D10*C10</f>
        <v>6</v>
      </c>
      <c r="F10" s="119">
        <f>(E10+E12)*0.2</f>
        <v>1.6</v>
      </c>
      <c r="G10" s="8"/>
      <c r="H10" s="47"/>
    </row>
    <row r="11" spans="1:13" ht="81" hidden="1" customHeight="1" x14ac:dyDescent="0.25">
      <c r="A11" s="91"/>
      <c r="B11" s="13" t="s">
        <v>26</v>
      </c>
      <c r="C11" s="7" t="s">
        <v>32</v>
      </c>
      <c r="D11" s="12" t="s">
        <v>32</v>
      </c>
      <c r="E11" s="7">
        <v>0</v>
      </c>
      <c r="F11" s="119"/>
      <c r="G11" s="8"/>
    </row>
    <row r="12" spans="1:13" ht="60" customHeight="1" x14ac:dyDescent="0.25">
      <c r="A12" s="91"/>
      <c r="B12" s="13" t="s">
        <v>58</v>
      </c>
      <c r="C12" s="7">
        <v>0.4</v>
      </c>
      <c r="D12" s="7">
        <v>5</v>
      </c>
      <c r="E12" s="7">
        <f t="shared" si="0"/>
        <v>2</v>
      </c>
      <c r="F12" s="119"/>
      <c r="G12" s="61" t="s">
        <v>139</v>
      </c>
      <c r="M12" s="47"/>
    </row>
    <row r="13" spans="1:13" ht="42" customHeight="1" x14ac:dyDescent="0.25">
      <c r="A13" s="80" t="s">
        <v>13</v>
      </c>
      <c r="B13" s="13" t="s">
        <v>23</v>
      </c>
      <c r="C13" s="7">
        <v>0.4</v>
      </c>
      <c r="D13" s="7">
        <v>5</v>
      </c>
      <c r="E13" s="7">
        <f t="shared" si="0"/>
        <v>2</v>
      </c>
      <c r="F13" s="113">
        <f>(E13+E14+E15+E16)*0.4</f>
        <v>3.2</v>
      </c>
      <c r="G13" s="61" t="s">
        <v>161</v>
      </c>
      <c r="M13" s="47"/>
    </row>
    <row r="14" spans="1:13" ht="67.5" hidden="1" customHeight="1" x14ac:dyDescent="0.25">
      <c r="A14" s="81"/>
      <c r="B14" s="13" t="s">
        <v>27</v>
      </c>
      <c r="C14" s="7" t="s">
        <v>32</v>
      </c>
      <c r="D14" s="12" t="s">
        <v>32</v>
      </c>
      <c r="E14" s="7">
        <v>0</v>
      </c>
      <c r="F14" s="114"/>
      <c r="G14" s="11"/>
    </row>
    <row r="15" spans="1:13" ht="52.5" customHeight="1" x14ac:dyDescent="0.25">
      <c r="A15" s="81"/>
      <c r="B15" s="13" t="s">
        <v>28</v>
      </c>
      <c r="C15" s="7">
        <v>0.3</v>
      </c>
      <c r="D15" s="7">
        <v>10</v>
      </c>
      <c r="E15" s="7">
        <f t="shared" si="0"/>
        <v>3</v>
      </c>
      <c r="F15" s="114"/>
      <c r="G15" s="61" t="s">
        <v>167</v>
      </c>
    </row>
    <row r="16" spans="1:13" ht="66.75" customHeight="1" x14ac:dyDescent="0.25">
      <c r="A16" s="82"/>
      <c r="B16" s="13" t="s">
        <v>29</v>
      </c>
      <c r="C16" s="7">
        <v>0.3</v>
      </c>
      <c r="D16" s="7">
        <v>10</v>
      </c>
      <c r="E16" s="7">
        <f t="shared" si="0"/>
        <v>3</v>
      </c>
      <c r="F16" s="115"/>
      <c r="G16" s="63" t="s">
        <v>45</v>
      </c>
    </row>
    <row r="17" spans="1:12" ht="19.5" customHeight="1" x14ac:dyDescent="0.25">
      <c r="A17" s="45" t="s">
        <v>14</v>
      </c>
      <c r="B17" s="46"/>
      <c r="C17" s="46"/>
      <c r="D17" s="46"/>
      <c r="E17" s="46"/>
      <c r="F17" s="36">
        <f>F7+F10+F13</f>
        <v>8.8000000000000007</v>
      </c>
      <c r="G17" s="46"/>
    </row>
    <row r="18" spans="1:12" ht="52.5" customHeight="1" x14ac:dyDescent="0.25">
      <c r="A18" s="29" t="s">
        <v>15</v>
      </c>
      <c r="B18" s="98" t="s">
        <v>34</v>
      </c>
      <c r="C18" s="99"/>
      <c r="D18" s="99"/>
      <c r="E18" s="99"/>
      <c r="F18" s="99"/>
      <c r="G18" s="100"/>
    </row>
    <row r="19" spans="1:12" ht="69.75" customHeight="1" x14ac:dyDescent="0.25">
      <c r="A19" s="29" t="s">
        <v>16</v>
      </c>
      <c r="B19" s="101" t="s">
        <v>174</v>
      </c>
      <c r="C19" s="99"/>
      <c r="D19" s="99"/>
      <c r="E19" s="99"/>
      <c r="F19" s="99"/>
      <c r="G19" s="100"/>
    </row>
    <row r="22" spans="1:12" x14ac:dyDescent="0.25">
      <c r="B22" s="50"/>
      <c r="C22" s="47"/>
      <c r="D22" s="47"/>
      <c r="E22" s="47"/>
      <c r="F22" s="47"/>
      <c r="G22" s="50"/>
      <c r="H22" s="49"/>
      <c r="I22" s="49"/>
      <c r="J22" s="49"/>
      <c r="K22" s="49"/>
      <c r="L22" s="49"/>
    </row>
    <row r="25" spans="1:12" x14ac:dyDescent="0.25">
      <c r="B25" s="50"/>
    </row>
  </sheetData>
  <customSheetViews>
    <customSheetView guid="{65D17E01-2C95-467A-A6C0-284D8AF9353A}" scale="80" showPageBreaks="1" printArea="1" hiddenRows="1" view="pageBreakPreview">
      <selection activeCell="B19" sqref="B19:G19"/>
      <pageMargins left="0.39370078740157483" right="0.39370078740157483" top="0.39370078740157483" bottom="0.39370078740157483" header="0.31496062992125984" footer="0.31496062992125984"/>
      <pageSetup paperSize="9" scale="60" orientation="landscape" r:id="rId1"/>
      <headerFooter>
        <oddFooter>&amp;R96</oddFooter>
      </headerFooter>
    </customSheetView>
    <customSheetView guid="{83B5464C-805B-41DB-81B9-A691DDF78663}" scale="80" showPageBreaks="1" printArea="1" hiddenRows="1" view="pageBreakPreview" topLeftCell="B4">
      <selection activeCell="E10" sqref="E10"/>
      <pageMargins left="0.39370078740157483" right="0.39370078740157483" top="0.39370078740157483" bottom="0.39370078740157483" header="0.31496062992125984" footer="0.31496062992125984"/>
      <pageSetup paperSize="9" scale="60" orientation="landscape" r:id="rId2"/>
      <headerFooter>
        <oddFooter>&amp;R96</oddFooter>
      </headerFooter>
    </customSheetView>
    <customSheetView guid="{6D50AFB0-1F88-45CC-9714-E302C21A7AF6}" scale="80" showPageBreaks="1" printArea="1" hiddenRows="1" view="pageBreakPreview">
      <selection activeCell="J17" sqref="J17"/>
      <pageMargins left="0.39370078740157483" right="0.39370078740157483" top="0.39370078740157483" bottom="0.39370078740157483" header="0.31496062992125984" footer="0.31496062992125984"/>
      <pageSetup paperSize="9" scale="60" orientation="landscape" r:id="rId3"/>
      <headerFooter>
        <oddFooter>&amp;R96</oddFooter>
      </headerFooter>
    </customSheetView>
    <customSheetView guid="{D064BFE3-0CFC-4FA0-A904-E97A6AB4FB27}" showPageBreaks="1" printArea="1" hiddenRows="1" view="pageBreakPreview">
      <selection activeCell="G12" sqref="G12"/>
      <pageMargins left="0.39370078740157483" right="0.39370078740157483" top="0.39370078740157483" bottom="0.39370078740157483" header="0.31496062992125984" footer="0.31496062992125984"/>
      <pageSetup paperSize="9" scale="60" orientation="landscape" r:id="rId4"/>
      <headerFooter>
        <oddFooter>&amp;R92</oddFooter>
      </headerFooter>
    </customSheetView>
    <customSheetView guid="{DB5FF748-5A0B-481D-84B1-E8DCB60F31BB}" scale="80" showPageBreaks="1" printArea="1" hiddenRows="1" view="pageBreakPreview">
      <selection activeCell="F21" sqref="F20:F21"/>
      <pageMargins left="0.39370078740157483" right="0.39370078740157483" top="0.39370078740157483" bottom="0.39370078740157483" header="0.31496062992125984" footer="0.31496062992125984"/>
      <pageSetup paperSize="9" scale="60" orientation="landscape" r:id="rId5"/>
      <headerFooter>
        <oddFooter>&amp;R96</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&amp;R96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zoomScale="90" zoomScaleNormal="90" zoomScaleSheetLayoutView="90" workbookViewId="0">
      <selection activeCell="B10" sqref="B10"/>
    </sheetView>
  </sheetViews>
  <sheetFormatPr defaultRowHeight="15" x14ac:dyDescent="0.25"/>
  <cols>
    <col min="1" max="1" width="36.42578125" style="40" customWidth="1"/>
    <col min="2" max="2" width="60.42578125" style="40" customWidth="1"/>
    <col min="3" max="4" width="9.140625" style="40"/>
    <col min="5" max="5" width="17.140625" style="40" customWidth="1"/>
    <col min="6" max="6" width="18" style="40" customWidth="1"/>
    <col min="7" max="7" width="42.140625" style="40" customWidth="1"/>
    <col min="8" max="16384" width="9.140625" style="40"/>
  </cols>
  <sheetData>
    <row r="1" spans="1:7" ht="16.5" x14ac:dyDescent="0.25">
      <c r="A1" s="78" t="s">
        <v>0</v>
      </c>
      <c r="B1" s="78"/>
      <c r="C1" s="78"/>
      <c r="D1" s="78"/>
      <c r="E1" s="78"/>
      <c r="F1" s="78"/>
      <c r="G1" s="78"/>
    </row>
    <row r="2" spans="1:7" ht="16.5" x14ac:dyDescent="0.25">
      <c r="A2" s="78" t="s">
        <v>184</v>
      </c>
      <c r="B2" s="78"/>
      <c r="C2" s="78"/>
      <c r="D2" s="78"/>
      <c r="E2" s="78"/>
      <c r="F2" s="78"/>
      <c r="G2" s="78"/>
    </row>
    <row r="3" spans="1:7" ht="16.5" x14ac:dyDescent="0.25">
      <c r="A3" s="79" t="s">
        <v>31</v>
      </c>
      <c r="B3" s="79"/>
      <c r="C3" s="79"/>
      <c r="D3" s="79"/>
      <c r="E3" s="79"/>
      <c r="F3" s="79"/>
      <c r="G3" s="79"/>
    </row>
    <row r="4" spans="1:7" x14ac:dyDescent="0.25">
      <c r="A4" s="47"/>
      <c r="B4" s="47"/>
      <c r="C4" s="47"/>
      <c r="D4" s="47"/>
      <c r="E4" s="47"/>
      <c r="F4" s="47"/>
      <c r="G4" s="47"/>
    </row>
    <row r="5" spans="1:7" ht="42.75" x14ac:dyDescent="0.25">
      <c r="A5" s="44" t="s">
        <v>1</v>
      </c>
      <c r="B5" s="44" t="s">
        <v>2</v>
      </c>
      <c r="C5" s="44" t="s">
        <v>3</v>
      </c>
      <c r="D5" s="44" t="s">
        <v>4</v>
      </c>
      <c r="E5" s="44" t="s">
        <v>5</v>
      </c>
      <c r="F5" s="44" t="s">
        <v>6</v>
      </c>
      <c r="G5" s="44" t="s">
        <v>7</v>
      </c>
    </row>
    <row r="6" spans="1:7" ht="38.25" customHeight="1" x14ac:dyDescent="0.25">
      <c r="A6" s="80" t="s">
        <v>11</v>
      </c>
      <c r="B6" s="13" t="s">
        <v>8</v>
      </c>
      <c r="C6" s="7">
        <v>0.5</v>
      </c>
      <c r="D6" s="20">
        <v>10</v>
      </c>
      <c r="E6" s="20">
        <f>D6*C6</f>
        <v>5</v>
      </c>
      <c r="F6" s="92">
        <f>(E6+E7)*0.4</f>
        <v>4</v>
      </c>
      <c r="G6" s="38" t="s">
        <v>185</v>
      </c>
    </row>
    <row r="7" spans="1:7" ht="78.75" customHeight="1" x14ac:dyDescent="0.25">
      <c r="A7" s="81"/>
      <c r="B7" s="13" t="s">
        <v>9</v>
      </c>
      <c r="C7" s="7">
        <v>0.5</v>
      </c>
      <c r="D7" s="20">
        <v>10</v>
      </c>
      <c r="E7" s="17">
        <f>D7*C7</f>
        <v>5</v>
      </c>
      <c r="F7" s="93"/>
      <c r="G7" s="38" t="s">
        <v>18</v>
      </c>
    </row>
    <row r="8" spans="1:7" ht="48.75" customHeight="1" x14ac:dyDescent="0.25">
      <c r="A8" s="91" t="s">
        <v>12</v>
      </c>
      <c r="B8" s="48" t="s">
        <v>54</v>
      </c>
      <c r="C8" s="17">
        <v>0.6</v>
      </c>
      <c r="D8" s="20">
        <v>10</v>
      </c>
      <c r="E8" s="20">
        <f>D8*C8</f>
        <v>6</v>
      </c>
      <c r="F8" s="108">
        <f>(E8+E9)*0.2</f>
        <v>2</v>
      </c>
      <c r="G8" s="37"/>
    </row>
    <row r="9" spans="1:7" ht="36.75" customHeight="1" x14ac:dyDescent="0.25">
      <c r="A9" s="91"/>
      <c r="B9" s="26" t="s">
        <v>58</v>
      </c>
      <c r="C9" s="20">
        <v>0.4</v>
      </c>
      <c r="D9" s="20">
        <v>10</v>
      </c>
      <c r="E9" s="20">
        <f>D9*C9</f>
        <v>4</v>
      </c>
      <c r="F9" s="108"/>
      <c r="G9" s="37"/>
    </row>
    <row r="10" spans="1:7" ht="42" customHeight="1" x14ac:dyDescent="0.25">
      <c r="A10" s="80" t="s">
        <v>13</v>
      </c>
      <c r="B10" s="26" t="s">
        <v>23</v>
      </c>
      <c r="C10" s="20">
        <v>0.4</v>
      </c>
      <c r="D10" s="20">
        <v>10</v>
      </c>
      <c r="E10" s="20">
        <f>D10*C10</f>
        <v>4</v>
      </c>
      <c r="F10" s="92">
        <f>(E10+E11+E12)*0.4</f>
        <v>3.7600000000000002</v>
      </c>
      <c r="G10" s="37" t="s">
        <v>134</v>
      </c>
    </row>
    <row r="11" spans="1:7" ht="52.5" customHeight="1" x14ac:dyDescent="0.25">
      <c r="A11" s="81"/>
      <c r="B11" s="48" t="s">
        <v>28</v>
      </c>
      <c r="C11" s="17">
        <v>0.3</v>
      </c>
      <c r="D11" s="20">
        <v>8</v>
      </c>
      <c r="E11" s="20">
        <f>D11*C11</f>
        <v>2.4</v>
      </c>
      <c r="F11" s="93"/>
      <c r="G11" s="37" t="s">
        <v>186</v>
      </c>
    </row>
    <row r="12" spans="1:7" ht="65.25" customHeight="1" x14ac:dyDescent="0.25">
      <c r="A12" s="82"/>
      <c r="B12" s="48" t="s">
        <v>29</v>
      </c>
      <c r="C12" s="17">
        <v>0.3</v>
      </c>
      <c r="D12" s="20">
        <v>10</v>
      </c>
      <c r="E12" s="20">
        <f>D12*C12</f>
        <v>3</v>
      </c>
      <c r="F12" s="94"/>
      <c r="G12" s="39" t="s">
        <v>38</v>
      </c>
    </row>
    <row r="13" spans="1:7" ht="19.5" customHeight="1" x14ac:dyDescent="0.25">
      <c r="A13" s="45" t="s">
        <v>14</v>
      </c>
      <c r="B13" s="46"/>
      <c r="C13" s="46"/>
      <c r="D13" s="46"/>
      <c r="E13" s="46"/>
      <c r="F13" s="145">
        <f>F6+F8+F10</f>
        <v>9.76</v>
      </c>
      <c r="G13" s="46"/>
    </row>
    <row r="14" spans="1:7" ht="54.75" customHeight="1" x14ac:dyDescent="0.25">
      <c r="A14" s="29" t="s">
        <v>15</v>
      </c>
      <c r="B14" s="120" t="s">
        <v>34</v>
      </c>
      <c r="C14" s="110"/>
      <c r="D14" s="110"/>
      <c r="E14" s="110"/>
      <c r="F14" s="110"/>
      <c r="G14" s="111"/>
    </row>
    <row r="15" spans="1:7" ht="51" customHeight="1" x14ac:dyDescent="0.25">
      <c r="A15" s="29" t="s">
        <v>16</v>
      </c>
      <c r="B15" s="121" t="s">
        <v>190</v>
      </c>
      <c r="C15" s="122"/>
      <c r="D15" s="122"/>
      <c r="E15" s="122"/>
      <c r="F15" s="122"/>
      <c r="G15" s="123"/>
    </row>
  </sheetData>
  <customSheetViews>
    <customSheetView guid="{65D17E01-2C95-467A-A6C0-284D8AF9353A}" scale="90" showPageBreaks="1" view="pageBreakPreview">
      <selection activeCell="B15" sqref="B15:G15"/>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83B5464C-805B-41DB-81B9-A691DDF78663}" scale="90" showPageBreaks="1" view="pageBreakPreview">
      <selection activeCell="B10" sqref="B10"/>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D064BFE3-0CFC-4FA0-A904-E97A6AB4FB27}" scale="90" showPageBreaks="1" view="pageBreakPreview">
      <selection activeCell="B9" sqref="B9"/>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DB5FF748-5A0B-481D-84B1-E8DCB60F31BB}" scale="90" showPageBreaks="1" view="pageBreakPreview" topLeftCell="A7">
      <selection activeCell="B15" sqref="B15:G15"/>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s>
  <mergeCells count="11">
    <mergeCell ref="A10:A12"/>
    <mergeCell ref="F10:F12"/>
    <mergeCell ref="B14:G14"/>
    <mergeCell ref="B15:G15"/>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2" orientation="landscape" r:id="rId5"/>
  <headerFooter>
    <oddFooter>&amp;R94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17</vt:i4>
      </vt:variant>
    </vt:vector>
  </HeadingPairs>
  <TitlesOfParts>
    <vt:vector size="38" baseType="lpstr">
      <vt:lpstr>Группа А 2909 Экология</vt:lpstr>
      <vt:lpstr>Группа А 2919 СЭР</vt:lpstr>
      <vt:lpstr>Группа А 2899 (УО)</vt:lpstr>
      <vt:lpstr>Группа А 2920 (Спорт)</vt:lpstr>
      <vt:lpstr>Группа А 2354 ФКГС</vt:lpstr>
      <vt:lpstr>Группа А 2931 Разв.жил.сферы</vt:lpstr>
      <vt:lpstr>Группа В 2901 (СЗН)</vt:lpstr>
      <vt:lpstr>Группа В 2904 (Соц и демогр)</vt:lpstr>
      <vt:lpstr>Группа В 2927 (УМиМСПЭиТ)</vt:lpstr>
      <vt:lpstr>Группа В 2928 ППи ООПГ</vt:lpstr>
      <vt:lpstr>Группа В 2932 (Культура)</vt:lpstr>
      <vt:lpstr>Группа В 2903 Разв. мун.службы</vt:lpstr>
      <vt:lpstr>Группа В 2934 (УМИ)</vt:lpstr>
      <vt:lpstr>Группа В 2907 Сод.ОГХ</vt:lpstr>
      <vt:lpstr>Группа В 2900 (АПК)</vt:lpstr>
      <vt:lpstr>Группа В 2810 БжД</vt:lpstr>
      <vt:lpstr>В 2908 РЖКК</vt:lpstr>
      <vt:lpstr>Группа В 2908 РЖКК </vt:lpstr>
      <vt:lpstr>Группа С 2863 (УМФ)</vt:lpstr>
      <vt:lpstr>Группа С 2906 Раз. транспорт</vt:lpstr>
      <vt:lpstr>Группа С 2811 (РИГО)</vt:lpstr>
      <vt:lpstr>'Группа А 2354 ФКГС'!Область_печати</vt:lpstr>
      <vt:lpstr>'Группа А 2899 (УО)'!Область_печати</vt:lpstr>
      <vt:lpstr>'Группа А 2909 Экология'!Область_печати</vt:lpstr>
      <vt:lpstr>'Группа А 2919 СЭР'!Область_печати</vt:lpstr>
      <vt:lpstr>'Группа А 2920 (Спорт)'!Область_печати</vt:lpstr>
      <vt:lpstr>'Группа А 2931 Разв.жил.сферы'!Область_печати</vt:lpstr>
      <vt:lpstr>'Группа В 2810 БжД'!Область_печати</vt:lpstr>
      <vt:lpstr>'Группа В 2900 (АПК)'!Область_печати</vt:lpstr>
      <vt:lpstr>'Группа В 2901 (СЗН)'!Область_печати</vt:lpstr>
      <vt:lpstr>'Группа В 2903 Разв. мун.службы'!Область_печати</vt:lpstr>
      <vt:lpstr>'Группа В 2904 (Соц и демогр)'!Область_печати</vt:lpstr>
      <vt:lpstr>'Группа В 2928 ППи ООПГ'!Область_печати</vt:lpstr>
      <vt:lpstr>'Группа В 2932 (Культура)'!Область_печати</vt:lpstr>
      <vt:lpstr>'Группа В 2934 (УМИ)'!Область_печати</vt:lpstr>
      <vt:lpstr>'Группа С 2811 (РИГО)'!Область_печати</vt:lpstr>
      <vt:lpstr>'Группа С 2863 (УМФ)'!Область_печати</vt:lpstr>
      <vt:lpstr>'Группа С 2906 Раз. транспорт'!Область_печати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Логинова Ленара Юлдашевна</dc:creator>
  <cp:lastModifiedBy>Степаненко Наталья Алексеевна</cp:lastModifiedBy>
  <cp:lastPrinted>2021-04-29T11:37:18Z</cp:lastPrinted>
  <dcterms:created xsi:type="dcterms:W3CDTF">2006-09-16T00:00:00Z</dcterms:created>
  <dcterms:modified xsi:type="dcterms:W3CDTF">2023-05-24T12:22:31Z</dcterms:modified>
</cp:coreProperties>
</file>