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УИДиРП\Отчет о создании объектов инвестиционной инфраструктуре в городе Когалыме за 2019 год\"/>
    </mc:Choice>
  </mc:AlternateContent>
  <bookViews>
    <workbookView xWindow="0" yWindow="0" windowWidth="28800" windowHeight="10935"/>
  </bookViews>
  <sheets>
    <sheet name="отчет (5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/>
  <c r="D90" i="1"/>
  <c r="G84" i="1"/>
  <c r="F84" i="1"/>
  <c r="D84" i="1"/>
  <c r="D82" i="1"/>
  <c r="G78" i="1"/>
  <c r="F78" i="1"/>
  <c r="D78" i="1"/>
  <c r="G71" i="1"/>
  <c r="F71" i="1"/>
  <c r="G65" i="1"/>
  <c r="F65" i="1"/>
  <c r="D65" i="1"/>
  <c r="G59" i="1"/>
  <c r="F59" i="1"/>
  <c r="G53" i="1"/>
  <c r="F53" i="1"/>
  <c r="G46" i="1"/>
  <c r="F46" i="1"/>
  <c r="D46" i="1"/>
  <c r="G40" i="1"/>
  <c r="F40" i="1"/>
  <c r="D40" i="1"/>
  <c r="G33" i="1"/>
  <c r="F33" i="1"/>
  <c r="D33" i="1"/>
  <c r="G27" i="1"/>
  <c r="F27" i="1"/>
  <c r="D27" i="1"/>
  <c r="G25" i="1"/>
  <c r="G21" i="1" s="1"/>
  <c r="D23" i="1"/>
  <c r="D22" i="1"/>
  <c r="D21" i="1" s="1"/>
  <c r="F21" i="1"/>
  <c r="D20" i="1"/>
  <c r="G13" i="1"/>
  <c r="F9" i="1"/>
  <c r="G9" i="1"/>
  <c r="D9" i="1"/>
</calcChain>
</file>

<file path=xl/comments1.xml><?xml version="1.0" encoding="utf-8"?>
<comments xmlns="http://schemas.openxmlformats.org/spreadsheetml/2006/main">
  <authors>
    <author>Сенив Игорь Михайлович</author>
  </authors>
  <commentList>
    <comment ref="P33" authorId="0" shapeId="0">
      <text>
        <r>
          <rPr>
            <b/>
            <sz val="9"/>
            <color indexed="81"/>
            <rFont val="Tahoma"/>
            <family val="2"/>
            <charset val="204"/>
          </rPr>
          <t>Сенив Игорь Михайлович:</t>
        </r>
        <r>
          <rPr>
            <sz val="9"/>
            <color indexed="81"/>
            <rFont val="Tahoma"/>
            <family val="2"/>
            <charset val="204"/>
          </rPr>
          <t xml:space="preserve">
добваить адрес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  <charset val="204"/>
          </rPr>
          <t>Сенив Игорь Михайлович:</t>
        </r>
        <r>
          <rPr>
            <sz val="9"/>
            <color indexed="81"/>
            <rFont val="Tahoma"/>
            <family val="2"/>
            <charset val="204"/>
          </rPr>
          <t xml:space="preserve">
4 307,388</t>
        </r>
      </text>
    </comment>
    <comment ref="D87" authorId="0" shapeId="0">
      <text>
        <r>
          <rPr>
            <b/>
            <sz val="9"/>
            <color indexed="81"/>
            <rFont val="Tahoma"/>
            <family val="2"/>
            <charset val="204"/>
          </rPr>
          <t>Сенив Игорь Михайлович:</t>
        </r>
        <r>
          <rPr>
            <sz val="9"/>
            <color indexed="81"/>
            <rFont val="Tahoma"/>
            <family val="2"/>
            <charset val="204"/>
          </rPr>
          <t xml:space="preserve">
стоимость не начатых этапов 26 908,43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  <charset val="204"/>
          </rPr>
          <t>Сенив Игорь Михайлович: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стоимость 2, 4 этапов 17 196,233 КУМИ делали через горводоканал в 2018 году + Стоимость ПИР на 2, 4 этапы 858,65 тыс. руб. ВСЕГО </t>
        </r>
      </text>
    </comment>
  </commentList>
</comments>
</file>

<file path=xl/sharedStrings.xml><?xml version="1.0" encoding="utf-8"?>
<sst xmlns="http://schemas.openxmlformats.org/spreadsheetml/2006/main" count="339" uniqueCount="153">
  <si>
    <t>Отчет о ходе реализации плана создания объектов инвестиционной инфраструктуры</t>
  </si>
  <si>
    <t>на 01.01.2020 года</t>
  </si>
  <si>
    <t>Название проекта</t>
  </si>
  <si>
    <t>Краткое описание проекта</t>
  </si>
  <si>
    <t>Вид деятельности</t>
  </si>
  <si>
    <t>Инвестиционная емкость проекта, тыс. рублей</t>
  </si>
  <si>
    <t>Источники финансирования</t>
  </si>
  <si>
    <t>Исполнено на 01.01.2020</t>
  </si>
  <si>
    <t>Исполнено на 01.01.2020
(за отчетный год)</t>
  </si>
  <si>
    <t>Срок реализации проекта</t>
  </si>
  <si>
    <t>Текущее состояние проекта</t>
  </si>
  <si>
    <t>Вид работ</t>
  </si>
  <si>
    <t>Наименование муниципального образования</t>
  </si>
  <si>
    <t>Фактический адрес</t>
  </si>
  <si>
    <t>Контактная информация</t>
  </si>
  <si>
    <t>Ответственный за реализацию проекта</t>
  </si>
  <si>
    <t>Координаты</t>
  </si>
  <si>
    <t xml:space="preserve">Эффекты от реализации Объекта </t>
  </si>
  <si>
    <t>Примечание</t>
  </si>
  <si>
    <t>Год начала</t>
  </si>
  <si>
    <t>Год окончания</t>
  </si>
  <si>
    <t>Стадия проекта</t>
  </si>
  <si>
    <t>Описание</t>
  </si>
  <si>
    <t>Социальный (создание новых рабочих мест, чел.)</t>
  </si>
  <si>
    <t>Бюджетный (поступления налоговый отчислений в бюджеты всех уровней, тыс.руб.)</t>
  </si>
  <si>
    <t>Экономический (производственная мощность Объекта)</t>
  </si>
  <si>
    <t>Объекты образования, культуры и спорта</t>
  </si>
  <si>
    <t>Кино-концертный комплекс "Янтарь", под "Филиал Государственного академического Малого театра России</t>
  </si>
  <si>
    <t xml:space="preserve"> Муниципальная программа «Культурное пространство города Когалыма» 
</t>
  </si>
  <si>
    <t>культура</t>
  </si>
  <si>
    <t>всего</t>
  </si>
  <si>
    <t>2019</t>
  </si>
  <si>
    <t>закончена реконструкция объекта</t>
  </si>
  <si>
    <t xml:space="preserve">Объект завершен строительством, что подтверждено разрешением на ввод объекта в эксплуатацию №86-301000-429-2019 от 14.03.2019.
</t>
  </si>
  <si>
    <t>реконструкция</t>
  </si>
  <si>
    <t>Когалым</t>
  </si>
  <si>
    <t>ХМАО-Югра, город Когалым, улица Молодежная, 16</t>
  </si>
  <si>
    <t>Гаврилюк Е.Ю. - директор МУ "УКС г. Когалыма
8(34667) 93-517</t>
  </si>
  <si>
    <r>
      <rPr>
        <b/>
        <sz val="13"/>
        <rFont val="Times New Roman"/>
        <family val="1"/>
        <charset val="204"/>
      </rPr>
      <t>ПИР</t>
    </r>
    <r>
      <rPr>
        <sz val="13"/>
        <rFont val="Times New Roman"/>
        <family val="1"/>
        <charset val="204"/>
      </rPr>
      <t xml:space="preserve"> - ООО "Акустические технологии"
630048, город Новосибирск, улица Немировича-Данченко, дом 120/2, этаж 3, тел. +7 (383) 325-01-01;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ООО "Эрель Констракшн"
350072, Краснодарский край, город Краснодар, улица. Имени Рахманинова С.В., дом 5 помещение 10, тел +7(3462) 77-43-53</t>
    </r>
  </si>
  <si>
    <t xml:space="preserve"> 62.264148, 74.480417</t>
  </si>
  <si>
    <t>Вместимость зрительного зала – 300 человек</t>
  </si>
  <si>
    <t>х</t>
  </si>
  <si>
    <t>Федеральный бюджет</t>
  </si>
  <si>
    <t>Бюджет ХМАО-Югры</t>
  </si>
  <si>
    <t>Бюджет города Когалыма</t>
  </si>
  <si>
    <t>Привлеченные средства</t>
  </si>
  <si>
    <t>внебюджетные источники</t>
  </si>
  <si>
    <t xml:space="preserve">Школа на 1125 мест (Общеобразовательная организация с универсальной безбарьерной средой) </t>
  </si>
  <si>
    <t xml:space="preserve">Постановление Правительства ХМАО - Югры от 05.10.2018 N 338-п (ред. от 13.12.2019) "О государственной программе Ханты-Мансийского автономного округа - Югры "Развитие образования",
</t>
  </si>
  <si>
    <t>образование</t>
  </si>
  <si>
    <t>2024</t>
  </si>
  <si>
    <t>планируемый проект</t>
  </si>
  <si>
    <t xml:space="preserve">Полностью  подготовлен земельный участок (на границе земельного участка обеспечено техническое подключение к сетям водоснабжения, водоотведения, теплоснабжения, строительство трансформаторной подстанции и сетей электроснабжения включено в инвестиционный проект ОАО «ЮТЭК-Региональные Сети».
На стадии поиска инвестора.
</t>
  </si>
  <si>
    <t>планирование</t>
  </si>
  <si>
    <t xml:space="preserve">ХМАО-Югра, г. Когалым, ул. Сибирская,
86:17:0011601:576
</t>
  </si>
  <si>
    <t>Спиридонова Ю.Л.
Начальник управления инвестиционной деятельности и развития предпринимательства,
т.8(34667)93536</t>
  </si>
  <si>
    <t>отсутствует</t>
  </si>
  <si>
    <t xml:space="preserve"> 62.255264, 74.481010</t>
  </si>
  <si>
    <t>на 1125 мест</t>
  </si>
  <si>
    <t>объект не реализован</t>
  </si>
  <si>
    <t>Региональный центр спортивной подготовки в городе Когалыме</t>
  </si>
  <si>
    <t xml:space="preserve">
Постановление Правительства ХМАО - Югры от 05.10.2018 N 342-п (ред. от 31.01.2020) "О государственной программе Ханты-Мансийского автономного округа - Югры "Развитие физической культуры и спорта" 
</t>
  </si>
  <si>
    <t>спорт</t>
  </si>
  <si>
    <t>проектирование</t>
  </si>
  <si>
    <t xml:space="preserve">Выполнены проектно-изыскательские работы.
</t>
  </si>
  <si>
    <t>строительство</t>
  </si>
  <si>
    <t xml:space="preserve">Кадастровый номер земельного участка: 86:17:0010201:46
Площадь земельного участка: 16,9678 га
Местоположение: г. Когалым, ул. Дружбы Народов
</t>
  </si>
  <si>
    <t>МУ "УКС г. Когалыма", Гаврилюк Е.Ю., директор, 8(34667)93-517</t>
  </si>
  <si>
    <t>ПИР - ООО "Институт спортивных сооружений"
196247, город Санкт-Петербург, Ленинский проспект, дом 147, корпус 2, лит. А,  тел. +7 (812) 644-52-44
СМР: отсутствует</t>
  </si>
  <si>
    <t xml:space="preserve"> 62.254656, 74.536521</t>
  </si>
  <si>
    <t>на 450 мест</t>
  </si>
  <si>
    <t>Детский сад на 320 мест в 8 микрорайоне города Когалыма" (корректировка, привязка проекта: "Детский сад на 320 мест по адресу: г. Когалым, ул. Градостроителей")</t>
  </si>
  <si>
    <t>Постановление Правительства ХМАО - Югры от 06.12.2019 N 467-п "Об Адресной инвестиционной программе Ханты-Мансийского автономного округа - Югры на 2020 год и на плановый период 2021 и 2022 годов"
Постановление Администрации города Когалыма от 30.12.2019 N 2898 "О внесении изменений в постановление Администрации города Когалыма от 11.10.2013 N 2899"</t>
  </si>
  <si>
    <t>2017</t>
  </si>
  <si>
    <t>2020</t>
  </si>
  <si>
    <t>Выполнены проектные изыскательские работы, ведутся строительно-монтажные работы</t>
  </si>
  <si>
    <t>ХМАО-Югра, город Когалым, микрорайон 8</t>
  </si>
  <si>
    <r>
      <rPr>
        <b/>
        <sz val="13"/>
        <rFont val="Times New Roman"/>
        <family val="1"/>
        <charset val="204"/>
      </rPr>
      <t>ПИР</t>
    </r>
    <r>
      <rPr>
        <sz val="13"/>
        <rFont val="Times New Roman"/>
        <family val="1"/>
        <charset val="204"/>
      </rPr>
      <t xml:space="preserve"> - ООО "Дорстройсервис"
628486, Российская Федерация, Тюменская область, Ханты-Мансийский автономный округ - Югра, город Когалым, улица Озерная, дом 5, тел. +7 (34667) 4-93-00 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ООО "СИБВИТОСЕРВИС", Тюменская область, Ханты-Мансийский автономный округ-Югра, г. Сургут ул. Комплектовочная, д7/1, тел. +7(3462)22-37-44, +7(3462)22-37-55</t>
    </r>
  </si>
  <si>
    <t>62.2755;               74.4734</t>
  </si>
  <si>
    <t>на 320 мест</t>
  </si>
  <si>
    <t>Реконструкция здания, расположенного по адресу: ул. Набережная, 59, под размещение спортивного комплекса</t>
  </si>
  <si>
    <t>Постановление Администрации города Когалыма от 24.01.2020 N 111 "О внесении изменения в постановление Администрации города Когалыма от 11.10.2013 N 2920"</t>
  </si>
  <si>
    <t>ХМАО-Югра, город Когалым, улица Набережная, дом 59</t>
  </si>
  <si>
    <r>
      <rPr>
        <b/>
        <sz val="13"/>
        <rFont val="Times New Roman"/>
        <family val="1"/>
        <charset val="204"/>
      </rPr>
      <t>ПИР</t>
    </r>
    <r>
      <rPr>
        <sz val="13"/>
        <rFont val="Times New Roman"/>
        <family val="1"/>
        <charset val="204"/>
      </rPr>
      <t xml:space="preserve"> - ООО "Дорстройсервис"
628486, Российская Федерация, Тюменская область, Ханты-Мансийский автономный округ - Югра, город Когалым, улица Озерная, дом 5, тел. +7 (34667) 4-93-00 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ООО "Югорский Проектный Институт"
625002, Тюменская область, город Тюмень, улица Комсомольская, дом 60, тел. +7(3452) 520-170</t>
    </r>
  </si>
  <si>
    <t xml:space="preserve"> 62.2418494, 74.5284091</t>
  </si>
  <si>
    <t>на 40 мест</t>
  </si>
  <si>
    <t>Объекты по производству, передаче и распределению электрической и тепловой энергии</t>
  </si>
  <si>
    <t>Реконструкция участка ВЛ 35КВ ПП-35КВ "Аэропорт" ПС №35</t>
  </si>
  <si>
    <t xml:space="preserve">Муниципальная программа "Развитие жилищно-коммунального комплекса в городе Когалыме
</t>
  </si>
  <si>
    <t>электроэнергетика</t>
  </si>
  <si>
    <t>Ведется выполнение проектных изыскательских работ</t>
  </si>
  <si>
    <t>ХМАО-Югра, город Когалым, район улицы Береговая</t>
  </si>
  <si>
    <r>
      <rPr>
        <b/>
        <sz val="13"/>
        <rFont val="Times New Roman"/>
        <family val="1"/>
        <charset val="204"/>
      </rPr>
      <t xml:space="preserve">ПИР: </t>
    </r>
    <r>
      <rPr>
        <sz val="13"/>
        <rFont val="Times New Roman"/>
        <family val="1"/>
        <charset val="204"/>
      </rPr>
      <t xml:space="preserve">ООО "Научно-исследовательский проектный институт "Нефтегазпроект"
625027, Тюменская область, город Тюмень, улица 50 лет Октября, дом 38, этаж 4, тел. +7(3452) 699-913
</t>
    </r>
    <r>
      <rPr>
        <b/>
        <sz val="13"/>
        <rFont val="Times New Roman"/>
        <family val="1"/>
        <charset val="204"/>
      </rPr>
      <t xml:space="preserve">СМР: </t>
    </r>
    <r>
      <rPr>
        <sz val="13"/>
        <rFont val="Times New Roman"/>
        <family val="1"/>
        <charset val="204"/>
      </rPr>
      <t>отсутствует</t>
    </r>
  </si>
  <si>
    <t>62,243283, 74,514180</t>
  </si>
  <si>
    <t>Ориентировочная протяженность ВЛ-34кВ-1,55 км. Вид ЛЭП-воздушная линия электропередач. Класс напряжения 35 кВ.</t>
  </si>
  <si>
    <t>Блочная котельная по улице Комсомольской</t>
  </si>
  <si>
    <t>2016</t>
  </si>
  <si>
    <t>Выполнены проектные изыскательские работы, ведутся строительно-монтажные работы.</t>
  </si>
  <si>
    <t>ХМАО-Югра, город Когалым, улица Комсомольская</t>
  </si>
  <si>
    <r>
      <rPr>
        <b/>
        <sz val="13"/>
        <rFont val="Times New Roman"/>
        <family val="1"/>
        <charset val="204"/>
      </rPr>
      <t>ПИР:</t>
    </r>
    <r>
      <rPr>
        <sz val="13"/>
        <rFont val="Times New Roman"/>
        <family val="1"/>
        <charset val="204"/>
      </rPr>
      <t xml:space="preserve"> ООО "Эрель Констракшн"
350072, Краснодарский край, город Краснодар, улица. Имени Рахманинова С.В., дом 5 помещение 10, тел +7(3462) 77-43-53
</t>
    </r>
    <r>
      <rPr>
        <b/>
        <sz val="13"/>
        <rFont val="Times New Roman"/>
        <family val="1"/>
        <charset val="204"/>
      </rPr>
      <t>СМР:</t>
    </r>
    <r>
      <rPr>
        <sz val="13"/>
        <rFont val="Times New Roman"/>
        <family val="1"/>
        <charset val="204"/>
      </rPr>
      <t xml:space="preserve"> ООО "Эрель Констракшн"
350072, Краснодарский край, город Краснодар, улица. Имени Рахманинова С.В., дом 5 помещение 10, тел +7(3462) 77-43-53</t>
    </r>
  </si>
  <si>
    <t>62,246188, 74,555767</t>
  </si>
  <si>
    <t>Мощность 14 МВт.</t>
  </si>
  <si>
    <t>Автомобильные дороги, объекты транспортно-дорожной и сервисной инфраструктуры</t>
  </si>
  <si>
    <t xml:space="preserve">Строительство сетей наружного освещения автомобильных дорог города Когалыма </t>
  </si>
  <si>
    <t xml:space="preserve">Постановление Администрации города Когалыма от 11.10.2013 №2906  "Об утверждении муниципальной программы "Развитие транспортной системы города Когалыма"
</t>
  </si>
  <si>
    <t>дорожное хозяйство</t>
  </si>
  <si>
    <t>Выполнены проектные изыскательские работы</t>
  </si>
  <si>
    <t>ХМАО-Югра, город Когалым:
 Проспект Нефтяников (от улицы Таллиннская до улицы Привокзальная)
 Проспект Нефтяников (от улицы Ноябрьская до путепровода);
 Повховское шоссе (участок);
Улица Лангепасская</t>
  </si>
  <si>
    <r>
      <rPr>
        <b/>
        <sz val="13"/>
        <rFont val="Times New Roman"/>
        <family val="1"/>
        <charset val="204"/>
      </rPr>
      <t xml:space="preserve">ПИР </t>
    </r>
    <r>
      <rPr>
        <sz val="13"/>
        <rFont val="Times New Roman"/>
        <family val="1"/>
        <charset val="204"/>
      </rPr>
      <t xml:space="preserve">- ООО "Инженерное Строительство"
196634, город Санкт-Петербург, поселок Шушары, улица Ростовкая (Славянка), дом 17/4, лит.А, помещение 37-Н, тел. +7(812) 987-62-15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не определен</t>
    </r>
  </si>
  <si>
    <t xml:space="preserve">  62,257; 
74,5434
 62,2654;
 74,5426
 62,2726; 
74,5353
 62,2735; 
74,5231
62.274804,
 74.556353
62.295329,
 74.498371</t>
  </si>
  <si>
    <t>6,256 км</t>
  </si>
  <si>
    <t>Строительство сетей наружного освещения автомобильных дорог города Когалыма по улице Геофизиков</t>
  </si>
  <si>
    <t>2018</t>
  </si>
  <si>
    <t>строительство завершено</t>
  </si>
  <si>
    <t>ХМАО-Югра, город Когалым, улица Геофизиков</t>
  </si>
  <si>
    <r>
      <rPr>
        <b/>
        <sz val="13"/>
        <rFont val="Times New Roman"/>
        <family val="1"/>
        <charset val="204"/>
      </rPr>
      <t xml:space="preserve">ПИР </t>
    </r>
    <r>
      <rPr>
        <sz val="13"/>
        <rFont val="Times New Roman"/>
        <family val="1"/>
        <charset val="204"/>
      </rPr>
      <t>- ООО "Инженерное Строительство"
196634, город Санкт-Петербург, поселок Шушары, улица Ростовкая (Славянка), дом 17/4, лит.А, помещение 37-Н, тел. +7(812) 987-62-15</t>
    </r>
    <r>
      <rPr>
        <b/>
        <sz val="13"/>
        <rFont val="Times New Roman"/>
        <family val="1"/>
        <charset val="204"/>
      </rPr>
      <t xml:space="preserve">
СМР-</t>
    </r>
    <r>
      <rPr>
        <sz val="13"/>
        <rFont val="Times New Roman"/>
        <family val="1"/>
        <charset val="204"/>
      </rPr>
      <t xml:space="preserve"> ООО "ПолимерСтройСевер"
628486, Российская Федерация, Ханты-Мансийский автономный округ - Югра, улица Геофизиков, дом 2А/1, тел. +7(34667) 4-35-35</t>
    </r>
  </si>
  <si>
    <t xml:space="preserve"> 62.289189, 74.503422</t>
  </si>
  <si>
    <t>1,609 км</t>
  </si>
  <si>
    <t>-</t>
  </si>
  <si>
    <t>Автомобильные дороги (проезды) для индивид.жил.застройки за рекой Кирил-Высьягун</t>
  </si>
  <si>
    <t>ХМАО-Югра, город Когалым, ул. Южная</t>
  </si>
  <si>
    <r>
      <rPr>
        <b/>
        <sz val="13"/>
        <rFont val="Times New Roman"/>
        <family val="1"/>
        <charset val="204"/>
      </rPr>
      <t>ПИР:</t>
    </r>
    <r>
      <rPr>
        <sz val="13"/>
        <rFont val="Times New Roman"/>
        <family val="1"/>
        <charset val="204"/>
      </rPr>
      <t xml:space="preserve"> ООО "Росинжтранпроект", город Белгород, улица Щорса, дом 8б, квартира 75, тел. +7(4722)40-29-17
</t>
    </r>
    <r>
      <rPr>
        <b/>
        <sz val="13"/>
        <rFont val="Times New Roman"/>
        <family val="1"/>
        <charset val="204"/>
      </rPr>
      <t>СМР:</t>
    </r>
    <r>
      <rPr>
        <sz val="13"/>
        <rFont val="Times New Roman"/>
        <family val="1"/>
        <charset val="204"/>
      </rPr>
      <t xml:space="preserve"> не определен</t>
    </r>
  </si>
  <si>
    <t>62,2772,  74,4526; 62,2461, 74,4523; 62,2469, 74,4609; 62,246, 74,4614.</t>
  </si>
  <si>
    <t xml:space="preserve"> Строительная длина (ориентировочно) -1,1 км. Число полос движения-2 шт. вид покрытия -асфальтобетон.</t>
  </si>
  <si>
    <t>Пешеходный мост через реку Ингуягун на км 0+289 автодороги ул. Дружбы народов</t>
  </si>
  <si>
    <t>Постановление Администрации города Когалыма от 11.10.2013 №2906  "Об утверждении муниципальной программы "Развитие транспортной системы города Когалыма"</t>
  </si>
  <si>
    <t>ХМАО-Югра, город Когалым, км 0+289 автодороги ул. Дружбы народов</t>
  </si>
  <si>
    <r>
      <rPr>
        <b/>
        <sz val="13"/>
        <rFont val="Times New Roman"/>
        <family val="1"/>
        <charset val="204"/>
      </rPr>
      <t>ПИР</t>
    </r>
    <r>
      <rPr>
        <sz val="13"/>
        <rFont val="Times New Roman"/>
        <family val="1"/>
        <charset val="204"/>
      </rPr>
      <t xml:space="preserve"> - ООО "Институт Транснефтегазпроект"
117342, город Москва, улица Бутлерова, дом 17Б, офис 110, тел. +7(3812) 207-267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не определен</t>
    </r>
  </si>
  <si>
    <t xml:space="preserve"> 62,2558, 74,5177, 
62,2548, 74,523</t>
  </si>
  <si>
    <t>479,3 м2.</t>
  </si>
  <si>
    <t>Объекты коммунальной инфраструктуры</t>
  </si>
  <si>
    <t>Реконструкция объекта: Главный канализационный коллектор Восточной промзоны КНС7-КНС-3-КГ (К-49)</t>
  </si>
  <si>
    <t xml:space="preserve"> постановлению Администрации города Когалыма от 11.10.2013 N 2908 "Об утверждении муниципальной программы "Развитие жилищно-коммунального комплекса в городе Когалыме"</t>
  </si>
  <si>
    <t>коммунальное хозяйство</t>
  </si>
  <si>
    <t>Выполнены проектные изыскательские работы, ведутся строительно-монтажные работы.
Выполнена реконструкция канализационного коллектора диаметорм 280 мм. Протяженностью страссы 1631,5 м. из  запланированных к реконструкции 2481,35 м.</t>
  </si>
  <si>
    <t>ХМАО-Югра, город Когалым
Левобережная часть города.</t>
  </si>
  <si>
    <r>
      <rPr>
        <b/>
        <sz val="13"/>
        <rFont val="Times New Roman"/>
        <family val="1"/>
        <charset val="204"/>
      </rPr>
      <t xml:space="preserve">ПИР: </t>
    </r>
    <r>
      <rPr>
        <sz val="13"/>
        <rFont val="Times New Roman"/>
        <family val="1"/>
        <charset val="204"/>
      </rPr>
      <t xml:space="preserve">ООО "Горводоканал", 
628481, Тюменская область, Ханты-Мансийский Автономный округ - Югра, город Когалым, улица 
Дружбы Народов, 41, тел.8(34667)2-52-35
</t>
    </r>
    <r>
      <rPr>
        <b/>
        <sz val="13"/>
        <rFont val="Times New Roman"/>
        <family val="1"/>
        <charset val="204"/>
      </rPr>
      <t>СМР:</t>
    </r>
    <r>
      <rPr>
        <sz val="13"/>
        <rFont val="Times New Roman"/>
        <family val="1"/>
        <charset val="204"/>
      </rPr>
      <t xml:space="preserve"> ООО "Горводоканал", 
628481, Тюменская область, Ханты-Мансийский Автономный округ - Югра, город Когалым, улица 
Дружбы Народов, 41, тел.8(34667)2-52-35</t>
    </r>
  </si>
  <si>
    <t>Общая протяженность канализационного коллектора     6, 13 км. Реконструируемая протяженность 2,481 км.</t>
  </si>
  <si>
    <t>Реконструкция сетей тепловодоснабжения по ул. Широкая в г. Когалыме</t>
  </si>
  <si>
    <t xml:space="preserve"> постановлению Администрации города Когалыма от 11.10.2013 N 2908 "Об утверждении муниципальной программы "Развитие жилищно-коммунального комплекса в городе Когалыме"
</t>
  </si>
  <si>
    <t>ХМАО-Югра, город Когалым, улица Широкая</t>
  </si>
  <si>
    <r>
      <rPr>
        <b/>
        <sz val="13"/>
        <rFont val="Times New Roman"/>
        <family val="1"/>
        <charset val="204"/>
      </rPr>
      <t>ПИР</t>
    </r>
    <r>
      <rPr>
        <sz val="13"/>
        <rFont val="Times New Roman"/>
        <family val="1"/>
        <charset val="204"/>
      </rPr>
      <t xml:space="preserve"> - ООО "СибБизнесПроект",
625048, Тюменская область, город Тюмень, улица Елизарова, дом 8, квартира 50, (3452) 595-218
</t>
    </r>
    <r>
      <rPr>
        <b/>
        <sz val="13"/>
        <rFont val="Times New Roman"/>
        <family val="1"/>
        <charset val="204"/>
      </rPr>
      <t>СМР</t>
    </r>
    <r>
      <rPr>
        <sz val="13"/>
        <rFont val="Times New Roman"/>
        <family val="1"/>
        <charset val="204"/>
      </rPr>
      <t xml:space="preserve"> - не определен</t>
    </r>
  </si>
  <si>
    <t xml:space="preserve"> 62.2449, 74.5255, 62.2451, 74.5332.</t>
  </si>
  <si>
    <t>1,910 км.</t>
  </si>
  <si>
    <t>Магистральные и внутриквартальные инженерные сети застройки жилыми домами поселка Пионерный города Когалыма</t>
  </si>
  <si>
    <t>Постановление Администрации города Когалыма от 15.10.2013 №2931 Об</t>
  </si>
  <si>
    <t>завершено строительством 9933 км</t>
  </si>
  <si>
    <t>ХМАО-Югра, город Когалым, район Пионерный</t>
  </si>
  <si>
    <t>ООО "АКВАСТРОЙ-СЕРВИС", Тюменская область, Ханты-Мансийский автономный округ-Югра, г. Когалым, ул. Дружбы народов, 41                             тел. 89527098171                ООО "ПилимерСтройСевер", Тюменская область, Ханты-Мансийский автономный округ-Югра, г. Когалым,              ул. Геофизиков 2А/1                     тел. 8(34667) 4-35-35      ООО "Строительные технологии"  Тюменская область, Тюменский район,д. Дербыши,                        ул. Траковая, д.31Б  тел.8(3452)586-971,         602-106</t>
  </si>
  <si>
    <t>62,2355, 74.5363; 62.2379, 74.5398</t>
  </si>
  <si>
    <t>общая протяженность планируемых к строительству сетей                  61,94 м</t>
  </si>
  <si>
    <t xml:space="preserve">внебюджетные источники
</t>
  </si>
  <si>
    <t>прочие источники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</si>
</sst>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6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96"/>
  <sheetViews>
    <sheetView tabSelected="1" topLeftCell="A5" zoomScale="70" zoomScaleNormal="70" workbookViewId="0">
      <pane xSplit="1" ySplit="3" topLeftCell="D8" activePane="bottomRight" state="frozen"/>
      <selection activeCell="A5" sqref="A5"/>
      <selection pane="topRight" activeCell="B5" sqref="B5"/>
      <selection pane="bottomLeft" activeCell="A8" sqref="A8"/>
      <selection pane="bottomRight" activeCell="A9" sqref="A9:A14"/>
    </sheetView>
  </sheetViews>
  <sheetFormatPr defaultRowHeight="15" x14ac:dyDescent="0.25"/>
  <cols>
    <col min="1" max="1" width="36.140625" style="1" customWidth="1"/>
    <col min="2" max="2" width="16.28515625" style="1" customWidth="1"/>
    <col min="3" max="3" width="17.5703125" style="1" customWidth="1"/>
    <col min="4" max="4" width="16.140625" style="1" customWidth="1"/>
    <col min="5" max="5" width="18.7109375" style="23" customWidth="1"/>
    <col min="6" max="7" width="18.85546875" style="24" customWidth="1"/>
    <col min="8" max="8" width="9.7109375" style="1" customWidth="1"/>
    <col min="9" max="9" width="9.140625" style="1"/>
    <col min="10" max="10" width="16" style="1" customWidth="1"/>
    <col min="11" max="11" width="47.28515625" style="1" customWidth="1"/>
    <col min="12" max="12" width="16.7109375" style="1" customWidth="1"/>
    <col min="13" max="13" width="12.140625" style="1" customWidth="1"/>
    <col min="14" max="14" width="27.5703125" style="1" customWidth="1"/>
    <col min="15" max="15" width="21.140625" style="1" customWidth="1"/>
    <col min="16" max="16" width="42.140625" style="2" customWidth="1"/>
    <col min="17" max="17" width="21.5703125" style="1" customWidth="1"/>
  </cols>
  <sheetData>
    <row r="2" spans="1:2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5" spans="1:21" ht="64.5" customHeight="1" x14ac:dyDescent="0.25">
      <c r="A5" s="29" t="s">
        <v>2</v>
      </c>
      <c r="B5" s="29" t="s">
        <v>3</v>
      </c>
      <c r="C5" s="29" t="s">
        <v>4</v>
      </c>
      <c r="D5" s="29" t="s">
        <v>5</v>
      </c>
      <c r="E5" s="45" t="s">
        <v>6</v>
      </c>
      <c r="F5" s="29" t="s">
        <v>7</v>
      </c>
      <c r="G5" s="29" t="s">
        <v>8</v>
      </c>
      <c r="H5" s="29" t="s">
        <v>9</v>
      </c>
      <c r="I5" s="29"/>
      <c r="J5" s="29" t="s">
        <v>10</v>
      </c>
      <c r="K5" s="29"/>
      <c r="L5" s="29" t="s">
        <v>11</v>
      </c>
      <c r="M5" s="29" t="s">
        <v>12</v>
      </c>
      <c r="N5" s="29" t="s">
        <v>13</v>
      </c>
      <c r="O5" s="29" t="s">
        <v>14</v>
      </c>
      <c r="P5" s="29" t="s">
        <v>15</v>
      </c>
      <c r="Q5" s="29" t="s">
        <v>16</v>
      </c>
      <c r="R5" s="42" t="s">
        <v>17</v>
      </c>
      <c r="S5" s="42"/>
      <c r="T5" s="42"/>
      <c r="U5" s="43" t="s">
        <v>18</v>
      </c>
    </row>
    <row r="6" spans="1:21" ht="153" x14ac:dyDescent="0.25">
      <c r="A6" s="29"/>
      <c r="B6" s="29"/>
      <c r="C6" s="29"/>
      <c r="D6" s="29"/>
      <c r="E6" s="45"/>
      <c r="F6" s="29"/>
      <c r="G6" s="29"/>
      <c r="H6" s="3" t="s">
        <v>19</v>
      </c>
      <c r="I6" s="3" t="s">
        <v>20</v>
      </c>
      <c r="J6" s="3" t="s">
        <v>21</v>
      </c>
      <c r="K6" s="3" t="s">
        <v>22</v>
      </c>
      <c r="L6" s="29"/>
      <c r="M6" s="29"/>
      <c r="N6" s="29"/>
      <c r="O6" s="29"/>
      <c r="P6" s="29"/>
      <c r="Q6" s="29"/>
      <c r="R6" s="4" t="s">
        <v>23</v>
      </c>
      <c r="S6" s="4" t="s">
        <v>24</v>
      </c>
      <c r="T6" s="4" t="s">
        <v>25</v>
      </c>
      <c r="U6" s="43"/>
    </row>
    <row r="7" spans="1:2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</row>
    <row r="8" spans="1:21" ht="15.75" x14ac:dyDescent="0.25">
      <c r="A8" s="34" t="s">
        <v>26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s="8" customFormat="1" ht="17.25" customHeight="1" x14ac:dyDescent="0.3">
      <c r="A9" s="35" t="s">
        <v>27</v>
      </c>
      <c r="B9" s="32" t="s">
        <v>28</v>
      </c>
      <c r="C9" s="31" t="s">
        <v>29</v>
      </c>
      <c r="D9" s="6">
        <f>D10+D11+D12+D13+D14</f>
        <v>1480129.05</v>
      </c>
      <c r="E9" s="7" t="s">
        <v>30</v>
      </c>
      <c r="F9" s="6">
        <f>F10+F11+F12+F13+F14</f>
        <v>1480129.05</v>
      </c>
      <c r="G9" s="6">
        <f>G10+G11+G12+G13+G14</f>
        <v>277968.02</v>
      </c>
      <c r="H9" s="33">
        <v>2015</v>
      </c>
      <c r="I9" s="33" t="s">
        <v>31</v>
      </c>
      <c r="J9" s="31" t="s">
        <v>32</v>
      </c>
      <c r="K9" s="31" t="s">
        <v>33</v>
      </c>
      <c r="L9" s="31" t="s">
        <v>34</v>
      </c>
      <c r="M9" s="31" t="s">
        <v>35</v>
      </c>
      <c r="N9" s="31" t="s">
        <v>36</v>
      </c>
      <c r="O9" s="31" t="s">
        <v>37</v>
      </c>
      <c r="P9" s="28" t="s">
        <v>38</v>
      </c>
      <c r="Q9" s="29" t="s">
        <v>39</v>
      </c>
      <c r="R9" s="30">
        <v>93</v>
      </c>
      <c r="S9" s="30">
        <v>7457.4</v>
      </c>
      <c r="T9" s="31" t="s">
        <v>40</v>
      </c>
      <c r="U9" s="30" t="s">
        <v>41</v>
      </c>
    </row>
    <row r="10" spans="1:21" s="10" customFormat="1" ht="33" x14ac:dyDescent="0.25">
      <c r="A10" s="35"/>
      <c r="B10" s="32"/>
      <c r="C10" s="31"/>
      <c r="D10" s="9">
        <v>0</v>
      </c>
      <c r="E10" s="7" t="s">
        <v>42</v>
      </c>
      <c r="F10" s="9">
        <v>0</v>
      </c>
      <c r="G10" s="9">
        <v>0</v>
      </c>
      <c r="H10" s="33"/>
      <c r="I10" s="33"/>
      <c r="J10" s="31"/>
      <c r="K10" s="31"/>
      <c r="L10" s="31"/>
      <c r="M10" s="31"/>
      <c r="N10" s="31"/>
      <c r="O10" s="31"/>
      <c r="P10" s="28"/>
      <c r="Q10" s="29"/>
      <c r="R10" s="30"/>
      <c r="S10" s="30"/>
      <c r="T10" s="31"/>
      <c r="U10" s="30"/>
    </row>
    <row r="11" spans="1:21" s="10" customFormat="1" ht="33" x14ac:dyDescent="0.25">
      <c r="A11" s="35"/>
      <c r="B11" s="32"/>
      <c r="C11" s="31"/>
      <c r="D11" s="9">
        <v>0</v>
      </c>
      <c r="E11" s="7" t="s">
        <v>43</v>
      </c>
      <c r="F11" s="9">
        <v>0</v>
      </c>
      <c r="G11" s="9">
        <v>0</v>
      </c>
      <c r="H11" s="33"/>
      <c r="I11" s="33"/>
      <c r="J11" s="31"/>
      <c r="K11" s="31"/>
      <c r="L11" s="31"/>
      <c r="M11" s="31"/>
      <c r="N11" s="31"/>
      <c r="O11" s="31"/>
      <c r="P11" s="28"/>
      <c r="Q11" s="29"/>
      <c r="R11" s="30"/>
      <c r="S11" s="30"/>
      <c r="T11" s="31"/>
      <c r="U11" s="30"/>
    </row>
    <row r="12" spans="1:21" s="10" customFormat="1" ht="33" x14ac:dyDescent="0.25">
      <c r="A12" s="35"/>
      <c r="B12" s="32"/>
      <c r="C12" s="31"/>
      <c r="D12" s="9">
        <v>328.05</v>
      </c>
      <c r="E12" s="7" t="s">
        <v>44</v>
      </c>
      <c r="F12" s="9">
        <v>328.05</v>
      </c>
      <c r="G12" s="9">
        <v>0</v>
      </c>
      <c r="H12" s="33"/>
      <c r="I12" s="33"/>
      <c r="J12" s="31"/>
      <c r="K12" s="31"/>
      <c r="L12" s="31"/>
      <c r="M12" s="31"/>
      <c r="N12" s="31"/>
      <c r="O12" s="31"/>
      <c r="P12" s="28"/>
      <c r="Q12" s="29"/>
      <c r="R12" s="30"/>
      <c r="S12" s="30"/>
      <c r="T12" s="31"/>
      <c r="U12" s="30"/>
    </row>
    <row r="13" spans="1:21" s="10" customFormat="1" ht="33" x14ac:dyDescent="0.25">
      <c r="A13" s="35"/>
      <c r="B13" s="32"/>
      <c r="C13" s="31"/>
      <c r="D13" s="9">
        <v>1479801</v>
      </c>
      <c r="E13" s="7" t="s">
        <v>45</v>
      </c>
      <c r="F13" s="9">
        <v>1479801</v>
      </c>
      <c r="G13" s="9">
        <f>289011.96-11043.94</f>
        <v>277968.02</v>
      </c>
      <c r="H13" s="33"/>
      <c r="I13" s="33"/>
      <c r="J13" s="31"/>
      <c r="K13" s="31"/>
      <c r="L13" s="31"/>
      <c r="M13" s="31"/>
      <c r="N13" s="31"/>
      <c r="O13" s="31"/>
      <c r="P13" s="28"/>
      <c r="Q13" s="29"/>
      <c r="R13" s="30"/>
      <c r="S13" s="30"/>
      <c r="T13" s="31"/>
      <c r="U13" s="30"/>
    </row>
    <row r="14" spans="1:21" s="10" customFormat="1" ht="33" x14ac:dyDescent="0.25">
      <c r="A14" s="35"/>
      <c r="B14" s="32"/>
      <c r="C14" s="31"/>
      <c r="D14" s="9">
        <v>0</v>
      </c>
      <c r="E14" s="7" t="s">
        <v>46</v>
      </c>
      <c r="F14" s="9">
        <v>0</v>
      </c>
      <c r="G14" s="9">
        <v>0</v>
      </c>
      <c r="H14" s="33"/>
      <c r="I14" s="33"/>
      <c r="J14" s="31"/>
      <c r="K14" s="31"/>
      <c r="L14" s="31"/>
      <c r="M14" s="31"/>
      <c r="N14" s="31"/>
      <c r="O14" s="31"/>
      <c r="P14" s="28"/>
      <c r="Q14" s="29"/>
      <c r="R14" s="30"/>
      <c r="S14" s="30"/>
      <c r="T14" s="31"/>
      <c r="U14" s="30"/>
    </row>
    <row r="15" spans="1:21" s="12" customFormat="1" ht="15" customHeight="1" x14ac:dyDescent="0.25">
      <c r="A15" s="40" t="s">
        <v>47</v>
      </c>
      <c r="B15" s="38" t="s">
        <v>48</v>
      </c>
      <c r="C15" s="29" t="s">
        <v>49</v>
      </c>
      <c r="D15" s="11">
        <v>1797281.3</v>
      </c>
      <c r="E15" s="5" t="s">
        <v>30</v>
      </c>
      <c r="F15" s="11">
        <v>0</v>
      </c>
      <c r="G15" s="11">
        <v>0</v>
      </c>
      <c r="H15" s="41" t="s">
        <v>31</v>
      </c>
      <c r="I15" s="41" t="s">
        <v>50</v>
      </c>
      <c r="J15" s="29" t="s">
        <v>51</v>
      </c>
      <c r="K15" s="29" t="s">
        <v>52</v>
      </c>
      <c r="L15" s="29" t="s">
        <v>53</v>
      </c>
      <c r="M15" s="29" t="s">
        <v>35</v>
      </c>
      <c r="N15" s="29" t="s">
        <v>54</v>
      </c>
      <c r="O15" s="29" t="s">
        <v>55</v>
      </c>
      <c r="P15" s="29" t="s">
        <v>56</v>
      </c>
      <c r="Q15" s="29" t="s">
        <v>57</v>
      </c>
      <c r="R15" s="39">
        <v>181</v>
      </c>
      <c r="S15" s="39" t="s">
        <v>41</v>
      </c>
      <c r="T15" s="29" t="s">
        <v>58</v>
      </c>
      <c r="U15" s="29" t="s">
        <v>59</v>
      </c>
    </row>
    <row r="16" spans="1:21" s="12" customFormat="1" ht="30" x14ac:dyDescent="0.25">
      <c r="A16" s="40"/>
      <c r="B16" s="38"/>
      <c r="C16" s="29"/>
      <c r="D16" s="11">
        <v>0</v>
      </c>
      <c r="E16" s="5" t="s">
        <v>42</v>
      </c>
      <c r="F16" s="11">
        <v>0</v>
      </c>
      <c r="G16" s="11">
        <v>0</v>
      </c>
      <c r="H16" s="41"/>
      <c r="I16" s="41"/>
      <c r="J16" s="29"/>
      <c r="K16" s="29"/>
      <c r="L16" s="29"/>
      <c r="M16" s="29"/>
      <c r="N16" s="29"/>
      <c r="O16" s="29"/>
      <c r="P16" s="29"/>
      <c r="Q16" s="29"/>
      <c r="R16" s="39"/>
      <c r="S16" s="39"/>
      <c r="T16" s="29"/>
      <c r="U16" s="29"/>
    </row>
    <row r="17" spans="1:21" s="12" customFormat="1" ht="30" x14ac:dyDescent="0.25">
      <c r="A17" s="40"/>
      <c r="B17" s="38"/>
      <c r="C17" s="29"/>
      <c r="D17" s="11">
        <v>186542.4</v>
      </c>
      <c r="E17" s="5" t="s">
        <v>43</v>
      </c>
      <c r="F17" s="11">
        <v>0</v>
      </c>
      <c r="G17" s="11">
        <v>0</v>
      </c>
      <c r="H17" s="41"/>
      <c r="I17" s="41"/>
      <c r="J17" s="29"/>
      <c r="K17" s="29"/>
      <c r="L17" s="29"/>
      <c r="M17" s="29"/>
      <c r="N17" s="29"/>
      <c r="O17" s="29"/>
      <c r="P17" s="29"/>
      <c r="Q17" s="29"/>
      <c r="R17" s="39"/>
      <c r="S17" s="39"/>
      <c r="T17" s="29"/>
      <c r="U17" s="29"/>
    </row>
    <row r="18" spans="1:21" s="12" customFormat="1" ht="30" x14ac:dyDescent="0.25">
      <c r="A18" s="40"/>
      <c r="B18" s="38"/>
      <c r="C18" s="29"/>
      <c r="D18" s="11">
        <v>118834.3</v>
      </c>
      <c r="E18" s="5" t="s">
        <v>44</v>
      </c>
      <c r="F18" s="11">
        <v>0</v>
      </c>
      <c r="G18" s="11">
        <v>0</v>
      </c>
      <c r="H18" s="41"/>
      <c r="I18" s="41"/>
      <c r="J18" s="29"/>
      <c r="K18" s="29"/>
      <c r="L18" s="29"/>
      <c r="M18" s="29"/>
      <c r="N18" s="29"/>
      <c r="O18" s="29"/>
      <c r="P18" s="29"/>
      <c r="Q18" s="29"/>
      <c r="R18" s="39"/>
      <c r="S18" s="39"/>
      <c r="T18" s="29"/>
      <c r="U18" s="29"/>
    </row>
    <row r="19" spans="1:21" s="12" customFormat="1" ht="30" x14ac:dyDescent="0.25">
      <c r="A19" s="40"/>
      <c r="B19" s="38"/>
      <c r="C19" s="29"/>
      <c r="D19" s="11">
        <v>0</v>
      </c>
      <c r="E19" s="5" t="s">
        <v>45</v>
      </c>
      <c r="F19" s="11">
        <v>0</v>
      </c>
      <c r="G19" s="11">
        <v>0</v>
      </c>
      <c r="H19" s="41"/>
      <c r="I19" s="41"/>
      <c r="J19" s="29"/>
      <c r="K19" s="29"/>
      <c r="L19" s="29"/>
      <c r="M19" s="29"/>
      <c r="N19" s="29"/>
      <c r="O19" s="29"/>
      <c r="P19" s="29"/>
      <c r="Q19" s="29"/>
      <c r="R19" s="39"/>
      <c r="S19" s="39"/>
      <c r="T19" s="29"/>
      <c r="U19" s="29"/>
    </row>
    <row r="20" spans="1:21" ht="30" x14ac:dyDescent="0.25">
      <c r="A20" s="40"/>
      <c r="B20" s="38"/>
      <c r="C20" s="29"/>
      <c r="D20" s="11">
        <f>1797281.3-D17-D18</f>
        <v>1491904.6</v>
      </c>
      <c r="E20" s="5" t="s">
        <v>46</v>
      </c>
      <c r="F20" s="11">
        <v>0</v>
      </c>
      <c r="G20" s="11">
        <v>0</v>
      </c>
      <c r="H20" s="41"/>
      <c r="I20" s="41"/>
      <c r="J20" s="29"/>
      <c r="K20" s="29"/>
      <c r="L20" s="29"/>
      <c r="M20" s="29"/>
      <c r="N20" s="29"/>
      <c r="O20" s="29"/>
      <c r="P20" s="29"/>
      <c r="Q20" s="29"/>
      <c r="R20" s="39"/>
      <c r="S20" s="39"/>
      <c r="T20" s="29"/>
      <c r="U20" s="29"/>
    </row>
    <row r="21" spans="1:21" s="13" customFormat="1" ht="20.25" customHeight="1" x14ac:dyDescent="0.3">
      <c r="A21" s="35" t="s">
        <v>60</v>
      </c>
      <c r="B21" s="38" t="s">
        <v>61</v>
      </c>
      <c r="C21" s="31" t="s">
        <v>62</v>
      </c>
      <c r="D21" s="9">
        <f>D22+D23+D24+D25+D26</f>
        <v>1310323.2</v>
      </c>
      <c r="E21" s="7" t="s">
        <v>30</v>
      </c>
      <c r="F21" s="9">
        <f>F22+F23+F24+F25+F26</f>
        <v>27454</v>
      </c>
      <c r="G21" s="9">
        <f>G22+G23+G24+G25+G26</f>
        <v>10365.31</v>
      </c>
      <c r="H21" s="33">
        <v>2017</v>
      </c>
      <c r="I21" s="33">
        <v>2021</v>
      </c>
      <c r="J21" s="31" t="s">
        <v>63</v>
      </c>
      <c r="K21" s="31" t="s">
        <v>64</v>
      </c>
      <c r="L21" s="31" t="s">
        <v>65</v>
      </c>
      <c r="M21" s="31" t="s">
        <v>35</v>
      </c>
      <c r="N21" s="36" t="s">
        <v>66</v>
      </c>
      <c r="O21" s="31" t="s">
        <v>67</v>
      </c>
      <c r="P21" s="28" t="s">
        <v>68</v>
      </c>
      <c r="Q21" s="29" t="s">
        <v>69</v>
      </c>
      <c r="R21" s="30">
        <v>122</v>
      </c>
      <c r="S21" s="30" t="s">
        <v>41</v>
      </c>
      <c r="T21" s="31" t="s">
        <v>70</v>
      </c>
      <c r="U21" s="31" t="s">
        <v>59</v>
      </c>
    </row>
    <row r="22" spans="1:21" s="13" customFormat="1" ht="33.75" x14ac:dyDescent="0.3">
      <c r="A22" s="35"/>
      <c r="B22" s="38"/>
      <c r="C22" s="31"/>
      <c r="D22" s="9">
        <f>138564+427623</f>
        <v>566187</v>
      </c>
      <c r="E22" s="7" t="s">
        <v>42</v>
      </c>
      <c r="F22" s="9">
        <v>0</v>
      </c>
      <c r="G22" s="9">
        <v>0</v>
      </c>
      <c r="H22" s="33"/>
      <c r="I22" s="33"/>
      <c r="J22" s="31"/>
      <c r="K22" s="31"/>
      <c r="L22" s="31"/>
      <c r="M22" s="31"/>
      <c r="N22" s="36"/>
      <c r="O22" s="31"/>
      <c r="P22" s="28"/>
      <c r="Q22" s="29"/>
      <c r="R22" s="30"/>
      <c r="S22" s="30"/>
      <c r="T22" s="31"/>
      <c r="U22" s="31"/>
    </row>
    <row r="23" spans="1:21" s="13" customFormat="1" ht="33.75" x14ac:dyDescent="0.3">
      <c r="A23" s="35"/>
      <c r="B23" s="38"/>
      <c r="C23" s="31"/>
      <c r="D23" s="9">
        <f>716682.2</f>
        <v>716682.2</v>
      </c>
      <c r="E23" s="7" t="s">
        <v>43</v>
      </c>
      <c r="F23" s="9">
        <v>0</v>
      </c>
      <c r="G23" s="9">
        <v>0</v>
      </c>
      <c r="H23" s="33"/>
      <c r="I23" s="33"/>
      <c r="J23" s="31"/>
      <c r="K23" s="31"/>
      <c r="L23" s="31"/>
      <c r="M23" s="31"/>
      <c r="N23" s="36"/>
      <c r="O23" s="31"/>
      <c r="P23" s="28"/>
      <c r="Q23" s="29"/>
      <c r="R23" s="30"/>
      <c r="S23" s="30"/>
      <c r="T23" s="31"/>
      <c r="U23" s="31"/>
    </row>
    <row r="24" spans="1:21" s="13" customFormat="1" ht="33.75" x14ac:dyDescent="0.3">
      <c r="A24" s="35"/>
      <c r="B24" s="38"/>
      <c r="C24" s="31"/>
      <c r="D24" s="9">
        <v>0</v>
      </c>
      <c r="E24" s="7" t="s">
        <v>44</v>
      </c>
      <c r="F24" s="9">
        <v>0</v>
      </c>
      <c r="G24" s="9">
        <v>0</v>
      </c>
      <c r="H24" s="33"/>
      <c r="I24" s="33"/>
      <c r="J24" s="31"/>
      <c r="K24" s="31"/>
      <c r="L24" s="31"/>
      <c r="M24" s="31"/>
      <c r="N24" s="36"/>
      <c r="O24" s="31"/>
      <c r="P24" s="28"/>
      <c r="Q24" s="29"/>
      <c r="R24" s="30"/>
      <c r="S24" s="30"/>
      <c r="T24" s="31"/>
      <c r="U24" s="31"/>
    </row>
    <row r="25" spans="1:21" s="13" customFormat="1" ht="33.75" x14ac:dyDescent="0.3">
      <c r="A25" s="35"/>
      <c r="B25" s="38"/>
      <c r="C25" s="31"/>
      <c r="D25" s="9">
        <v>27454</v>
      </c>
      <c r="E25" s="7" t="s">
        <v>45</v>
      </c>
      <c r="F25" s="9">
        <v>27454</v>
      </c>
      <c r="G25" s="9">
        <f>10365.31</f>
        <v>10365.31</v>
      </c>
      <c r="H25" s="33"/>
      <c r="I25" s="33"/>
      <c r="J25" s="31"/>
      <c r="K25" s="31"/>
      <c r="L25" s="31"/>
      <c r="M25" s="31"/>
      <c r="N25" s="36"/>
      <c r="O25" s="31"/>
      <c r="P25" s="28"/>
      <c r="Q25" s="29"/>
      <c r="R25" s="30"/>
      <c r="S25" s="30"/>
      <c r="T25" s="31"/>
      <c r="U25" s="31"/>
    </row>
    <row r="26" spans="1:21" s="13" customFormat="1" ht="33.75" x14ac:dyDescent="0.3">
      <c r="A26" s="35"/>
      <c r="B26" s="38"/>
      <c r="C26" s="31"/>
      <c r="D26" s="9">
        <v>0</v>
      </c>
      <c r="E26" s="7" t="s">
        <v>46</v>
      </c>
      <c r="F26" s="9">
        <v>0</v>
      </c>
      <c r="G26" s="9">
        <v>0</v>
      </c>
      <c r="H26" s="33"/>
      <c r="I26" s="33"/>
      <c r="J26" s="31"/>
      <c r="K26" s="31"/>
      <c r="L26" s="31"/>
      <c r="M26" s="31"/>
      <c r="N26" s="36"/>
      <c r="O26" s="31"/>
      <c r="P26" s="28"/>
      <c r="Q26" s="29"/>
      <c r="R26" s="30"/>
      <c r="S26" s="30"/>
      <c r="T26" s="31"/>
      <c r="U26" s="31"/>
    </row>
    <row r="27" spans="1:21" s="13" customFormat="1" ht="23.25" customHeight="1" x14ac:dyDescent="0.3">
      <c r="A27" s="37" t="s">
        <v>71</v>
      </c>
      <c r="B27" s="38" t="s">
        <v>72</v>
      </c>
      <c r="C27" s="31" t="s">
        <v>49</v>
      </c>
      <c r="D27" s="9">
        <f>D28+D29+D30+D31+D32</f>
        <v>491867</v>
      </c>
      <c r="E27" s="7" t="s">
        <v>30</v>
      </c>
      <c r="F27" s="9">
        <f>F28+F29+F30+F31+F32</f>
        <v>70902.52</v>
      </c>
      <c r="G27" s="9">
        <f>G28+G29+G30+G31+G32</f>
        <v>65251.390000000007</v>
      </c>
      <c r="H27" s="33" t="s">
        <v>73</v>
      </c>
      <c r="I27" s="33" t="s">
        <v>74</v>
      </c>
      <c r="J27" s="31" t="s">
        <v>65</v>
      </c>
      <c r="K27" s="31" t="s">
        <v>75</v>
      </c>
      <c r="L27" s="31" t="s">
        <v>65</v>
      </c>
      <c r="M27" s="31" t="s">
        <v>35</v>
      </c>
      <c r="N27" s="31" t="s">
        <v>76</v>
      </c>
      <c r="O27" s="31" t="s">
        <v>67</v>
      </c>
      <c r="P27" s="28" t="s">
        <v>77</v>
      </c>
      <c r="Q27" s="29" t="s">
        <v>78</v>
      </c>
      <c r="R27" s="30">
        <v>179</v>
      </c>
      <c r="S27" s="30" t="s">
        <v>41</v>
      </c>
      <c r="T27" s="31" t="s">
        <v>79</v>
      </c>
      <c r="U27" s="31" t="s">
        <v>59</v>
      </c>
    </row>
    <row r="28" spans="1:21" s="13" customFormat="1" ht="33.75" x14ac:dyDescent="0.3">
      <c r="A28" s="37"/>
      <c r="B28" s="38"/>
      <c r="C28" s="31"/>
      <c r="D28" s="9">
        <v>91850.5</v>
      </c>
      <c r="E28" s="7" t="s">
        <v>42</v>
      </c>
      <c r="F28" s="9">
        <v>20338.07</v>
      </c>
      <c r="G28" s="9">
        <v>20338.07</v>
      </c>
      <c r="H28" s="33"/>
      <c r="I28" s="33"/>
      <c r="J28" s="31"/>
      <c r="K28" s="31"/>
      <c r="L28" s="31"/>
      <c r="M28" s="31"/>
      <c r="N28" s="31"/>
      <c r="O28" s="31"/>
      <c r="P28" s="28"/>
      <c r="Q28" s="29"/>
      <c r="R28" s="30"/>
      <c r="S28" s="30"/>
      <c r="T28" s="31"/>
      <c r="U28" s="31"/>
    </row>
    <row r="29" spans="1:21" s="13" customFormat="1" ht="33.75" x14ac:dyDescent="0.3">
      <c r="A29" s="37"/>
      <c r="B29" s="38"/>
      <c r="C29" s="31"/>
      <c r="D29" s="9">
        <v>339458.2</v>
      </c>
      <c r="E29" s="7" t="s">
        <v>43</v>
      </c>
      <c r="F29" s="9">
        <v>32115.09</v>
      </c>
      <c r="G29" s="9">
        <v>32115.09</v>
      </c>
      <c r="H29" s="33"/>
      <c r="I29" s="33"/>
      <c r="J29" s="31"/>
      <c r="K29" s="31"/>
      <c r="L29" s="31"/>
      <c r="M29" s="31"/>
      <c r="N29" s="31"/>
      <c r="O29" s="31"/>
      <c r="P29" s="28"/>
      <c r="Q29" s="29"/>
      <c r="R29" s="30"/>
      <c r="S29" s="30"/>
      <c r="T29" s="31"/>
      <c r="U29" s="31"/>
    </row>
    <row r="30" spans="1:21" s="13" customFormat="1" ht="33.75" x14ac:dyDescent="0.3">
      <c r="A30" s="37"/>
      <c r="B30" s="38"/>
      <c r="C30" s="31"/>
      <c r="D30" s="9">
        <v>48546.3</v>
      </c>
      <c r="E30" s="7" t="s">
        <v>44</v>
      </c>
      <c r="F30" s="9">
        <v>6437.36</v>
      </c>
      <c r="G30" s="9">
        <v>6437.36</v>
      </c>
      <c r="H30" s="33"/>
      <c r="I30" s="33"/>
      <c r="J30" s="31"/>
      <c r="K30" s="31"/>
      <c r="L30" s="31"/>
      <c r="M30" s="31"/>
      <c r="N30" s="31"/>
      <c r="O30" s="31"/>
      <c r="P30" s="28"/>
      <c r="Q30" s="29"/>
      <c r="R30" s="30"/>
      <c r="S30" s="30"/>
      <c r="T30" s="31"/>
      <c r="U30" s="31"/>
    </row>
    <row r="31" spans="1:21" s="13" customFormat="1" ht="33.75" x14ac:dyDescent="0.3">
      <c r="A31" s="37"/>
      <c r="B31" s="38"/>
      <c r="C31" s="31"/>
      <c r="D31" s="9">
        <v>12012</v>
      </c>
      <c r="E31" s="7" t="s">
        <v>45</v>
      </c>
      <c r="F31" s="9">
        <v>12012</v>
      </c>
      <c r="G31" s="9">
        <v>6360.87</v>
      </c>
      <c r="H31" s="33"/>
      <c r="I31" s="33"/>
      <c r="J31" s="31"/>
      <c r="K31" s="31"/>
      <c r="L31" s="31"/>
      <c r="M31" s="31"/>
      <c r="N31" s="31"/>
      <c r="O31" s="31"/>
      <c r="P31" s="28"/>
      <c r="Q31" s="29"/>
      <c r="R31" s="30"/>
      <c r="S31" s="30"/>
      <c r="T31" s="31"/>
      <c r="U31" s="31"/>
    </row>
    <row r="32" spans="1:21" s="13" customFormat="1" ht="45" customHeight="1" x14ac:dyDescent="0.3">
      <c r="A32" s="37"/>
      <c r="B32" s="38"/>
      <c r="C32" s="31"/>
      <c r="D32" s="9">
        <v>0</v>
      </c>
      <c r="E32" s="14" t="s">
        <v>46</v>
      </c>
      <c r="F32" s="9">
        <v>0</v>
      </c>
      <c r="G32" s="9">
        <v>0</v>
      </c>
      <c r="H32" s="33"/>
      <c r="I32" s="33"/>
      <c r="J32" s="31"/>
      <c r="K32" s="31"/>
      <c r="L32" s="31"/>
      <c r="M32" s="31"/>
      <c r="N32" s="31"/>
      <c r="O32" s="31"/>
      <c r="P32" s="28"/>
      <c r="Q32" s="29"/>
      <c r="R32" s="30"/>
      <c r="S32" s="30"/>
      <c r="T32" s="31"/>
      <c r="U32" s="31"/>
    </row>
    <row r="33" spans="1:21" s="13" customFormat="1" ht="17.25" x14ac:dyDescent="0.3">
      <c r="A33" s="35" t="s">
        <v>80</v>
      </c>
      <c r="B33" s="32" t="s">
        <v>81</v>
      </c>
      <c r="C33" s="31" t="s">
        <v>62</v>
      </c>
      <c r="D33" s="9">
        <f>D34+D35+D36+D37+D38</f>
        <v>74854.5</v>
      </c>
      <c r="E33" s="14" t="s">
        <v>30</v>
      </c>
      <c r="F33" s="9">
        <f>F34+F35+F36+F37+F38</f>
        <v>7000</v>
      </c>
      <c r="G33" s="9">
        <f>G34+G35+G36+G37+G38</f>
        <v>7000</v>
      </c>
      <c r="H33" s="33" t="s">
        <v>31</v>
      </c>
      <c r="I33" s="33" t="s">
        <v>74</v>
      </c>
      <c r="J33" s="31" t="s">
        <v>34</v>
      </c>
      <c r="K33" s="31" t="s">
        <v>75</v>
      </c>
      <c r="L33" s="31" t="s">
        <v>34</v>
      </c>
      <c r="M33" s="31" t="s">
        <v>35</v>
      </c>
      <c r="N33" s="31" t="s">
        <v>82</v>
      </c>
      <c r="O33" s="31" t="s">
        <v>67</v>
      </c>
      <c r="P33" s="28" t="s">
        <v>83</v>
      </c>
      <c r="Q33" s="29" t="s">
        <v>84</v>
      </c>
      <c r="R33" s="30">
        <v>11</v>
      </c>
      <c r="S33" s="30" t="s">
        <v>41</v>
      </c>
      <c r="T33" s="31" t="s">
        <v>85</v>
      </c>
      <c r="U33" s="31" t="s">
        <v>59</v>
      </c>
    </row>
    <row r="34" spans="1:21" s="13" customFormat="1" ht="33" x14ac:dyDescent="0.3">
      <c r="A34" s="35"/>
      <c r="B34" s="32"/>
      <c r="C34" s="31"/>
      <c r="D34" s="9">
        <v>0</v>
      </c>
      <c r="E34" s="14" t="s">
        <v>42</v>
      </c>
      <c r="F34" s="9">
        <v>0</v>
      </c>
      <c r="G34" s="9">
        <v>0</v>
      </c>
      <c r="H34" s="33"/>
      <c r="I34" s="33"/>
      <c r="J34" s="31"/>
      <c r="K34" s="31"/>
      <c r="L34" s="31"/>
      <c r="M34" s="31"/>
      <c r="N34" s="31"/>
      <c r="O34" s="31"/>
      <c r="P34" s="28"/>
      <c r="Q34" s="29"/>
      <c r="R34" s="30"/>
      <c r="S34" s="30"/>
      <c r="T34" s="31"/>
      <c r="U34" s="31"/>
    </row>
    <row r="35" spans="1:21" s="13" customFormat="1" ht="36.75" customHeight="1" x14ac:dyDescent="0.3">
      <c r="A35" s="35"/>
      <c r="B35" s="32"/>
      <c r="C35" s="31"/>
      <c r="D35" s="9">
        <v>0</v>
      </c>
      <c r="E35" s="14" t="s">
        <v>43</v>
      </c>
      <c r="F35" s="9">
        <v>0</v>
      </c>
      <c r="G35" s="9">
        <v>0</v>
      </c>
      <c r="H35" s="33"/>
      <c r="I35" s="33"/>
      <c r="J35" s="31"/>
      <c r="K35" s="31"/>
      <c r="L35" s="31"/>
      <c r="M35" s="31"/>
      <c r="N35" s="31"/>
      <c r="O35" s="31"/>
      <c r="P35" s="28"/>
      <c r="Q35" s="29"/>
      <c r="R35" s="30"/>
      <c r="S35" s="30"/>
      <c r="T35" s="31"/>
      <c r="U35" s="31"/>
    </row>
    <row r="36" spans="1:21" s="13" customFormat="1" ht="36.75" customHeight="1" x14ac:dyDescent="0.3">
      <c r="A36" s="35"/>
      <c r="B36" s="32"/>
      <c r="C36" s="31"/>
      <c r="D36" s="9">
        <v>51.5</v>
      </c>
      <c r="E36" s="14" t="s">
        <v>44</v>
      </c>
      <c r="F36" s="9">
        <v>0</v>
      </c>
      <c r="G36" s="9">
        <v>0</v>
      </c>
      <c r="H36" s="33"/>
      <c r="I36" s="33"/>
      <c r="J36" s="31"/>
      <c r="K36" s="31"/>
      <c r="L36" s="31"/>
      <c r="M36" s="31"/>
      <c r="N36" s="31"/>
      <c r="O36" s="31"/>
      <c r="P36" s="28"/>
      <c r="Q36" s="29"/>
      <c r="R36" s="30"/>
      <c r="S36" s="30"/>
      <c r="T36" s="31"/>
      <c r="U36" s="31"/>
    </row>
    <row r="37" spans="1:21" s="13" customFormat="1" ht="36.75" customHeight="1" x14ac:dyDescent="0.3">
      <c r="A37" s="35"/>
      <c r="B37" s="32"/>
      <c r="C37" s="31"/>
      <c r="D37" s="9">
        <v>74803</v>
      </c>
      <c r="E37" s="14" t="s">
        <v>45</v>
      </c>
      <c r="F37" s="9">
        <v>7000</v>
      </c>
      <c r="G37" s="9">
        <v>7000</v>
      </c>
      <c r="H37" s="33"/>
      <c r="I37" s="33"/>
      <c r="J37" s="31"/>
      <c r="K37" s="31"/>
      <c r="L37" s="31"/>
      <c r="M37" s="31"/>
      <c r="N37" s="31"/>
      <c r="O37" s="31"/>
      <c r="P37" s="28"/>
      <c r="Q37" s="29"/>
      <c r="R37" s="30"/>
      <c r="S37" s="30"/>
      <c r="T37" s="31"/>
      <c r="U37" s="31"/>
    </row>
    <row r="38" spans="1:21" s="13" customFormat="1" ht="36.75" customHeight="1" x14ac:dyDescent="0.3">
      <c r="A38" s="35"/>
      <c r="B38" s="32"/>
      <c r="C38" s="31"/>
      <c r="D38" s="9">
        <v>0</v>
      </c>
      <c r="E38" s="14" t="s">
        <v>46</v>
      </c>
      <c r="F38" s="9">
        <v>0</v>
      </c>
      <c r="G38" s="9">
        <v>0</v>
      </c>
      <c r="H38" s="33"/>
      <c r="I38" s="33"/>
      <c r="J38" s="31"/>
      <c r="K38" s="31"/>
      <c r="L38" s="31"/>
      <c r="M38" s="31"/>
      <c r="N38" s="31"/>
      <c r="O38" s="31"/>
      <c r="P38" s="28"/>
      <c r="Q38" s="29"/>
      <c r="R38" s="30"/>
      <c r="S38" s="30"/>
      <c r="T38" s="31"/>
      <c r="U38" s="31"/>
    </row>
    <row r="39" spans="1:21" s="15" customFormat="1" ht="15.75" x14ac:dyDescent="0.25">
      <c r="A39" s="34" t="s">
        <v>86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s="13" customFormat="1" ht="15.75" customHeight="1" x14ac:dyDescent="0.3">
      <c r="A40" s="35" t="s">
        <v>87</v>
      </c>
      <c r="B40" s="36" t="s">
        <v>88</v>
      </c>
      <c r="C40" s="31" t="s">
        <v>89</v>
      </c>
      <c r="D40" s="9">
        <f>D41+D42+D43+D44+D45</f>
        <v>4307.3900000000003</v>
      </c>
      <c r="E40" s="7" t="s">
        <v>30</v>
      </c>
      <c r="F40" s="9">
        <f>F41+F42+F43+F44+F45</f>
        <v>1367.43</v>
      </c>
      <c r="G40" s="9">
        <f>G41+G42+G43+G44+G45</f>
        <v>1367.43</v>
      </c>
      <c r="H40" s="33" t="s">
        <v>31</v>
      </c>
      <c r="I40" s="33" t="s">
        <v>74</v>
      </c>
      <c r="J40" s="31" t="s">
        <v>34</v>
      </c>
      <c r="K40" s="31" t="s">
        <v>90</v>
      </c>
      <c r="L40" s="31" t="s">
        <v>34</v>
      </c>
      <c r="M40" s="31" t="s">
        <v>35</v>
      </c>
      <c r="N40" s="31" t="s">
        <v>91</v>
      </c>
      <c r="O40" s="31" t="s">
        <v>67</v>
      </c>
      <c r="P40" s="28" t="s">
        <v>92</v>
      </c>
      <c r="Q40" s="29" t="s">
        <v>93</v>
      </c>
      <c r="R40" s="30" t="s">
        <v>41</v>
      </c>
      <c r="S40" s="30" t="s">
        <v>41</v>
      </c>
      <c r="T40" s="31" t="s">
        <v>94</v>
      </c>
      <c r="U40" s="31" t="s">
        <v>59</v>
      </c>
    </row>
    <row r="41" spans="1:21" s="13" customFormat="1" ht="33.75" x14ac:dyDescent="0.3">
      <c r="A41" s="35"/>
      <c r="B41" s="36"/>
      <c r="C41" s="31"/>
      <c r="D41" s="9">
        <v>0</v>
      </c>
      <c r="E41" s="7" t="s">
        <v>42</v>
      </c>
      <c r="F41" s="9">
        <v>0</v>
      </c>
      <c r="G41" s="9">
        <v>0</v>
      </c>
      <c r="H41" s="33"/>
      <c r="I41" s="33"/>
      <c r="J41" s="31"/>
      <c r="K41" s="31"/>
      <c r="L41" s="31"/>
      <c r="M41" s="31"/>
      <c r="N41" s="31"/>
      <c r="O41" s="31"/>
      <c r="P41" s="28"/>
      <c r="Q41" s="29"/>
      <c r="R41" s="30"/>
      <c r="S41" s="30"/>
      <c r="T41" s="31"/>
      <c r="U41" s="31"/>
    </row>
    <row r="42" spans="1:21" s="13" customFormat="1" ht="33.75" x14ac:dyDescent="0.3">
      <c r="A42" s="35"/>
      <c r="B42" s="36"/>
      <c r="C42" s="31"/>
      <c r="D42" s="9">
        <v>0</v>
      </c>
      <c r="E42" s="7" t="s">
        <v>43</v>
      </c>
      <c r="F42" s="9">
        <v>0</v>
      </c>
      <c r="G42" s="9">
        <v>0</v>
      </c>
      <c r="H42" s="33"/>
      <c r="I42" s="33"/>
      <c r="J42" s="31"/>
      <c r="K42" s="31"/>
      <c r="L42" s="31"/>
      <c r="M42" s="31"/>
      <c r="N42" s="31"/>
      <c r="O42" s="31"/>
      <c r="P42" s="28"/>
      <c r="Q42" s="29"/>
      <c r="R42" s="30"/>
      <c r="S42" s="30"/>
      <c r="T42" s="31"/>
      <c r="U42" s="31"/>
    </row>
    <row r="43" spans="1:21" s="13" customFormat="1" ht="33.75" x14ac:dyDescent="0.3">
      <c r="A43" s="35"/>
      <c r="B43" s="36"/>
      <c r="C43" s="31"/>
      <c r="D43" s="9">
        <v>0</v>
      </c>
      <c r="E43" s="7" t="s">
        <v>44</v>
      </c>
      <c r="F43" s="9">
        <v>0</v>
      </c>
      <c r="G43" s="9">
        <v>0</v>
      </c>
      <c r="H43" s="33"/>
      <c r="I43" s="33"/>
      <c r="J43" s="31"/>
      <c r="K43" s="31"/>
      <c r="L43" s="31"/>
      <c r="M43" s="31"/>
      <c r="N43" s="31"/>
      <c r="O43" s="31"/>
      <c r="P43" s="28"/>
      <c r="Q43" s="29"/>
      <c r="R43" s="30"/>
      <c r="S43" s="30"/>
      <c r="T43" s="31"/>
      <c r="U43" s="31"/>
    </row>
    <row r="44" spans="1:21" s="13" customFormat="1" ht="33.75" x14ac:dyDescent="0.3">
      <c r="A44" s="35"/>
      <c r="B44" s="36"/>
      <c r="C44" s="31"/>
      <c r="D44" s="9">
        <v>4307.3900000000003</v>
      </c>
      <c r="E44" s="7" t="s">
        <v>45</v>
      </c>
      <c r="F44" s="9">
        <v>1367.43</v>
      </c>
      <c r="G44" s="9">
        <v>1367.43</v>
      </c>
      <c r="H44" s="33"/>
      <c r="I44" s="33"/>
      <c r="J44" s="31"/>
      <c r="K44" s="31"/>
      <c r="L44" s="31"/>
      <c r="M44" s="31"/>
      <c r="N44" s="31"/>
      <c r="O44" s="31"/>
      <c r="P44" s="28"/>
      <c r="Q44" s="29"/>
      <c r="R44" s="30"/>
      <c r="S44" s="30"/>
      <c r="T44" s="31"/>
      <c r="U44" s="31"/>
    </row>
    <row r="45" spans="1:21" s="13" customFormat="1" ht="33.75" x14ac:dyDescent="0.3">
      <c r="A45" s="35"/>
      <c r="B45" s="36"/>
      <c r="C45" s="31"/>
      <c r="D45" s="9">
        <v>0</v>
      </c>
      <c r="E45" s="7" t="s">
        <v>46</v>
      </c>
      <c r="F45" s="9">
        <v>0</v>
      </c>
      <c r="G45" s="9">
        <v>0</v>
      </c>
      <c r="H45" s="33"/>
      <c r="I45" s="33"/>
      <c r="J45" s="31"/>
      <c r="K45" s="31"/>
      <c r="L45" s="31"/>
      <c r="M45" s="31"/>
      <c r="N45" s="31"/>
      <c r="O45" s="31"/>
      <c r="P45" s="28"/>
      <c r="Q45" s="29"/>
      <c r="R45" s="30"/>
      <c r="S45" s="30"/>
      <c r="T45" s="31"/>
      <c r="U45" s="31"/>
    </row>
    <row r="46" spans="1:21" s="13" customFormat="1" ht="15.75" customHeight="1" x14ac:dyDescent="0.3">
      <c r="A46" s="35" t="s">
        <v>95</v>
      </c>
      <c r="B46" s="36" t="s">
        <v>88</v>
      </c>
      <c r="C46" s="31" t="s">
        <v>89</v>
      </c>
      <c r="D46" s="9">
        <f>D47+D48+D49+D50+D51</f>
        <v>56902</v>
      </c>
      <c r="E46" s="7" t="s">
        <v>30</v>
      </c>
      <c r="F46" s="9">
        <f>F47+F48+F49+F50+F51</f>
        <v>45176.09</v>
      </c>
      <c r="G46" s="9">
        <f>G47+G48+G49+G50+G51</f>
        <v>5000</v>
      </c>
      <c r="H46" s="33" t="s">
        <v>96</v>
      </c>
      <c r="I46" s="33" t="s">
        <v>74</v>
      </c>
      <c r="J46" s="31" t="s">
        <v>65</v>
      </c>
      <c r="K46" s="31" t="s">
        <v>97</v>
      </c>
      <c r="L46" s="31" t="s">
        <v>65</v>
      </c>
      <c r="M46" s="31" t="s">
        <v>35</v>
      </c>
      <c r="N46" s="31" t="s">
        <v>98</v>
      </c>
      <c r="O46" s="31" t="s">
        <v>67</v>
      </c>
      <c r="P46" s="28" t="s">
        <v>99</v>
      </c>
      <c r="Q46" s="29" t="s">
        <v>100</v>
      </c>
      <c r="R46" s="30" t="s">
        <v>41</v>
      </c>
      <c r="S46" s="30" t="s">
        <v>41</v>
      </c>
      <c r="T46" s="31" t="s">
        <v>101</v>
      </c>
      <c r="U46" s="31" t="s">
        <v>59</v>
      </c>
    </row>
    <row r="47" spans="1:21" s="13" customFormat="1" ht="33.75" x14ac:dyDescent="0.3">
      <c r="A47" s="35"/>
      <c r="B47" s="36"/>
      <c r="C47" s="31"/>
      <c r="D47" s="9">
        <v>0</v>
      </c>
      <c r="E47" s="7" t="s">
        <v>42</v>
      </c>
      <c r="F47" s="9">
        <v>0</v>
      </c>
      <c r="G47" s="9">
        <v>0</v>
      </c>
      <c r="H47" s="33"/>
      <c r="I47" s="33"/>
      <c r="J47" s="31"/>
      <c r="K47" s="31"/>
      <c r="L47" s="31"/>
      <c r="M47" s="31"/>
      <c r="N47" s="31"/>
      <c r="O47" s="31"/>
      <c r="P47" s="28"/>
      <c r="Q47" s="29"/>
      <c r="R47" s="30"/>
      <c r="S47" s="30"/>
      <c r="T47" s="31"/>
      <c r="U47" s="31"/>
    </row>
    <row r="48" spans="1:21" s="13" customFormat="1" ht="33.75" x14ac:dyDescent="0.3">
      <c r="A48" s="35"/>
      <c r="B48" s="36"/>
      <c r="C48" s="31"/>
      <c r="D48" s="9">
        <v>0</v>
      </c>
      <c r="E48" s="7" t="s">
        <v>43</v>
      </c>
      <c r="F48" s="9">
        <v>0</v>
      </c>
      <c r="G48" s="9">
        <v>0</v>
      </c>
      <c r="H48" s="33"/>
      <c r="I48" s="33"/>
      <c r="J48" s="31"/>
      <c r="K48" s="31"/>
      <c r="L48" s="31"/>
      <c r="M48" s="31"/>
      <c r="N48" s="31"/>
      <c r="O48" s="31"/>
      <c r="P48" s="28"/>
      <c r="Q48" s="29"/>
      <c r="R48" s="30"/>
      <c r="S48" s="30"/>
      <c r="T48" s="31"/>
      <c r="U48" s="31"/>
    </row>
    <row r="49" spans="1:21" s="13" customFormat="1" ht="33.75" x14ac:dyDescent="0.3">
      <c r="A49" s="35"/>
      <c r="B49" s="36"/>
      <c r="C49" s="31"/>
      <c r="D49" s="9">
        <v>0</v>
      </c>
      <c r="E49" s="7" t="s">
        <v>44</v>
      </c>
      <c r="F49" s="9">
        <v>0</v>
      </c>
      <c r="G49" s="9">
        <v>0</v>
      </c>
      <c r="H49" s="33"/>
      <c r="I49" s="33"/>
      <c r="J49" s="31"/>
      <c r="K49" s="31"/>
      <c r="L49" s="31"/>
      <c r="M49" s="31"/>
      <c r="N49" s="31"/>
      <c r="O49" s="31"/>
      <c r="P49" s="28"/>
      <c r="Q49" s="29"/>
      <c r="R49" s="30"/>
      <c r="S49" s="30"/>
      <c r="T49" s="31"/>
      <c r="U49" s="31"/>
    </row>
    <row r="50" spans="1:21" s="13" customFormat="1" ht="33.75" x14ac:dyDescent="0.3">
      <c r="A50" s="35"/>
      <c r="B50" s="36"/>
      <c r="C50" s="31"/>
      <c r="D50" s="9">
        <v>56902</v>
      </c>
      <c r="E50" s="7" t="s">
        <v>45</v>
      </c>
      <c r="F50" s="9">
        <v>45176.09</v>
      </c>
      <c r="G50" s="9">
        <v>5000</v>
      </c>
      <c r="H50" s="33"/>
      <c r="I50" s="33"/>
      <c r="J50" s="31"/>
      <c r="K50" s="31"/>
      <c r="L50" s="31"/>
      <c r="M50" s="31"/>
      <c r="N50" s="31"/>
      <c r="O50" s="31"/>
      <c r="P50" s="28"/>
      <c r="Q50" s="29"/>
      <c r="R50" s="30"/>
      <c r="S50" s="30"/>
      <c r="T50" s="31"/>
      <c r="U50" s="31"/>
    </row>
    <row r="51" spans="1:21" s="13" customFormat="1" ht="36.75" customHeight="1" x14ac:dyDescent="0.3">
      <c r="A51" s="35"/>
      <c r="B51" s="36"/>
      <c r="C51" s="31"/>
      <c r="D51" s="9">
        <v>0</v>
      </c>
      <c r="E51" s="7" t="s">
        <v>46</v>
      </c>
      <c r="F51" s="9">
        <v>0</v>
      </c>
      <c r="G51" s="9">
        <v>0</v>
      </c>
      <c r="H51" s="33"/>
      <c r="I51" s="33"/>
      <c r="J51" s="31"/>
      <c r="K51" s="31"/>
      <c r="L51" s="31"/>
      <c r="M51" s="31"/>
      <c r="N51" s="31"/>
      <c r="O51" s="31"/>
      <c r="P51" s="28"/>
      <c r="Q51" s="29"/>
      <c r="R51" s="30"/>
      <c r="S51" s="30"/>
      <c r="T51" s="31"/>
      <c r="U51" s="31"/>
    </row>
    <row r="52" spans="1:21" ht="15.75" x14ac:dyDescent="0.25">
      <c r="A52" s="34" t="s">
        <v>102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s="13" customFormat="1" ht="15.75" customHeight="1" x14ac:dyDescent="0.3">
      <c r="A53" s="35" t="s">
        <v>103</v>
      </c>
      <c r="B53" s="32" t="s">
        <v>104</v>
      </c>
      <c r="C53" s="31" t="s">
        <v>105</v>
      </c>
      <c r="D53" s="9">
        <v>41570.82</v>
      </c>
      <c r="E53" s="7" t="s">
        <v>30</v>
      </c>
      <c r="F53" s="9">
        <f>F54+F55+F56+F57+F58</f>
        <v>1209.68</v>
      </c>
      <c r="G53" s="9">
        <f>G54+G55+G56+G57+G58</f>
        <v>1209.68</v>
      </c>
      <c r="H53" s="33" t="s">
        <v>31</v>
      </c>
      <c r="I53" s="33"/>
      <c r="J53" s="31" t="s">
        <v>63</v>
      </c>
      <c r="K53" s="31" t="s">
        <v>106</v>
      </c>
      <c r="L53" s="31" t="s">
        <v>65</v>
      </c>
      <c r="M53" s="31" t="s">
        <v>35</v>
      </c>
      <c r="N53" s="31" t="s">
        <v>107</v>
      </c>
      <c r="O53" s="31" t="s">
        <v>67</v>
      </c>
      <c r="P53" s="28" t="s">
        <v>108</v>
      </c>
      <c r="Q53" s="29" t="s">
        <v>109</v>
      </c>
      <c r="R53" s="30" t="s">
        <v>41</v>
      </c>
      <c r="S53" s="30" t="s">
        <v>41</v>
      </c>
      <c r="T53" s="31" t="s">
        <v>110</v>
      </c>
      <c r="U53" s="31" t="s">
        <v>59</v>
      </c>
    </row>
    <row r="54" spans="1:21" s="13" customFormat="1" ht="33.75" x14ac:dyDescent="0.3">
      <c r="A54" s="35"/>
      <c r="B54" s="32"/>
      <c r="C54" s="31"/>
      <c r="D54" s="9">
        <v>0</v>
      </c>
      <c r="E54" s="7" t="s">
        <v>42</v>
      </c>
      <c r="F54" s="9">
        <v>0</v>
      </c>
      <c r="G54" s="9">
        <v>0</v>
      </c>
      <c r="H54" s="33"/>
      <c r="I54" s="33"/>
      <c r="J54" s="31"/>
      <c r="K54" s="31"/>
      <c r="L54" s="31"/>
      <c r="M54" s="31"/>
      <c r="N54" s="31"/>
      <c r="O54" s="31"/>
      <c r="P54" s="28"/>
      <c r="Q54" s="29"/>
      <c r="R54" s="30"/>
      <c r="S54" s="30"/>
      <c r="T54" s="31"/>
      <c r="U54" s="31"/>
    </row>
    <row r="55" spans="1:21" s="13" customFormat="1" ht="33.75" x14ac:dyDescent="0.3">
      <c r="A55" s="35"/>
      <c r="B55" s="32"/>
      <c r="C55" s="31"/>
      <c r="D55" s="9">
        <v>0</v>
      </c>
      <c r="E55" s="7" t="s">
        <v>43</v>
      </c>
      <c r="F55" s="9">
        <v>0</v>
      </c>
      <c r="G55" s="9">
        <v>0</v>
      </c>
      <c r="H55" s="33"/>
      <c r="I55" s="33"/>
      <c r="J55" s="31"/>
      <c r="K55" s="31"/>
      <c r="L55" s="31"/>
      <c r="M55" s="31"/>
      <c r="N55" s="31"/>
      <c r="O55" s="31"/>
      <c r="P55" s="28"/>
      <c r="Q55" s="29"/>
      <c r="R55" s="30"/>
      <c r="S55" s="30"/>
      <c r="T55" s="31"/>
      <c r="U55" s="31"/>
    </row>
    <row r="56" spans="1:21" s="13" customFormat="1" ht="33.75" x14ac:dyDescent="0.3">
      <c r="A56" s="35"/>
      <c r="B56" s="32"/>
      <c r="C56" s="31"/>
      <c r="D56" s="9">
        <v>0</v>
      </c>
      <c r="E56" s="7" t="s">
        <v>44</v>
      </c>
      <c r="F56" s="9">
        <v>1209.68</v>
      </c>
      <c r="G56" s="9">
        <v>1209.68</v>
      </c>
      <c r="H56" s="33"/>
      <c r="I56" s="33"/>
      <c r="J56" s="31"/>
      <c r="K56" s="31"/>
      <c r="L56" s="31"/>
      <c r="M56" s="31"/>
      <c r="N56" s="31"/>
      <c r="O56" s="31"/>
      <c r="P56" s="28"/>
      <c r="Q56" s="29"/>
      <c r="R56" s="30"/>
      <c r="S56" s="30"/>
      <c r="T56" s="31"/>
      <c r="U56" s="31"/>
    </row>
    <row r="57" spans="1:21" s="13" customFormat="1" ht="33.75" x14ac:dyDescent="0.3">
      <c r="A57" s="35"/>
      <c r="B57" s="32"/>
      <c r="C57" s="31"/>
      <c r="D57" s="9">
        <v>0</v>
      </c>
      <c r="E57" s="7" t="s">
        <v>45</v>
      </c>
      <c r="F57" s="9">
        <v>0</v>
      </c>
      <c r="G57" s="9">
        <v>0</v>
      </c>
      <c r="H57" s="33"/>
      <c r="I57" s="33"/>
      <c r="J57" s="31"/>
      <c r="K57" s="31"/>
      <c r="L57" s="31"/>
      <c r="M57" s="31"/>
      <c r="N57" s="31"/>
      <c r="O57" s="31"/>
      <c r="P57" s="28"/>
      <c r="Q57" s="29"/>
      <c r="R57" s="30"/>
      <c r="S57" s="30"/>
      <c r="T57" s="31"/>
      <c r="U57" s="31"/>
    </row>
    <row r="58" spans="1:21" s="13" customFormat="1" ht="42" customHeight="1" x14ac:dyDescent="0.3">
      <c r="A58" s="35"/>
      <c r="B58" s="32"/>
      <c r="C58" s="31"/>
      <c r="D58" s="9">
        <v>0</v>
      </c>
      <c r="E58" s="7" t="s">
        <v>46</v>
      </c>
      <c r="F58" s="9">
        <v>0</v>
      </c>
      <c r="G58" s="9">
        <v>0</v>
      </c>
      <c r="H58" s="33"/>
      <c r="I58" s="33"/>
      <c r="J58" s="31"/>
      <c r="K58" s="31"/>
      <c r="L58" s="31"/>
      <c r="M58" s="31"/>
      <c r="N58" s="31"/>
      <c r="O58" s="31"/>
      <c r="P58" s="28"/>
      <c r="Q58" s="29"/>
      <c r="R58" s="30"/>
      <c r="S58" s="30"/>
      <c r="T58" s="31"/>
      <c r="U58" s="31"/>
    </row>
    <row r="59" spans="1:21" s="13" customFormat="1" ht="17.25" x14ac:dyDescent="0.3">
      <c r="A59" s="28" t="s">
        <v>111</v>
      </c>
      <c r="B59" s="32" t="s">
        <v>104</v>
      </c>
      <c r="C59" s="31" t="s">
        <v>105</v>
      </c>
      <c r="D59" s="9">
        <v>6604.88</v>
      </c>
      <c r="E59" s="14" t="s">
        <v>30</v>
      </c>
      <c r="F59" s="16">
        <f>F60+F61+F62+F63+F64</f>
        <v>6604.88</v>
      </c>
      <c r="G59" s="16">
        <f>G60+G61+G62+G63+G64</f>
        <v>6435.89</v>
      </c>
      <c r="H59" s="33" t="s">
        <v>112</v>
      </c>
      <c r="I59" s="33" t="s">
        <v>31</v>
      </c>
      <c r="J59" s="31" t="s">
        <v>65</v>
      </c>
      <c r="K59" s="31" t="s">
        <v>113</v>
      </c>
      <c r="L59" s="31" t="s">
        <v>65</v>
      </c>
      <c r="M59" s="31" t="s">
        <v>35</v>
      </c>
      <c r="N59" s="31" t="s">
        <v>114</v>
      </c>
      <c r="O59" s="31" t="s">
        <v>67</v>
      </c>
      <c r="P59" s="28" t="s">
        <v>115</v>
      </c>
      <c r="Q59" s="29" t="s">
        <v>116</v>
      </c>
      <c r="R59" s="30" t="s">
        <v>41</v>
      </c>
      <c r="S59" s="30" t="s">
        <v>41</v>
      </c>
      <c r="T59" s="31" t="s">
        <v>117</v>
      </c>
      <c r="U59" s="31" t="s">
        <v>118</v>
      </c>
    </row>
    <row r="60" spans="1:21" s="13" customFormat="1" ht="35.1" customHeight="1" x14ac:dyDescent="0.3">
      <c r="A60" s="28"/>
      <c r="B60" s="32"/>
      <c r="C60" s="31"/>
      <c r="D60" s="9">
        <v>0</v>
      </c>
      <c r="E60" s="7" t="s">
        <v>42</v>
      </c>
      <c r="F60" s="9">
        <v>0</v>
      </c>
      <c r="G60" s="9">
        <v>0</v>
      </c>
      <c r="H60" s="33"/>
      <c r="I60" s="33"/>
      <c r="J60" s="31"/>
      <c r="K60" s="31"/>
      <c r="L60" s="31"/>
      <c r="M60" s="31"/>
      <c r="N60" s="31"/>
      <c r="O60" s="31"/>
      <c r="P60" s="28"/>
      <c r="Q60" s="29"/>
      <c r="R60" s="30"/>
      <c r="S60" s="30"/>
      <c r="T60" s="31"/>
      <c r="U60" s="31"/>
    </row>
    <row r="61" spans="1:21" s="13" customFormat="1" ht="35.1" customHeight="1" x14ac:dyDescent="0.3">
      <c r="A61" s="28"/>
      <c r="B61" s="32"/>
      <c r="C61" s="31"/>
      <c r="D61" s="9">
        <v>0</v>
      </c>
      <c r="E61" s="7" t="s">
        <v>43</v>
      </c>
      <c r="F61" s="9">
        <v>0</v>
      </c>
      <c r="G61" s="9">
        <v>0</v>
      </c>
      <c r="H61" s="33"/>
      <c r="I61" s="33"/>
      <c r="J61" s="31"/>
      <c r="K61" s="31"/>
      <c r="L61" s="31"/>
      <c r="M61" s="31"/>
      <c r="N61" s="31"/>
      <c r="O61" s="31"/>
      <c r="P61" s="28"/>
      <c r="Q61" s="29"/>
      <c r="R61" s="30"/>
      <c r="S61" s="30"/>
      <c r="T61" s="31"/>
      <c r="U61" s="31"/>
    </row>
    <row r="62" spans="1:21" s="13" customFormat="1" ht="35.1" customHeight="1" x14ac:dyDescent="0.3">
      <c r="A62" s="28"/>
      <c r="B62" s="32"/>
      <c r="C62" s="31"/>
      <c r="D62" s="9">
        <v>6604.88</v>
      </c>
      <c r="E62" s="7" t="s">
        <v>44</v>
      </c>
      <c r="F62" s="9">
        <v>6604.88</v>
      </c>
      <c r="G62" s="9">
        <v>6435.89</v>
      </c>
      <c r="H62" s="33"/>
      <c r="I62" s="33"/>
      <c r="J62" s="31"/>
      <c r="K62" s="31"/>
      <c r="L62" s="31"/>
      <c r="M62" s="31"/>
      <c r="N62" s="31"/>
      <c r="O62" s="31"/>
      <c r="P62" s="28"/>
      <c r="Q62" s="29"/>
      <c r="R62" s="30"/>
      <c r="S62" s="30"/>
      <c r="T62" s="31"/>
      <c r="U62" s="31"/>
    </row>
    <row r="63" spans="1:21" s="13" customFormat="1" ht="35.1" customHeight="1" x14ac:dyDescent="0.3">
      <c r="A63" s="28"/>
      <c r="B63" s="32"/>
      <c r="C63" s="31"/>
      <c r="D63" s="9">
        <v>0</v>
      </c>
      <c r="E63" s="7" t="s">
        <v>45</v>
      </c>
      <c r="F63" s="9">
        <v>0</v>
      </c>
      <c r="G63" s="9">
        <v>0</v>
      </c>
      <c r="H63" s="33"/>
      <c r="I63" s="33"/>
      <c r="J63" s="31"/>
      <c r="K63" s="31"/>
      <c r="L63" s="31"/>
      <c r="M63" s="31"/>
      <c r="N63" s="31"/>
      <c r="O63" s="31"/>
      <c r="P63" s="28"/>
      <c r="Q63" s="29"/>
      <c r="R63" s="30"/>
      <c r="S63" s="30"/>
      <c r="T63" s="31"/>
      <c r="U63" s="31"/>
    </row>
    <row r="64" spans="1:21" s="13" customFormat="1" ht="35.1" customHeight="1" x14ac:dyDescent="0.3">
      <c r="A64" s="28"/>
      <c r="B64" s="32"/>
      <c r="C64" s="31"/>
      <c r="D64" s="9">
        <v>0</v>
      </c>
      <c r="E64" s="7" t="s">
        <v>46</v>
      </c>
      <c r="F64" s="16">
        <v>0</v>
      </c>
      <c r="G64" s="16">
        <v>0</v>
      </c>
      <c r="H64" s="33"/>
      <c r="I64" s="33"/>
      <c r="J64" s="31"/>
      <c r="K64" s="31"/>
      <c r="L64" s="31"/>
      <c r="M64" s="31"/>
      <c r="N64" s="31"/>
      <c r="O64" s="31"/>
      <c r="P64" s="28"/>
      <c r="Q64" s="29"/>
      <c r="R64" s="30"/>
      <c r="S64" s="30"/>
      <c r="T64" s="31"/>
      <c r="U64" s="31"/>
    </row>
    <row r="65" spans="1:21" s="13" customFormat="1" ht="17.25" x14ac:dyDescent="0.3">
      <c r="A65" s="28" t="s">
        <v>119</v>
      </c>
      <c r="B65" s="29" t="s">
        <v>104</v>
      </c>
      <c r="C65" s="31" t="s">
        <v>105</v>
      </c>
      <c r="D65" s="9">
        <f>D66+D67+D68+D69+D70</f>
        <v>2649.1</v>
      </c>
      <c r="E65" s="14" t="s">
        <v>30</v>
      </c>
      <c r="F65" s="16">
        <f>F66+F67+F68+F69+F70</f>
        <v>150</v>
      </c>
      <c r="G65" s="16">
        <f>G66+G67+G68+G69+G70</f>
        <v>150</v>
      </c>
      <c r="H65" s="33" t="s">
        <v>31</v>
      </c>
      <c r="I65" s="33" t="s">
        <v>74</v>
      </c>
      <c r="J65" s="31" t="s">
        <v>63</v>
      </c>
      <c r="K65" s="31" t="s">
        <v>90</v>
      </c>
      <c r="L65" s="31" t="s">
        <v>65</v>
      </c>
      <c r="M65" s="31" t="s">
        <v>35</v>
      </c>
      <c r="N65" s="31" t="s">
        <v>120</v>
      </c>
      <c r="O65" s="31" t="s">
        <v>67</v>
      </c>
      <c r="P65" s="28" t="s">
        <v>121</v>
      </c>
      <c r="Q65" s="29" t="s">
        <v>122</v>
      </c>
      <c r="R65" s="30" t="s">
        <v>41</v>
      </c>
      <c r="S65" s="30" t="s">
        <v>41</v>
      </c>
      <c r="T65" s="31" t="s">
        <v>123</v>
      </c>
      <c r="U65" s="31" t="s">
        <v>41</v>
      </c>
    </row>
    <row r="66" spans="1:21" s="13" customFormat="1" ht="33" x14ac:dyDescent="0.3">
      <c r="A66" s="28"/>
      <c r="B66" s="29"/>
      <c r="C66" s="31"/>
      <c r="D66" s="9">
        <v>0</v>
      </c>
      <c r="E66" s="14" t="s">
        <v>42</v>
      </c>
      <c r="F66" s="16">
        <v>0</v>
      </c>
      <c r="G66" s="16">
        <v>0</v>
      </c>
      <c r="H66" s="33"/>
      <c r="I66" s="33"/>
      <c r="J66" s="31"/>
      <c r="K66" s="31"/>
      <c r="L66" s="31"/>
      <c r="M66" s="31"/>
      <c r="N66" s="31"/>
      <c r="O66" s="31"/>
      <c r="P66" s="28"/>
      <c r="Q66" s="29"/>
      <c r="R66" s="30"/>
      <c r="S66" s="30"/>
      <c r="T66" s="31"/>
      <c r="U66" s="31"/>
    </row>
    <row r="67" spans="1:21" s="13" customFormat="1" ht="33" x14ac:dyDescent="0.3">
      <c r="A67" s="28"/>
      <c r="B67" s="29"/>
      <c r="C67" s="31"/>
      <c r="D67" s="9">
        <v>0</v>
      </c>
      <c r="E67" s="14" t="s">
        <v>43</v>
      </c>
      <c r="F67" s="16">
        <v>0</v>
      </c>
      <c r="G67" s="16">
        <v>0</v>
      </c>
      <c r="H67" s="33"/>
      <c r="I67" s="33"/>
      <c r="J67" s="31"/>
      <c r="K67" s="31"/>
      <c r="L67" s="31"/>
      <c r="M67" s="31"/>
      <c r="N67" s="31"/>
      <c r="O67" s="31"/>
      <c r="P67" s="28"/>
      <c r="Q67" s="29"/>
      <c r="R67" s="30"/>
      <c r="S67" s="30"/>
      <c r="T67" s="31"/>
      <c r="U67" s="31"/>
    </row>
    <row r="68" spans="1:21" s="13" customFormat="1" ht="33" x14ac:dyDescent="0.3">
      <c r="A68" s="28"/>
      <c r="B68" s="29"/>
      <c r="C68" s="31"/>
      <c r="D68" s="9">
        <v>2649.1</v>
      </c>
      <c r="E68" s="14" t="s">
        <v>44</v>
      </c>
      <c r="F68" s="16">
        <v>150</v>
      </c>
      <c r="G68" s="16">
        <v>150</v>
      </c>
      <c r="H68" s="33"/>
      <c r="I68" s="33"/>
      <c r="J68" s="31"/>
      <c r="K68" s="31"/>
      <c r="L68" s="31"/>
      <c r="M68" s="31"/>
      <c r="N68" s="31"/>
      <c r="O68" s="31"/>
      <c r="P68" s="28"/>
      <c r="Q68" s="29"/>
      <c r="R68" s="30"/>
      <c r="S68" s="30"/>
      <c r="T68" s="31"/>
      <c r="U68" s="31"/>
    </row>
    <row r="69" spans="1:21" s="13" customFormat="1" ht="33" x14ac:dyDescent="0.3">
      <c r="A69" s="28"/>
      <c r="B69" s="29"/>
      <c r="C69" s="31"/>
      <c r="D69" s="9">
        <v>0</v>
      </c>
      <c r="E69" s="14" t="s">
        <v>45</v>
      </c>
      <c r="F69" s="16">
        <v>0</v>
      </c>
      <c r="G69" s="16">
        <v>0</v>
      </c>
      <c r="H69" s="33"/>
      <c r="I69" s="33"/>
      <c r="J69" s="31"/>
      <c r="K69" s="31"/>
      <c r="L69" s="31"/>
      <c r="M69" s="31"/>
      <c r="N69" s="31"/>
      <c r="O69" s="31"/>
      <c r="P69" s="28"/>
      <c r="Q69" s="29"/>
      <c r="R69" s="30"/>
      <c r="S69" s="30"/>
      <c r="T69" s="31"/>
      <c r="U69" s="31"/>
    </row>
    <row r="70" spans="1:21" s="13" customFormat="1" ht="33" x14ac:dyDescent="0.3">
      <c r="A70" s="28"/>
      <c r="B70" s="29"/>
      <c r="C70" s="31"/>
      <c r="D70" s="9">
        <v>0</v>
      </c>
      <c r="E70" s="14" t="s">
        <v>46</v>
      </c>
      <c r="F70" s="16">
        <v>0</v>
      </c>
      <c r="G70" s="16">
        <v>0</v>
      </c>
      <c r="H70" s="33"/>
      <c r="I70" s="33"/>
      <c r="J70" s="31"/>
      <c r="K70" s="31"/>
      <c r="L70" s="31"/>
      <c r="M70" s="31"/>
      <c r="N70" s="31"/>
      <c r="O70" s="31"/>
      <c r="P70" s="28"/>
      <c r="Q70" s="29"/>
      <c r="R70" s="30"/>
      <c r="S70" s="30"/>
      <c r="T70" s="31"/>
      <c r="U70" s="31"/>
    </row>
    <row r="71" spans="1:21" s="13" customFormat="1" ht="15.75" customHeight="1" x14ac:dyDescent="0.3">
      <c r="A71" s="28" t="s">
        <v>124</v>
      </c>
      <c r="B71" s="29" t="s">
        <v>125</v>
      </c>
      <c r="C71" s="31" t="s">
        <v>105</v>
      </c>
      <c r="D71" s="9">
        <v>107437.48</v>
      </c>
      <c r="E71" s="7" t="s">
        <v>30</v>
      </c>
      <c r="F71" s="9">
        <f>F72+F73+F74+F75+F76</f>
        <v>4136.1499999999996</v>
      </c>
      <c r="G71" s="9">
        <f>G72+G73+G74+G75+G76</f>
        <v>4012.69</v>
      </c>
      <c r="H71" s="33" t="s">
        <v>112</v>
      </c>
      <c r="I71" s="33"/>
      <c r="J71" s="31" t="s">
        <v>63</v>
      </c>
      <c r="K71" s="31" t="s">
        <v>106</v>
      </c>
      <c r="L71" s="31" t="s">
        <v>65</v>
      </c>
      <c r="M71" s="31" t="s">
        <v>35</v>
      </c>
      <c r="N71" s="31" t="s">
        <v>126</v>
      </c>
      <c r="O71" s="31" t="s">
        <v>67</v>
      </c>
      <c r="P71" s="28" t="s">
        <v>127</v>
      </c>
      <c r="Q71" s="29" t="s">
        <v>128</v>
      </c>
      <c r="R71" s="30" t="s">
        <v>41</v>
      </c>
      <c r="S71" s="30" t="s">
        <v>41</v>
      </c>
      <c r="T71" s="31" t="s">
        <v>129</v>
      </c>
      <c r="U71" s="31" t="s">
        <v>59</v>
      </c>
    </row>
    <row r="72" spans="1:21" s="13" customFormat="1" ht="33.75" x14ac:dyDescent="0.3">
      <c r="A72" s="28"/>
      <c r="B72" s="29"/>
      <c r="C72" s="31"/>
      <c r="D72" s="17">
        <v>0</v>
      </c>
      <c r="E72" s="7" t="s">
        <v>42</v>
      </c>
      <c r="F72" s="9">
        <v>0</v>
      </c>
      <c r="G72" s="9">
        <v>0</v>
      </c>
      <c r="H72" s="33"/>
      <c r="I72" s="33"/>
      <c r="J72" s="31"/>
      <c r="K72" s="31"/>
      <c r="L72" s="31"/>
      <c r="M72" s="31"/>
      <c r="N72" s="31"/>
      <c r="O72" s="31"/>
      <c r="P72" s="28"/>
      <c r="Q72" s="29"/>
      <c r="R72" s="30"/>
      <c r="S72" s="30"/>
      <c r="T72" s="31"/>
      <c r="U72" s="31"/>
    </row>
    <row r="73" spans="1:21" s="13" customFormat="1" ht="33.75" x14ac:dyDescent="0.3">
      <c r="A73" s="28"/>
      <c r="B73" s="29"/>
      <c r="C73" s="31"/>
      <c r="D73" s="9">
        <v>0</v>
      </c>
      <c r="E73" s="7" t="s">
        <v>43</v>
      </c>
      <c r="F73" s="9">
        <v>0</v>
      </c>
      <c r="G73" s="9">
        <v>0</v>
      </c>
      <c r="H73" s="33"/>
      <c r="I73" s="33"/>
      <c r="J73" s="31"/>
      <c r="K73" s="31"/>
      <c r="L73" s="31"/>
      <c r="M73" s="31"/>
      <c r="N73" s="31"/>
      <c r="O73" s="31"/>
      <c r="P73" s="28"/>
      <c r="Q73" s="29"/>
      <c r="R73" s="30"/>
      <c r="S73" s="30"/>
      <c r="T73" s="31"/>
      <c r="U73" s="31"/>
    </row>
    <row r="74" spans="1:21" s="13" customFormat="1" ht="33.75" x14ac:dyDescent="0.3">
      <c r="A74" s="28"/>
      <c r="B74" s="29"/>
      <c r="C74" s="31"/>
      <c r="D74" s="9">
        <v>4136.1499999999996</v>
      </c>
      <c r="E74" s="7" t="s">
        <v>44</v>
      </c>
      <c r="F74" s="9">
        <v>4136.1499999999996</v>
      </c>
      <c r="G74" s="9">
        <v>4012.69</v>
      </c>
      <c r="H74" s="33"/>
      <c r="I74" s="33"/>
      <c r="J74" s="31"/>
      <c r="K74" s="31"/>
      <c r="L74" s="31"/>
      <c r="M74" s="31"/>
      <c r="N74" s="31"/>
      <c r="O74" s="31"/>
      <c r="P74" s="28"/>
      <c r="Q74" s="29"/>
      <c r="R74" s="30"/>
      <c r="S74" s="30"/>
      <c r="T74" s="31"/>
      <c r="U74" s="31"/>
    </row>
    <row r="75" spans="1:21" s="13" customFormat="1" ht="33.75" x14ac:dyDescent="0.3">
      <c r="A75" s="28"/>
      <c r="B75" s="29"/>
      <c r="C75" s="31"/>
      <c r="D75" s="9">
        <v>0</v>
      </c>
      <c r="E75" s="7" t="s">
        <v>45</v>
      </c>
      <c r="F75" s="9">
        <v>0</v>
      </c>
      <c r="G75" s="9">
        <v>0</v>
      </c>
      <c r="H75" s="33"/>
      <c r="I75" s="33"/>
      <c r="J75" s="31"/>
      <c r="K75" s="31"/>
      <c r="L75" s="31"/>
      <c r="M75" s="31"/>
      <c r="N75" s="31"/>
      <c r="O75" s="31"/>
      <c r="P75" s="28"/>
      <c r="Q75" s="29"/>
      <c r="R75" s="30"/>
      <c r="S75" s="30"/>
      <c r="T75" s="31"/>
      <c r="U75" s="31"/>
    </row>
    <row r="76" spans="1:21" s="13" customFormat="1" ht="33.75" x14ac:dyDescent="0.3">
      <c r="A76" s="28"/>
      <c r="B76" s="29"/>
      <c r="C76" s="31"/>
      <c r="D76" s="9">
        <v>0</v>
      </c>
      <c r="E76" s="7" t="s">
        <v>46</v>
      </c>
      <c r="F76" s="9">
        <v>0</v>
      </c>
      <c r="G76" s="9">
        <v>0</v>
      </c>
      <c r="H76" s="33"/>
      <c r="I76" s="33"/>
      <c r="J76" s="31"/>
      <c r="K76" s="31"/>
      <c r="L76" s="31"/>
      <c r="M76" s="31"/>
      <c r="N76" s="31"/>
      <c r="O76" s="31"/>
      <c r="P76" s="28"/>
      <c r="Q76" s="29"/>
      <c r="R76" s="30"/>
      <c r="S76" s="30"/>
      <c r="T76" s="31"/>
      <c r="U76" s="31"/>
    </row>
    <row r="77" spans="1:21" ht="15.75" x14ac:dyDescent="0.25">
      <c r="A77" s="34" t="s">
        <v>130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1" s="13" customFormat="1" ht="22.5" customHeight="1" x14ac:dyDescent="0.3">
      <c r="A78" s="28" t="s">
        <v>131</v>
      </c>
      <c r="B78" s="32" t="s">
        <v>132</v>
      </c>
      <c r="C78" s="31" t="s">
        <v>133</v>
      </c>
      <c r="D78" s="9">
        <f>D79+D80+D81+D82+D83</f>
        <v>68267</v>
      </c>
      <c r="E78" s="7" t="s">
        <v>30</v>
      </c>
      <c r="F78" s="16">
        <f>F79+F80+F81+F82+F83</f>
        <v>48400</v>
      </c>
      <c r="G78" s="16">
        <f>G79+G80+G81+G82+G83</f>
        <v>33400</v>
      </c>
      <c r="H78" s="33" t="s">
        <v>112</v>
      </c>
      <c r="I78" s="33" t="s">
        <v>74</v>
      </c>
      <c r="J78" s="31" t="s">
        <v>63</v>
      </c>
      <c r="K78" s="31" t="s">
        <v>134</v>
      </c>
      <c r="L78" s="31" t="s">
        <v>34</v>
      </c>
      <c r="M78" s="31" t="s">
        <v>35</v>
      </c>
      <c r="N78" s="31" t="s">
        <v>135</v>
      </c>
      <c r="O78" s="31" t="s">
        <v>67</v>
      </c>
      <c r="P78" s="28" t="s">
        <v>136</v>
      </c>
      <c r="Q78" s="29" t="s">
        <v>100</v>
      </c>
      <c r="R78" s="30" t="s">
        <v>41</v>
      </c>
      <c r="S78" s="30" t="s">
        <v>41</v>
      </c>
      <c r="T78" s="31" t="s">
        <v>137</v>
      </c>
      <c r="U78" s="31" t="s">
        <v>59</v>
      </c>
    </row>
    <row r="79" spans="1:21" s="13" customFormat="1" ht="33.75" x14ac:dyDescent="0.3">
      <c r="A79" s="28"/>
      <c r="B79" s="32"/>
      <c r="C79" s="31"/>
      <c r="D79" s="9">
        <v>0</v>
      </c>
      <c r="E79" s="7" t="s">
        <v>42</v>
      </c>
      <c r="F79" s="9">
        <v>0</v>
      </c>
      <c r="G79" s="9">
        <v>0</v>
      </c>
      <c r="H79" s="33"/>
      <c r="I79" s="33"/>
      <c r="J79" s="31"/>
      <c r="K79" s="31"/>
      <c r="L79" s="31"/>
      <c r="M79" s="31"/>
      <c r="N79" s="31"/>
      <c r="O79" s="31"/>
      <c r="P79" s="28"/>
      <c r="Q79" s="29"/>
      <c r="R79" s="30"/>
      <c r="S79" s="30"/>
      <c r="T79" s="31"/>
      <c r="U79" s="31"/>
    </row>
    <row r="80" spans="1:21" s="13" customFormat="1" ht="33.75" x14ac:dyDescent="0.3">
      <c r="A80" s="28"/>
      <c r="B80" s="32"/>
      <c r="C80" s="31"/>
      <c r="D80" s="9">
        <v>0</v>
      </c>
      <c r="E80" s="7" t="s">
        <v>43</v>
      </c>
      <c r="F80" s="9">
        <v>0</v>
      </c>
      <c r="G80" s="9">
        <v>0</v>
      </c>
      <c r="H80" s="33"/>
      <c r="I80" s="33"/>
      <c r="J80" s="31"/>
      <c r="K80" s="31"/>
      <c r="L80" s="31"/>
      <c r="M80" s="31"/>
      <c r="N80" s="31"/>
      <c r="O80" s="31"/>
      <c r="P80" s="28"/>
      <c r="Q80" s="29"/>
      <c r="R80" s="30"/>
      <c r="S80" s="30"/>
      <c r="T80" s="31"/>
      <c r="U80" s="31"/>
    </row>
    <row r="81" spans="1:21" s="13" customFormat="1" ht="33.75" x14ac:dyDescent="0.3">
      <c r="A81" s="28"/>
      <c r="B81" s="32"/>
      <c r="C81" s="31"/>
      <c r="D81" s="9">
        <v>0</v>
      </c>
      <c r="E81" s="7" t="s">
        <v>44</v>
      </c>
      <c r="F81" s="9">
        <v>0</v>
      </c>
      <c r="G81" s="9">
        <v>0</v>
      </c>
      <c r="H81" s="33"/>
      <c r="I81" s="33"/>
      <c r="J81" s="31"/>
      <c r="K81" s="31"/>
      <c r="L81" s="31"/>
      <c r="M81" s="31"/>
      <c r="N81" s="31"/>
      <c r="O81" s="31"/>
      <c r="P81" s="28"/>
      <c r="Q81" s="29"/>
      <c r="R81" s="30"/>
      <c r="S81" s="30"/>
      <c r="T81" s="31"/>
      <c r="U81" s="31"/>
    </row>
    <row r="82" spans="1:21" s="13" customFormat="1" ht="33.75" x14ac:dyDescent="0.3">
      <c r="A82" s="28"/>
      <c r="B82" s="32"/>
      <c r="C82" s="31"/>
      <c r="D82" s="9">
        <f>48400+19867</f>
        <v>68267</v>
      </c>
      <c r="E82" s="7" t="s">
        <v>45</v>
      </c>
      <c r="F82" s="9">
        <v>48400</v>
      </c>
      <c r="G82" s="9">
        <v>33400</v>
      </c>
      <c r="H82" s="33"/>
      <c r="I82" s="33"/>
      <c r="J82" s="31"/>
      <c r="K82" s="31"/>
      <c r="L82" s="31"/>
      <c r="M82" s="31"/>
      <c r="N82" s="31"/>
      <c r="O82" s="31"/>
      <c r="P82" s="28"/>
      <c r="Q82" s="29"/>
      <c r="R82" s="30"/>
      <c r="S82" s="30"/>
      <c r="T82" s="31"/>
      <c r="U82" s="31"/>
    </row>
    <row r="83" spans="1:21" s="13" customFormat="1" ht="33.75" x14ac:dyDescent="0.3">
      <c r="A83" s="28"/>
      <c r="B83" s="32"/>
      <c r="C83" s="31"/>
      <c r="D83" s="9">
        <v>0</v>
      </c>
      <c r="E83" s="7" t="s">
        <v>46</v>
      </c>
      <c r="F83" s="16">
        <v>0</v>
      </c>
      <c r="G83" s="16">
        <v>0</v>
      </c>
      <c r="H83" s="33"/>
      <c r="I83" s="33"/>
      <c r="J83" s="31"/>
      <c r="K83" s="31"/>
      <c r="L83" s="31"/>
      <c r="M83" s="31"/>
      <c r="N83" s="31"/>
      <c r="O83" s="31"/>
      <c r="P83" s="28"/>
      <c r="Q83" s="29"/>
      <c r="R83" s="30"/>
      <c r="S83" s="30"/>
      <c r="T83" s="31"/>
      <c r="U83" s="31"/>
    </row>
    <row r="84" spans="1:21" s="13" customFormat="1" ht="17.25" x14ac:dyDescent="0.3">
      <c r="A84" s="31" t="s">
        <v>138</v>
      </c>
      <c r="B84" s="32" t="s">
        <v>139</v>
      </c>
      <c r="C84" s="31" t="s">
        <v>133</v>
      </c>
      <c r="D84" s="9">
        <f>D85+D86+D87+D88+D89</f>
        <v>57600.66</v>
      </c>
      <c r="E84" s="14" t="s">
        <v>30</v>
      </c>
      <c r="F84" s="16">
        <f>F85+F86+F87+F88+F89</f>
        <v>2385.13</v>
      </c>
      <c r="G84" s="16">
        <f>G85+G86+G87+G88+G89</f>
        <v>2385.13</v>
      </c>
      <c r="H84" s="33" t="s">
        <v>112</v>
      </c>
      <c r="I84" s="33"/>
      <c r="J84" s="31" t="s">
        <v>34</v>
      </c>
      <c r="K84" s="31" t="s">
        <v>106</v>
      </c>
      <c r="L84" s="31" t="s">
        <v>34</v>
      </c>
      <c r="M84" s="31" t="s">
        <v>35</v>
      </c>
      <c r="N84" s="31" t="s">
        <v>140</v>
      </c>
      <c r="O84" s="31" t="s">
        <v>67</v>
      </c>
      <c r="P84" s="28" t="s">
        <v>141</v>
      </c>
      <c r="Q84" s="29" t="s">
        <v>142</v>
      </c>
      <c r="R84" s="30" t="s">
        <v>41</v>
      </c>
      <c r="S84" s="30" t="s">
        <v>41</v>
      </c>
      <c r="T84" s="31" t="s">
        <v>143</v>
      </c>
      <c r="U84" s="31" t="s">
        <v>59</v>
      </c>
    </row>
    <row r="85" spans="1:21" s="13" customFormat="1" ht="33" x14ac:dyDescent="0.3">
      <c r="A85" s="31"/>
      <c r="B85" s="32"/>
      <c r="C85" s="31"/>
      <c r="D85" s="9">
        <v>0</v>
      </c>
      <c r="E85" s="14" t="s">
        <v>42</v>
      </c>
      <c r="F85" s="9">
        <v>0</v>
      </c>
      <c r="G85" s="9">
        <v>0</v>
      </c>
      <c r="H85" s="33"/>
      <c r="I85" s="33"/>
      <c r="J85" s="31"/>
      <c r="K85" s="31"/>
      <c r="L85" s="31"/>
      <c r="M85" s="31"/>
      <c r="N85" s="31"/>
      <c r="O85" s="31"/>
      <c r="P85" s="28"/>
      <c r="Q85" s="29"/>
      <c r="R85" s="30"/>
      <c r="S85" s="30"/>
      <c r="T85" s="31"/>
      <c r="U85" s="31"/>
    </row>
    <row r="86" spans="1:21" s="13" customFormat="1" ht="33" x14ac:dyDescent="0.3">
      <c r="A86" s="31"/>
      <c r="B86" s="32"/>
      <c r="C86" s="31"/>
      <c r="D86" s="9">
        <v>0</v>
      </c>
      <c r="E86" s="14" t="s">
        <v>43</v>
      </c>
      <c r="F86" s="9">
        <v>0</v>
      </c>
      <c r="G86" s="9">
        <v>0</v>
      </c>
      <c r="H86" s="33"/>
      <c r="I86" s="33"/>
      <c r="J86" s="31"/>
      <c r="K86" s="31"/>
      <c r="L86" s="31"/>
      <c r="M86" s="31"/>
      <c r="N86" s="31"/>
      <c r="O86" s="31"/>
      <c r="P86" s="28"/>
      <c r="Q86" s="29"/>
      <c r="R86" s="30"/>
      <c r="S86" s="30"/>
      <c r="T86" s="31"/>
      <c r="U86" s="31"/>
    </row>
    <row r="87" spans="1:21" s="13" customFormat="1" ht="33" x14ac:dyDescent="0.3">
      <c r="A87" s="31"/>
      <c r="B87" s="32"/>
      <c r="C87" s="31"/>
      <c r="D87" s="9">
        <v>57600.66</v>
      </c>
      <c r="E87" s="14" t="s">
        <v>44</v>
      </c>
      <c r="F87" s="9">
        <v>2385.13</v>
      </c>
      <c r="G87" s="9">
        <v>2385.13</v>
      </c>
      <c r="H87" s="33"/>
      <c r="I87" s="33"/>
      <c r="J87" s="31"/>
      <c r="K87" s="31"/>
      <c r="L87" s="31"/>
      <c r="M87" s="31"/>
      <c r="N87" s="31"/>
      <c r="O87" s="31"/>
      <c r="P87" s="28"/>
      <c r="Q87" s="29"/>
      <c r="R87" s="30"/>
      <c r="S87" s="30"/>
      <c r="T87" s="31"/>
      <c r="U87" s="31"/>
    </row>
    <row r="88" spans="1:21" s="13" customFormat="1" ht="33" x14ac:dyDescent="0.3">
      <c r="A88" s="31"/>
      <c r="B88" s="32"/>
      <c r="C88" s="31"/>
      <c r="D88" s="9">
        <v>0</v>
      </c>
      <c r="E88" s="14" t="s">
        <v>45</v>
      </c>
      <c r="F88" s="9">
        <v>0</v>
      </c>
      <c r="G88" s="9">
        <v>0</v>
      </c>
      <c r="H88" s="33"/>
      <c r="I88" s="33"/>
      <c r="J88" s="31"/>
      <c r="K88" s="31"/>
      <c r="L88" s="31"/>
      <c r="M88" s="31"/>
      <c r="N88" s="31"/>
      <c r="O88" s="31"/>
      <c r="P88" s="28"/>
      <c r="Q88" s="29"/>
      <c r="R88" s="30"/>
      <c r="S88" s="30"/>
      <c r="T88" s="31"/>
      <c r="U88" s="31"/>
    </row>
    <row r="89" spans="1:21" s="13" customFormat="1" ht="33" x14ac:dyDescent="0.3">
      <c r="A89" s="31"/>
      <c r="B89" s="32"/>
      <c r="C89" s="31"/>
      <c r="D89" s="9">
        <v>0</v>
      </c>
      <c r="E89" s="14" t="s">
        <v>46</v>
      </c>
      <c r="F89" s="16">
        <v>0</v>
      </c>
      <c r="G89" s="16">
        <v>0</v>
      </c>
      <c r="H89" s="33"/>
      <c r="I89" s="33"/>
      <c r="J89" s="31"/>
      <c r="K89" s="31"/>
      <c r="L89" s="31"/>
      <c r="M89" s="31"/>
      <c r="N89" s="31"/>
      <c r="O89" s="31"/>
      <c r="P89" s="28"/>
      <c r="Q89" s="29"/>
      <c r="R89" s="30"/>
      <c r="S89" s="30"/>
      <c r="T89" s="31"/>
      <c r="U89" s="31"/>
    </row>
    <row r="90" spans="1:21" x14ac:dyDescent="0.25">
      <c r="A90" s="25" t="s">
        <v>144</v>
      </c>
      <c r="B90" s="25" t="s">
        <v>145</v>
      </c>
      <c r="C90" s="27" t="s">
        <v>133</v>
      </c>
      <c r="D90" s="18">
        <f>D91+D92+D93+D94+D95+D96</f>
        <v>481300.98</v>
      </c>
      <c r="E90" s="19" t="s">
        <v>30</v>
      </c>
      <c r="F90" s="20">
        <f>F91+F92+F93+F94+F95</f>
        <v>220920.29</v>
      </c>
      <c r="G90" s="20">
        <f>G91+G92+G93+G94+G95</f>
        <v>28411.199999999997</v>
      </c>
      <c r="H90" s="25">
        <v>2006</v>
      </c>
      <c r="I90" s="25">
        <v>2020</v>
      </c>
      <c r="J90" s="27" t="s">
        <v>65</v>
      </c>
      <c r="K90" s="27" t="s">
        <v>146</v>
      </c>
      <c r="L90" s="25" t="s">
        <v>65</v>
      </c>
      <c r="M90" s="25" t="s">
        <v>35</v>
      </c>
      <c r="N90" s="25" t="s">
        <v>147</v>
      </c>
      <c r="O90" s="25" t="s">
        <v>67</v>
      </c>
      <c r="P90" s="25" t="s">
        <v>148</v>
      </c>
      <c r="Q90" s="25" t="s">
        <v>149</v>
      </c>
      <c r="R90" s="26" t="s">
        <v>41</v>
      </c>
      <c r="S90" s="26" t="s">
        <v>41</v>
      </c>
      <c r="T90" s="27" t="s">
        <v>150</v>
      </c>
      <c r="U90" s="26" t="s">
        <v>41</v>
      </c>
    </row>
    <row r="91" spans="1:21" ht="30" x14ac:dyDescent="0.25">
      <c r="A91" s="25"/>
      <c r="B91" s="25"/>
      <c r="C91" s="27"/>
      <c r="D91" s="20">
        <v>0</v>
      </c>
      <c r="E91" s="19" t="s">
        <v>42</v>
      </c>
      <c r="F91" s="20">
        <v>0</v>
      </c>
      <c r="G91" s="20">
        <v>0</v>
      </c>
      <c r="H91" s="25"/>
      <c r="I91" s="25"/>
      <c r="J91" s="27"/>
      <c r="K91" s="27"/>
      <c r="L91" s="25"/>
      <c r="M91" s="25"/>
      <c r="N91" s="25"/>
      <c r="O91" s="25"/>
      <c r="P91" s="25"/>
      <c r="Q91" s="25"/>
      <c r="R91" s="26"/>
      <c r="S91" s="26"/>
      <c r="T91" s="27"/>
      <c r="U91" s="26"/>
    </row>
    <row r="92" spans="1:21" ht="30" x14ac:dyDescent="0.25">
      <c r="A92" s="25"/>
      <c r="B92" s="25"/>
      <c r="C92" s="27"/>
      <c r="D92" s="20">
        <v>360274.3</v>
      </c>
      <c r="E92" s="19" t="s">
        <v>43</v>
      </c>
      <c r="F92" s="20">
        <v>171198.29</v>
      </c>
      <c r="G92" s="20">
        <v>11925.4</v>
      </c>
      <c r="H92" s="25"/>
      <c r="I92" s="25"/>
      <c r="J92" s="27"/>
      <c r="K92" s="27"/>
      <c r="L92" s="25"/>
      <c r="M92" s="25"/>
      <c r="N92" s="25"/>
      <c r="O92" s="25"/>
      <c r="P92" s="25"/>
      <c r="Q92" s="25"/>
      <c r="R92" s="26"/>
      <c r="S92" s="26"/>
      <c r="T92" s="27"/>
      <c r="U92" s="26"/>
    </row>
    <row r="93" spans="1:21" ht="30" x14ac:dyDescent="0.25">
      <c r="A93" s="25"/>
      <c r="B93" s="25"/>
      <c r="C93" s="27"/>
      <c r="D93" s="20">
        <v>112747.3</v>
      </c>
      <c r="E93" s="19" t="s">
        <v>44</v>
      </c>
      <c r="F93" s="20">
        <v>49722</v>
      </c>
      <c r="G93" s="20">
        <v>16485.8</v>
      </c>
      <c r="H93" s="25"/>
      <c r="I93" s="25"/>
      <c r="J93" s="27"/>
      <c r="K93" s="27"/>
      <c r="L93" s="25"/>
      <c r="M93" s="25"/>
      <c r="N93" s="25"/>
      <c r="O93" s="25"/>
      <c r="P93" s="25"/>
      <c r="Q93" s="25"/>
      <c r="R93" s="26"/>
      <c r="S93" s="26"/>
      <c r="T93" s="27"/>
      <c r="U93" s="26"/>
    </row>
    <row r="94" spans="1:21" ht="30" x14ac:dyDescent="0.25">
      <c r="A94" s="25"/>
      <c r="B94" s="25"/>
      <c r="C94" s="27"/>
      <c r="D94" s="20">
        <v>0</v>
      </c>
      <c r="E94" s="19" t="s">
        <v>45</v>
      </c>
      <c r="F94" s="20">
        <v>0</v>
      </c>
      <c r="G94" s="20">
        <v>0</v>
      </c>
      <c r="H94" s="25"/>
      <c r="I94" s="25"/>
      <c r="J94" s="27"/>
      <c r="K94" s="27"/>
      <c r="L94" s="25"/>
      <c r="M94" s="25"/>
      <c r="N94" s="25"/>
      <c r="O94" s="25"/>
      <c r="P94" s="25"/>
      <c r="Q94" s="25"/>
      <c r="R94" s="26"/>
      <c r="S94" s="26"/>
      <c r="T94" s="27"/>
      <c r="U94" s="26"/>
    </row>
    <row r="95" spans="1:21" ht="45" x14ac:dyDescent="0.25">
      <c r="A95" s="25"/>
      <c r="B95" s="25"/>
      <c r="C95" s="27"/>
      <c r="D95" s="20">
        <v>0</v>
      </c>
      <c r="E95" s="21" t="s">
        <v>151</v>
      </c>
      <c r="F95" s="20">
        <v>0</v>
      </c>
      <c r="G95" s="20">
        <v>0</v>
      </c>
      <c r="H95" s="25"/>
      <c r="I95" s="25"/>
      <c r="J95" s="27"/>
      <c r="K95" s="27"/>
      <c r="L95" s="25"/>
      <c r="M95" s="25"/>
      <c r="N95" s="25"/>
      <c r="O95" s="25"/>
      <c r="P95" s="25"/>
      <c r="Q95" s="25"/>
      <c r="R95" s="26"/>
      <c r="S95" s="26"/>
      <c r="T95" s="27"/>
      <c r="U95" s="26"/>
    </row>
    <row r="96" spans="1:21" x14ac:dyDescent="0.25">
      <c r="A96" s="25"/>
      <c r="B96" s="25"/>
      <c r="C96" s="27"/>
      <c r="D96" s="20">
        <v>8279.3799999999992</v>
      </c>
      <c r="E96" s="22" t="s">
        <v>152</v>
      </c>
      <c r="F96" s="20">
        <v>8279.3799999999992</v>
      </c>
      <c r="G96" s="20">
        <v>0</v>
      </c>
      <c r="H96" s="25"/>
      <c r="I96" s="25"/>
      <c r="J96" s="27"/>
      <c r="K96" s="27"/>
      <c r="L96" s="25"/>
      <c r="M96" s="25"/>
      <c r="N96" s="25"/>
      <c r="O96" s="25"/>
      <c r="P96" s="25"/>
      <c r="Q96" s="25"/>
      <c r="R96" s="26"/>
      <c r="S96" s="26"/>
      <c r="T96" s="27"/>
      <c r="U96" s="26"/>
    </row>
  </sheetData>
  <mergeCells count="261">
    <mergeCell ref="A2:Q2"/>
    <mergeCell ref="A3:J3"/>
    <mergeCell ref="A5:A6"/>
    <mergeCell ref="B5:B6"/>
    <mergeCell ref="C5:C6"/>
    <mergeCell ref="D5:D6"/>
    <mergeCell ref="E5:E6"/>
    <mergeCell ref="F5:F6"/>
    <mergeCell ref="G5:G6"/>
    <mergeCell ref="H5:I5"/>
    <mergeCell ref="Q5:Q6"/>
    <mergeCell ref="R5:T5"/>
    <mergeCell ref="U5:U6"/>
    <mergeCell ref="A8:U8"/>
    <mergeCell ref="A9:A14"/>
    <mergeCell ref="B9:B14"/>
    <mergeCell ref="C9:C14"/>
    <mergeCell ref="H9:H14"/>
    <mergeCell ref="I9:I14"/>
    <mergeCell ref="J9:J14"/>
    <mergeCell ref="J5:K5"/>
    <mergeCell ref="L5:L6"/>
    <mergeCell ref="M5:M6"/>
    <mergeCell ref="N5:N6"/>
    <mergeCell ref="O5:O6"/>
    <mergeCell ref="P5:P6"/>
    <mergeCell ref="Q9:Q14"/>
    <mergeCell ref="R9:R14"/>
    <mergeCell ref="S9:S14"/>
    <mergeCell ref="T9:T14"/>
    <mergeCell ref="U9:U14"/>
    <mergeCell ref="A15:A20"/>
    <mergeCell ref="B15:B20"/>
    <mergeCell ref="C15:C20"/>
    <mergeCell ref="H15:H20"/>
    <mergeCell ref="I15:I20"/>
    <mergeCell ref="K9:K14"/>
    <mergeCell ref="L9:L14"/>
    <mergeCell ref="M9:M14"/>
    <mergeCell ref="N9:N14"/>
    <mergeCell ref="O9:O14"/>
    <mergeCell ref="P9:P14"/>
    <mergeCell ref="P15:P20"/>
    <mergeCell ref="Q15:Q20"/>
    <mergeCell ref="R15:R20"/>
    <mergeCell ref="S15:S20"/>
    <mergeCell ref="T15:T20"/>
    <mergeCell ref="U15:U20"/>
    <mergeCell ref="J15:J20"/>
    <mergeCell ref="K15:K20"/>
    <mergeCell ref="L15:L20"/>
    <mergeCell ref="M15:M20"/>
    <mergeCell ref="N15:N20"/>
    <mergeCell ref="O15:O20"/>
    <mergeCell ref="Q21:Q26"/>
    <mergeCell ref="R21:R26"/>
    <mergeCell ref="S21:S26"/>
    <mergeCell ref="T21:T26"/>
    <mergeCell ref="U21:U26"/>
    <mergeCell ref="A27:A32"/>
    <mergeCell ref="B27:B32"/>
    <mergeCell ref="C27:C32"/>
    <mergeCell ref="H27:H32"/>
    <mergeCell ref="I27:I32"/>
    <mergeCell ref="K21:K26"/>
    <mergeCell ref="L21:L26"/>
    <mergeCell ref="M21:M26"/>
    <mergeCell ref="N21:N26"/>
    <mergeCell ref="O21:O26"/>
    <mergeCell ref="P21:P26"/>
    <mergeCell ref="A21:A26"/>
    <mergeCell ref="B21:B26"/>
    <mergeCell ref="C21:C26"/>
    <mergeCell ref="H21:H26"/>
    <mergeCell ref="I21:I26"/>
    <mergeCell ref="J21:J26"/>
    <mergeCell ref="P27:P32"/>
    <mergeCell ref="Q27:Q32"/>
    <mergeCell ref="R27:R32"/>
    <mergeCell ref="S27:S32"/>
    <mergeCell ref="T27:T32"/>
    <mergeCell ref="U27:U32"/>
    <mergeCell ref="J27:J32"/>
    <mergeCell ref="K27:K32"/>
    <mergeCell ref="L27:L32"/>
    <mergeCell ref="M27:M32"/>
    <mergeCell ref="N27:N32"/>
    <mergeCell ref="O27:O32"/>
    <mergeCell ref="Q33:Q38"/>
    <mergeCell ref="R33:R38"/>
    <mergeCell ref="S33:S38"/>
    <mergeCell ref="T33:T38"/>
    <mergeCell ref="U33:U38"/>
    <mergeCell ref="A39:U39"/>
    <mergeCell ref="K33:K38"/>
    <mergeCell ref="L33:L38"/>
    <mergeCell ref="M33:M38"/>
    <mergeCell ref="N33:N38"/>
    <mergeCell ref="O33:O38"/>
    <mergeCell ref="P33:P38"/>
    <mergeCell ref="A33:A38"/>
    <mergeCell ref="B33:B38"/>
    <mergeCell ref="C33:C38"/>
    <mergeCell ref="H33:H38"/>
    <mergeCell ref="I33:I38"/>
    <mergeCell ref="J33:J38"/>
    <mergeCell ref="Q40:Q45"/>
    <mergeCell ref="R40:R45"/>
    <mergeCell ref="S40:S45"/>
    <mergeCell ref="T40:T45"/>
    <mergeCell ref="U40:U45"/>
    <mergeCell ref="A46:A51"/>
    <mergeCell ref="B46:B51"/>
    <mergeCell ref="C46:C51"/>
    <mergeCell ref="H46:H51"/>
    <mergeCell ref="I46:I51"/>
    <mergeCell ref="K40:K45"/>
    <mergeCell ref="L40:L45"/>
    <mergeCell ref="M40:M45"/>
    <mergeCell ref="N40:N45"/>
    <mergeCell ref="O40:O45"/>
    <mergeCell ref="P40:P45"/>
    <mergeCell ref="A40:A45"/>
    <mergeCell ref="B40:B45"/>
    <mergeCell ref="C40:C45"/>
    <mergeCell ref="H40:H45"/>
    <mergeCell ref="I40:I45"/>
    <mergeCell ref="J40:J45"/>
    <mergeCell ref="P46:P51"/>
    <mergeCell ref="Q46:Q51"/>
    <mergeCell ref="R46:R51"/>
    <mergeCell ref="S46:S51"/>
    <mergeCell ref="T46:T51"/>
    <mergeCell ref="U46:U51"/>
    <mergeCell ref="J46:J51"/>
    <mergeCell ref="K46:K51"/>
    <mergeCell ref="L46:L51"/>
    <mergeCell ref="M46:M51"/>
    <mergeCell ref="N46:N51"/>
    <mergeCell ref="O46:O51"/>
    <mergeCell ref="A52:U52"/>
    <mergeCell ref="A53:A58"/>
    <mergeCell ref="B53:B58"/>
    <mergeCell ref="C53:C58"/>
    <mergeCell ref="H53:H58"/>
    <mergeCell ref="I53:I58"/>
    <mergeCell ref="J53:J58"/>
    <mergeCell ref="K53:K58"/>
    <mergeCell ref="L53:L58"/>
    <mergeCell ref="M53:M58"/>
    <mergeCell ref="T53:T58"/>
    <mergeCell ref="U53:U58"/>
    <mergeCell ref="A59:A64"/>
    <mergeCell ref="B59:B64"/>
    <mergeCell ref="C59:C64"/>
    <mergeCell ref="H59:H64"/>
    <mergeCell ref="I59:I64"/>
    <mergeCell ref="J59:J64"/>
    <mergeCell ref="K59:K64"/>
    <mergeCell ref="L59:L64"/>
    <mergeCell ref="N53:N58"/>
    <mergeCell ref="O53:O58"/>
    <mergeCell ref="P53:P58"/>
    <mergeCell ref="Q53:Q58"/>
    <mergeCell ref="R53:R58"/>
    <mergeCell ref="S53:S58"/>
    <mergeCell ref="S59:S64"/>
    <mergeCell ref="T59:T64"/>
    <mergeCell ref="U59:U64"/>
    <mergeCell ref="A65:A70"/>
    <mergeCell ref="B65:B70"/>
    <mergeCell ref="C65:C70"/>
    <mergeCell ref="H65:H70"/>
    <mergeCell ref="I65:I70"/>
    <mergeCell ref="J65:J70"/>
    <mergeCell ref="K65:K70"/>
    <mergeCell ref="M59:M64"/>
    <mergeCell ref="N59:N64"/>
    <mergeCell ref="O59:O64"/>
    <mergeCell ref="P59:P64"/>
    <mergeCell ref="Q59:Q64"/>
    <mergeCell ref="R59:R64"/>
    <mergeCell ref="R65:R70"/>
    <mergeCell ref="S65:S70"/>
    <mergeCell ref="T65:T70"/>
    <mergeCell ref="U65:U70"/>
    <mergeCell ref="A71:A76"/>
    <mergeCell ref="B71:B76"/>
    <mergeCell ref="C71:C76"/>
    <mergeCell ref="H71:H76"/>
    <mergeCell ref="I71:I76"/>
    <mergeCell ref="J71:J76"/>
    <mergeCell ref="L65:L70"/>
    <mergeCell ref="M65:M70"/>
    <mergeCell ref="N65:N70"/>
    <mergeCell ref="O65:O70"/>
    <mergeCell ref="P65:P70"/>
    <mergeCell ref="Q65:Q70"/>
    <mergeCell ref="Q71:Q76"/>
    <mergeCell ref="R71:R76"/>
    <mergeCell ref="S71:S76"/>
    <mergeCell ref="T71:T76"/>
    <mergeCell ref="U71:U76"/>
    <mergeCell ref="A77:U77"/>
    <mergeCell ref="K71:K76"/>
    <mergeCell ref="L71:L76"/>
    <mergeCell ref="M71:M76"/>
    <mergeCell ref="N71:N76"/>
    <mergeCell ref="O71:O76"/>
    <mergeCell ref="P71:P76"/>
    <mergeCell ref="Q78:Q83"/>
    <mergeCell ref="R78:R83"/>
    <mergeCell ref="S78:S83"/>
    <mergeCell ref="T78:T83"/>
    <mergeCell ref="U78:U83"/>
    <mergeCell ref="A84:A89"/>
    <mergeCell ref="B84:B89"/>
    <mergeCell ref="C84:C89"/>
    <mergeCell ref="H84:H89"/>
    <mergeCell ref="I84:I89"/>
    <mergeCell ref="K78:K83"/>
    <mergeCell ref="L78:L83"/>
    <mergeCell ref="M78:M83"/>
    <mergeCell ref="N78:N83"/>
    <mergeCell ref="O78:O83"/>
    <mergeCell ref="P78:P83"/>
    <mergeCell ref="A78:A83"/>
    <mergeCell ref="B78:B83"/>
    <mergeCell ref="C78:C83"/>
    <mergeCell ref="H78:H83"/>
    <mergeCell ref="I78:I83"/>
    <mergeCell ref="J78:J83"/>
    <mergeCell ref="S84:S89"/>
    <mergeCell ref="T84:T89"/>
    <mergeCell ref="U84:U89"/>
    <mergeCell ref="J84:J89"/>
    <mergeCell ref="K84:K89"/>
    <mergeCell ref="L84:L89"/>
    <mergeCell ref="M84:M89"/>
    <mergeCell ref="N84:N89"/>
    <mergeCell ref="O84:O89"/>
    <mergeCell ref="A90:A96"/>
    <mergeCell ref="B90:B96"/>
    <mergeCell ref="C90:C96"/>
    <mergeCell ref="H90:H96"/>
    <mergeCell ref="I90:I96"/>
    <mergeCell ref="J90:J96"/>
    <mergeCell ref="P84:P89"/>
    <mergeCell ref="Q84:Q89"/>
    <mergeCell ref="R84:R89"/>
    <mergeCell ref="Q90:Q96"/>
    <mergeCell ref="R90:R96"/>
    <mergeCell ref="S90:S96"/>
    <mergeCell ref="T90:T96"/>
    <mergeCell ref="U90:U96"/>
    <mergeCell ref="K90:K96"/>
    <mergeCell ref="L90:L96"/>
    <mergeCell ref="M90:M96"/>
    <mergeCell ref="N90:N96"/>
    <mergeCell ref="O90:O96"/>
    <mergeCell ref="P90:P96"/>
  </mergeCells>
  <pageMargins left="0.31496062992125984" right="0.31496062992125984" top="0.74803149606299213" bottom="0.74803149606299213" header="0.31496062992125984" footer="0.31496062992125984"/>
  <pageSetup paperSize="9" scale="35" fitToHeight="3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(5)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Пилипцова Диана Викторовна</dc:creator>
  <cp:lastModifiedBy>Пилипцова Диана Викторовна</cp:lastModifiedBy>
  <dcterms:created xsi:type="dcterms:W3CDTF">2020-03-12T05:09:46Z</dcterms:created>
  <dcterms:modified xsi:type="dcterms:W3CDTF">2020-03-12T07:11:56Z</dcterms:modified>
</cp:coreProperties>
</file>