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2021 год" sheetId="1" r:id="rId1"/>
  </sheets>
  <definedNames>
    <definedName name="_xlnm._FilterDatabase" localSheetId="0" hidden="1">'2021 год'!$K$2:$K$221</definedName>
    <definedName name="_xlnm.Print_Area" localSheetId="0">'2021 год'!$A$1:$L$215</definedName>
  </definedNames>
  <calcPr calcId="162913"/>
</workbook>
</file>

<file path=xl/calcChain.xml><?xml version="1.0" encoding="utf-8"?>
<calcChain xmlns="http://schemas.openxmlformats.org/spreadsheetml/2006/main">
  <c r="E214" i="1" l="1"/>
  <c r="F214" i="1"/>
  <c r="G155" i="1" l="1"/>
  <c r="F154" i="1"/>
  <c r="E154" i="1"/>
  <c r="G154" i="1" s="1"/>
  <c r="K155" i="1"/>
  <c r="G160" i="1" l="1"/>
  <c r="G157" i="1"/>
  <c r="F157" i="1"/>
  <c r="E157" i="1"/>
  <c r="E215" i="1" l="1"/>
  <c r="F16" i="1" l="1"/>
  <c r="E16" i="1"/>
  <c r="F212" i="1"/>
  <c r="E212" i="1"/>
  <c r="F213" i="1"/>
  <c r="E213" i="1"/>
  <c r="F215" i="1" l="1"/>
  <c r="K199" i="1" l="1"/>
  <c r="K196" i="1"/>
  <c r="K112" i="1"/>
  <c r="G13" i="1" l="1"/>
  <c r="G12" i="1"/>
  <c r="K184" i="1" l="1"/>
  <c r="G165" i="1"/>
  <c r="G166" i="1"/>
  <c r="G167" i="1"/>
  <c r="F164" i="1"/>
  <c r="E164" i="1"/>
  <c r="K170" i="1"/>
  <c r="G171" i="1"/>
  <c r="G170" i="1"/>
  <c r="G164" i="1" l="1"/>
  <c r="K204" i="1" l="1"/>
  <c r="F49" i="1" l="1"/>
  <c r="E49" i="1"/>
  <c r="G50" i="1"/>
  <c r="G49" i="1" l="1"/>
  <c r="K151" i="1"/>
  <c r="K143" i="1"/>
  <c r="K141" i="1"/>
  <c r="K139" i="1"/>
  <c r="K210" i="1" l="1"/>
  <c r="K208" i="1"/>
  <c r="K147" i="1" l="1"/>
  <c r="F138" i="1" l="1"/>
  <c r="E138" i="1"/>
  <c r="K119" i="1" l="1"/>
  <c r="G119" i="1"/>
  <c r="F118" i="1"/>
  <c r="E118" i="1"/>
  <c r="K96" i="1"/>
  <c r="F90" i="1"/>
  <c r="E90" i="1"/>
  <c r="K91" i="1"/>
  <c r="G94" i="1"/>
  <c r="G93" i="1"/>
  <c r="G91" i="1"/>
  <c r="G118" i="1" l="1"/>
  <c r="G90" i="1"/>
  <c r="K67" i="1" l="1"/>
  <c r="G67" i="1"/>
  <c r="F59" i="1"/>
  <c r="E59" i="1"/>
  <c r="G63" i="1"/>
  <c r="G61" i="1"/>
  <c r="G62" i="1"/>
  <c r="K60" i="1"/>
  <c r="E66" i="1" l="1"/>
  <c r="F66" i="1"/>
  <c r="G68" i="1"/>
  <c r="G59" i="1"/>
  <c r="G66" i="1" l="1"/>
  <c r="K57" i="1"/>
  <c r="K21" i="1" l="1"/>
  <c r="K136" i="1" l="1"/>
  <c r="K72" i="1" l="1"/>
  <c r="K134" i="1" l="1"/>
  <c r="K82" i="1" l="1"/>
  <c r="K107" i="1" l="1"/>
  <c r="K104" i="1"/>
  <c r="K102" i="1"/>
  <c r="K19" i="1"/>
  <c r="E10" i="1"/>
  <c r="J211" i="1" l="1"/>
  <c r="F56" i="1" l="1"/>
  <c r="E56" i="1" l="1"/>
  <c r="G56" i="1" s="1"/>
  <c r="G19" i="1"/>
  <c r="F133" i="1" l="1"/>
  <c r="E133" i="1"/>
  <c r="G133" i="1" l="1"/>
  <c r="G215" i="1"/>
  <c r="G212" i="1"/>
  <c r="G134" i="1"/>
  <c r="G177" i="1" l="1"/>
  <c r="G176" i="1"/>
  <c r="F175" i="1"/>
  <c r="E175" i="1"/>
  <c r="K80" i="1"/>
  <c r="G175" i="1" l="1"/>
  <c r="F169" i="1"/>
  <c r="E169" i="1"/>
  <c r="G172" i="1"/>
  <c r="G169" i="1" l="1"/>
  <c r="F195" i="1" l="1"/>
  <c r="E195" i="1"/>
  <c r="G197" i="1"/>
  <c r="G196" i="1"/>
  <c r="G195" i="1" l="1"/>
  <c r="K202" i="1" l="1"/>
  <c r="K180" i="1" l="1"/>
  <c r="K165" i="1" l="1"/>
  <c r="K50" i="1" l="1"/>
  <c r="K129" i="1" l="1"/>
  <c r="K114" i="1" l="1"/>
  <c r="K109" i="1"/>
  <c r="F77" i="1"/>
  <c r="E77" i="1"/>
  <c r="E71" i="1" l="1"/>
  <c r="G72" i="1"/>
  <c r="G73" i="1"/>
  <c r="F71" i="1"/>
  <c r="K78" i="1"/>
  <c r="K76" i="1"/>
  <c r="G79" i="1"/>
  <c r="G78" i="1"/>
  <c r="G71" i="1" l="1"/>
  <c r="G77" i="1"/>
  <c r="E211" i="1" l="1"/>
  <c r="F211" i="1"/>
  <c r="G57" i="1"/>
  <c r="G214" i="1" l="1"/>
  <c r="K53" i="1"/>
  <c r="K48" i="1" l="1"/>
  <c r="K46" i="1"/>
  <c r="G35" i="1"/>
  <c r="G34" i="1"/>
  <c r="F32" i="1"/>
  <c r="E32" i="1"/>
  <c r="K34" i="1"/>
  <c r="G32" i="1" l="1"/>
  <c r="F22" i="1"/>
  <c r="E22" i="1"/>
  <c r="G23" i="1"/>
  <c r="G22" i="1" l="1"/>
  <c r="G17" i="1"/>
  <c r="K24" i="1"/>
  <c r="K17" i="1"/>
  <c r="G16" i="1" l="1"/>
  <c r="G213" i="1"/>
  <c r="G211" i="1"/>
  <c r="G144" i="1"/>
  <c r="K145" i="1"/>
  <c r="K11" i="1"/>
  <c r="K15" i="1"/>
  <c r="K13" i="1"/>
  <c r="F10" i="1"/>
  <c r="G10" i="1" s="1"/>
  <c r="G14" i="1"/>
  <c r="G138" i="1" l="1"/>
</calcChain>
</file>

<file path=xl/sharedStrings.xml><?xml version="1.0" encoding="utf-8"?>
<sst xmlns="http://schemas.openxmlformats.org/spreadsheetml/2006/main" count="445" uniqueCount="305">
  <si>
    <t>Срок реализации</t>
  </si>
  <si>
    <t>Источники финансирования</t>
  </si>
  <si>
    <t>план</t>
  </si>
  <si>
    <t>факт</t>
  </si>
  <si>
    <t>Результат реализации, причины отклонения</t>
  </si>
  <si>
    <t>1.1.1.</t>
  </si>
  <si>
    <t>Всего</t>
  </si>
  <si>
    <t>бюджет автономного округа</t>
  </si>
  <si>
    <t>бюджет города Когалыма</t>
  </si>
  <si>
    <t>привлеченные средства</t>
  </si>
  <si>
    <t>федеральный бюджет</t>
  </si>
  <si>
    <t>исполнение,%</t>
  </si>
  <si>
    <t xml:space="preserve">Наименование мероприятия </t>
  </si>
  <si>
    <t>Финансовые затраты на реализацию мероприятий (тыс. рублей)</t>
  </si>
  <si>
    <t xml:space="preserve">Развитие инфраструктуры муниципальных образовательных организаций в соответствии с современными требованиями для осуществления образовательной деятельности </t>
  </si>
  <si>
    <t>2019-2030</t>
  </si>
  <si>
    <t>1.1.2.</t>
  </si>
  <si>
    <t>Строительство новых объектов спортивной инфраструктуры (в том числе обустройство спортивных площадок)</t>
  </si>
  <si>
    <t>2020-2030</t>
  </si>
  <si>
    <t>1.1.3.</t>
  </si>
  <si>
    <t xml:space="preserve">Создание инфраструктуры детского и молодежного технического творчества </t>
  </si>
  <si>
    <t>2021-2030</t>
  </si>
  <si>
    <t>Создание условий для развития надпрофессиональных навыков (лидерство, управление проектами, креативность и т.д.) и социальной ответственности детей и молодёжи</t>
  </si>
  <si>
    <t>1.1.5.</t>
  </si>
  <si>
    <t>Создание инкубатора культурных и спортивных инноваций</t>
  </si>
  <si>
    <t>2025-2030</t>
  </si>
  <si>
    <t>1.1.6.</t>
  </si>
  <si>
    <t xml:space="preserve">Содействие развитию услуг сферы здравоохранения (негосударственного сектора), в том числе в левобережной части города </t>
  </si>
  <si>
    <t>Содействие созданию социального объекта «Научно-образовательный центр мирового уровня на основе интеграции Научно-проектного комплекса ПАО «ЛУКОЙЛ» и Пермского национального исследовательского политехнического университета»</t>
  </si>
  <si>
    <t>Направление 1. Развитие человеческого потенциала и социальной сферы</t>
  </si>
  <si>
    <t>Задача 1. Формирование актуальных компетенций и аккумуляция передового опыта в сфере развития человеческого потенциала и социальной сферы</t>
  </si>
  <si>
    <t>Задача 2. Повышение экономического эффекта эксплуатации объектов социальной сферы, культуры и спорта</t>
  </si>
  <si>
    <t>1.2.1.</t>
  </si>
  <si>
    <t>1.2.2.</t>
  </si>
  <si>
    <t>Разработка и актуализация Единого календарного плана культурных, спортивных и молодежных социально-значимых мероприятий города Когалыма, в том числе мероприятий регионального уровня</t>
  </si>
  <si>
    <t>1.2.3.</t>
  </si>
  <si>
    <t xml:space="preserve">Проведение мероприятий окружного и всероссийского уровня в сфере культуры, спорта и молодежной политики </t>
  </si>
  <si>
    <t>Развитие практики инициативного бюджетирования</t>
  </si>
  <si>
    <t>Задача 3.Обеспечение возможностей всестороннего творческого развития, включая возможности образования, реализации местных инициатив, самореализации в предпринимательстве, деятельности гражданского общества.</t>
  </si>
  <si>
    <t>1.3.1.</t>
  </si>
  <si>
    <t>Внедрение механизмов поддержки социально-значимых молодёжных инициатив</t>
  </si>
  <si>
    <t>1.3.2.</t>
  </si>
  <si>
    <t>Внедрение инструментов взаимодействия власти, бизнеса и гражданского общества</t>
  </si>
  <si>
    <t>Направление 2. Развитие и поддержка малого и среднего предпринимательства, инновационной деятельности на территории города Когалыма</t>
  </si>
  <si>
    <t>Задача 1. Развитие новых компетенций в предпринимательской сфере, создание возможностей для развития «умного» предпринимательства, реализация Национальной предпринимательской инициативы</t>
  </si>
  <si>
    <t>2.1.1.</t>
  </si>
  <si>
    <t>Стимулирование развития субъектов малого и среднего предпринимательства. Поддержка местных товаропроизводителей, в том числе связанных с производством товаров и услуг под маркой «Сделано в Югре»</t>
  </si>
  <si>
    <t>2.1.2.</t>
  </si>
  <si>
    <t xml:space="preserve">Предоставление муниципальных услуг для субъектов малого и среднего предпринимательства (в том числе услуг по предоставлению финансовой поддержки) в электронном виде </t>
  </si>
  <si>
    <t>2.1.3.</t>
  </si>
  <si>
    <t>Задача 2. Развитие «неторгового» предпринимательства</t>
  </si>
  <si>
    <t>Маркетинг туристического потенциала города, в том числе продвижение туристического потенциала города в интернет пространстве</t>
  </si>
  <si>
    <t>2.2.2.</t>
  </si>
  <si>
    <t>Содействие развитию проектов в сфере туризма, в том числе промышленного туризма</t>
  </si>
  <si>
    <t>2.2.3.</t>
  </si>
  <si>
    <t>Содействие созданию социального объекта «Гостиница Ибис Стайлс Когалым»</t>
  </si>
  <si>
    <t>Задача 3. Развитие предпринимательской деятельности, направленной на повышение разнообразия городской среды</t>
  </si>
  <si>
    <t>2.3.1.</t>
  </si>
  <si>
    <t xml:space="preserve">Организация проведения мониторинга деятельности субъектов малого и среднего предпринимательства с целью определения наиболее востребованных, недостаточно развитых видов деятельности </t>
  </si>
  <si>
    <t>2.3.2.</t>
  </si>
  <si>
    <t>Формирование земельных участков для реализации инвестиционных проектов в наиболее востребованных и недостаточно развитых видах деятельности</t>
  </si>
  <si>
    <t>2.3.3.</t>
  </si>
  <si>
    <t>Совершенствование мер поддержки предпринимательской деятельности</t>
  </si>
  <si>
    <t xml:space="preserve">Направление 3. Инвестиционная деятельность, поддержка развития реального сектора экономики </t>
  </si>
  <si>
    <t>Задача 1. Развитие кадрового потенциала реального сектора экономики</t>
  </si>
  <si>
    <t>3.1.1.</t>
  </si>
  <si>
    <t>2020-2025</t>
  </si>
  <si>
    <t>Задача 2. Укрепление инвестиционного потенциала города</t>
  </si>
  <si>
    <t>3.2.1.</t>
  </si>
  <si>
    <t>3.2.2.</t>
  </si>
  <si>
    <t>Разработка брендбука города Когалыма</t>
  </si>
  <si>
    <t>3.2.3.</t>
  </si>
  <si>
    <t>Реализация проектов в обрабатывающем производстве, агропромышленном комплексе города Когалыма</t>
  </si>
  <si>
    <t>Задача 3. Реализация инвестиционных проектов в сфере культуры, спорта, организации досуга</t>
  </si>
  <si>
    <t>3.3.1.</t>
  </si>
  <si>
    <t>Организация гастрольной деятельности в сфере культуры и искусства в городе Когалыме</t>
  </si>
  <si>
    <t>Направление 4. Мероприятия по развитию строительного и инфраструктурного комплексов, в том числе жилищно-коммунального комплекса; реализация Стратегии развития информационного общества в Российской Федерации на 2017-2030 годы</t>
  </si>
  <si>
    <t>Задача 1. Содействию аккумуляции в городе новых знаний и компетенций</t>
  </si>
  <si>
    <t>4.1.1.</t>
  </si>
  <si>
    <t>Задача 2. Повышение эффективности эксплуатации городской инфраструктуры</t>
  </si>
  <si>
    <t>Задача 3. Развитие инфраструктуры, направленной на повышение разнообразия и комфорта городской среды</t>
  </si>
  <si>
    <t>4.3.1.</t>
  </si>
  <si>
    <t>Развитие жилищного строительства</t>
  </si>
  <si>
    <t>4.3.2.</t>
  </si>
  <si>
    <t>Содействие созданию социального объекта «Сад тропических растений «Яранга»</t>
  </si>
  <si>
    <t>Направление 5. Бережливый регион</t>
  </si>
  <si>
    <t>Задача 1. Внедрение концепции «Бережливый регион»</t>
  </si>
  <si>
    <t>5.1.1.</t>
  </si>
  <si>
    <t>Направление 6. Гражданское общество</t>
  </si>
  <si>
    <t>Задача 1. Повышение компетентности жителей города в сфере социальных технологий и управления развитием городским сообществом</t>
  </si>
  <si>
    <t>6.1.1.</t>
  </si>
  <si>
    <t>Проведение Гражданского форума</t>
  </si>
  <si>
    <t>Задача 2. Развитие предпринимательской деятельности на базе успешных общественных инициатив</t>
  </si>
  <si>
    <t>6.2.1.</t>
  </si>
  <si>
    <t>Поддержка социального предпринимательства</t>
  </si>
  <si>
    <t>Задача 3. Реализация инициатив, направленных на повышение комфортности городской среды</t>
  </si>
  <si>
    <t>6.3.1.</t>
  </si>
  <si>
    <t>Вовлечение граждан города Когалыма к участию в вопросах благоустройства территорий в рамках приоритетного проекта «Формирование комфортной городской среды»</t>
  </si>
  <si>
    <t>Направление 7. Проектное управление</t>
  </si>
  <si>
    <t>Задача 1. Развитие и совершенствование механизмов проектного управления (одна задача на направление)</t>
  </si>
  <si>
    <t>7.1.1.</t>
  </si>
  <si>
    <t xml:space="preserve">Номер мероприятия </t>
  </si>
  <si>
    <t>-</t>
  </si>
  <si>
    <t xml:space="preserve">кассовый расход </t>
  </si>
  <si>
    <t xml:space="preserve">Отчет об исполнении </t>
  </si>
  <si>
    <t>Согласно Плану мероприятий по реализации Стратегии реализация указанного  мероприятия предусмотрена с 2025 года.</t>
  </si>
  <si>
    <t>В рамках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финансовая поддержка была оказана 8 субъектам малого и среднего предпринимательства, осуществляющих деятельность в сфере здравоохранения.</t>
  </si>
  <si>
    <t>Единый календарный план разработан и размещен на официальном сайте Администрации города Когалыма во вкладке "Туризм".</t>
  </si>
  <si>
    <t>Мероприятие реализуется в рамках основной деятельности.</t>
  </si>
  <si>
    <t>Целями проведения мониторинга являются получение информации о состоянии малого и среднего предпринимательства в городе Когалыме, оценки эффективности реализуемых мер государственной поддержки и определения приоритетных направлений развития малого и среднего предпринимательства в городе Когалыме. В 2018 году осуществлялся мониторинг деятельности субъектов малого и среднего предпринимательства  сфере дошкольного и дополнительного образования, а также в сфере общественного питания, следующий запланирован в 2024 году.</t>
  </si>
  <si>
    <t>Финансирование отражено в мероприятии 2.1.1.</t>
  </si>
  <si>
    <t>2019-2025</t>
  </si>
  <si>
    <t>2021-2022</t>
  </si>
  <si>
    <t xml:space="preserve">Финансирование мероприятия осуществляется в рамках муниципальной программы "Социально - экономическое развитие и инвестиции муниципального образования город Когалым", утвержденной постановлением Администрации города Когалыма от 11.10.2013 №2919. </t>
  </si>
  <si>
    <t xml:space="preserve">Благоустройство дворовых территорий в городе Когалыме </t>
  </si>
  <si>
    <t>2019-2024</t>
  </si>
  <si>
    <t>плана мероприятий («дорожной карты») по реализации Стратегии социально - экономического развития города Когалыма до 2030 года</t>
  </si>
  <si>
    <t xml:space="preserve">Реализация мероприятия осуществляется в рамках текущей деятельности. </t>
  </si>
  <si>
    <t>Итого по мероприятиям:</t>
  </si>
  <si>
    <t xml:space="preserve">привлеченные средства </t>
  </si>
  <si>
    <t>1. Увеличение уровня обеспеченности объектами дошкольного образования с 85,7% в 2018 году до 100% к 2030 году</t>
  </si>
  <si>
    <t>срок не наступил</t>
  </si>
  <si>
    <t>100% и выше</t>
  </si>
  <si>
    <t>Всего запланировано показателей:</t>
  </si>
  <si>
    <t xml:space="preserve">не достигнуто плановое значение </t>
  </si>
  <si>
    <t>2019-2023</t>
  </si>
  <si>
    <t>Достигнутые результаты в 2021 году (показатели запланированные к достижению)</t>
  </si>
  <si>
    <t>план на 2021 год</t>
  </si>
  <si>
    <t>2. Увеличение уровня обеспеченности объектами общего образования с 67,8% в 2018 году до 68,5% к 2030 году</t>
  </si>
  <si>
    <t>3. Снижение доли учащихся, обучающихся во вторую смену с 24,4% в 2018 году до 0% в 2030 году</t>
  </si>
  <si>
    <t>4. Увеличение количества созданных площадок по развитию технического творчества с 12 единиц в 2018 году до 17 единиц к 2030 году</t>
  </si>
  <si>
    <t>5. Увеличение количества детей и молодежи, воспользовавшихся услугами объединений, площадок по развитию технического творчества в течение года с 800 человек в 2018 году до 1 094 человек в 2030 году</t>
  </si>
  <si>
    <t>7. Увеличение числа детей и молодёжи, принявших участие в мероприятиях по развитию надпрофессиональных навыков (лидерство, управление проектами, креативность и т.д.) и социальной ответственности с 480 человек в 2018 году до 1 500 человек в 2030 году</t>
  </si>
  <si>
    <t>С 17.08.2020 года приостановлена эксплуатация здания МАОУ СОШ №7 корпус 2, таким образом мощность школ составляет 5 790 мест. Количество учащихся составляет  8 159 человек. Количество детей в возрасте 7-17 включительно составляет 10 885 человек.</t>
  </si>
  <si>
    <t xml:space="preserve">6. Число детей, охваченных деятельностью детских технопарков «Кванториум» (мобильных технопарков «Кванториум») и других проектов, направленных на обеспечение доступности дополнительных общеобразовательных программ естественнонаучной и технической направленностей, соответствующих приоритетным направлениям технологического развития Российской Федерации с 1,04 тыс. человек в 2018 году до 1,93 тыс. человек к 2030 году». </t>
  </si>
  <si>
    <t xml:space="preserve"> В рамках конкурса  молодёжных инициатив грантополучателем реализован  проект «Цикл научных мастер-классов для детей, нуждающихся в социальной поддержке, «Наука для каждого». В рамках муниципальной программы "Развитие образования в городе Когалыме" профинансирована реализация проекта Молодежного актива при главе города Когалыма "Автоквест "Checkpoint".</t>
  </si>
  <si>
    <t>16. Количество проектов и программ, получивших поддержку</t>
  </si>
  <si>
    <t>1.3.3.</t>
  </si>
  <si>
    <t>17. Сохранение количества реализованных проектов на уровне 3 единиц до 2030 года</t>
  </si>
  <si>
    <t>1.3.4.</t>
  </si>
  <si>
    <t xml:space="preserve"> х</t>
  </si>
  <si>
    <t xml:space="preserve"> х </t>
  </si>
  <si>
    <t>1.3.5.</t>
  </si>
  <si>
    <t>Развитие добровольчества (волонтерства)</t>
  </si>
  <si>
    <t>2018-2030</t>
  </si>
  <si>
    <t>18. Ввод в эксплуатацию объекта «Музыкальная школа города Когалыма»</t>
  </si>
  <si>
    <t>20. Создание ресурсного центра по поддержке и развитию добровольчества в городе Когалыме, 1 единица в 2022 году</t>
  </si>
  <si>
    <t>1.1.4.</t>
  </si>
  <si>
    <t>В 2021 году финансирование мероприятия не осуществлялось.</t>
  </si>
  <si>
    <t>8. Увеличение количества проектов в сфере культуры и спорта, опробованных на площадке инкубатора в течение года до 3 единиц к 2030 году</t>
  </si>
  <si>
    <t>9. Увеличение количества проектов, получивших бюджетную поддержку до 3 единиц к 2030 году</t>
  </si>
  <si>
    <t>10. Увеличение количества негосударственных (частных) медицинских организаций, имеющих лицензию на осуществление медицинской деятельности в автономном округе, на 10 тыс. населения с 4,1 в 2018 году до 5 в 2030 году</t>
  </si>
  <si>
    <t>Повышение качества жизни отдельных категорий граждан</t>
  </si>
  <si>
    <t>11. Доля граждан, имеющих право на налоговые льготы и воспользовавшихся ими, от обратившихся за их получением на уровне 100% начиная с 2021 года</t>
  </si>
  <si>
    <t>12. Наличие актуального Единого календарного плана культурных, спортивных и молодежных социально-значимых мероприятий города Когалыма на год</t>
  </si>
  <si>
    <t>13. Увеличение числа мероприятий в сфере культуры, спорта и молодежной политики окружного и всероссийского уровня с 8 единиц в 2018 году до 12 единиц в 2030 году</t>
  </si>
  <si>
    <t>14. Увеличение числа организованных гастролей с 15 единиц в 2018 году до 21 единицы в 2030 году</t>
  </si>
  <si>
    <t>19. 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до 10 513 человек к 2030 году</t>
  </si>
  <si>
    <t>21 . Увеличение количества созданных новых рабочих мест субъектами малого и среднего предпринимательства с 94 в 2018 году до 343 в 2030 году</t>
  </si>
  <si>
    <t>22. Рост удельного веса занятых в малом бизнесе от всех занятых в экономике с 11,9% в 2018 году до 14,6% в 2030 году</t>
  </si>
  <si>
    <t>24. Увеличение количества мер поддержки, оказанных субъектам малого и среднего предпринимательства, имеющим знак «Сделано в Югре» с 4 в 2019 году до 10 в 2030 году</t>
  </si>
  <si>
    <t>23. Увеличение объема производства продукции сельского хозяйства с 39,0 млн. рублей в 2018 году до 52,8 млн. рублей в 2030 году</t>
  </si>
  <si>
    <t>Организация обучения предпринимательской деятельности (включая: создание социально – экономического (предпринимательского) класса на базе одной из городских школ, создание молодежного банка, школы молодого предпринимателя)</t>
  </si>
  <si>
    <t>26. Количество лиц, охваченных обучением в предпринимательском классе (профильная группа), в том числе молодёжи – 20 человек ежегодно начиная с 2022 года</t>
  </si>
  <si>
    <t xml:space="preserve"> -</t>
  </si>
  <si>
    <t>2022-2030</t>
  </si>
  <si>
    <t>27. Увеличение численности туристов, размещенных в коллективных средствах размещения с 4 000 человек в 2018 году до 11 760 человек в 2030 году</t>
  </si>
  <si>
    <t>Мероприятия направленные на развитие туристического потенциала города Когалыма финансируются  в рамках муниципальной программы "Культурное пространство города Когалыма", утвержденной постановлением Администрации города Когалыма от 02.10.2013 №2932 в рамках подпрограммы 4. "Развитие туризма".
В Муниципальном бюджетном учреждении "Музейно - выставочный центр" (далее - МБУ "МВЦ") осуществляет свою деятельность туристско - информационный центр (далее - центр) целью которого является: 
- создание единого информационного банка данных о туристском потенциале города Когалыма, 
- организация информационного и консультационного обеспечения по вопросам туристской деятельности, 
- продвижение туристского потенциала города и региона на российском и международном туристских рынках.
На сайте МБУ "МВЦ" во вкладке "Туризм" размещена информация о городе Когалыме, о предлагаемых центром экскурсиях, достопримечательностях города, ресторанах, кафе, гостиницах и т.д.</t>
  </si>
  <si>
    <t>Обучающиеся предпринимательских групп осваивают образовательные программы углубленного уровня по экономике, праву, математике. Кроме этого, изучают отдельные курсы "Организация бизнес планирования собственного дела" (10 класс), "Основы предпринимательства" (10, 11 класс), "Финансовая грамотность" (10, 11 класс)</t>
  </si>
  <si>
    <t>28. Увеличение доли событийных мероприятий, направленных на развитие культурного туризма, в общем числе культурно – досуговых мероприятий с 5,0% в 2018 году до 6,2% к 2030 году</t>
  </si>
  <si>
    <t>Самыми востребованными направлениями сферы туризма сегодня являются: ойл-туризм – туристский познавательный проект, который предполагает посещение нефтяных месторождений, знакомство с историей отрасли; паломнический туризм; этнографический туризм; детский и семейный туризм.
За 2021 года в ТИЦ обратился 31 человек из них 17 – представители туристических агентств различных регионов (г. Сургут, г. Ханты-Мансийск, г. Екатеринбург, г. Тюмень, г. Тобольск), которые запрашивали информацию о туристических возможностях города, средствах размещения, питания. В результате диалога достигнуты соглашения о сотрудничестве в рамках туристического информационного поля. Интерес к туристическим предложениям проявили жители г. Ноябрьска, г. Сургута, г. Нижневартовска, г. Тобольска, г. Когалыма. Когалымчане узнали возможности выезда за пределы города для семейного отдыха, особой популярностью среди обратившихся пользуются этнографические стойбища. Жители из других регионов интересовались возможностью посещения достопримечательностей города Когалыма, эпидемиологической обстановкой в городе. Все запросы были удовлетворены согласно требованиям клиентов.</t>
  </si>
  <si>
    <t>2018-2022</t>
  </si>
  <si>
    <t>29. Увеличение количества коллективных средств размещения с 2 до 4 единиц к 2022 году</t>
  </si>
  <si>
    <t>30. Увеличение количества спальных мест в коллективных средствах размещения с 221 до 557 мест</t>
  </si>
  <si>
    <t>31. Увеличение количества субъектов малого и среднего предпринимательства, осуществляющих деятельность в определенных мониторингом наиболее востребованных и недостаточно развитых видов деятельности до 12 единиц в 2030 году</t>
  </si>
  <si>
    <t>32. Сохранение количества сформированных земельных участков для реализации инвестиционных проектов на уровне 11 единиц</t>
  </si>
  <si>
    <t>33. Сохранение количества субъектов малого и среднего предпринимательства, получивших меры поддержки на уровне 74 единиц начиная с 2020 года</t>
  </si>
  <si>
    <t xml:space="preserve">Реализация мероприятий, направленных на раннюю профориентацию обучающихся  </t>
  </si>
  <si>
    <t>34. Создание новых рабочих мест получателями поддержки на уровне не менее 15 мест ежегодно начиная с 2021 года</t>
  </si>
  <si>
    <t>35. Увеличение доли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 до 37% к 2030 году</t>
  </si>
  <si>
    <t>3.1.2.</t>
  </si>
  <si>
    <t xml:space="preserve">Содействие:
- развитию бюджетного учреждения профессионального образования Ханты-Мансийского автономного округа – Югры «Когалымский политехнический колледж» (далее также БУ ПО ХМАО – Югры «Когалымский политехнический колледж», 
- созданию Многофункционального центра прикладных квалификаций по подготовке персонала на базе БУ ПО ХМАО – Югры «Когалымский политехнический колледж» (Общежитие кампусного типа на 100 мест, «Станция юных техников») 
</t>
  </si>
  <si>
    <t>36. Увеличение числа обучающихся в БУ ПО ХМАО – Югры «Когалымский политехнический колледж» с 931 обучающегося в 2018 году до 1 088 обучающихся в 2030 году</t>
  </si>
  <si>
    <t>3.1.3.</t>
  </si>
  <si>
    <t>37. Создание объекта «Научно-образовательный центр мирового уровня на основе интеграции Научно-проектного комплекса ПАО «ЛУКОЙЛ» и Пермского национального исследовательского политехнического университета» к 2023 году, единиц.</t>
  </si>
  <si>
    <t>Создание и обеспечение функционирования инвестиционного интернет-портала города Когалыма</t>
  </si>
  <si>
    <t>38. Увеличение количества посетителей инвестиционного портала портала с 7 100 человек в 2021 году до 7 810 человек к 2030 году</t>
  </si>
  <si>
    <t>Для улучшения информированности и развития предпринимательства, облегчения доступа инвесторов к инвестиционным проектам города Когалыма и мерам муниципальной поддержки инвестиционной и предпринимательской деятельности, а также доступа к информации о мерах поддержки, реализуемой Правительством Ханты-Мансийского автономного округа – Югры, инфраструктурными организациями автономного округа, в 2020 году создан Инвестиционный портал города Когалыма.</t>
  </si>
  <si>
    <t>39. Создание брендбука города Когалыма к 2022 году</t>
  </si>
  <si>
    <t xml:space="preserve">41. Сумма налоговых поступлений в бюджет города Когалыма от реализации проектов в обрабатывающем производстве, агропромышленном комплексе города Когалыма, тыс.руб. </t>
  </si>
  <si>
    <t>42. Количество вновь созданных объектов спортивной инфраструктуры, ед.</t>
  </si>
  <si>
    <t>43. Увеличение обеспеченности населения города Когалыма площадью спортивных залов с 87,8% в 2018 году до 99,7% к 2030 году</t>
  </si>
  <si>
    <t>44. Увеличение количества занимающихся физической культурой и спортом с 23 261 человека в 2018 году до 42 140 человек в 2030 году</t>
  </si>
  <si>
    <t>45. Увеличение доли систематически занимающихся физической культурой и спортом в общей численности населения начиная с 36,2% в 2018 году и до 57,3% в 2030 году</t>
  </si>
  <si>
    <t>3.3.2.</t>
  </si>
  <si>
    <t xml:space="preserve">Содействие созданию объекта «Музейный комплекс в городе Когалыме» </t>
  </si>
  <si>
    <t>3.3.3.</t>
  </si>
  <si>
    <t>2020-2023</t>
  </si>
  <si>
    <t xml:space="preserve">46. Увеличение доли граждан, принимающих участие в культурной деятельности до 115,0% к 2024 году. </t>
  </si>
  <si>
    <t>Содействие созданию объекта «Библиотека для детей и юношества (в дальнейшем в формате СМАРТ – библиотеки)»</t>
  </si>
  <si>
    <t>3.3.4.</t>
  </si>
  <si>
    <t>Приобретение новых знаний и компетенций, востребованных на рынке труда и отвечающих современным требованиям развития общества в различных сферах деятельности</t>
  </si>
  <si>
    <t>47. Число приглашенных специалистов, вовлеченных в мероприятия, направленные на приобретение новых знаний, повышение профессионального уровня, а также обмен опытом в различных сферах деятельности, человек.</t>
  </si>
  <si>
    <t>48. Количество внедренных технологий, направленных на улучшение качества благоустройства городской среды, единиц</t>
  </si>
  <si>
    <t>49. Увеличение общей площади жилых помещений, приходящихся в среднем на одного жителя с 16 кв. м в 2018 году до 16,7 кв. м в 2030 году</t>
  </si>
  <si>
    <t>Создание и реконструкция общественных пространств в условиях северного города</t>
  </si>
  <si>
    <t>50. Количество созданных и реконструированных объектов (общественных пространств), единиц.</t>
  </si>
  <si>
    <t>4.3.3.</t>
  </si>
  <si>
    <t>См. 49 Увеличение общей площади жилых помещений, приходящихся в среднем на одного жителя с 16 кв. м в 2018 году до 16,7 кв. м в 2030 году</t>
  </si>
  <si>
    <t>Содействие созданию жилого комплекса «Философский камень», «ЛУКОЙЛ»</t>
  </si>
  <si>
    <t>Внедрение принципов бережливого производства в структурных подразделениях Администрации города Когалыма и муниципальных учреждениях</t>
  </si>
  <si>
    <t>51. Количество мероприятий по оптимизации операционных процессов в рамках бережливого производства до 85 единиц к 2030 году.</t>
  </si>
  <si>
    <t>52. Проведение мероприятия, единиц</t>
  </si>
  <si>
    <t>53. Увеличение количества участников Гражданского форума с 200 человек в 2018 году до 240 человек в 2030 году;</t>
  </si>
  <si>
    <t>54. Увеличение количества общественных инициатив с 17 единиц в 2018 году до 30 единиц в 2030 году</t>
  </si>
  <si>
    <t>55. Сохранение количества субъектов малого и среднего предпринимательства, осуществляющих деятельность в социальной сфере, получивших поддержку на уровне 22 единиц начиная с 2019 года</t>
  </si>
  <si>
    <t>56. Увеличение числа предпринимателей имеющих статус социального предприятия до 22 единиц к 2030 году</t>
  </si>
  <si>
    <t>57. Увеличение числа граждан, в возрасте от 14 лет и старше принявших участие в решении вопросов развития городской среды до 16 239 человек к 2030 году</t>
  </si>
  <si>
    <t>58. Увеличение доли граждан в возрасте от 14 лет и старше, принявших участие в решении вопросов развития городской среды в общей численности граждан в возрасте от 14 лет и старше до 30,0 процентов к 2030 году.</t>
  </si>
  <si>
    <t>Внедрение в деятельность структурных подразделений Администрации города Когалыма  и казенных учреждений города Когалыма, наделенных полномочиями органов местного самоуправления, проектно-ориентированных стимулов – премирование, ориентированное на результат проекта</t>
  </si>
  <si>
    <t>59. Доля сотрудников структурных подразделений Администрации города Когалыма и подведомственных учреждений Администрации города Когалыма, выполняющих функции органов местного самоуправления, участвующих в проектной деятельности с 13,5% в 2019 году до 25,3% в 2030 году</t>
  </si>
  <si>
    <t>60. Доля сотрудников структурных подразделений Администрации города Когалыма и подведомственных учреждений Администрации города Когалыма, выполняющих функции органов местного самоуправления, вовлеченных в межведомственные проекты на уровне 4,9% к 2021 году</t>
  </si>
  <si>
    <t xml:space="preserve"> </t>
  </si>
  <si>
    <t>На увеличение показателя в 2021 году повлияло участие  сотрудников Администрации города Когалыма и подведомственных учреждений Администрации города Когалыма, выполняющих функции органов местного самоуправления, в шести национальных проектах и пяти муниципальных проектах («Разработка и введение в эксплуатацию веб-сайта «Инвестиционный портал города Когалыма»;«Создание лаборатории технического творчества «MIR»; «Двор моей мечты»; «Несущий добро РАСс.в.е.т»; «Объект благоустройства «Набережная реки Ингу-Ягун» в городе Когалыме»).</t>
  </si>
  <si>
    <t>В 2021 году 19 сотрудников Администрации города Когалыма и подведомственных учреждений Администрации города Когалыма, выполняющих функции органов местного самоуправления принимали участие в двух межведомственных муниципальных проектах: Создание лаборатории технического творчества «MIR» и «Несущий добро РАСс.в.е.т».</t>
  </si>
  <si>
    <t>В рамках данного мероприятия было выполнено следующее:
- размещение спортивного комплекса на территории улицы Рижской в городе Когалыме;
- устройство спортивного комплекса "Воркаут" на территории улицы Новоселов в городе Когалыме;
- демонтаж и монтаж спортивных комплексов и тренажерной площадки "Джунгли" с территории МАУ "СШ "Дворец спорта" на территорию объекта благоустройства "Набережная реки Ингу-Ягун в городе Когалыме".</t>
  </si>
  <si>
    <t xml:space="preserve"> - </t>
  </si>
  <si>
    <t xml:space="preserve">В 2021 году в рамках реализации муниципальной программы "Развитие агропромышленного комплекса и рынков сельскохозяйственной продукции, сырья и продовольствия в городе Когалыме" оказана финансовая поддержка (предоставление субсидий на содержание маточного поголовья сельскохозяйственных животных и предоставление субсидий в целях возмещения затрат, связанных с реализацией сельскохозяйственной продукции (в том числе в части расходов по аренде торговых мест) 2 крестьянским (фермерским) хозяйствам( КФХ Шиманский В.М., КФХ Крысин А.Е.).
</t>
  </si>
  <si>
    <t xml:space="preserve"> Для привлечения новых сельскохозяйственных товаропроизводителей осуществляется информационно - разъяснительная работа среди населения города, путем размещения информации о финансовых и имущественных поддержках агропромышленного комплекса на официальном сайте Администрации города Когалыма в информационно - телекоммуникационной сети «Интернет», в печатном издании «Когалымский вестник», а также при личных консультациях, в том числе с выездом в хозяйства. </t>
  </si>
  <si>
    <t>Реализация мероприятия осуществляется в рамках муниципальной программы "Формирование комфортной городской среды в городе Когалыме", утвержденной постановлением Администрации города Когалыма от 14.11.2017 №2354.  Администрация города Когалыма проводит информационную агитацию населения через средства массовой информации, разъяснительную работу по подаче заявок на участие  в мероприятиях по благоустройству дворовых территорий в рамках проекта «Формирование комфортной городской среды». Все больше жителей города Когалыма проявляют интерес к проекту и инициируют других принимать участие в его реализации. Для большего вовлечения жителей в проект проводятся общественные обсуждения мероприятий по благоустройству, организуются трудовые субботники, конкурс рисунков среди учащихся образовательных учреждений и т.д.</t>
  </si>
  <si>
    <t>Благоустройство объекта «Набережная реки Ингу-Ягун» (проектирование и строительство)</t>
  </si>
  <si>
    <t>Денежные средства направлены на строительство объекта: "Детский сад на 320 мест в 8 микрорайоне города Когалыма".   
1 февраля 2021 года получено разрешение на ввод в эксплуатацию объекта "Детский сад на 320 мест в 8 микрорайоне города Когалыма".</t>
  </si>
  <si>
    <t>В течении 2021 года был разработан и реализован план мероприятий по внедрению технологий бережливого производства в Администрации города Когалыма, утвержденный протоколом заседания Комитета по внедрению технологий бережливого производства от 18.02.2021 №7. 
Организовано обучение по бережливому управлению, в том числе руководителей структурных подразделений, в рамках которого были изучены основные инструменты и методы бережливого управления, понятия о ценностях и потерях, а также были проведены практические занятия. 
В 2021 году обучение прошли 15 работников Администрации города Когалыма. В дальнейшем запланировано поэтапное обучение всех сотрудников.</t>
  </si>
  <si>
    <t>Структурные подразделения Администрации города Когалыма используют в своей деятельности инструменты бережливого производства, в том числе электронный документооборот (письма, служебные записки, согласование распорядительных документов  и т.д.) с применением электронной подписи. В Администрации города Когалыма ежедневно ведется консультация пользователей по работе в СЭД «Дело» (создание, редактирование проектов, направление адресату, подписание и т.д.).
Для быстрого и качественного внедрения инструментов бережливого производства и дальнейшего их использования специалистами Администрации, были разработаны подробные инструкции, стандарты, шаблоны проектов документов (инструкция по электронному согласованию проектов распорядительных документов; памятка по электронному согласованию проектов распорядительных документов в системе «Дело»; схема согласования проектов распорядительных документов в системе «Дело» и т.д.), а также стандартные операционные карты (СОК по процедуре «Оценке регулирующего воздействия»; СОК по процедуре «Антимонопольный комплаенс»; СОК для вновь принятого сотрудника и т.д.) и прочие вспомогательные материалы (пример листа согласования, пример рассылки).В конце 2021 года в Администрации города Когалыма началось внедрение электронного согласование проектов распорядительных документов.
Созданы 2 группы документов (постановления и распоряжения Администрации города Когалыма) и добавлены пользователям системы «Дело». Также в отчетном году стало возможным формирование поручений главы города Когалыма в системе «Дело» с использованием электронной подписи.
Проведены разъяснительные мероприятий для сотрудников Администрации города Когалыма и МКУ «Управление жилищно-коммунального хозяйства города Когалыма», МКУ «Управление капитального строительства города Когалыма»,  МКУ «Управление обеспечения деятельности органов местного самоуправления») по типичным ошибкам при формировании проектов распорядительных документов, по подготовке (организации) к совещаниям с использованием стандарта, по внедрению системы 5С, а также по цифровой грамотности (Outlook, система «Дело», система подачи заявок, порядок получения электронной подписи и др.). 
Уполномоченными подразделениями по внедрению технологий бережливого производства в Администрации города Когалыма была осуществлена проверка кабинетов, находящихся в здании Администрации города Когалыма, а также отдела архива и отдела записи актов гражданского состояния на предмет соответствия рабочего пространства системе 5 С. По результатам проверки система 5С в структурных подразделениях Администрации города Когалыма внедрена.</t>
  </si>
  <si>
    <t xml:space="preserve"> 
Финансирование мероприятия осуществляется в рамках муниципальной программы "Развитие образования в городе Когалыме", утвержденной постановлением Администрации города Когалыма от 11.10.2013 №2899. В рамках доведенных финансовых средств  осуществлялось финансирование проекта лаборатория технического творчества "MIR" (Моделируем - Изобретаем - Развиваем) на базе МАОУ "Средняя школа № 3"
Осуществлено приобретение компьютерной техники, принтеров, мониторов, проведены ремонтные работы в лаборатории, приобретена мебели. Плановые ассигнования полностью освоены</t>
  </si>
  <si>
    <t>Поддержка субъектов малого и среднего предпринимательства осуществляется в рамках муниципальной программы "Социально - экономическое развитие и инвестиции муниципального образования город Когалым", утвержденной постановлением Администрации города Когалыма от 11.10.2013 №2919. Администрацией города Когалыма была оказана информационная, консультационная, образовательная, имущественная и финансовая поддержка. 
Финансовая поддержка субъектов малого и среднего предпринимательства, осуществляющих свою деятельность в социально (значимых) приоритетных видах деятельности города Когалыма осуществляется путём предоставления субсидий и грантов. В 2021 году 81 субъект малого и среднего предпринимательства города Когалыма получил финансовую поддержку на сумму 7 001,2 тыс. рублей (2020 год 85 получателей сумма – 7 922,6 тыс. рублей).</t>
  </si>
  <si>
    <t>В число вновь созданных рабочих мест вошли рабочие места созданные субъектами малого и среднего предпринимательства, получившие все виды муниципальной поддержки - 10 субъектов, а также субъекты малого и среднего предпринимательства вновь созданные в 2021 году - 326 субъектов.</t>
  </si>
  <si>
    <t xml:space="preserve">Субъектам малого и среднего предпринимательства оказываются следующие виды поддержки:
- консультационная (684 субъекта);
- информационная (официальный сайт Администрации города Когалыма, группы в социальных сетях, информирование через мессенджеры «WhatsApp»;
- имущественная (в виде льготной аренды недвижимого имущества 45 субъектам МСП);
- финансовая (81 субъектов МСП на общую сумму 7 001,2 тыс. рублей).
В рамках оказания финансовой поддержки наиболее эффективными мерами поддержки предпринимательской деятельности являются возмещение части затрат на аренду нежилых помещений, возмещение части затрат на приобретение оборудования и лицензионных программных продуктов, а также финансовая поддержка начинающих предпринимателей. </t>
  </si>
  <si>
    <t>В 2021 году 81 субъект малого и среднего предпринимательства города Когалыма получили финансовую поддержку на сумму 7 001,2 тыс. рублей (2020 год 85 получателей – 7 922,6  тыс. рублей).</t>
  </si>
  <si>
    <t>В рамках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финансовая поддержка была оказана 25 субъектам малого и среднего предпринимательства, осуществляющих деятельность в социальной сфере. В это число вошли субъекты, которым была оказана поддержка как наиболее пострадавшим. 
На конец 2021 года 15 субъектов малого и среднего предпринимательства получили статус социального предприятия.</t>
  </si>
  <si>
    <t xml:space="preserve">По состоянию на 01.01.2022 года жилищный фонд города Когалыма составляет – 1 095,8 тыс. кв. м, обеспеченность жильем составила 15,8 кв. м на одного жителя. 
</t>
  </si>
  <si>
    <t>Все дети обеспечены местами, очередность отсутствует.</t>
  </si>
  <si>
    <t xml:space="preserve">Рабочие места были созданы:
- ИП Алхасова З.Б.о;
- ИП Зеленюк Д.И.;
- ИП Агафонова М.А.;
- ИП Русских Н.Ю.;
- ИП Максименко М.Е.;
- ООО «ЧумиКо»;
- ООО «Орхидея».
</t>
  </si>
  <si>
    <t xml:space="preserve">2.2.1.
</t>
  </si>
  <si>
    <t>Строительство объекта запланировано в рамках Соглашения между Правительством ХМАО-Югры и ПАО «ЛУКОЙЛ».</t>
  </si>
  <si>
    <r>
      <rPr>
        <sz val="11"/>
        <rFont val="Times New Roman"/>
        <family val="1"/>
        <charset val="204"/>
      </rPr>
      <t>По состоянию на декабрь 2021года в городе функционирует 16 площадок для развития технического творчества детей и молодежи:
- 7 площадок на базе общеобразовательных организаций;
- 7 площадок на базе дошкольных образовательных организаций;</t>
    </r>
    <r>
      <rPr>
        <sz val="11"/>
        <color rgb="FFFF0000"/>
        <rFont val="Times New Roman"/>
        <family val="1"/>
        <charset val="204"/>
      </rPr>
      <t xml:space="preserve">
</t>
    </r>
    <r>
      <rPr>
        <sz val="11"/>
        <rFont val="Times New Roman"/>
        <family val="1"/>
        <charset val="204"/>
      </rPr>
      <t>- 1 площадка на базе МАУ ДО «ДДТ»;
- 1 площадка – «Школа робототехники и моделизма» (индивидуальный предприниматель по сертифицированным программам в рамках системы персонифицированного финансирования дополнительного образования).</t>
    </r>
  </si>
  <si>
    <r>
      <rPr>
        <sz val="11"/>
        <rFont val="Times New Roman"/>
        <family val="1"/>
        <charset val="204"/>
      </rPr>
      <t>В 2021 году количество детей, воспользовавшихся услугами площадок по развитию технического творчества составило 1 007 чел. По данным АИС ПДО в образовательных организациях 1 477 чел., ИП Мирсояпов Ф.Р. 215 чел.</t>
    </r>
    <r>
      <rPr>
        <sz val="11"/>
        <color rgb="FFFF0000"/>
        <rFont val="Times New Roman"/>
        <family val="1"/>
        <charset val="204"/>
      </rPr>
      <t xml:space="preserve">
</t>
    </r>
  </si>
  <si>
    <t xml:space="preserve">В 2021 году количество детей, охваченных программами естественно-научной и технической направленностей составило 1 411 чел. По данным АИС ПДО программами технической направленности охвачено 1 477 чел., программами естественно-научной направленности 893 чел. </t>
  </si>
  <si>
    <t xml:space="preserve">Предоставление данной льготы носит заявительный характер. В 2021 году обращений от граждан, имеющих право на налоговые льготы не поступало. </t>
  </si>
  <si>
    <t xml:space="preserve">По итогам 2021 года было проведено 766 мероприятий добровольческого характера с участием в них жителей города Когалыма, предполагающих безвозмездное и добровольное проявление социальной активности. Общая численность граждан, вовлечённых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составила 9 947 человек.  </t>
  </si>
  <si>
    <t>25. Доля муниципальных услуг, предоставленных субъектам малого и среднего предпринимательства в электронном виде 100% к 2030 году</t>
  </si>
  <si>
    <t>Плановые значения достигнуты.  Работа по увеличению доли муниципальных услуг, предоставленных субъектам малого и среднего предпринимательства в электронном виде продолжается</t>
  </si>
  <si>
    <t>На конец 2021 года в городе Когалыме осуществляли свою деятельность 3 гостиницы (гостиница "Центр досуга и отдыха "Когалым", гостиница "Сибирь", хостел "Галактика") с общим количеством мест для размещения  - 284.</t>
  </si>
  <si>
    <t xml:space="preserve">Общая численность обучающихся по образовательным программам основного и среднего общего образования составляет 4 657 человек, из них в отчётный период: приняли участие в открытых онлайн-уроках, реализуемых с учетом опыта цикла открытых уроков «Проектория», направленных на раннюю профориентацию, 2 292 человек (или 48,1 %).
</t>
  </si>
  <si>
    <t>Строительство объекта осуществляется в рамках Соглашения между Правительством ХМАО-Югры и ПАО «ЛУКОЙЛ».</t>
  </si>
  <si>
    <t>20.05.2021 в городе Когалыме прошла стратегическая сессия на тему «Брендирование Когалыма». 
В ходе стратегической сессии были организованы лекции-дискуссии о технологии разработки бренда города и конкретных эффектах от брендинга на примерах малых и средних городов, об основах и практике территориального брендинга.
По результатам проведенной стратсессии был разработан проект технического задания, запрошены коммерческие предложения и подготовлена конкурсная документация.
Разработка брендбука будет осуществляться в 2022 году.</t>
  </si>
  <si>
    <t>С учетом реализованных мероприятий, уровень обеспеченности граждан спортивными сооружениями, исходя из единовременной пропускной способности объектов спорта составил 50,2% (2020 год – 47,6%).</t>
  </si>
  <si>
    <t>Срок не наступил</t>
  </si>
  <si>
    <t xml:space="preserve">В 2021 году выполнено строительство объекта благоустройства «Набережная реки Ингу-Ягун». Данный объект является победителем Всероссийского конкурса лучших проектов создания комфортной городской среды в 2020 году.
Площадь благоустройства составила 59 000 кв. м.
Выполнены следующие виды работ:
- ремонт берегоукрепления,
- благоустройство пешеходно - тротуарной зоны,
- строительство детской игровой площадки,
- строительство площадки для выгула собак,
- строительство смотровой вышки,
строительство велодорожки и т.д.
Объект введен в эксплуатацию в декабре 2021 года.
Благоустройство дворовой территории проект «Двор моей мечты»
проезд Солнечный, д.13, д.15, д.17, д.19, д.21
(асфальтирование, ливневая канализации, освещение, устройство тротуаров и асфальтирования, расширены парковочные места, установлены урны и скамейки,
установлено детское игровое и спортивное оборудование)
</t>
  </si>
  <si>
    <t xml:space="preserve"> - жилой комплекс «Философский камень» - ведутся проектные работы;
 - жилой комплекс «ЛУКОЙЛ» - заключение договора на проектные работы запланировано на апрель 2022 года.</t>
  </si>
  <si>
    <t>Мероприятие проводится раз в два года. 
В 2020 году был проведен городской гражданский форум «Союз НКО – опора развития города» в смешанном формате (онлайн, офлайн).</t>
  </si>
  <si>
    <t>Значение показателя достигнуто, работа направленная на увеличение численности туристов, размещенных в коллективных средствах размещения продолжается.</t>
  </si>
  <si>
    <t>В 2021 году введен в эксплуатацию социальный объект гостиница "Cosmos Smart Kogalym" (Ибис Стайл Когалым), который начал осуществлять прием гостей в 2022 году.</t>
  </si>
  <si>
    <t>Срок не наступил. Ведутся работы по созданию социального объекта «Научно-образовательный центр мирового уровня на основе интеграции Научно-проектного комплекса ПАО «ЛУКОЙЛ» и Пермского национального исследовательского политехнического университета».</t>
  </si>
  <si>
    <t>Реализация осуществляется в рамках муниципальной программы "Социально-экономическое развитие и инвестиции муниципального образования город Когалым"</t>
  </si>
  <si>
    <t>Реализация осуществляется в рамках муниципальной программы "Формирование комфортной городской среды в городе Когалыме"</t>
  </si>
  <si>
    <t>В 2021 году проведение мероприятия не запланировано</t>
  </si>
  <si>
    <t>Для развития физической культуры и массового спорта, организации и проведения официальных физкультурно-спортивных мероприятий в городе имеется 148 спортивных сооружений.
В 2021 году на территории города Когалыма были введены в эксплуатацию следующие спортивные сооружения:
- спортивные площадки Street Workout (по ул. Рижской) и ВФСК «ГТО» (по ул. Новоселов) в рамках национального проекта «Демография» (Спорт – норма жизни);
- три помещения спортивного назначения в детском саду «Акварелька» (МАОУ школа-сад №10);
- два спортивных зала с теннисными кортами («Теннисный центр в городе Когалыме»);
- спортивная площадка по ул. Мира, 34;
- спортивная площадка по ул. Солнечная, 13;
- велодорожка.</t>
  </si>
  <si>
    <t>В 2021 году МАУ «Культурно-досуговый конкурс «АРТ-Праздник» организовано 21 гастролей. Количество посетителей – 5 198 человек.</t>
  </si>
  <si>
    <t xml:space="preserve">В 2021 реализовывались проекты получившие гранты в 2020 году.
</t>
  </si>
  <si>
    <t xml:space="preserve"> Организованы выезды обучающихся на мероприятия направленные на раннюю профориентацию, часть мероприятий проведена в онлайн режиме. Обоснованная экономия (228,6 тыс. рублей) сложилась в связи с отменой проведения некоторых мероприятий в связи со сложной эпидемиологической ситуацией. </t>
  </si>
  <si>
    <t>Превышение планового значения показателя в 2021 году связано с проведением мероприятий в смешанном режиме - онлайн и офлайн. Онлайн формат позволяет расширить количество участников, привлекая более широкую целевую аудиторию и позволяет участвовать в понравившемся мероприятии неограниченное количество раз, в отличии от офлайн формата.</t>
  </si>
  <si>
    <t>Реализация мероприятий осуществляется в рамках муниципальной программы "Развитие транспортной системы города Когалыма".</t>
  </si>
  <si>
    <t xml:space="preserve">С декабря 2019 года внедрено и функционирует приложение "Умный транспорт", позволяющее в реальном времени отслеживать на карте города движение автобусов, находящихся на маршруте, определять их местоположение и прогнозировать прибытие на конкретную остановку.
В 2021 году продолжилась работа по установке информационных табло на остановках в количестве 11 штук (в 2019 - 2020 годах установлено 45 табло), всего функционирует 56 информационных табло.
Кроме того внедрены автоматизированные и роботизированные технологии организации дорожного движения и контроля за соблюдением правил дорожного движения (системы автоматической фотовидеофиксации нарушений правил дорожного движения).  
</t>
  </si>
  <si>
    <t>Проведены: 
- Волонтерский проект "Свет в окне";
- Акция гражданско-патриотического направления;
- Акция социально-культурного направления. Экономия плановых ассигнований в связи с отменой проведения некоторых мероприятий по решению организаторов</t>
  </si>
  <si>
    <t>В бюджете города Когалыма в 2021 году были предусмотрены денежные средства на выплату субсидии на возмещение расходов по найму (поднайму) жилого помещения специалистам, приглашенным для работы в муниципальные учреждения города Когалыма, воспользовались данной компенсацией в 2021 году 11 специалистов - педагогов.</t>
  </si>
  <si>
    <t>Срок исполнения не наступил.</t>
  </si>
  <si>
    <r>
      <t>за 2021 год</t>
    </r>
    <r>
      <rPr>
        <sz val="11"/>
        <rFont val="Times New Roman"/>
        <family val="1"/>
        <charset val="204"/>
      </rPr>
      <t xml:space="preserve"> </t>
    </r>
  </si>
  <si>
    <t>4.2.1./4.2.2.</t>
  </si>
  <si>
    <t>Разработка и реализация системы мероприятий (проекта) «Когалым: территория умных решений» / Внедрение инновационных технологий (решений) в сферу благоустройства городской среды / Внедрение инновационных технологий (решений) в сферу благоустройства городской среды</t>
  </si>
  <si>
    <t>Сложилась экономия ввиду проведения мероприятий в смешанном - офлайн- и онлайн-формате.
В 2021 году когалымчане – участники муниципального этапа окружного проекта «Молодёжная лига управленцев Югры» – стали победителями на уровне региона. Аббасова Елена заняла 3-е место в номинации «Общественная сфера» среди более чем 15 претендентов из разных муниципальных образований округа.
В декабре 2021 года состоялся городской молодёжный форум «Когалым – территория равных» (в онлайн-формате). Участниками форума стали молодые люди в возрасте от 18 до 35 лет. В качестве спикеров образовательных площадок выступили эксперты из городов Екатеринбург, Тюмень и Ноябрьск. В рамках программы на электронной платформе «Zoom» были организованы: интенсивы «Развитие креативного мышления, дизайн-мышление», «Эффективное общение», экспресс-тренинг «Публичное выступление», мини-курс «Сторис как искусство».
Неполное освоение денежных средств связано с проведением части мероприятий в онлайн формате.</t>
  </si>
  <si>
    <t xml:space="preserve">Управление культуры, спорта и молодежной политики: "Когалым- территория равных"- 100 чел., Молодежная лига управленцев Югры - 117 чел., Молодёжная волонтёрская акция «Свет в окне» (шефство над ветеранами) - 150 чел., Волонтёрский проект «Подари себе сказку» - 196 чел., I-ый Образовательный интенсив «Школа компетенций», направленный на развитие добровольческого движения в городе Когалыме - 45 чел., акция по вовлечению в добровольческое движение "ДОБРОволец - 130 чел. 
Управление образования: "Методический квартирник", заседания городского методического объединения молодых педагогов, городские/всероссийские методические  семинары - 278 чел.; авторы проектов в рамках школьного инициативного бюджетирования - 5 чел., волонтеры, входящие в состав добровольческих (волотнерских) объединений на базе образовательных организаций 160 чел.
</t>
  </si>
  <si>
    <r>
      <rPr>
        <sz val="11"/>
        <rFont val="Times New Roman"/>
        <family val="1"/>
        <charset val="204"/>
      </rPr>
      <t>В сфере молодежной политики  были проведены следующие мероприятия:
1.  Всероссийский открытый урок «60-летие полёта Ю.А. Гагарина в Космос»
2. Всероссийская акция «Письмо Победы».</t>
    </r>
    <r>
      <rPr>
        <sz val="11"/>
        <color rgb="FFFF0000"/>
        <rFont val="Times New Roman"/>
        <family val="1"/>
        <charset val="204"/>
      </rPr>
      <t xml:space="preserve">
</t>
    </r>
    <r>
      <rPr>
        <sz val="11"/>
        <rFont val="Times New Roman"/>
        <family val="1"/>
        <charset val="204"/>
      </rPr>
      <t>3. Всероссийская акция «Георгиевская ленточка». 
4. Всероссийская акция «Красная гвоздика».
Часть мероприятий в сфере культуры и спорта не состоялись по причине сложившейся неблагополучной эпидемиологической обстановки.</t>
    </r>
  </si>
  <si>
    <t>15. Количество реализованных молодежных инициатив (проектов), в том числе получивших поддержку</t>
  </si>
  <si>
    <t xml:space="preserve">Организованы концерты и спектакли профессиональных актеров и коллективов, цирковые представления.  Часть гастролей организована в рамках Фестиваля Отечественного кино "Золотая лента". </t>
  </si>
  <si>
    <t>Содействие в создании Музыкальной школы города Когалыма</t>
  </si>
  <si>
    <t>В 2021 году специалистами УИДиРП оказана консультационная помощь 5 товаропроизводителям города Когалыма, в том числе 3 в целях получения знака "Сделано в ЮГРЕ".
Также, в 2021 году 2 товаропроизводителям, имеющим право использовать товарный знак "Сделано в Югре" оказана финансовая поддержка , в рамках подпрограммы 2 "Развитие малого и среднего предпринимательства" муниципальной программы "Социально-экономическое развитие и инвестиции муниципального образования город Когалым"
Таким образом, 9 товаропроизводителей имеют право использовать товарный знак:
1. ООО «МС Аутсорсинг». 
2.  ООО «МИСНЭ», 
3. ООО «Хлебопродукт»; 
4. ИП О.А. Петрова
5. ИП М.Э.Андреева
6. ИП Леонтьев В.В.
 7.ИП Мирсаяпов Ф.Р.
8. ИП Рахимова З.Я.
9. ИП Миквельман Г.И.</t>
  </si>
  <si>
    <t>В реестре инвестиционных площадок по состоянию на 30.12.2021 содержится информация о 6 сформированных свободных земельных участка для реализации инвестиционных проектов. В 2021 году также были сформированы и предоставлены в аренду по результатам торгов 6 земельных участков (86:17:0011101:253 - для строительства технического центра, 86:17:0011701:2290, 86:17:0011701:2293 - объекты Вейк-Парка, 86:17:0010406:475 - для строительства объектов дорожного сервиса, 86:17:0010612:358 - строительства объектов дорожного сервиса, 86:17:0010603:6 - для строительства объектов по обслуживанию автотранспорта</t>
  </si>
  <si>
    <t>Срок не наступил. Управлением капитального строительства Ханты-Мансийского автономного округа-Югры продолжаются по строительству Многофункционального центра прикладных квалификаций по подготовке персонала на базе БУ ПО ХМАО – Югры «Когалымский политехнический колледж».</t>
  </si>
  <si>
    <t>40. Количество реализованных проектов в сфере промышленного производства</t>
  </si>
  <si>
    <t xml:space="preserve">В течение 2021 года с участием граждан города Когалыма  проведены мероприятия: рейтинговое голосование на электронной платформе, он-лайн опросы, встречи с гражданами, общественные приемки выполненных работ по благоустройству общественных и дворовых территорий. Факт зафиксирован в протоколе общественной комиссии города Когалыма от 23.12.2021 №18   </t>
  </si>
  <si>
    <t>Общая численность  граждан в возрасте от 14 лет и старше в 2021 году составляла 54 129 человек</t>
  </si>
  <si>
    <r>
      <t xml:space="preserve">В рамках регионального проекта «Формирование комфортной городской среды» портфеля проектов «Жилье и городская среда», осуществлено проектирование и строительство  объекта </t>
    </r>
    <r>
      <rPr>
        <b/>
        <sz val="11"/>
        <rFont val="Times New Roman"/>
        <family val="1"/>
        <charset val="204"/>
      </rPr>
      <t>«Набережная реки Ингу-Ягун»</t>
    </r>
    <r>
      <rPr>
        <sz val="11"/>
        <rFont val="Times New Roman"/>
        <family val="1"/>
        <charset val="204"/>
      </rPr>
      <t xml:space="preserve">. 
</t>
    </r>
  </si>
  <si>
    <t>Реализация мероприятия осуществляется в рамках муниципальной программы "Развитие образования в городе Когалыме".</t>
  </si>
  <si>
    <t>Всего в реестре лицензий на медицинскую деятельность, выданных органом государственной власти Ханты-Мансийского автономного округа – Югры,  в сфере охраны здоровья по городу Когалыму действуют 33 объекта негосударственного сектора. На уровень достижения показателя "Увеличение количества негосударственных (частных) медицинских организаций, имеющих лицензию на осуществление медицинской деятельности в автономном округе, на 10 тыс. населения" значительное влияние оказал рост численности населения города Когалыма.</t>
  </si>
  <si>
    <t xml:space="preserve">В 2021 году была оказана финансовая поддержка посредством проведения конкурса социально значимых проектов среди социально ориентированных некоммерческих организаций города Когалыма, по итогам которого присуждены гранты:
 - Региональной общественной организации Центр развития гражданских инициатив и социально-экономической стратегии Ханты-Мансийского автономного округа – Югры «ВЕЧЕ», проект «Здоровое дыхание»; 
-  Автономной некоммерческой организации Центр  развития добровольчества «Навигатор добра»,  проект «Вещи в дар»;
- Общественной организации «Когалымская городская Федерация инвалидного спорта»,  проект «Добро сердец – сплочённый стиль!».  
В 2021 году  реализован грант в размере 168,8 тыс. рублей присужденный местной общественной организации «Совет ветеранов войны и труда, инвалидов и пенсионеров города Когалыма» за проект «Без срока давности» ставшего победителем конкурса в 2020 году.
</t>
  </si>
  <si>
    <t xml:space="preserve">В 2021 году на территории города Когалыма реализованы социально-значимые проекты;
"Приемная" - проект, который позволит педагогам Югры разобраться в современном трудовом законодательстве (Имакаева Е.В., МАОУ "Средняя школа №5"); 
 «Мы-инженеры-нефтяники» - создание условий для развития конструкторского мышления у воспитанников дошкольного учреждения и ранняя профориентация (МАДОУ "Золушка");  
"Персонализация образовательной деятельности" (Афанасьева А.А., МАОУ "Средняя школа №6").
Проекты общественных организаций, ставших победителями городских конкурсов социально-значимых проектов в 2019-2020 годах:
- «Новруз-Байрам», организатором которого выступила когалымская городская общественная национально-культурная организация азербайджанского народа «Достлуг»;
- «Фарфоровый юбилей общественной организации 27.01.2001 -27.01.2021, реализован Общественной организацией «Первопроходцы Когалыма»;
- фестиваль военно-патриотической песни, организованный Местной общественной организацией Совет ветеранов войны и труда, инвалидов и пенсионеров города Когалыма в рамках проекта «Без срока давности».                                                                                                                                                                                                                   </t>
  </si>
  <si>
    <t xml:space="preserve">В 2021 году общая численность работающих в малом бизнесе составила более  7 тыс. человек, численность занятых в экономике, по предварительным данным, составила 34 274 человека. </t>
  </si>
  <si>
    <t>Плановая дата ввода объекта в эксплуатацию 2024 год</t>
  </si>
  <si>
    <t>В 2021 году были проведены конкурсные процедуры, по результатам которых автономная некоммерческач организация "Центр развития добровольчества "Навигатор добра" стала получателем субсидии на выполнение функций ресурсного центра поддержки добровольчества с начала 2022 года.</t>
  </si>
  <si>
    <t xml:space="preserve">В 2021 году на участие в первом региональном конкурсе инициативных проектов, проводимым Департаментом общественных и внешних связей Ханты-Мансийского автономного округа – Югры от города Когалыма было направлено четыре инициативных проекта. 
Целевой показатель по итогам 2021 года достигнут. По итогам регионального конкурса три из четырех инициативных проекта стали победителями регионального конкурса:
- Двор моей мечты;
- Несущий добро РАСсвет;
- «VR-MIR» или обучение с погружением.
Все три проекта реализованы в 2021 году. Объём инициативных платежей поступивших от физических и юридических лиц в бюджет города Когалыма составил 1 019,9 тыс. руб. </t>
  </si>
  <si>
    <t xml:space="preserve">Мероприятие реализовано на 100%
</t>
  </si>
  <si>
    <t xml:space="preserve">Реализация мероприятия осуществляется в рамках подпрограммы «Содействие жилищного строительства» муниципальной программы «Развитие жилищной сферы в городе Когалыме». Экономия сложилась в связи с неисполнением подрядчиками своих обязательств по муниципальным контрактам. Исполнение работ и их финансирование запланировано к в 2022 году.
</t>
  </si>
  <si>
    <t xml:space="preserve">В 2021-2022 учебном году, с целью с соблюдения санитарно-эпидемиологических требований в условиях профилактики и предотвращения распространения новой коронавирусной инфекции (COVID-19) в общеобразовательных организациях продолжают действовать новые требования, а именно: за каждым классом закреплен отдельный кабинет, в котором дети обучаются по всем предметам, за исключением специализированных кабинетов, организация занятий в которых требует специального оборудования (физическая культура, физика, химия, технология), составлено динамическое расписание уроков и звонков, график посещения столовой, обеспечивающих максимальную разобщенность классов в течении учебного дня. В связи с этим доля учащихся обучающихся во вторую смену составила 30,8%, что ниже АППГ на 0,6%. По данным федеральной статистической отчетности ОО-1 численность учащихся составляет 8 159  (АППГ – 8 098 учащихся).  </t>
  </si>
  <si>
    <t>На конец 2021 года реестр инвестиционных проектов города Когалыма включал в себя 44 проекта с общей инвестиционной емкостью 31 млрд. руб., в рамках проектов планируется создать 2 124 рабочих мест.
В 2021 году реализовано 3 инвестиционных проекта в сфере обрабатывающей промышленности:
- «Производство одежды. Создание бренда в г. Когалым». Срок реализации проекта 2019-2021 годы. Оценка поступления НДФЛ – 312, 0 тыс.рублей/год;
- «Открытие кондитерской студии по производству десертов для диабетиков и аллергиков». Срок реализации проекта 2020-2021 годы. Оценка поступления НДФЛ - 62,4 тыс.рублей/год
В 2020 году ООО "МС Аутсорсинг" (на сегодняшний день ООО "ЧУМиКО") предоставлен грант на развитие предпринимательства в целях реализации  бизнес-плана "Открытие производства по переработке дикорастущих грибов в г. Когалыме" в 2020-2021 году. В соответствии с бизнес-планом совокупные налоговые поступления в 2021 году составят 484,1 тыс. рублей.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</si>
</sst>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0.0"/>
    <numFmt numFmtId="165" formatCode="#,##0.00\ _₽"/>
    <numFmt numFmtId="166" formatCode="#,##0.0\ _₽"/>
    <numFmt numFmtId="167" formatCode="#,##0\ _₽"/>
    <numFmt numFmtId="168" formatCode="0.0%"/>
    <numFmt numFmtId="169" formatCode="#,##0.0"/>
    <numFmt numFmtId="170" formatCode="_-* #,##0.0\ _₽_-;\-* #,##0.0\ _₽_-;_-* &quot;-&quot;??\ _₽_-;_-@_-"/>
  </numFmts>
  <fonts count="8" x14ac:knownFonts="1">
    <font>
      <sz val="11"/>
      <color theme="1"/>
      <name val="Calibri"/>
      <family val="2"/>
      <scheme val="minor"/>
    </font>
    <font>
      <sz val="11"/>
      <color theme="1"/>
      <name val="Calibri"/>
      <family val="2"/>
      <scheme val="minor"/>
    </font>
    <font>
      <b/>
      <sz val="11"/>
      <name val="Times New Roman"/>
      <family val="1"/>
      <charset val="204"/>
    </font>
    <font>
      <sz val="11"/>
      <name val="Times New Roman"/>
      <family val="1"/>
      <charset val="204"/>
    </font>
    <font>
      <sz val="11"/>
      <color rgb="FFFF0000"/>
      <name val="Times New Roman"/>
      <family val="1"/>
      <charset val="204"/>
    </font>
    <font>
      <b/>
      <sz val="11"/>
      <color rgb="FFFF0000"/>
      <name val="Times New Roman"/>
      <family val="1"/>
      <charset val="204"/>
    </font>
    <font>
      <sz val="11"/>
      <color theme="1"/>
      <name val="Times New Roman"/>
      <family val="1"/>
      <charset val="204"/>
    </font>
    <font>
      <b/>
      <sz val="11"/>
      <color theme="1"/>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40">
    <xf numFmtId="0" fontId="0" fillId="0" borderId="0" xfId="0"/>
    <xf numFmtId="167"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9" fontId="3" fillId="0" borderId="1" xfId="1" applyFont="1" applyFill="1" applyBorder="1" applyAlignment="1">
      <alignment horizontal="center" vertical="center"/>
    </xf>
    <xf numFmtId="0" fontId="3" fillId="0" borderId="1" xfId="0" applyFont="1" applyFill="1" applyBorder="1" applyAlignment="1">
      <alignment vertical="center" wrapText="1"/>
    </xf>
    <xf numFmtId="0" fontId="2" fillId="0" borderId="3" xfId="0" applyFont="1" applyFill="1" applyBorder="1" applyAlignment="1">
      <alignment horizontal="left" vertical="center" wrapText="1"/>
    </xf>
    <xf numFmtId="165" fontId="2" fillId="0" borderId="3"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65" fontId="6"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169" fontId="2" fillId="0" borderId="1" xfId="0" applyNumberFormat="1" applyFont="1" applyFill="1" applyBorder="1" applyAlignment="1">
      <alignment horizontal="center" vertical="center"/>
    </xf>
    <xf numFmtId="0" fontId="3" fillId="0" borderId="2" xfId="0" applyFont="1" applyFill="1" applyBorder="1" applyAlignment="1">
      <alignment vertical="center" wrapText="1"/>
    </xf>
    <xf numFmtId="164" fontId="3" fillId="0" borderId="1" xfId="0" applyNumberFormat="1" applyFont="1" applyFill="1" applyBorder="1" applyAlignment="1">
      <alignment horizontal="center" vertical="center" wrapText="1"/>
    </xf>
    <xf numFmtId="168" fontId="2" fillId="0" borderId="1" xfId="1"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164" fontId="2" fillId="0" borderId="1" xfId="0" applyNumberFormat="1" applyFont="1" applyFill="1" applyBorder="1" applyAlignment="1">
      <alignment vertical="center" wrapText="1"/>
    </xf>
    <xf numFmtId="166" fontId="2" fillId="0" borderId="1" xfId="0" applyNumberFormat="1" applyFont="1" applyFill="1" applyBorder="1" applyAlignment="1">
      <alignment vertical="center"/>
    </xf>
    <xf numFmtId="168" fontId="3" fillId="0" borderId="2" xfId="1"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justify" vertical="center" wrapText="1"/>
    </xf>
    <xf numFmtId="165" fontId="3" fillId="0" borderId="2" xfId="0" applyNumberFormat="1" applyFont="1" applyFill="1" applyBorder="1" applyAlignment="1">
      <alignment horizontal="center" vertical="center"/>
    </xf>
    <xf numFmtId="165" fontId="3" fillId="0" borderId="3" xfId="0" applyNumberFormat="1" applyFont="1" applyFill="1" applyBorder="1" applyAlignment="1">
      <alignment horizontal="center" vertical="center"/>
    </xf>
    <xf numFmtId="9" fontId="3" fillId="0" borderId="3" xfId="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167"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164"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168" fontId="3" fillId="0" borderId="1" xfId="0" applyNumberFormat="1" applyFont="1" applyFill="1" applyBorder="1" applyAlignment="1">
      <alignment horizontal="center" vertical="center" wrapText="1"/>
    </xf>
    <xf numFmtId="169" fontId="3" fillId="0" borderId="1" xfId="0" applyNumberFormat="1" applyFont="1" applyFill="1" applyBorder="1" applyAlignment="1">
      <alignment horizontal="center" vertical="center" wrapText="1"/>
    </xf>
    <xf numFmtId="169" fontId="3" fillId="0" borderId="1" xfId="0" applyNumberFormat="1" applyFont="1" applyFill="1" applyBorder="1" applyAlignment="1">
      <alignment horizontal="center" vertical="center"/>
    </xf>
    <xf numFmtId="168" fontId="3" fillId="0" borderId="1" xfId="1" applyNumberFormat="1" applyFont="1" applyFill="1" applyBorder="1" applyAlignment="1">
      <alignment horizontal="center" vertical="center"/>
    </xf>
    <xf numFmtId="169" fontId="2"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xf>
    <xf numFmtId="0" fontId="4" fillId="0" borderId="0" xfId="0" applyFont="1" applyFill="1"/>
    <xf numFmtId="0" fontId="4" fillId="0" borderId="0" xfId="0" applyFont="1" applyFill="1" applyAlignment="1">
      <alignment wrapText="1"/>
    </xf>
    <xf numFmtId="0" fontId="3" fillId="0" borderId="0" xfId="0" applyFont="1" applyFill="1" applyAlignment="1">
      <alignment horizontal="center"/>
    </xf>
    <xf numFmtId="0" fontId="3" fillId="0" borderId="0" xfId="0" applyFont="1" applyFill="1"/>
    <xf numFmtId="3" fontId="3" fillId="0" borderId="0" xfId="0" applyNumberFormat="1" applyFont="1" applyFill="1" applyAlignment="1">
      <alignment horizontal="center"/>
    </xf>
    <xf numFmtId="4" fontId="3" fillId="0" borderId="0" xfId="0" applyNumberFormat="1" applyFont="1" applyFill="1"/>
    <xf numFmtId="0" fontId="4" fillId="0" borderId="0" xfId="0" applyFont="1" applyFill="1" applyAlignment="1"/>
    <xf numFmtId="0" fontId="5" fillId="0" borderId="0" xfId="0" applyFont="1" applyFill="1" applyAlignment="1"/>
    <xf numFmtId="9" fontId="2" fillId="0" borderId="1" xfId="1" applyFont="1" applyFill="1" applyBorder="1" applyAlignment="1">
      <alignment horizontal="center" vertical="center"/>
    </xf>
    <xf numFmtId="0" fontId="5" fillId="0" borderId="0" xfId="0" applyFont="1" applyFill="1"/>
    <xf numFmtId="168" fontId="2" fillId="0" borderId="1" xfId="0" applyNumberFormat="1" applyFont="1" applyFill="1" applyBorder="1" applyAlignment="1">
      <alignment horizontal="center" vertical="center"/>
    </xf>
    <xf numFmtId="168" fontId="2" fillId="0" borderId="6" xfId="0" applyNumberFormat="1" applyFont="1" applyFill="1" applyBorder="1" applyAlignment="1">
      <alignment horizontal="center" vertical="center"/>
    </xf>
    <xf numFmtId="168" fontId="2" fillId="0" borderId="1" xfId="1" applyNumberFormat="1" applyFont="1" applyFill="1" applyBorder="1" applyAlignment="1">
      <alignment vertical="center"/>
    </xf>
    <xf numFmtId="9" fontId="2" fillId="0" borderId="3" xfId="1" applyFont="1" applyFill="1" applyBorder="1" applyAlignment="1">
      <alignment horizontal="center" vertical="center"/>
    </xf>
    <xf numFmtId="3" fontId="2" fillId="0" borderId="1" xfId="0" applyNumberFormat="1" applyFont="1" applyFill="1" applyBorder="1" applyAlignment="1">
      <alignment horizontal="center" vertical="center"/>
    </xf>
    <xf numFmtId="168"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xf>
    <xf numFmtId="168" fontId="2" fillId="0" borderId="2" xfId="0" applyNumberFormat="1" applyFont="1" applyFill="1" applyBorder="1" applyAlignment="1">
      <alignment horizontal="center" vertical="center"/>
    </xf>
    <xf numFmtId="168" fontId="2" fillId="0" borderId="1" xfId="1"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164" fontId="3" fillId="0" borderId="1" xfId="0" applyNumberFormat="1" applyFont="1" applyFill="1" applyBorder="1" applyAlignment="1">
      <alignment vertical="center" wrapText="1"/>
    </xf>
    <xf numFmtId="2" fontId="3"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xf>
    <xf numFmtId="168" fontId="7" fillId="0" borderId="6" xfId="0" applyNumberFormat="1" applyFont="1" applyFill="1" applyBorder="1" applyAlignment="1">
      <alignment horizontal="center" vertical="center"/>
    </xf>
    <xf numFmtId="170" fontId="2" fillId="0" borderId="1" xfId="2" applyNumberFormat="1" applyFont="1" applyFill="1" applyBorder="1" applyAlignment="1">
      <alignment horizontal="center" vertical="center"/>
    </xf>
    <xf numFmtId="0" fontId="2" fillId="0" borderId="1" xfId="0" applyFont="1" applyFill="1" applyBorder="1"/>
    <xf numFmtId="0" fontId="4" fillId="0" borderId="1" xfId="0" applyFont="1" applyFill="1" applyBorder="1"/>
    <xf numFmtId="170" fontId="3" fillId="0" borderId="1" xfId="2" applyNumberFormat="1"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wrapText="1"/>
    </xf>
    <xf numFmtId="0" fontId="4" fillId="0" borderId="1" xfId="0" applyFont="1" applyFill="1" applyBorder="1" applyAlignment="1">
      <alignment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168" fontId="2" fillId="0" borderId="2" xfId="0" applyNumberFormat="1" applyFont="1" applyFill="1" applyBorder="1" applyAlignment="1">
      <alignment horizontal="center" vertical="center"/>
    </xf>
    <xf numFmtId="168" fontId="2" fillId="0" borderId="4" xfId="0" applyNumberFormat="1" applyFont="1" applyFill="1" applyBorder="1" applyAlignment="1">
      <alignment horizontal="center" vertical="center"/>
    </xf>
    <xf numFmtId="168" fontId="2" fillId="0" borderId="3"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64" fontId="3" fillId="0" borderId="10" xfId="0" applyNumberFormat="1" applyFont="1" applyFill="1" applyBorder="1" applyAlignment="1">
      <alignment horizontal="center" vertical="center" wrapText="1"/>
    </xf>
    <xf numFmtId="164" fontId="3" fillId="0" borderId="11"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3" fillId="0" borderId="1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4" xfId="0" applyFont="1" applyFill="1" applyBorder="1" applyAlignment="1">
      <alignment horizontal="justify" vertical="center" wrapText="1"/>
    </xf>
    <xf numFmtId="168" fontId="3" fillId="0" borderId="2" xfId="1" applyNumberFormat="1" applyFont="1" applyFill="1" applyBorder="1" applyAlignment="1">
      <alignment horizontal="center" vertical="center"/>
    </xf>
    <xf numFmtId="168" fontId="3" fillId="0" borderId="3" xfId="1" applyNumberFormat="1" applyFont="1" applyFill="1" applyBorder="1" applyAlignment="1">
      <alignment horizontal="center" vertical="center"/>
    </xf>
    <xf numFmtId="0" fontId="2" fillId="0" borderId="6"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3" fillId="0" borderId="2" xfId="0" applyFont="1" applyFill="1" applyBorder="1" applyAlignment="1">
      <alignment horizontal="left" vertical="center" wrapText="1"/>
    </xf>
    <xf numFmtId="164" fontId="3" fillId="0" borderId="10" xfId="0" applyNumberFormat="1" applyFont="1" applyFill="1" applyBorder="1" applyAlignment="1">
      <alignment horizontal="left" vertical="center" wrapText="1"/>
    </xf>
    <xf numFmtId="164" fontId="3" fillId="0" borderId="1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165" fontId="3" fillId="0" borderId="2" xfId="0" applyNumberFormat="1" applyFont="1" applyFill="1" applyBorder="1" applyAlignment="1">
      <alignment horizontal="center" vertical="center"/>
    </xf>
    <xf numFmtId="165" fontId="3" fillId="0" borderId="3"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65" fontId="3" fillId="0" borderId="4"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164" fontId="3" fillId="0" borderId="9"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3" fillId="0" borderId="3" xfId="0" applyFont="1" applyFill="1" applyBorder="1" applyAlignment="1">
      <alignment horizontal="justify" vertical="center" wrapText="1"/>
    </xf>
    <xf numFmtId="3" fontId="2"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center" vertical="center"/>
    </xf>
    <xf numFmtId="164" fontId="2" fillId="0" borderId="10" xfId="0" applyNumberFormat="1" applyFont="1" applyFill="1" applyBorder="1" applyAlignment="1">
      <alignment horizontal="center" vertical="center" wrapText="1"/>
    </xf>
    <xf numFmtId="164" fontId="2" fillId="0" borderId="11"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164" fontId="2" fillId="0" borderId="13"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164" fontId="2" fillId="0" borderId="14" xfId="0" applyNumberFormat="1" applyFont="1" applyFill="1" applyBorder="1" applyAlignment="1">
      <alignment horizontal="center" vertical="center" wrapText="1"/>
    </xf>
    <xf numFmtId="164" fontId="2" fillId="0" borderId="9"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64" fontId="2" fillId="0" borderId="15" xfId="0" applyNumberFormat="1" applyFont="1" applyFill="1" applyBorder="1" applyAlignment="1">
      <alignment horizontal="center" vertical="center" wrapText="1"/>
    </xf>
    <xf numFmtId="0" fontId="2" fillId="0" borderId="13"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2" xfId="1" applyFont="1" applyFill="1" applyBorder="1" applyAlignment="1">
      <alignment horizontal="center" vertical="center"/>
    </xf>
    <xf numFmtId="9" fontId="3" fillId="0" borderId="4" xfId="1" applyFont="1" applyFill="1" applyBorder="1" applyAlignment="1">
      <alignment horizontal="center" vertical="center"/>
    </xf>
    <xf numFmtId="9" fontId="3" fillId="0" borderId="3" xfId="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65" fontId="3" fillId="0" borderId="1" xfId="0" applyNumberFormat="1" applyFont="1" applyFill="1" applyBorder="1" applyAlignment="1">
      <alignment horizontal="center" vertical="center"/>
    </xf>
    <xf numFmtId="168" fontId="3" fillId="0" borderId="1" xfId="1" applyNumberFormat="1" applyFont="1" applyFill="1" applyBorder="1" applyAlignment="1">
      <alignment horizontal="center" vertical="center"/>
    </xf>
    <xf numFmtId="164" fontId="2" fillId="0" borderId="1" xfId="1" applyNumberFormat="1" applyFont="1" applyFill="1" applyBorder="1" applyAlignment="1">
      <alignment horizontal="center" vertical="center" wrapText="1"/>
    </xf>
    <xf numFmtId="168" fontId="2" fillId="0" borderId="1" xfId="1"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169" fontId="2" fillId="0" borderId="1" xfId="0" applyNumberFormat="1" applyFont="1" applyFill="1" applyBorder="1" applyAlignment="1">
      <alignment horizontal="center" vertical="center" wrapText="1"/>
    </xf>
    <xf numFmtId="169" fontId="3" fillId="0" borderId="1" xfId="0" applyNumberFormat="1" applyFont="1" applyFill="1" applyBorder="1" applyAlignment="1">
      <alignment horizontal="center" vertical="center" wrapText="1"/>
    </xf>
    <xf numFmtId="169"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168" fontId="3"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0" xfId="0" applyFont="1" applyFill="1" applyAlignment="1">
      <alignment horizontal="center"/>
    </xf>
    <xf numFmtId="0" fontId="2" fillId="0" borderId="5" xfId="0" applyFont="1" applyFill="1" applyBorder="1" applyAlignment="1">
      <alignment horizontal="center"/>
    </xf>
    <xf numFmtId="165" fontId="2" fillId="0" borderId="1" xfId="0" applyNumberFormat="1" applyFont="1" applyFill="1" applyBorder="1" applyAlignment="1">
      <alignment horizontal="center" vertical="center"/>
    </xf>
    <xf numFmtId="0" fontId="3" fillId="0" borderId="1" xfId="0" applyFont="1" applyFill="1" applyBorder="1" applyAlignment="1">
      <alignment horizontal="justify" vertical="top" wrapText="1"/>
    </xf>
    <xf numFmtId="0" fontId="6" fillId="0" borderId="1"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xf>
    <xf numFmtId="0" fontId="2" fillId="0" borderId="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lignment horizontal="right" wrapText="1"/>
    </xf>
    <xf numFmtId="0" fontId="3" fillId="0" borderId="1" xfId="0" applyFont="1" applyFill="1" applyBorder="1" applyAlignment="1">
      <alignment horizontal="center" wrapText="1"/>
    </xf>
    <xf numFmtId="164" fontId="3" fillId="0" borderId="2" xfId="0" applyNumberFormat="1" applyFont="1" applyFill="1" applyBorder="1" applyAlignment="1">
      <alignment horizontal="justify" vertical="center" wrapText="1"/>
    </xf>
    <xf numFmtId="164" fontId="3" fillId="0" borderId="4" xfId="0" applyNumberFormat="1" applyFont="1" applyFill="1" applyBorder="1" applyAlignment="1">
      <alignment horizontal="justify" vertical="center" wrapText="1"/>
    </xf>
    <xf numFmtId="164" fontId="3" fillId="0" borderId="3" xfId="0" applyNumberFormat="1" applyFont="1" applyFill="1" applyBorder="1" applyAlignment="1">
      <alignment horizontal="justify" vertic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3" fillId="0" borderId="3" xfId="0" applyFont="1" applyFill="1" applyBorder="1" applyAlignment="1">
      <alignment horizontal="left" vertical="top" wrapText="1"/>
    </xf>
    <xf numFmtId="0" fontId="2" fillId="0" borderId="1" xfId="0" applyFont="1" applyFill="1" applyBorder="1" applyAlignment="1">
      <alignment horizontal="left" wrapText="1"/>
    </xf>
    <xf numFmtId="164" fontId="3" fillId="0" borderId="2"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4" fillId="0" borderId="4" xfId="0" applyFont="1" applyFill="1" applyBorder="1" applyAlignment="1">
      <alignment horizontal="justify" vertical="center" wrapText="1"/>
    </xf>
    <xf numFmtId="0" fontId="3" fillId="0" borderId="2" xfId="0" applyFont="1" applyFill="1" applyBorder="1" applyAlignment="1">
      <alignment horizontal="justify" vertical="top" wrapText="1"/>
    </xf>
    <xf numFmtId="0" fontId="3" fillId="0" borderId="4" xfId="0" applyFont="1" applyFill="1" applyBorder="1" applyAlignment="1">
      <alignment horizontal="justify" vertical="top" wrapText="1"/>
    </xf>
    <xf numFmtId="0" fontId="3" fillId="0" borderId="3" xfId="0" applyFont="1" applyFill="1" applyBorder="1" applyAlignment="1">
      <alignment horizontal="justify" vertical="top" wrapText="1"/>
    </xf>
    <xf numFmtId="164" fontId="6" fillId="0" borderId="2" xfId="0" applyNumberFormat="1" applyFont="1" applyFill="1" applyBorder="1" applyAlignment="1">
      <alignment horizontal="justify" vertical="center" wrapText="1"/>
    </xf>
    <xf numFmtId="164" fontId="6" fillId="0" borderId="4" xfId="0" applyNumberFormat="1" applyFont="1" applyFill="1" applyBorder="1" applyAlignment="1">
      <alignment horizontal="justify" vertical="center" wrapText="1"/>
    </xf>
    <xf numFmtId="164" fontId="6" fillId="0" borderId="3" xfId="0" applyNumberFormat="1"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11" xfId="0" applyFont="1" applyFill="1" applyBorder="1" applyAlignment="1">
      <alignment horizontal="justify" vertical="center" wrapText="1"/>
    </xf>
    <xf numFmtId="0" fontId="2" fillId="0" borderId="12" xfId="0" applyFont="1" applyFill="1" applyBorder="1" applyAlignment="1">
      <alignment horizontal="justify" vertical="center" wrapText="1"/>
    </xf>
    <xf numFmtId="167" fontId="2" fillId="0" borderId="1" xfId="0" applyNumberFormat="1" applyFont="1" applyFill="1" applyBorder="1" applyAlignment="1">
      <alignment horizontal="center" vertical="center"/>
    </xf>
    <xf numFmtId="166" fontId="3" fillId="0" borderId="2" xfId="0" applyNumberFormat="1" applyFont="1" applyFill="1" applyBorder="1" applyAlignment="1">
      <alignment horizontal="center" vertical="center"/>
    </xf>
    <xf numFmtId="166" fontId="3" fillId="0" borderId="3" xfId="0" applyNumberFormat="1"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cellXfs>
  <cellStyles count="3">
    <cellStyle name="Денежный" xfId="2" builtinId="4"/>
    <cellStyle name="Обычный" xfId="0" builtinId="0"/>
    <cellStyle name="Процентный"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23"/>
  <sheetViews>
    <sheetView tabSelected="1" zoomScale="80" zoomScaleNormal="80" zoomScaleSheetLayoutView="70" workbookViewId="0">
      <pane xSplit="1" ySplit="6" topLeftCell="C128" activePane="bottomRight" state="frozen"/>
      <selection pane="topRight" activeCell="B1" sqref="B1"/>
      <selection pane="bottomLeft" activeCell="A7" sqref="A7"/>
      <selection pane="bottomRight" activeCell="L133" sqref="L133:L136"/>
    </sheetView>
  </sheetViews>
  <sheetFormatPr defaultRowHeight="15" x14ac:dyDescent="0.25"/>
  <cols>
    <col min="1" max="1" width="14.140625" style="39" customWidth="1"/>
    <col min="2" max="2" width="27.28515625" style="39" customWidth="1"/>
    <col min="3" max="3" width="19.7109375" style="39" customWidth="1"/>
    <col min="4" max="4" width="25.42578125" style="39" customWidth="1"/>
    <col min="5" max="5" width="17.140625" style="39" customWidth="1"/>
    <col min="6" max="6" width="16.140625" style="39" customWidth="1"/>
    <col min="7" max="7" width="15" style="39" customWidth="1"/>
    <col min="8" max="8" width="56.42578125" style="39" customWidth="1"/>
    <col min="9" max="9" width="20.85546875" style="39" customWidth="1"/>
    <col min="10" max="10" width="18.7109375" style="39" customWidth="1"/>
    <col min="11" max="11" width="16" style="39" customWidth="1"/>
    <col min="12" max="12" width="98.5703125" style="39" customWidth="1"/>
    <col min="13" max="16384" width="9.140625" style="39"/>
  </cols>
  <sheetData>
    <row r="2" spans="1:13" ht="21.75" customHeight="1" x14ac:dyDescent="0.25">
      <c r="A2" s="185" t="s">
        <v>104</v>
      </c>
      <c r="B2" s="185"/>
      <c r="C2" s="185"/>
      <c r="D2" s="185"/>
      <c r="E2" s="185"/>
      <c r="F2" s="185"/>
      <c r="G2" s="185"/>
      <c r="H2" s="185"/>
      <c r="I2" s="185"/>
      <c r="J2" s="185"/>
      <c r="K2" s="185"/>
      <c r="L2" s="185"/>
    </row>
    <row r="3" spans="1:13" x14ac:dyDescent="0.25">
      <c r="A3" s="185" t="s">
        <v>116</v>
      </c>
      <c r="B3" s="185"/>
      <c r="C3" s="185"/>
      <c r="D3" s="185"/>
      <c r="E3" s="185"/>
      <c r="F3" s="185"/>
      <c r="G3" s="185"/>
      <c r="H3" s="185"/>
      <c r="I3" s="185"/>
      <c r="J3" s="185"/>
      <c r="K3" s="185"/>
      <c r="L3" s="185"/>
      <c r="M3" s="45"/>
    </row>
    <row r="4" spans="1:13" x14ac:dyDescent="0.25">
      <c r="A4" s="186" t="s">
        <v>277</v>
      </c>
      <c r="B4" s="186"/>
      <c r="C4" s="186"/>
      <c r="D4" s="186"/>
      <c r="E4" s="186"/>
      <c r="F4" s="186"/>
      <c r="G4" s="186"/>
      <c r="H4" s="186"/>
      <c r="I4" s="186"/>
      <c r="J4" s="186"/>
      <c r="K4" s="186"/>
      <c r="L4" s="186"/>
      <c r="M4" s="46"/>
    </row>
    <row r="5" spans="1:13" ht="35.25" customHeight="1" x14ac:dyDescent="0.25">
      <c r="A5" s="75" t="s">
        <v>101</v>
      </c>
      <c r="B5" s="75" t="s">
        <v>12</v>
      </c>
      <c r="C5" s="75" t="s">
        <v>0</v>
      </c>
      <c r="D5" s="75" t="s">
        <v>1</v>
      </c>
      <c r="E5" s="75" t="s">
        <v>13</v>
      </c>
      <c r="F5" s="75"/>
      <c r="G5" s="75"/>
      <c r="H5" s="75" t="s">
        <v>4</v>
      </c>
      <c r="I5" s="75" t="s">
        <v>126</v>
      </c>
      <c r="J5" s="75"/>
      <c r="K5" s="75"/>
      <c r="L5" s="75" t="s">
        <v>4</v>
      </c>
    </row>
    <row r="6" spans="1:13" ht="30" customHeight="1" x14ac:dyDescent="0.25">
      <c r="A6" s="75"/>
      <c r="B6" s="75"/>
      <c r="C6" s="75"/>
      <c r="D6" s="75"/>
      <c r="E6" s="20" t="s">
        <v>127</v>
      </c>
      <c r="F6" s="20" t="s">
        <v>103</v>
      </c>
      <c r="G6" s="20" t="s">
        <v>11</v>
      </c>
      <c r="H6" s="75"/>
      <c r="I6" s="32" t="s">
        <v>2</v>
      </c>
      <c r="J6" s="32" t="s">
        <v>3</v>
      </c>
      <c r="K6" s="20" t="s">
        <v>11</v>
      </c>
      <c r="L6" s="75"/>
    </row>
    <row r="7" spans="1:13" ht="21.75" customHeight="1" x14ac:dyDescent="0.25">
      <c r="A7" s="20">
        <v>1</v>
      </c>
      <c r="B7" s="20">
        <v>2</v>
      </c>
      <c r="C7" s="20">
        <v>3</v>
      </c>
      <c r="D7" s="20">
        <v>4</v>
      </c>
      <c r="E7" s="32">
        <v>5</v>
      </c>
      <c r="F7" s="32">
        <v>6</v>
      </c>
      <c r="G7" s="20">
        <v>7</v>
      </c>
      <c r="H7" s="20">
        <v>8</v>
      </c>
      <c r="I7" s="32">
        <v>9</v>
      </c>
      <c r="J7" s="32">
        <v>10</v>
      </c>
      <c r="K7" s="20">
        <v>11</v>
      </c>
      <c r="L7" s="20">
        <v>12</v>
      </c>
    </row>
    <row r="8" spans="1:13" ht="20.25" customHeight="1" x14ac:dyDescent="0.25">
      <c r="A8" s="73" t="s">
        <v>29</v>
      </c>
      <c r="B8" s="73"/>
      <c r="C8" s="73"/>
      <c r="D8" s="73"/>
      <c r="E8" s="73"/>
      <c r="F8" s="73"/>
      <c r="G8" s="73"/>
      <c r="H8" s="73"/>
      <c r="I8" s="73"/>
      <c r="J8" s="73"/>
      <c r="K8" s="73"/>
      <c r="L8" s="73"/>
    </row>
    <row r="9" spans="1:13" ht="20.25" customHeight="1" x14ac:dyDescent="0.25">
      <c r="A9" s="75" t="s">
        <v>30</v>
      </c>
      <c r="B9" s="75"/>
      <c r="C9" s="75"/>
      <c r="D9" s="75"/>
      <c r="E9" s="75"/>
      <c r="F9" s="75"/>
      <c r="G9" s="75"/>
      <c r="H9" s="75"/>
      <c r="I9" s="75"/>
      <c r="J9" s="75"/>
      <c r="K9" s="75"/>
      <c r="L9" s="75"/>
    </row>
    <row r="10" spans="1:13" ht="52.5" customHeight="1" x14ac:dyDescent="0.25">
      <c r="A10" s="74" t="s">
        <v>5</v>
      </c>
      <c r="B10" s="98" t="s">
        <v>14</v>
      </c>
      <c r="C10" s="74" t="s">
        <v>15</v>
      </c>
      <c r="D10" s="182" t="s">
        <v>6</v>
      </c>
      <c r="E10" s="183">
        <f>E12+E13+E14</f>
        <v>6968.3</v>
      </c>
      <c r="F10" s="183">
        <f>F12+F13+F14</f>
        <v>6967.9</v>
      </c>
      <c r="G10" s="166">
        <f>F10/E10</f>
        <v>0.99994259719013234</v>
      </c>
      <c r="H10" s="107" t="s">
        <v>231</v>
      </c>
      <c r="I10" s="106" t="s">
        <v>120</v>
      </c>
      <c r="J10" s="106"/>
      <c r="K10" s="106"/>
      <c r="L10" s="107" t="s">
        <v>241</v>
      </c>
    </row>
    <row r="11" spans="1:13" ht="33" customHeight="1" x14ac:dyDescent="0.25">
      <c r="A11" s="74"/>
      <c r="B11" s="90"/>
      <c r="C11" s="74"/>
      <c r="D11" s="182"/>
      <c r="E11" s="75"/>
      <c r="F11" s="75"/>
      <c r="G11" s="166"/>
      <c r="H11" s="107"/>
      <c r="I11" s="15">
        <v>98.9</v>
      </c>
      <c r="J11" s="15">
        <v>100</v>
      </c>
      <c r="K11" s="14">
        <f>J11/I11</f>
        <v>1.0111223458038423</v>
      </c>
      <c r="L11" s="107"/>
    </row>
    <row r="12" spans="1:13" ht="49.5" customHeight="1" x14ac:dyDescent="0.25">
      <c r="A12" s="74"/>
      <c r="B12" s="90"/>
      <c r="C12" s="74"/>
      <c r="D12" s="4" t="s">
        <v>10</v>
      </c>
      <c r="E12" s="38">
        <v>0</v>
      </c>
      <c r="F12" s="38">
        <v>0</v>
      </c>
      <c r="G12" s="36">
        <f>IFERROR(F12/E12,)</f>
        <v>0</v>
      </c>
      <c r="H12" s="107"/>
      <c r="I12" s="106" t="s">
        <v>128</v>
      </c>
      <c r="J12" s="106"/>
      <c r="K12" s="106"/>
      <c r="L12" s="107" t="s">
        <v>133</v>
      </c>
    </row>
    <row r="13" spans="1:13" ht="44.25" customHeight="1" x14ac:dyDescent="0.25">
      <c r="A13" s="74"/>
      <c r="B13" s="90"/>
      <c r="C13" s="74"/>
      <c r="D13" s="4" t="s">
        <v>7</v>
      </c>
      <c r="E13" s="38">
        <v>0</v>
      </c>
      <c r="F13" s="38">
        <v>0</v>
      </c>
      <c r="G13" s="36">
        <f>IFERROR(F13/E13,)</f>
        <v>0</v>
      </c>
      <c r="H13" s="107"/>
      <c r="I13" s="15">
        <v>60.1</v>
      </c>
      <c r="J13" s="15">
        <v>60.2</v>
      </c>
      <c r="K13" s="14">
        <f>J13/I13</f>
        <v>1.0016638935108153</v>
      </c>
      <c r="L13" s="107"/>
    </row>
    <row r="14" spans="1:13" ht="81" customHeight="1" x14ac:dyDescent="0.25">
      <c r="A14" s="74"/>
      <c r="B14" s="90"/>
      <c r="C14" s="74"/>
      <c r="D14" s="117" t="s">
        <v>8</v>
      </c>
      <c r="E14" s="102">
        <v>6968.3</v>
      </c>
      <c r="F14" s="102">
        <v>6967.9</v>
      </c>
      <c r="G14" s="93">
        <f>F14/E14</f>
        <v>0.99994259719013234</v>
      </c>
      <c r="H14" s="107"/>
      <c r="I14" s="106" t="s">
        <v>129</v>
      </c>
      <c r="J14" s="106"/>
      <c r="K14" s="106"/>
      <c r="L14" s="107" t="s">
        <v>303</v>
      </c>
    </row>
    <row r="15" spans="1:13" ht="72.75" customHeight="1" x14ac:dyDescent="0.25">
      <c r="A15" s="74"/>
      <c r="B15" s="101"/>
      <c r="C15" s="74"/>
      <c r="D15" s="119"/>
      <c r="E15" s="103"/>
      <c r="F15" s="103"/>
      <c r="G15" s="94"/>
      <c r="H15" s="107"/>
      <c r="I15" s="15">
        <v>25.8</v>
      </c>
      <c r="J15" s="15">
        <v>30.8</v>
      </c>
      <c r="K15" s="14">
        <f>I15/J15</f>
        <v>0.83766233766233766</v>
      </c>
      <c r="L15" s="107"/>
    </row>
    <row r="16" spans="1:13" ht="90" customHeight="1" x14ac:dyDescent="0.25">
      <c r="A16" s="74" t="s">
        <v>16</v>
      </c>
      <c r="B16" s="105" t="s">
        <v>20</v>
      </c>
      <c r="C16" s="74" t="s">
        <v>21</v>
      </c>
      <c r="D16" s="31" t="s">
        <v>6</v>
      </c>
      <c r="E16" s="29">
        <f>E17+E19</f>
        <v>9931</v>
      </c>
      <c r="F16" s="29">
        <f>F17+F19</f>
        <v>9931</v>
      </c>
      <c r="G16" s="47">
        <f>F16/E16</f>
        <v>1</v>
      </c>
      <c r="H16" s="107" t="s">
        <v>234</v>
      </c>
      <c r="I16" s="106" t="s">
        <v>130</v>
      </c>
      <c r="J16" s="106"/>
      <c r="K16" s="106"/>
      <c r="L16" s="184" t="s">
        <v>245</v>
      </c>
      <c r="M16" s="48"/>
    </row>
    <row r="17" spans="1:12" ht="44.25" customHeight="1" x14ac:dyDescent="0.25">
      <c r="A17" s="74"/>
      <c r="B17" s="105"/>
      <c r="C17" s="74"/>
      <c r="D17" s="117" t="s">
        <v>7</v>
      </c>
      <c r="E17" s="102">
        <v>7000.8</v>
      </c>
      <c r="F17" s="102">
        <v>7000.8</v>
      </c>
      <c r="G17" s="147">
        <f>F17/E17</f>
        <v>1</v>
      </c>
      <c r="H17" s="107"/>
      <c r="I17" s="28">
        <v>16</v>
      </c>
      <c r="J17" s="28">
        <v>16</v>
      </c>
      <c r="K17" s="49">
        <f>J17/I17</f>
        <v>1</v>
      </c>
      <c r="L17" s="184"/>
    </row>
    <row r="18" spans="1:12" ht="67.5" customHeight="1" x14ac:dyDescent="0.25">
      <c r="A18" s="74"/>
      <c r="B18" s="105"/>
      <c r="C18" s="74"/>
      <c r="D18" s="119"/>
      <c r="E18" s="103"/>
      <c r="F18" s="103"/>
      <c r="G18" s="149"/>
      <c r="H18" s="107"/>
      <c r="I18" s="106" t="s">
        <v>131</v>
      </c>
      <c r="J18" s="106"/>
      <c r="K18" s="106"/>
      <c r="L18" s="190" t="s">
        <v>246</v>
      </c>
    </row>
    <row r="19" spans="1:12" ht="34.5" customHeight="1" x14ac:dyDescent="0.25">
      <c r="A19" s="74"/>
      <c r="B19" s="105"/>
      <c r="C19" s="74"/>
      <c r="D19" s="117" t="s">
        <v>8</v>
      </c>
      <c r="E19" s="102">
        <v>2930.2</v>
      </c>
      <c r="F19" s="102">
        <v>2930.2</v>
      </c>
      <c r="G19" s="147">
        <f>F19/E19</f>
        <v>1</v>
      </c>
      <c r="H19" s="107"/>
      <c r="I19" s="28">
        <v>910</v>
      </c>
      <c r="J19" s="1">
        <v>1007</v>
      </c>
      <c r="K19" s="49">
        <f>J19/I19</f>
        <v>1.1065934065934067</v>
      </c>
      <c r="L19" s="191"/>
    </row>
    <row r="20" spans="1:12" ht="139.5" customHeight="1" x14ac:dyDescent="0.25">
      <c r="A20" s="74"/>
      <c r="B20" s="105"/>
      <c r="C20" s="74"/>
      <c r="D20" s="118"/>
      <c r="E20" s="120"/>
      <c r="F20" s="120"/>
      <c r="G20" s="148"/>
      <c r="H20" s="107"/>
      <c r="I20" s="106" t="s">
        <v>134</v>
      </c>
      <c r="J20" s="106"/>
      <c r="K20" s="106"/>
      <c r="L20" s="98" t="s">
        <v>247</v>
      </c>
    </row>
    <row r="21" spans="1:12" ht="34.5" customHeight="1" x14ac:dyDescent="0.25">
      <c r="A21" s="74"/>
      <c r="B21" s="105"/>
      <c r="C21" s="74"/>
      <c r="D21" s="119"/>
      <c r="E21" s="103"/>
      <c r="F21" s="103"/>
      <c r="G21" s="149"/>
      <c r="H21" s="107"/>
      <c r="I21" s="29">
        <v>1.32</v>
      </c>
      <c r="J21" s="2">
        <v>1.41</v>
      </c>
      <c r="K21" s="49">
        <f>J21/I21</f>
        <v>1.0681818181818181</v>
      </c>
      <c r="L21" s="101"/>
    </row>
    <row r="22" spans="1:12" ht="118.5" customHeight="1" x14ac:dyDescent="0.25">
      <c r="A22" s="74" t="s">
        <v>19</v>
      </c>
      <c r="B22" s="105" t="s">
        <v>22</v>
      </c>
      <c r="C22" s="74" t="s">
        <v>21</v>
      </c>
      <c r="D22" s="31" t="s">
        <v>6</v>
      </c>
      <c r="E22" s="29">
        <f>E23</f>
        <v>440</v>
      </c>
      <c r="F22" s="29">
        <f>F23</f>
        <v>297.58</v>
      </c>
      <c r="G22" s="47">
        <f>F22/E22</f>
        <v>0.67631818181818182</v>
      </c>
      <c r="H22" s="107" t="s">
        <v>280</v>
      </c>
      <c r="I22" s="219" t="s">
        <v>132</v>
      </c>
      <c r="J22" s="220"/>
      <c r="K22" s="221"/>
      <c r="L22" s="107" t="s">
        <v>281</v>
      </c>
    </row>
    <row r="23" spans="1:12" ht="114.75" customHeight="1" x14ac:dyDescent="0.25">
      <c r="A23" s="74"/>
      <c r="B23" s="105"/>
      <c r="C23" s="74"/>
      <c r="D23" s="98" t="s">
        <v>8</v>
      </c>
      <c r="E23" s="102">
        <v>440</v>
      </c>
      <c r="F23" s="102">
        <v>297.58</v>
      </c>
      <c r="G23" s="147">
        <f>F23/E23</f>
        <v>0.67631818181818182</v>
      </c>
      <c r="H23" s="107"/>
      <c r="I23" s="143"/>
      <c r="J23" s="144"/>
      <c r="K23" s="145"/>
      <c r="L23" s="107"/>
    </row>
    <row r="24" spans="1:12" ht="53.25" customHeight="1" x14ac:dyDescent="0.25">
      <c r="A24" s="74"/>
      <c r="B24" s="105"/>
      <c r="C24" s="74"/>
      <c r="D24" s="90"/>
      <c r="E24" s="120"/>
      <c r="F24" s="120"/>
      <c r="G24" s="148"/>
      <c r="H24" s="107"/>
      <c r="I24" s="222">
        <v>1100</v>
      </c>
      <c r="J24" s="222">
        <v>1181</v>
      </c>
      <c r="K24" s="130">
        <f>J24/I24</f>
        <v>1.0736363636363637</v>
      </c>
      <c r="L24" s="107"/>
    </row>
    <row r="25" spans="1:12" ht="141" customHeight="1" x14ac:dyDescent="0.25">
      <c r="A25" s="74"/>
      <c r="B25" s="105"/>
      <c r="C25" s="74"/>
      <c r="D25" s="101"/>
      <c r="E25" s="103"/>
      <c r="F25" s="103"/>
      <c r="G25" s="149"/>
      <c r="H25" s="107"/>
      <c r="I25" s="222"/>
      <c r="J25" s="222"/>
      <c r="K25" s="130"/>
      <c r="L25" s="107"/>
    </row>
    <row r="26" spans="1:12" ht="27.75" customHeight="1" x14ac:dyDescent="0.25">
      <c r="A26" s="74" t="s">
        <v>147</v>
      </c>
      <c r="B26" s="105" t="s">
        <v>24</v>
      </c>
      <c r="C26" s="74" t="s">
        <v>25</v>
      </c>
      <c r="D26" s="168" t="s">
        <v>105</v>
      </c>
      <c r="E26" s="169"/>
      <c r="F26" s="169"/>
      <c r="G26" s="169"/>
      <c r="H26" s="170"/>
      <c r="I26" s="106" t="s">
        <v>149</v>
      </c>
      <c r="J26" s="106"/>
      <c r="K26" s="106"/>
      <c r="L26" s="189" t="s">
        <v>276</v>
      </c>
    </row>
    <row r="27" spans="1:12" ht="34.5" customHeight="1" x14ac:dyDescent="0.25">
      <c r="A27" s="74"/>
      <c r="B27" s="105"/>
      <c r="C27" s="74"/>
      <c r="D27" s="171"/>
      <c r="E27" s="172"/>
      <c r="F27" s="172"/>
      <c r="G27" s="172"/>
      <c r="H27" s="173"/>
      <c r="I27" s="106"/>
      <c r="J27" s="106"/>
      <c r="K27" s="106"/>
      <c r="L27" s="189"/>
    </row>
    <row r="28" spans="1:12" ht="30" customHeight="1" x14ac:dyDescent="0.25">
      <c r="A28" s="74"/>
      <c r="B28" s="105"/>
      <c r="C28" s="74"/>
      <c r="D28" s="171"/>
      <c r="E28" s="172"/>
      <c r="F28" s="172"/>
      <c r="G28" s="172"/>
      <c r="H28" s="173"/>
      <c r="I28" s="27" t="s">
        <v>102</v>
      </c>
      <c r="J28" s="27" t="s">
        <v>102</v>
      </c>
      <c r="K28" s="27" t="s">
        <v>102</v>
      </c>
      <c r="L28" s="189"/>
    </row>
    <row r="29" spans="1:12" ht="46.5" customHeight="1" x14ac:dyDescent="0.25">
      <c r="A29" s="74"/>
      <c r="B29" s="105"/>
      <c r="C29" s="74"/>
      <c r="D29" s="171"/>
      <c r="E29" s="172"/>
      <c r="F29" s="172"/>
      <c r="G29" s="172"/>
      <c r="H29" s="173"/>
      <c r="I29" s="106" t="s">
        <v>150</v>
      </c>
      <c r="J29" s="106"/>
      <c r="K29" s="106"/>
      <c r="L29" s="189"/>
    </row>
    <row r="30" spans="1:12" ht="15" customHeight="1" x14ac:dyDescent="0.25">
      <c r="A30" s="74"/>
      <c r="B30" s="105"/>
      <c r="C30" s="74"/>
      <c r="D30" s="171"/>
      <c r="E30" s="172"/>
      <c r="F30" s="172"/>
      <c r="G30" s="172"/>
      <c r="H30" s="173"/>
      <c r="I30" s="74" t="s">
        <v>102</v>
      </c>
      <c r="J30" s="74" t="s">
        <v>102</v>
      </c>
      <c r="K30" s="74" t="s">
        <v>102</v>
      </c>
      <c r="L30" s="189"/>
    </row>
    <row r="31" spans="1:12" x14ac:dyDescent="0.25">
      <c r="A31" s="74"/>
      <c r="B31" s="105"/>
      <c r="C31" s="74"/>
      <c r="D31" s="174"/>
      <c r="E31" s="175"/>
      <c r="F31" s="175"/>
      <c r="G31" s="175"/>
      <c r="H31" s="176"/>
      <c r="I31" s="74"/>
      <c r="J31" s="74"/>
      <c r="K31" s="74"/>
      <c r="L31" s="189"/>
    </row>
    <row r="32" spans="1:12" ht="38.25" customHeight="1" x14ac:dyDescent="0.25">
      <c r="A32" s="74" t="s">
        <v>23</v>
      </c>
      <c r="B32" s="105" t="s">
        <v>27</v>
      </c>
      <c r="C32" s="74" t="s">
        <v>15</v>
      </c>
      <c r="D32" s="31" t="s">
        <v>6</v>
      </c>
      <c r="E32" s="29">
        <f>E34+E35</f>
        <v>757.72</v>
      </c>
      <c r="F32" s="29">
        <f>F34+F35</f>
        <v>757.72</v>
      </c>
      <c r="G32" s="47">
        <f>F32/E32</f>
        <v>1</v>
      </c>
      <c r="H32" s="107" t="s">
        <v>106</v>
      </c>
      <c r="I32" s="106" t="s">
        <v>151</v>
      </c>
      <c r="J32" s="106"/>
      <c r="K32" s="106"/>
      <c r="L32" s="189" t="s">
        <v>294</v>
      </c>
    </row>
    <row r="33" spans="1:12" ht="29.25" customHeight="1" x14ac:dyDescent="0.25">
      <c r="A33" s="74"/>
      <c r="B33" s="105"/>
      <c r="C33" s="74"/>
      <c r="D33" s="4" t="s">
        <v>10</v>
      </c>
      <c r="E33" s="38"/>
      <c r="F33" s="38"/>
      <c r="G33" s="3"/>
      <c r="H33" s="107"/>
      <c r="I33" s="106"/>
      <c r="J33" s="106"/>
      <c r="K33" s="106"/>
      <c r="L33" s="189"/>
    </row>
    <row r="34" spans="1:12" ht="30" x14ac:dyDescent="0.25">
      <c r="A34" s="74"/>
      <c r="B34" s="105"/>
      <c r="C34" s="74"/>
      <c r="D34" s="4" t="s">
        <v>7</v>
      </c>
      <c r="E34" s="38">
        <v>681.95</v>
      </c>
      <c r="F34" s="38">
        <v>681.95</v>
      </c>
      <c r="G34" s="3">
        <f>F34/E34</f>
        <v>1</v>
      </c>
      <c r="H34" s="107"/>
      <c r="I34" s="187">
        <v>5</v>
      </c>
      <c r="J34" s="187">
        <v>4.8</v>
      </c>
      <c r="K34" s="130">
        <f>J34/I34</f>
        <v>0.96</v>
      </c>
      <c r="L34" s="189"/>
    </row>
    <row r="35" spans="1:12" ht="22.5" customHeight="1" x14ac:dyDescent="0.25">
      <c r="A35" s="74"/>
      <c r="B35" s="105"/>
      <c r="C35" s="74"/>
      <c r="D35" s="4" t="s">
        <v>8</v>
      </c>
      <c r="E35" s="38">
        <v>75.77</v>
      </c>
      <c r="F35" s="38">
        <v>75.77</v>
      </c>
      <c r="G35" s="3">
        <f>F35/E35</f>
        <v>1</v>
      </c>
      <c r="H35" s="107"/>
      <c r="I35" s="187"/>
      <c r="J35" s="187"/>
      <c r="K35" s="130"/>
      <c r="L35" s="189"/>
    </row>
    <row r="36" spans="1:12" x14ac:dyDescent="0.25">
      <c r="A36" s="74"/>
      <c r="B36" s="105"/>
      <c r="C36" s="74"/>
      <c r="D36" s="98" t="s">
        <v>9</v>
      </c>
      <c r="E36" s="102"/>
      <c r="F36" s="102"/>
      <c r="G36" s="147"/>
      <c r="H36" s="107"/>
      <c r="I36" s="187"/>
      <c r="J36" s="187"/>
      <c r="K36" s="130"/>
      <c r="L36" s="189"/>
    </row>
    <row r="37" spans="1:12" ht="8.25" customHeight="1" x14ac:dyDescent="0.25">
      <c r="A37" s="74"/>
      <c r="B37" s="105"/>
      <c r="C37" s="74"/>
      <c r="D37" s="101"/>
      <c r="E37" s="103"/>
      <c r="F37" s="103"/>
      <c r="G37" s="149"/>
      <c r="H37" s="107"/>
      <c r="I37" s="187"/>
      <c r="J37" s="187"/>
      <c r="K37" s="130"/>
      <c r="L37" s="189"/>
    </row>
    <row r="38" spans="1:12" ht="38.25" customHeight="1" x14ac:dyDescent="0.25">
      <c r="A38" s="74" t="s">
        <v>26</v>
      </c>
      <c r="B38" s="105" t="s">
        <v>152</v>
      </c>
      <c r="C38" s="74" t="s">
        <v>21</v>
      </c>
      <c r="D38" s="84" t="s">
        <v>108</v>
      </c>
      <c r="E38" s="85"/>
      <c r="F38" s="85"/>
      <c r="G38" s="85"/>
      <c r="H38" s="86"/>
      <c r="I38" s="106" t="s">
        <v>153</v>
      </c>
      <c r="J38" s="106"/>
      <c r="K38" s="106"/>
      <c r="L38" s="107" t="s">
        <v>248</v>
      </c>
    </row>
    <row r="39" spans="1:12" ht="22.5" customHeight="1" x14ac:dyDescent="0.25">
      <c r="A39" s="74"/>
      <c r="B39" s="105"/>
      <c r="C39" s="74"/>
      <c r="D39" s="87"/>
      <c r="E39" s="88"/>
      <c r="F39" s="88"/>
      <c r="G39" s="88"/>
      <c r="H39" s="89"/>
      <c r="I39" s="106"/>
      <c r="J39" s="106"/>
      <c r="K39" s="106"/>
      <c r="L39" s="107"/>
    </row>
    <row r="40" spans="1:12" x14ac:dyDescent="0.25">
      <c r="A40" s="74"/>
      <c r="B40" s="105"/>
      <c r="C40" s="74"/>
      <c r="D40" s="87"/>
      <c r="E40" s="88"/>
      <c r="F40" s="88"/>
      <c r="G40" s="88"/>
      <c r="H40" s="89"/>
      <c r="I40" s="187">
        <v>100</v>
      </c>
      <c r="J40" s="187" t="s">
        <v>164</v>
      </c>
      <c r="K40" s="130" t="s">
        <v>164</v>
      </c>
      <c r="L40" s="107"/>
    </row>
    <row r="41" spans="1:12" ht="21.75" customHeight="1" x14ac:dyDescent="0.25">
      <c r="A41" s="74"/>
      <c r="B41" s="105"/>
      <c r="C41" s="74"/>
      <c r="D41" s="87"/>
      <c r="E41" s="88"/>
      <c r="F41" s="88"/>
      <c r="G41" s="88"/>
      <c r="H41" s="89"/>
      <c r="I41" s="187"/>
      <c r="J41" s="187"/>
      <c r="K41" s="130"/>
      <c r="L41" s="107"/>
    </row>
    <row r="42" spans="1:12" x14ac:dyDescent="0.25">
      <c r="A42" s="74"/>
      <c r="B42" s="105"/>
      <c r="C42" s="74"/>
      <c r="D42" s="87"/>
      <c r="E42" s="88"/>
      <c r="F42" s="88"/>
      <c r="G42" s="88"/>
      <c r="H42" s="89"/>
      <c r="I42" s="187"/>
      <c r="J42" s="187"/>
      <c r="K42" s="130"/>
      <c r="L42" s="107"/>
    </row>
    <row r="43" spans="1:12" ht="15" customHeight="1" x14ac:dyDescent="0.25">
      <c r="A43" s="74"/>
      <c r="B43" s="105"/>
      <c r="C43" s="74"/>
      <c r="D43" s="122"/>
      <c r="E43" s="123"/>
      <c r="F43" s="123"/>
      <c r="G43" s="123"/>
      <c r="H43" s="124"/>
      <c r="I43" s="187"/>
      <c r="J43" s="187"/>
      <c r="K43" s="130"/>
      <c r="L43" s="107"/>
    </row>
    <row r="44" spans="1:12" ht="18" customHeight="1" x14ac:dyDescent="0.25">
      <c r="A44" s="73" t="s">
        <v>31</v>
      </c>
      <c r="B44" s="73"/>
      <c r="C44" s="73"/>
      <c r="D44" s="73"/>
      <c r="E44" s="73"/>
      <c r="F44" s="73"/>
      <c r="G44" s="73"/>
      <c r="H44" s="73"/>
      <c r="I44" s="73"/>
      <c r="J44" s="73"/>
      <c r="K44" s="73"/>
      <c r="L44" s="73"/>
    </row>
    <row r="45" spans="1:12" ht="75.75" customHeight="1" x14ac:dyDescent="0.25">
      <c r="A45" s="104" t="s">
        <v>32</v>
      </c>
      <c r="B45" s="105" t="s">
        <v>34</v>
      </c>
      <c r="C45" s="74" t="s">
        <v>15</v>
      </c>
      <c r="D45" s="150" t="s">
        <v>108</v>
      </c>
      <c r="E45" s="150"/>
      <c r="F45" s="150"/>
      <c r="G45" s="150"/>
      <c r="H45" s="150"/>
      <c r="I45" s="106" t="s">
        <v>154</v>
      </c>
      <c r="J45" s="106"/>
      <c r="K45" s="106"/>
      <c r="L45" s="107" t="s">
        <v>107</v>
      </c>
    </row>
    <row r="46" spans="1:12" ht="48" customHeight="1" x14ac:dyDescent="0.25">
      <c r="A46" s="104"/>
      <c r="B46" s="105"/>
      <c r="C46" s="74"/>
      <c r="D46" s="150"/>
      <c r="E46" s="150"/>
      <c r="F46" s="150"/>
      <c r="G46" s="150"/>
      <c r="H46" s="150"/>
      <c r="I46" s="32">
        <v>1</v>
      </c>
      <c r="J46" s="32">
        <v>1</v>
      </c>
      <c r="K46" s="49">
        <f>J46/I46</f>
        <v>1</v>
      </c>
      <c r="L46" s="107"/>
    </row>
    <row r="47" spans="1:12" ht="75.75" customHeight="1" x14ac:dyDescent="0.25">
      <c r="A47" s="104" t="s">
        <v>33</v>
      </c>
      <c r="B47" s="105" t="s">
        <v>36</v>
      </c>
      <c r="C47" s="74" t="s">
        <v>15</v>
      </c>
      <c r="D47" s="150" t="s">
        <v>108</v>
      </c>
      <c r="E47" s="150"/>
      <c r="F47" s="150"/>
      <c r="G47" s="150"/>
      <c r="H47" s="150"/>
      <c r="I47" s="106" t="s">
        <v>155</v>
      </c>
      <c r="J47" s="106"/>
      <c r="K47" s="106"/>
      <c r="L47" s="192" t="s">
        <v>282</v>
      </c>
    </row>
    <row r="48" spans="1:12" ht="47.25" customHeight="1" x14ac:dyDescent="0.25">
      <c r="A48" s="104"/>
      <c r="B48" s="105"/>
      <c r="C48" s="74"/>
      <c r="D48" s="150"/>
      <c r="E48" s="150"/>
      <c r="F48" s="150"/>
      <c r="G48" s="150"/>
      <c r="H48" s="150"/>
      <c r="I48" s="32">
        <v>9</v>
      </c>
      <c r="J48" s="32">
        <v>4</v>
      </c>
      <c r="K48" s="49">
        <f>J48/I48</f>
        <v>0.44444444444444442</v>
      </c>
      <c r="L48" s="192"/>
    </row>
    <row r="49" spans="1:12" ht="55.5" customHeight="1" x14ac:dyDescent="0.25">
      <c r="A49" s="82" t="s">
        <v>35</v>
      </c>
      <c r="B49" s="98" t="s">
        <v>75</v>
      </c>
      <c r="C49" s="70" t="s">
        <v>15</v>
      </c>
      <c r="D49" s="31" t="s">
        <v>6</v>
      </c>
      <c r="E49" s="10">
        <f>E50</f>
        <v>1220</v>
      </c>
      <c r="F49" s="10">
        <f>F50</f>
        <v>1220</v>
      </c>
      <c r="G49" s="14">
        <f>F49/E49</f>
        <v>1</v>
      </c>
      <c r="H49" s="117" t="s">
        <v>268</v>
      </c>
      <c r="I49" s="106" t="s">
        <v>156</v>
      </c>
      <c r="J49" s="106"/>
      <c r="K49" s="95"/>
      <c r="L49" s="91" t="s">
        <v>284</v>
      </c>
    </row>
    <row r="50" spans="1:12" ht="46.5" customHeight="1" x14ac:dyDescent="0.25">
      <c r="A50" s="83"/>
      <c r="B50" s="90"/>
      <c r="C50" s="71"/>
      <c r="D50" s="13" t="s">
        <v>8</v>
      </c>
      <c r="E50" s="9">
        <v>1220</v>
      </c>
      <c r="F50" s="9">
        <v>1220</v>
      </c>
      <c r="G50" s="36">
        <f>F50/E50</f>
        <v>1</v>
      </c>
      <c r="H50" s="118"/>
      <c r="I50" s="20">
        <v>17</v>
      </c>
      <c r="J50" s="20">
        <v>21</v>
      </c>
      <c r="K50" s="50">
        <f>J50/I50</f>
        <v>1.2352941176470589</v>
      </c>
      <c r="L50" s="92"/>
    </row>
    <row r="51" spans="1:12" ht="26.25" customHeight="1" x14ac:dyDescent="0.25">
      <c r="A51" s="75" t="s">
        <v>38</v>
      </c>
      <c r="B51" s="75"/>
      <c r="C51" s="75"/>
      <c r="D51" s="75"/>
      <c r="E51" s="75"/>
      <c r="F51" s="75"/>
      <c r="G51" s="75"/>
      <c r="H51" s="75"/>
      <c r="I51" s="75"/>
      <c r="J51" s="75"/>
      <c r="K51" s="75"/>
      <c r="L51" s="75"/>
    </row>
    <row r="52" spans="1:12" ht="42.75" customHeight="1" x14ac:dyDescent="0.25">
      <c r="A52" s="104" t="s">
        <v>39</v>
      </c>
      <c r="B52" s="105" t="s">
        <v>40</v>
      </c>
      <c r="C52" s="74" t="s">
        <v>18</v>
      </c>
      <c r="D52" s="225" t="s">
        <v>269</v>
      </c>
      <c r="E52" s="226"/>
      <c r="F52" s="226"/>
      <c r="G52" s="226"/>
      <c r="H52" s="227"/>
      <c r="I52" s="106" t="s">
        <v>283</v>
      </c>
      <c r="J52" s="106"/>
      <c r="K52" s="106"/>
      <c r="L52" s="107" t="s">
        <v>135</v>
      </c>
    </row>
    <row r="53" spans="1:12" ht="26.25" customHeight="1" x14ac:dyDescent="0.25">
      <c r="A53" s="104"/>
      <c r="B53" s="105"/>
      <c r="C53" s="74"/>
      <c r="D53" s="228"/>
      <c r="E53" s="229"/>
      <c r="F53" s="229"/>
      <c r="G53" s="229"/>
      <c r="H53" s="230"/>
      <c r="I53" s="76">
        <v>2</v>
      </c>
      <c r="J53" s="76">
        <v>2</v>
      </c>
      <c r="K53" s="79">
        <f>J53/I53</f>
        <v>1</v>
      </c>
      <c r="L53" s="107"/>
    </row>
    <row r="54" spans="1:12" ht="18" customHeight="1" x14ac:dyDescent="0.25">
      <c r="A54" s="104"/>
      <c r="B54" s="105"/>
      <c r="C54" s="74"/>
      <c r="D54" s="228"/>
      <c r="E54" s="229"/>
      <c r="F54" s="229"/>
      <c r="G54" s="229"/>
      <c r="H54" s="230"/>
      <c r="I54" s="77"/>
      <c r="J54" s="77"/>
      <c r="K54" s="80"/>
      <c r="L54" s="107"/>
    </row>
    <row r="55" spans="1:12" ht="12" customHeight="1" x14ac:dyDescent="0.25">
      <c r="A55" s="104"/>
      <c r="B55" s="105"/>
      <c r="C55" s="74"/>
      <c r="D55" s="231"/>
      <c r="E55" s="232"/>
      <c r="F55" s="232"/>
      <c r="G55" s="232"/>
      <c r="H55" s="233"/>
      <c r="I55" s="78"/>
      <c r="J55" s="78"/>
      <c r="K55" s="81"/>
      <c r="L55" s="107"/>
    </row>
    <row r="56" spans="1:12" ht="122.25" customHeight="1" x14ac:dyDescent="0.25">
      <c r="A56" s="104" t="s">
        <v>41</v>
      </c>
      <c r="B56" s="105" t="s">
        <v>42</v>
      </c>
      <c r="C56" s="74" t="s">
        <v>15</v>
      </c>
      <c r="D56" s="16" t="s">
        <v>6</v>
      </c>
      <c r="E56" s="17">
        <f>E57</f>
        <v>845</v>
      </c>
      <c r="F56" s="17">
        <f>F57</f>
        <v>845</v>
      </c>
      <c r="G56" s="51">
        <f>F56/E56</f>
        <v>1</v>
      </c>
      <c r="H56" s="188" t="s">
        <v>295</v>
      </c>
      <c r="I56" s="106" t="s">
        <v>136</v>
      </c>
      <c r="J56" s="106"/>
      <c r="K56" s="106"/>
      <c r="L56" s="107" t="s">
        <v>296</v>
      </c>
    </row>
    <row r="57" spans="1:12" ht="96.75" customHeight="1" x14ac:dyDescent="0.25">
      <c r="A57" s="104"/>
      <c r="B57" s="105"/>
      <c r="C57" s="74"/>
      <c r="D57" s="117" t="s">
        <v>8</v>
      </c>
      <c r="E57" s="223">
        <v>845</v>
      </c>
      <c r="F57" s="223">
        <v>845</v>
      </c>
      <c r="G57" s="93">
        <f>F57/E57</f>
        <v>1</v>
      </c>
      <c r="H57" s="188"/>
      <c r="I57" s="76">
        <v>5</v>
      </c>
      <c r="J57" s="76">
        <v>6</v>
      </c>
      <c r="K57" s="79">
        <f>J57/I57</f>
        <v>1.2</v>
      </c>
      <c r="L57" s="107"/>
    </row>
    <row r="58" spans="1:12" ht="79.5" customHeight="1" x14ac:dyDescent="0.25">
      <c r="A58" s="104"/>
      <c r="B58" s="105"/>
      <c r="C58" s="74"/>
      <c r="D58" s="119"/>
      <c r="E58" s="224"/>
      <c r="F58" s="224"/>
      <c r="G58" s="94"/>
      <c r="H58" s="188"/>
      <c r="I58" s="78"/>
      <c r="J58" s="78"/>
      <c r="K58" s="81"/>
      <c r="L58" s="107"/>
    </row>
    <row r="59" spans="1:12" ht="39" customHeight="1" x14ac:dyDescent="0.25">
      <c r="A59" s="104" t="s">
        <v>137</v>
      </c>
      <c r="B59" s="105" t="s">
        <v>37</v>
      </c>
      <c r="C59" s="74" t="s">
        <v>15</v>
      </c>
      <c r="D59" s="31" t="s">
        <v>6</v>
      </c>
      <c r="E59" s="29">
        <f>E62+E63+E60+E61</f>
        <v>10812.7</v>
      </c>
      <c r="F59" s="29">
        <f>F62+F63+F60+F61</f>
        <v>10812.7</v>
      </c>
      <c r="G59" s="47">
        <f>F59/E59</f>
        <v>1</v>
      </c>
      <c r="H59" s="107" t="s">
        <v>301</v>
      </c>
      <c r="I59" s="106" t="s">
        <v>138</v>
      </c>
      <c r="J59" s="106"/>
      <c r="K59" s="106"/>
      <c r="L59" s="107" t="s">
        <v>300</v>
      </c>
    </row>
    <row r="60" spans="1:12" ht="39" hidden="1" customHeight="1" x14ac:dyDescent="0.25">
      <c r="A60" s="104"/>
      <c r="B60" s="105"/>
      <c r="C60" s="74"/>
      <c r="D60" s="4" t="s">
        <v>10</v>
      </c>
      <c r="E60" s="38"/>
      <c r="F60" s="38"/>
      <c r="G60" s="3"/>
      <c r="H60" s="107"/>
      <c r="I60" s="76">
        <v>3</v>
      </c>
      <c r="J60" s="76">
        <v>3</v>
      </c>
      <c r="K60" s="79">
        <f>J60/I60</f>
        <v>1</v>
      </c>
      <c r="L60" s="107"/>
    </row>
    <row r="61" spans="1:12" ht="39" customHeight="1" x14ac:dyDescent="0.25">
      <c r="A61" s="104"/>
      <c r="B61" s="105"/>
      <c r="C61" s="74"/>
      <c r="D61" s="4" t="s">
        <v>7</v>
      </c>
      <c r="E61" s="38">
        <v>7362.8</v>
      </c>
      <c r="F61" s="38">
        <v>7362.8</v>
      </c>
      <c r="G61" s="3">
        <f>F61/E61</f>
        <v>1</v>
      </c>
      <c r="H61" s="107"/>
      <c r="I61" s="77"/>
      <c r="J61" s="77"/>
      <c r="K61" s="80"/>
      <c r="L61" s="107"/>
    </row>
    <row r="62" spans="1:12" ht="38.25" customHeight="1" x14ac:dyDescent="0.25">
      <c r="A62" s="104"/>
      <c r="B62" s="105"/>
      <c r="C62" s="74"/>
      <c r="D62" s="4" t="s">
        <v>8</v>
      </c>
      <c r="E62" s="38">
        <v>3449.9</v>
      </c>
      <c r="F62" s="38">
        <v>3449.9</v>
      </c>
      <c r="G62" s="3">
        <f>F62/E62</f>
        <v>1</v>
      </c>
      <c r="H62" s="107"/>
      <c r="I62" s="77"/>
      <c r="J62" s="77"/>
      <c r="K62" s="80"/>
      <c r="L62" s="107"/>
    </row>
    <row r="63" spans="1:12" ht="44.25" customHeight="1" x14ac:dyDescent="0.25">
      <c r="A63" s="104"/>
      <c r="B63" s="105"/>
      <c r="C63" s="74"/>
      <c r="D63" s="26" t="s">
        <v>9</v>
      </c>
      <c r="E63" s="38">
        <v>0</v>
      </c>
      <c r="F63" s="38">
        <v>0</v>
      </c>
      <c r="G63" s="3">
        <f>IFERROR(F63/E63,0)</f>
        <v>0</v>
      </c>
      <c r="H63" s="107"/>
      <c r="I63" s="78"/>
      <c r="J63" s="78"/>
      <c r="K63" s="81"/>
      <c r="L63" s="107"/>
    </row>
    <row r="64" spans="1:12" ht="51" customHeight="1" x14ac:dyDescent="0.25">
      <c r="A64" s="82" t="s">
        <v>139</v>
      </c>
      <c r="B64" s="117" t="s">
        <v>285</v>
      </c>
      <c r="C64" s="70" t="s">
        <v>18</v>
      </c>
      <c r="D64" s="168" t="s">
        <v>298</v>
      </c>
      <c r="E64" s="169"/>
      <c r="F64" s="169"/>
      <c r="G64" s="169"/>
      <c r="H64" s="170"/>
      <c r="I64" s="106" t="s">
        <v>145</v>
      </c>
      <c r="J64" s="106"/>
      <c r="K64" s="106"/>
      <c r="L64" s="98" t="s">
        <v>276</v>
      </c>
    </row>
    <row r="65" spans="1:12" ht="39" customHeight="1" x14ac:dyDescent="0.25">
      <c r="A65" s="121"/>
      <c r="B65" s="119"/>
      <c r="C65" s="72"/>
      <c r="D65" s="174"/>
      <c r="E65" s="175"/>
      <c r="F65" s="175"/>
      <c r="G65" s="175"/>
      <c r="H65" s="176"/>
      <c r="I65" s="32" t="s">
        <v>140</v>
      </c>
      <c r="J65" s="32" t="s">
        <v>141</v>
      </c>
      <c r="K65" s="32" t="s">
        <v>140</v>
      </c>
      <c r="L65" s="101"/>
    </row>
    <row r="66" spans="1:12" ht="124.5" customHeight="1" x14ac:dyDescent="0.25">
      <c r="A66" s="82" t="s">
        <v>142</v>
      </c>
      <c r="B66" s="117" t="s">
        <v>143</v>
      </c>
      <c r="C66" s="70" t="s">
        <v>144</v>
      </c>
      <c r="D66" s="5" t="s">
        <v>6</v>
      </c>
      <c r="E66" s="6">
        <f>E67+E68</f>
        <v>813.3</v>
      </c>
      <c r="F66" s="6">
        <f>F67+F68</f>
        <v>693</v>
      </c>
      <c r="G66" s="52">
        <f>F66/E66</f>
        <v>0.8520841018074512</v>
      </c>
      <c r="H66" s="98" t="s">
        <v>274</v>
      </c>
      <c r="I66" s="106" t="s">
        <v>157</v>
      </c>
      <c r="J66" s="106"/>
      <c r="K66" s="106"/>
      <c r="L66" s="107" t="s">
        <v>249</v>
      </c>
    </row>
    <row r="67" spans="1:12" ht="39" customHeight="1" x14ac:dyDescent="0.25">
      <c r="A67" s="83"/>
      <c r="B67" s="118"/>
      <c r="C67" s="71"/>
      <c r="D67" s="21" t="s">
        <v>7</v>
      </c>
      <c r="E67" s="24">
        <v>495</v>
      </c>
      <c r="F67" s="24">
        <v>495</v>
      </c>
      <c r="G67" s="25">
        <f t="shared" ref="G67:G68" si="0">F67/E67</f>
        <v>1</v>
      </c>
      <c r="H67" s="90"/>
      <c r="I67" s="53">
        <v>9947</v>
      </c>
      <c r="J67" s="53">
        <v>9947</v>
      </c>
      <c r="K67" s="49">
        <f>J67/I67</f>
        <v>1</v>
      </c>
      <c r="L67" s="107"/>
    </row>
    <row r="68" spans="1:12" ht="63.75" customHeight="1" x14ac:dyDescent="0.25">
      <c r="A68" s="121"/>
      <c r="B68" s="119"/>
      <c r="C68" s="72"/>
      <c r="D68" s="21" t="s">
        <v>8</v>
      </c>
      <c r="E68" s="24">
        <v>318.3</v>
      </c>
      <c r="F68" s="24">
        <v>198</v>
      </c>
      <c r="G68" s="25">
        <f t="shared" si="0"/>
        <v>0.62205466540999055</v>
      </c>
      <c r="H68" s="101"/>
      <c r="I68" s="106" t="s">
        <v>146</v>
      </c>
      <c r="J68" s="106"/>
      <c r="K68" s="106"/>
      <c r="L68" s="22" t="s">
        <v>299</v>
      </c>
    </row>
    <row r="69" spans="1:12" ht="24.75" customHeight="1" x14ac:dyDescent="0.25">
      <c r="A69" s="78" t="s">
        <v>43</v>
      </c>
      <c r="B69" s="78"/>
      <c r="C69" s="78"/>
      <c r="D69" s="78"/>
      <c r="E69" s="78"/>
      <c r="F69" s="78"/>
      <c r="G69" s="78"/>
      <c r="H69" s="78"/>
      <c r="I69" s="78"/>
      <c r="J69" s="78"/>
      <c r="K69" s="78"/>
      <c r="L69" s="78"/>
    </row>
    <row r="70" spans="1:12" ht="28.5" customHeight="1" x14ac:dyDescent="0.25">
      <c r="A70" s="75" t="s">
        <v>44</v>
      </c>
      <c r="B70" s="75"/>
      <c r="C70" s="75"/>
      <c r="D70" s="75"/>
      <c r="E70" s="75"/>
      <c r="F70" s="75"/>
      <c r="G70" s="75"/>
      <c r="H70" s="75"/>
      <c r="I70" s="75"/>
      <c r="J70" s="75"/>
      <c r="K70" s="75"/>
      <c r="L70" s="75"/>
    </row>
    <row r="71" spans="1:12" ht="68.25" customHeight="1" x14ac:dyDescent="0.25">
      <c r="A71" s="82" t="s">
        <v>45</v>
      </c>
      <c r="B71" s="98" t="s">
        <v>46</v>
      </c>
      <c r="C71" s="70" t="s">
        <v>15</v>
      </c>
      <c r="D71" s="31" t="s">
        <v>6</v>
      </c>
      <c r="E71" s="37">
        <f>E72+E73</f>
        <v>7008.4</v>
      </c>
      <c r="F71" s="37">
        <f>F72+F73</f>
        <v>7008.4</v>
      </c>
      <c r="G71" s="54">
        <f t="shared" ref="G71:G73" si="1">F71/E71</f>
        <v>1</v>
      </c>
      <c r="H71" s="98" t="s">
        <v>235</v>
      </c>
      <c r="I71" s="106" t="s">
        <v>158</v>
      </c>
      <c r="J71" s="106"/>
      <c r="K71" s="106"/>
      <c r="L71" s="91" t="s">
        <v>236</v>
      </c>
    </row>
    <row r="72" spans="1:12" ht="45.75" customHeight="1" x14ac:dyDescent="0.25">
      <c r="A72" s="83"/>
      <c r="B72" s="90"/>
      <c r="C72" s="71"/>
      <c r="D72" s="26" t="s">
        <v>7</v>
      </c>
      <c r="E72" s="34">
        <v>2808</v>
      </c>
      <c r="F72" s="34">
        <v>2808</v>
      </c>
      <c r="G72" s="33">
        <f t="shared" si="1"/>
        <v>1</v>
      </c>
      <c r="H72" s="90"/>
      <c r="I72" s="73">
        <v>107</v>
      </c>
      <c r="J72" s="73">
        <v>336</v>
      </c>
      <c r="K72" s="130">
        <f>J72/I72</f>
        <v>3.1401869158878504</v>
      </c>
      <c r="L72" s="92"/>
    </row>
    <row r="73" spans="1:12" ht="21" customHeight="1" x14ac:dyDescent="0.25">
      <c r="A73" s="83"/>
      <c r="B73" s="90"/>
      <c r="C73" s="71"/>
      <c r="D73" s="146" t="s">
        <v>8</v>
      </c>
      <c r="E73" s="178">
        <v>4200.3999999999996</v>
      </c>
      <c r="F73" s="178">
        <v>4200.3999999999996</v>
      </c>
      <c r="G73" s="181">
        <f t="shared" si="1"/>
        <v>1</v>
      </c>
      <c r="H73" s="90"/>
      <c r="I73" s="73"/>
      <c r="J73" s="73"/>
      <c r="K73" s="130"/>
      <c r="L73" s="128"/>
    </row>
    <row r="74" spans="1:12" ht="39" customHeight="1" x14ac:dyDescent="0.25">
      <c r="A74" s="83"/>
      <c r="B74" s="90"/>
      <c r="C74" s="71"/>
      <c r="D74" s="146"/>
      <c r="E74" s="178"/>
      <c r="F74" s="178"/>
      <c r="G74" s="181"/>
      <c r="H74" s="90"/>
      <c r="I74" s="106" t="s">
        <v>159</v>
      </c>
      <c r="J74" s="106"/>
      <c r="K74" s="106"/>
      <c r="L74" s="91" t="s">
        <v>297</v>
      </c>
    </row>
    <row r="75" spans="1:12" ht="26.25" customHeight="1" x14ac:dyDescent="0.25">
      <c r="A75" s="83"/>
      <c r="B75" s="90"/>
      <c r="C75" s="71"/>
      <c r="D75" s="146"/>
      <c r="E75" s="178"/>
      <c r="F75" s="178"/>
      <c r="G75" s="181"/>
      <c r="H75" s="90"/>
      <c r="I75" s="106"/>
      <c r="J75" s="106"/>
      <c r="K75" s="106"/>
      <c r="L75" s="92"/>
    </row>
    <row r="76" spans="1:12" ht="57.75" customHeight="1" x14ac:dyDescent="0.25">
      <c r="A76" s="83"/>
      <c r="B76" s="90"/>
      <c r="C76" s="71"/>
      <c r="D76" s="146"/>
      <c r="E76" s="178"/>
      <c r="F76" s="178"/>
      <c r="G76" s="181"/>
      <c r="H76" s="90"/>
      <c r="I76" s="32">
        <v>12.5</v>
      </c>
      <c r="J76" s="32">
        <v>21</v>
      </c>
      <c r="K76" s="49">
        <f>J76/I76</f>
        <v>1.68</v>
      </c>
      <c r="L76" s="92"/>
    </row>
    <row r="77" spans="1:12" ht="63" customHeight="1" x14ac:dyDescent="0.25">
      <c r="A77" s="83"/>
      <c r="B77" s="90"/>
      <c r="C77" s="71"/>
      <c r="D77" s="31" t="s">
        <v>6</v>
      </c>
      <c r="E77" s="11">
        <f>E78+E79</f>
        <v>4629.3</v>
      </c>
      <c r="F77" s="11">
        <f>F78+F79</f>
        <v>4629.3</v>
      </c>
      <c r="G77" s="14">
        <f>F77/E77</f>
        <v>1</v>
      </c>
      <c r="H77" s="98" t="s">
        <v>227</v>
      </c>
      <c r="I77" s="106" t="s">
        <v>161</v>
      </c>
      <c r="J77" s="106"/>
      <c r="K77" s="106"/>
      <c r="L77" s="107" t="s">
        <v>228</v>
      </c>
    </row>
    <row r="78" spans="1:12" ht="52.5" customHeight="1" x14ac:dyDescent="0.25">
      <c r="A78" s="83"/>
      <c r="B78" s="90"/>
      <c r="C78" s="71"/>
      <c r="D78" s="26" t="s">
        <v>7</v>
      </c>
      <c r="E78" s="35">
        <v>3549.3</v>
      </c>
      <c r="F78" s="35">
        <v>3549.3</v>
      </c>
      <c r="G78" s="36">
        <f>F78/E78</f>
        <v>1</v>
      </c>
      <c r="H78" s="90"/>
      <c r="I78" s="30">
        <v>44</v>
      </c>
      <c r="J78" s="55">
        <v>44</v>
      </c>
      <c r="K78" s="56">
        <f>J78/I78</f>
        <v>1</v>
      </c>
      <c r="L78" s="91"/>
    </row>
    <row r="79" spans="1:12" ht="97.5" customHeight="1" x14ac:dyDescent="0.25">
      <c r="A79" s="83"/>
      <c r="B79" s="90"/>
      <c r="C79" s="71"/>
      <c r="D79" s="105" t="s">
        <v>8</v>
      </c>
      <c r="E79" s="179">
        <v>1080</v>
      </c>
      <c r="F79" s="179">
        <v>1080</v>
      </c>
      <c r="G79" s="164">
        <f>F79/E79</f>
        <v>1</v>
      </c>
      <c r="H79" s="90"/>
      <c r="I79" s="106" t="s">
        <v>160</v>
      </c>
      <c r="J79" s="106"/>
      <c r="K79" s="106"/>
      <c r="L79" s="107" t="s">
        <v>286</v>
      </c>
    </row>
    <row r="80" spans="1:12" ht="117.75" customHeight="1" x14ac:dyDescent="0.25">
      <c r="A80" s="83"/>
      <c r="B80" s="90"/>
      <c r="C80" s="71"/>
      <c r="D80" s="105"/>
      <c r="E80" s="179"/>
      <c r="F80" s="179"/>
      <c r="G80" s="164"/>
      <c r="H80" s="101"/>
      <c r="I80" s="20">
        <v>6</v>
      </c>
      <c r="J80" s="20">
        <v>7</v>
      </c>
      <c r="K80" s="57">
        <f>J80/I80</f>
        <v>1.1666666666666667</v>
      </c>
      <c r="L80" s="107"/>
    </row>
    <row r="81" spans="1:12" ht="79.5" customHeight="1" x14ac:dyDescent="0.25">
      <c r="A81" s="82" t="s">
        <v>47</v>
      </c>
      <c r="B81" s="98" t="s">
        <v>48</v>
      </c>
      <c r="C81" s="70" t="s">
        <v>15</v>
      </c>
      <c r="D81" s="84" t="s">
        <v>108</v>
      </c>
      <c r="E81" s="85"/>
      <c r="F81" s="85"/>
      <c r="G81" s="85"/>
      <c r="H81" s="86"/>
      <c r="I81" s="159" t="s">
        <v>250</v>
      </c>
      <c r="J81" s="159"/>
      <c r="K81" s="143"/>
      <c r="L81" s="128" t="s">
        <v>251</v>
      </c>
    </row>
    <row r="82" spans="1:12" ht="30.75" customHeight="1" x14ac:dyDescent="0.25">
      <c r="A82" s="83"/>
      <c r="B82" s="90"/>
      <c r="C82" s="71"/>
      <c r="D82" s="87"/>
      <c r="E82" s="88"/>
      <c r="F82" s="88"/>
      <c r="G82" s="88"/>
      <c r="H82" s="89"/>
      <c r="I82" s="165">
        <v>80</v>
      </c>
      <c r="J82" s="165">
        <v>87.7</v>
      </c>
      <c r="K82" s="166">
        <f>J82/I82</f>
        <v>1.0962499999999999</v>
      </c>
      <c r="L82" s="107"/>
    </row>
    <row r="83" spans="1:12" ht="35.25" customHeight="1" x14ac:dyDescent="0.25">
      <c r="A83" s="83"/>
      <c r="B83" s="90"/>
      <c r="C83" s="71"/>
      <c r="D83" s="87"/>
      <c r="E83" s="88"/>
      <c r="F83" s="88"/>
      <c r="G83" s="88"/>
      <c r="H83" s="89"/>
      <c r="I83" s="165"/>
      <c r="J83" s="165"/>
      <c r="K83" s="166"/>
      <c r="L83" s="107"/>
    </row>
    <row r="84" spans="1:12" ht="8.25" customHeight="1" x14ac:dyDescent="0.25">
      <c r="A84" s="121"/>
      <c r="B84" s="101"/>
      <c r="C84" s="72"/>
      <c r="D84" s="122"/>
      <c r="E84" s="123"/>
      <c r="F84" s="123"/>
      <c r="G84" s="123"/>
      <c r="H84" s="124"/>
      <c r="I84" s="165"/>
      <c r="J84" s="165"/>
      <c r="K84" s="166"/>
      <c r="L84" s="107"/>
    </row>
    <row r="85" spans="1:12" ht="79.5" customHeight="1" x14ac:dyDescent="0.25">
      <c r="A85" s="82" t="s">
        <v>49</v>
      </c>
      <c r="B85" s="98" t="s">
        <v>162</v>
      </c>
      <c r="C85" s="70" t="s">
        <v>165</v>
      </c>
      <c r="D85" s="84" t="s">
        <v>108</v>
      </c>
      <c r="E85" s="85"/>
      <c r="F85" s="85"/>
      <c r="G85" s="85"/>
      <c r="H85" s="86"/>
      <c r="I85" s="106" t="s">
        <v>163</v>
      </c>
      <c r="J85" s="106"/>
      <c r="K85" s="106"/>
      <c r="L85" s="91" t="s">
        <v>168</v>
      </c>
    </row>
    <row r="86" spans="1:12" ht="30" customHeight="1" x14ac:dyDescent="0.25">
      <c r="A86" s="83"/>
      <c r="B86" s="90"/>
      <c r="C86" s="71"/>
      <c r="D86" s="87"/>
      <c r="E86" s="88"/>
      <c r="F86" s="88"/>
      <c r="G86" s="88"/>
      <c r="H86" s="89"/>
      <c r="I86" s="167" t="s">
        <v>102</v>
      </c>
      <c r="J86" s="73">
        <v>20</v>
      </c>
      <c r="K86" s="167" t="s">
        <v>102</v>
      </c>
      <c r="L86" s="92"/>
    </row>
    <row r="87" spans="1:12" ht="30" customHeight="1" x14ac:dyDescent="0.25">
      <c r="A87" s="83"/>
      <c r="B87" s="90"/>
      <c r="C87" s="71"/>
      <c r="D87" s="87"/>
      <c r="E87" s="88"/>
      <c r="F87" s="88"/>
      <c r="G87" s="88"/>
      <c r="H87" s="89"/>
      <c r="I87" s="167"/>
      <c r="J87" s="73"/>
      <c r="K87" s="167"/>
      <c r="L87" s="92"/>
    </row>
    <row r="88" spans="1:12" ht="18.75" customHeight="1" x14ac:dyDescent="0.25">
      <c r="A88" s="83"/>
      <c r="B88" s="90"/>
      <c r="C88" s="71"/>
      <c r="D88" s="87"/>
      <c r="E88" s="88"/>
      <c r="F88" s="88"/>
      <c r="G88" s="88"/>
      <c r="H88" s="89"/>
      <c r="I88" s="167"/>
      <c r="J88" s="73"/>
      <c r="K88" s="167"/>
      <c r="L88" s="92"/>
    </row>
    <row r="89" spans="1:12" ht="16.5" customHeight="1" x14ac:dyDescent="0.25">
      <c r="A89" s="75" t="s">
        <v>50</v>
      </c>
      <c r="B89" s="75"/>
      <c r="C89" s="75"/>
      <c r="D89" s="75"/>
      <c r="E89" s="75"/>
      <c r="F89" s="75"/>
      <c r="G89" s="75"/>
      <c r="H89" s="75"/>
      <c r="I89" s="75"/>
      <c r="J89" s="75"/>
      <c r="K89" s="75"/>
      <c r="L89" s="75"/>
    </row>
    <row r="90" spans="1:12" ht="73.5" customHeight="1" x14ac:dyDescent="0.25">
      <c r="A90" s="180" t="s">
        <v>243</v>
      </c>
      <c r="B90" s="98" t="s">
        <v>51</v>
      </c>
      <c r="C90" s="70" t="s">
        <v>15</v>
      </c>
      <c r="D90" s="31" t="s">
        <v>6</v>
      </c>
      <c r="E90" s="29">
        <f>E93+E94+E91</f>
        <v>3083.9</v>
      </c>
      <c r="F90" s="29">
        <f>F93+F94+F91</f>
        <v>3083.9</v>
      </c>
      <c r="G90" s="47">
        <f>F90/E90</f>
        <v>1</v>
      </c>
      <c r="H90" s="91" t="s">
        <v>167</v>
      </c>
      <c r="I90" s="106" t="s">
        <v>166</v>
      </c>
      <c r="J90" s="106"/>
      <c r="K90" s="106"/>
      <c r="L90" s="107" t="s">
        <v>261</v>
      </c>
    </row>
    <row r="91" spans="1:12" ht="68.25" customHeight="1" x14ac:dyDescent="0.25">
      <c r="A91" s="83"/>
      <c r="B91" s="90"/>
      <c r="C91" s="71"/>
      <c r="D91" s="117" t="s">
        <v>7</v>
      </c>
      <c r="E91" s="102">
        <v>456.48</v>
      </c>
      <c r="F91" s="102">
        <v>456.48</v>
      </c>
      <c r="G91" s="147">
        <f>F91/E91</f>
        <v>1</v>
      </c>
      <c r="H91" s="92"/>
      <c r="I91" s="129">
        <v>11110</v>
      </c>
      <c r="J91" s="129">
        <v>11487</v>
      </c>
      <c r="K91" s="130">
        <f>J91/I91</f>
        <v>1.033933393339334</v>
      </c>
      <c r="L91" s="107"/>
    </row>
    <row r="92" spans="1:12" ht="30" customHeight="1" x14ac:dyDescent="0.25">
      <c r="A92" s="83"/>
      <c r="B92" s="90"/>
      <c r="C92" s="71"/>
      <c r="D92" s="119"/>
      <c r="E92" s="103"/>
      <c r="F92" s="103"/>
      <c r="G92" s="149"/>
      <c r="H92" s="92"/>
      <c r="I92" s="129"/>
      <c r="J92" s="129"/>
      <c r="K92" s="130"/>
      <c r="L92" s="107"/>
    </row>
    <row r="93" spans="1:12" ht="98.25" customHeight="1" x14ac:dyDescent="0.25">
      <c r="A93" s="83"/>
      <c r="B93" s="90"/>
      <c r="C93" s="71"/>
      <c r="D93" s="4" t="s">
        <v>8</v>
      </c>
      <c r="E93" s="38">
        <v>1123.7</v>
      </c>
      <c r="F93" s="38">
        <v>1123.7</v>
      </c>
      <c r="G93" s="3">
        <f>F93/E93</f>
        <v>1</v>
      </c>
      <c r="H93" s="92"/>
      <c r="I93" s="129"/>
      <c r="J93" s="129"/>
      <c r="K93" s="130"/>
      <c r="L93" s="107"/>
    </row>
    <row r="94" spans="1:12" ht="78.75" customHeight="1" x14ac:dyDescent="0.25">
      <c r="A94" s="121"/>
      <c r="B94" s="101"/>
      <c r="C94" s="72"/>
      <c r="D94" s="26" t="s">
        <v>9</v>
      </c>
      <c r="E94" s="38">
        <v>1503.72</v>
      </c>
      <c r="F94" s="38">
        <v>1503.72</v>
      </c>
      <c r="G94" s="3">
        <f>IFERROR(F94/E94,0)</f>
        <v>1</v>
      </c>
      <c r="H94" s="128"/>
      <c r="I94" s="129"/>
      <c r="J94" s="129"/>
      <c r="K94" s="130"/>
      <c r="L94" s="107"/>
    </row>
    <row r="95" spans="1:12" ht="73.5" customHeight="1" x14ac:dyDescent="0.25">
      <c r="A95" s="82" t="s">
        <v>52</v>
      </c>
      <c r="B95" s="98" t="s">
        <v>53</v>
      </c>
      <c r="C95" s="70" t="s">
        <v>15</v>
      </c>
      <c r="D95" s="84" t="s">
        <v>108</v>
      </c>
      <c r="E95" s="85"/>
      <c r="F95" s="85"/>
      <c r="G95" s="85"/>
      <c r="H95" s="86"/>
      <c r="I95" s="106" t="s">
        <v>169</v>
      </c>
      <c r="J95" s="106"/>
      <c r="K95" s="95"/>
      <c r="L95" s="91" t="s">
        <v>170</v>
      </c>
    </row>
    <row r="96" spans="1:12" ht="39" customHeight="1" x14ac:dyDescent="0.25">
      <c r="A96" s="83"/>
      <c r="B96" s="90"/>
      <c r="C96" s="71"/>
      <c r="D96" s="87"/>
      <c r="E96" s="88"/>
      <c r="F96" s="88"/>
      <c r="G96" s="88"/>
      <c r="H96" s="89"/>
      <c r="I96" s="177">
        <v>5.8</v>
      </c>
      <c r="J96" s="177">
        <v>5.8</v>
      </c>
      <c r="K96" s="130">
        <f>J96/I96</f>
        <v>1</v>
      </c>
      <c r="L96" s="92"/>
    </row>
    <row r="97" spans="1:12" ht="30" customHeight="1" x14ac:dyDescent="0.25">
      <c r="A97" s="83"/>
      <c r="B97" s="90"/>
      <c r="C97" s="71"/>
      <c r="D97" s="87"/>
      <c r="E97" s="88"/>
      <c r="F97" s="88"/>
      <c r="G97" s="88"/>
      <c r="H97" s="89"/>
      <c r="I97" s="177"/>
      <c r="J97" s="177"/>
      <c r="K97" s="130"/>
      <c r="L97" s="92"/>
    </row>
    <row r="98" spans="1:12" ht="24" customHeight="1" x14ac:dyDescent="0.25">
      <c r="A98" s="83"/>
      <c r="B98" s="90"/>
      <c r="C98" s="71"/>
      <c r="D98" s="87"/>
      <c r="E98" s="88"/>
      <c r="F98" s="88"/>
      <c r="G98" s="88"/>
      <c r="H98" s="89"/>
      <c r="I98" s="177"/>
      <c r="J98" s="177"/>
      <c r="K98" s="130"/>
      <c r="L98" s="92"/>
    </row>
    <row r="99" spans="1:12" ht="12.75" customHeight="1" x14ac:dyDescent="0.25">
      <c r="A99" s="83"/>
      <c r="B99" s="90"/>
      <c r="C99" s="71"/>
      <c r="D99" s="87"/>
      <c r="E99" s="88"/>
      <c r="F99" s="88"/>
      <c r="G99" s="88"/>
      <c r="H99" s="89"/>
      <c r="I99" s="177"/>
      <c r="J99" s="177"/>
      <c r="K99" s="130"/>
      <c r="L99" s="92"/>
    </row>
    <row r="100" spans="1:12" ht="41.25" hidden="1" customHeight="1" x14ac:dyDescent="0.25">
      <c r="A100" s="121"/>
      <c r="B100" s="101"/>
      <c r="C100" s="72"/>
      <c r="D100" s="122"/>
      <c r="E100" s="123"/>
      <c r="F100" s="123"/>
      <c r="G100" s="123"/>
      <c r="H100" s="124"/>
      <c r="I100" s="177"/>
      <c r="J100" s="177"/>
      <c r="K100" s="130"/>
      <c r="L100" s="128"/>
    </row>
    <row r="101" spans="1:12" ht="37.5" customHeight="1" x14ac:dyDescent="0.25">
      <c r="A101" s="104" t="s">
        <v>54</v>
      </c>
      <c r="B101" s="105" t="s">
        <v>55</v>
      </c>
      <c r="C101" s="74" t="s">
        <v>171</v>
      </c>
      <c r="D101" s="168" t="s">
        <v>262</v>
      </c>
      <c r="E101" s="169"/>
      <c r="F101" s="169"/>
      <c r="G101" s="169"/>
      <c r="H101" s="170"/>
      <c r="I101" s="106" t="s">
        <v>172</v>
      </c>
      <c r="J101" s="106"/>
      <c r="K101" s="106"/>
      <c r="L101" s="107" t="s">
        <v>252</v>
      </c>
    </row>
    <row r="102" spans="1:12" ht="20.25" customHeight="1" x14ac:dyDescent="0.25">
      <c r="A102" s="104"/>
      <c r="B102" s="105"/>
      <c r="C102" s="74"/>
      <c r="D102" s="171"/>
      <c r="E102" s="172"/>
      <c r="F102" s="172"/>
      <c r="G102" s="172"/>
      <c r="H102" s="173"/>
      <c r="I102" s="20">
        <v>3</v>
      </c>
      <c r="J102" s="20">
        <v>3</v>
      </c>
      <c r="K102" s="57">
        <f>J102/I102</f>
        <v>1</v>
      </c>
      <c r="L102" s="107"/>
    </row>
    <row r="103" spans="1:12" ht="39.75" customHeight="1" x14ac:dyDescent="0.25">
      <c r="A103" s="104"/>
      <c r="B103" s="105"/>
      <c r="C103" s="74"/>
      <c r="D103" s="171"/>
      <c r="E103" s="172"/>
      <c r="F103" s="172"/>
      <c r="G103" s="172"/>
      <c r="H103" s="173"/>
      <c r="I103" s="106" t="s">
        <v>173</v>
      </c>
      <c r="J103" s="106"/>
      <c r="K103" s="106"/>
      <c r="L103" s="107"/>
    </row>
    <row r="104" spans="1:12" ht="25.5" customHeight="1" x14ac:dyDescent="0.25">
      <c r="A104" s="104"/>
      <c r="B104" s="105"/>
      <c r="C104" s="74"/>
      <c r="D104" s="174"/>
      <c r="E104" s="175"/>
      <c r="F104" s="175"/>
      <c r="G104" s="175"/>
      <c r="H104" s="176"/>
      <c r="I104" s="20">
        <v>284</v>
      </c>
      <c r="J104" s="20">
        <v>284</v>
      </c>
      <c r="K104" s="57">
        <f>J104/I104</f>
        <v>1</v>
      </c>
      <c r="L104" s="107"/>
    </row>
    <row r="105" spans="1:12" ht="16.5" customHeight="1" x14ac:dyDescent="0.25">
      <c r="A105" s="75" t="s">
        <v>56</v>
      </c>
      <c r="B105" s="75"/>
      <c r="C105" s="75"/>
      <c r="D105" s="75"/>
      <c r="E105" s="75"/>
      <c r="F105" s="75"/>
      <c r="G105" s="75"/>
      <c r="H105" s="75"/>
      <c r="I105" s="75"/>
      <c r="J105" s="75"/>
      <c r="K105" s="75"/>
      <c r="L105" s="75"/>
    </row>
    <row r="106" spans="1:12" ht="108" customHeight="1" x14ac:dyDescent="0.25">
      <c r="A106" s="104" t="s">
        <v>57</v>
      </c>
      <c r="B106" s="105" t="s">
        <v>58</v>
      </c>
      <c r="C106" s="74" t="s">
        <v>21</v>
      </c>
      <c r="D106" s="150" t="s">
        <v>108</v>
      </c>
      <c r="E106" s="150"/>
      <c r="F106" s="150"/>
      <c r="G106" s="150"/>
      <c r="H106" s="150"/>
      <c r="I106" s="106" t="s">
        <v>174</v>
      </c>
      <c r="J106" s="106"/>
      <c r="K106" s="106"/>
      <c r="L106" s="107" t="s">
        <v>109</v>
      </c>
    </row>
    <row r="107" spans="1:12" ht="30" customHeight="1" x14ac:dyDescent="0.25">
      <c r="A107" s="104"/>
      <c r="B107" s="105"/>
      <c r="C107" s="74"/>
      <c r="D107" s="150"/>
      <c r="E107" s="150"/>
      <c r="F107" s="150"/>
      <c r="G107" s="150"/>
      <c r="H107" s="150"/>
      <c r="I107" s="20">
        <v>11</v>
      </c>
      <c r="J107" s="20">
        <v>11</v>
      </c>
      <c r="K107" s="57">
        <f>J107/I107</f>
        <v>1</v>
      </c>
      <c r="L107" s="107"/>
    </row>
    <row r="108" spans="1:12" ht="65.25" customHeight="1" x14ac:dyDescent="0.25">
      <c r="A108" s="82" t="s">
        <v>59</v>
      </c>
      <c r="B108" s="98" t="s">
        <v>60</v>
      </c>
      <c r="C108" s="70" t="s">
        <v>21</v>
      </c>
      <c r="D108" s="84" t="s">
        <v>108</v>
      </c>
      <c r="E108" s="85"/>
      <c r="F108" s="85"/>
      <c r="G108" s="85"/>
      <c r="H108" s="86"/>
      <c r="I108" s="106" t="s">
        <v>175</v>
      </c>
      <c r="J108" s="106"/>
      <c r="K108" s="95"/>
      <c r="L108" s="91" t="s">
        <v>287</v>
      </c>
    </row>
    <row r="109" spans="1:12" ht="33.75" customHeight="1" x14ac:dyDescent="0.25">
      <c r="A109" s="83"/>
      <c r="B109" s="90"/>
      <c r="C109" s="71"/>
      <c r="D109" s="87"/>
      <c r="E109" s="88"/>
      <c r="F109" s="88"/>
      <c r="G109" s="88"/>
      <c r="H109" s="89"/>
      <c r="I109" s="75">
        <v>11</v>
      </c>
      <c r="J109" s="75">
        <v>12</v>
      </c>
      <c r="K109" s="130">
        <f>J109/I109</f>
        <v>1.0909090909090908</v>
      </c>
      <c r="L109" s="92"/>
    </row>
    <row r="110" spans="1:12" ht="33.75" customHeight="1" x14ac:dyDescent="0.25">
      <c r="A110" s="83"/>
      <c r="B110" s="90"/>
      <c r="C110" s="71"/>
      <c r="D110" s="87"/>
      <c r="E110" s="88"/>
      <c r="F110" s="88"/>
      <c r="G110" s="88"/>
      <c r="H110" s="89"/>
      <c r="I110" s="75"/>
      <c r="J110" s="75"/>
      <c r="K110" s="130"/>
      <c r="L110" s="92"/>
    </row>
    <row r="111" spans="1:12" ht="64.5" customHeight="1" x14ac:dyDescent="0.25">
      <c r="A111" s="82" t="s">
        <v>61</v>
      </c>
      <c r="B111" s="98" t="s">
        <v>62</v>
      </c>
      <c r="C111" s="70" t="s">
        <v>18</v>
      </c>
      <c r="D111" s="150" t="s">
        <v>110</v>
      </c>
      <c r="E111" s="150"/>
      <c r="F111" s="150"/>
      <c r="G111" s="150"/>
      <c r="H111" s="91" t="s">
        <v>237</v>
      </c>
      <c r="I111" s="106" t="s">
        <v>176</v>
      </c>
      <c r="J111" s="106"/>
      <c r="K111" s="95"/>
      <c r="L111" s="91" t="s">
        <v>238</v>
      </c>
    </row>
    <row r="112" spans="1:12" ht="48" customHeight="1" x14ac:dyDescent="0.25">
      <c r="A112" s="83"/>
      <c r="B112" s="90"/>
      <c r="C112" s="71"/>
      <c r="D112" s="150"/>
      <c r="E112" s="150"/>
      <c r="F112" s="150"/>
      <c r="G112" s="150"/>
      <c r="H112" s="92"/>
      <c r="I112" s="20">
        <v>74</v>
      </c>
      <c r="J112" s="20">
        <v>81</v>
      </c>
      <c r="K112" s="49">
        <f>J112/I112</f>
        <v>1.0945945945945945</v>
      </c>
      <c r="L112" s="92"/>
    </row>
    <row r="113" spans="1:12" ht="65.25" customHeight="1" x14ac:dyDescent="0.25">
      <c r="A113" s="83"/>
      <c r="B113" s="90"/>
      <c r="C113" s="71"/>
      <c r="D113" s="150"/>
      <c r="E113" s="150"/>
      <c r="F113" s="150"/>
      <c r="G113" s="150"/>
      <c r="H113" s="92"/>
      <c r="I113" s="106" t="s">
        <v>178</v>
      </c>
      <c r="J113" s="106"/>
      <c r="K113" s="95"/>
      <c r="L113" s="98" t="s">
        <v>242</v>
      </c>
    </row>
    <row r="114" spans="1:12" ht="70.5" customHeight="1" x14ac:dyDescent="0.25">
      <c r="A114" s="83"/>
      <c r="B114" s="90"/>
      <c r="C114" s="71"/>
      <c r="D114" s="150"/>
      <c r="E114" s="150"/>
      <c r="F114" s="150"/>
      <c r="G114" s="150"/>
      <c r="H114" s="92"/>
      <c r="I114" s="75">
        <v>15</v>
      </c>
      <c r="J114" s="75">
        <v>15</v>
      </c>
      <c r="K114" s="130">
        <f>J114/I114</f>
        <v>1</v>
      </c>
      <c r="L114" s="90"/>
    </row>
    <row r="115" spans="1:12" ht="77.25" customHeight="1" x14ac:dyDescent="0.25">
      <c r="A115" s="83"/>
      <c r="B115" s="90"/>
      <c r="C115" s="71"/>
      <c r="D115" s="150"/>
      <c r="E115" s="150"/>
      <c r="F115" s="150"/>
      <c r="G115" s="150"/>
      <c r="H115" s="92"/>
      <c r="I115" s="75"/>
      <c r="J115" s="75"/>
      <c r="K115" s="130"/>
      <c r="L115" s="101"/>
    </row>
    <row r="116" spans="1:12" ht="18.75" customHeight="1" x14ac:dyDescent="0.25">
      <c r="A116" s="75" t="s">
        <v>63</v>
      </c>
      <c r="B116" s="75"/>
      <c r="C116" s="75"/>
      <c r="D116" s="75"/>
      <c r="E116" s="75"/>
      <c r="F116" s="75"/>
      <c r="G116" s="75"/>
      <c r="H116" s="75"/>
      <c r="I116" s="75"/>
      <c r="J116" s="75"/>
      <c r="K116" s="75"/>
      <c r="L116" s="75"/>
    </row>
    <row r="117" spans="1:12" ht="16.5" customHeight="1" x14ac:dyDescent="0.25">
      <c r="A117" s="160" t="s">
        <v>64</v>
      </c>
      <c r="B117" s="161"/>
      <c r="C117" s="161"/>
      <c r="D117" s="161"/>
      <c r="E117" s="161"/>
      <c r="F117" s="161"/>
      <c r="G117" s="161"/>
      <c r="H117" s="161"/>
      <c r="I117" s="161"/>
      <c r="J117" s="161"/>
      <c r="K117" s="161"/>
      <c r="L117" s="162"/>
    </row>
    <row r="118" spans="1:12" ht="91.5" customHeight="1" x14ac:dyDescent="0.25">
      <c r="A118" s="82" t="s">
        <v>65</v>
      </c>
      <c r="B118" s="98" t="s">
        <v>177</v>
      </c>
      <c r="C118" s="70" t="s">
        <v>15</v>
      </c>
      <c r="D118" s="31" t="s">
        <v>6</v>
      </c>
      <c r="E118" s="29">
        <f>E119</f>
        <v>340</v>
      </c>
      <c r="F118" s="29">
        <f>F119</f>
        <v>111.45</v>
      </c>
      <c r="G118" s="14">
        <f>F118/E118</f>
        <v>0.32779411764705885</v>
      </c>
      <c r="H118" s="125" t="s">
        <v>270</v>
      </c>
      <c r="I118" s="106" t="s">
        <v>179</v>
      </c>
      <c r="J118" s="106"/>
      <c r="K118" s="95"/>
      <c r="L118" s="91" t="s">
        <v>253</v>
      </c>
    </row>
    <row r="119" spans="1:12" ht="26.25" customHeight="1" x14ac:dyDescent="0.25">
      <c r="A119" s="83"/>
      <c r="B119" s="90"/>
      <c r="C119" s="71"/>
      <c r="D119" s="146" t="s">
        <v>8</v>
      </c>
      <c r="E119" s="163">
        <v>340</v>
      </c>
      <c r="F119" s="163">
        <v>111.45</v>
      </c>
      <c r="G119" s="164">
        <f>F119/E119</f>
        <v>0.32779411764705885</v>
      </c>
      <c r="H119" s="126"/>
      <c r="I119" s="75">
        <v>30</v>
      </c>
      <c r="J119" s="75">
        <v>48.1</v>
      </c>
      <c r="K119" s="130">
        <f>J119/I119</f>
        <v>1.6033333333333333</v>
      </c>
      <c r="L119" s="92"/>
    </row>
    <row r="120" spans="1:12" ht="24" customHeight="1" x14ac:dyDescent="0.25">
      <c r="A120" s="121"/>
      <c r="B120" s="101"/>
      <c r="C120" s="72"/>
      <c r="D120" s="146"/>
      <c r="E120" s="163"/>
      <c r="F120" s="163"/>
      <c r="G120" s="164"/>
      <c r="H120" s="127"/>
      <c r="I120" s="75"/>
      <c r="J120" s="75"/>
      <c r="K120" s="130"/>
      <c r="L120" s="128"/>
    </row>
    <row r="121" spans="1:12" ht="57.75" customHeight="1" x14ac:dyDescent="0.25">
      <c r="A121" s="83" t="s">
        <v>180</v>
      </c>
      <c r="B121" s="154" t="s">
        <v>181</v>
      </c>
      <c r="C121" s="71" t="s">
        <v>66</v>
      </c>
      <c r="D121" s="131" t="s">
        <v>102</v>
      </c>
      <c r="E121" s="132"/>
      <c r="F121" s="132"/>
      <c r="G121" s="132"/>
      <c r="H121" s="133"/>
      <c r="I121" s="95" t="s">
        <v>182</v>
      </c>
      <c r="J121" s="96"/>
      <c r="K121" s="97"/>
      <c r="L121" s="91" t="s">
        <v>288</v>
      </c>
    </row>
    <row r="122" spans="1:12" ht="31.5" customHeight="1" x14ac:dyDescent="0.25">
      <c r="A122" s="83"/>
      <c r="B122" s="155"/>
      <c r="C122" s="71"/>
      <c r="D122" s="134"/>
      <c r="E122" s="135"/>
      <c r="F122" s="135"/>
      <c r="G122" s="135"/>
      <c r="H122" s="136"/>
      <c r="I122" s="129" t="s">
        <v>164</v>
      </c>
      <c r="J122" s="75">
        <v>705</v>
      </c>
      <c r="K122" s="130" t="s">
        <v>164</v>
      </c>
      <c r="L122" s="92"/>
    </row>
    <row r="123" spans="1:12" ht="3" customHeight="1" x14ac:dyDescent="0.25">
      <c r="A123" s="83"/>
      <c r="B123" s="155"/>
      <c r="C123" s="71"/>
      <c r="D123" s="134"/>
      <c r="E123" s="135"/>
      <c r="F123" s="135"/>
      <c r="G123" s="135"/>
      <c r="H123" s="136"/>
      <c r="I123" s="129"/>
      <c r="J123" s="75"/>
      <c r="K123" s="130"/>
      <c r="L123" s="92"/>
    </row>
    <row r="124" spans="1:12" ht="12" customHeight="1" x14ac:dyDescent="0.25">
      <c r="A124" s="83"/>
      <c r="B124" s="155"/>
      <c r="C124" s="71"/>
      <c r="D124" s="137"/>
      <c r="E124" s="138"/>
      <c r="F124" s="138"/>
      <c r="G124" s="138"/>
      <c r="H124" s="139"/>
      <c r="I124" s="129"/>
      <c r="J124" s="75"/>
      <c r="K124" s="130"/>
      <c r="L124" s="92"/>
    </row>
    <row r="125" spans="1:12" ht="89.25" customHeight="1" x14ac:dyDescent="0.25">
      <c r="A125" s="104" t="s">
        <v>183</v>
      </c>
      <c r="B125" s="105" t="s">
        <v>28</v>
      </c>
      <c r="C125" s="74" t="s">
        <v>125</v>
      </c>
      <c r="D125" s="84" t="s">
        <v>254</v>
      </c>
      <c r="E125" s="85"/>
      <c r="F125" s="85"/>
      <c r="G125" s="85"/>
      <c r="H125" s="86"/>
      <c r="I125" s="106" t="s">
        <v>184</v>
      </c>
      <c r="J125" s="106"/>
      <c r="K125" s="106"/>
      <c r="L125" s="107" t="s">
        <v>263</v>
      </c>
    </row>
    <row r="126" spans="1:12" ht="30.75" customHeight="1" x14ac:dyDescent="0.25">
      <c r="A126" s="104"/>
      <c r="B126" s="105"/>
      <c r="C126" s="74"/>
      <c r="D126" s="122"/>
      <c r="E126" s="123"/>
      <c r="F126" s="123"/>
      <c r="G126" s="123"/>
      <c r="H126" s="124"/>
      <c r="I126" s="20" t="s">
        <v>164</v>
      </c>
      <c r="J126" s="20" t="s">
        <v>164</v>
      </c>
      <c r="K126" s="57" t="s">
        <v>164</v>
      </c>
      <c r="L126" s="107"/>
    </row>
    <row r="127" spans="1:12" ht="19.5" customHeight="1" x14ac:dyDescent="0.25">
      <c r="A127" s="160" t="s">
        <v>67</v>
      </c>
      <c r="B127" s="161"/>
      <c r="C127" s="161"/>
      <c r="D127" s="161"/>
      <c r="E127" s="161"/>
      <c r="F127" s="161"/>
      <c r="G127" s="161"/>
      <c r="H127" s="161"/>
      <c r="I127" s="161"/>
      <c r="J127" s="161"/>
      <c r="K127" s="161"/>
      <c r="L127" s="162"/>
    </row>
    <row r="128" spans="1:12" ht="48" customHeight="1" x14ac:dyDescent="0.25">
      <c r="A128" s="82" t="s">
        <v>68</v>
      </c>
      <c r="B128" s="98" t="s">
        <v>185</v>
      </c>
      <c r="C128" s="70" t="s">
        <v>18</v>
      </c>
      <c r="D128" s="84" t="s">
        <v>108</v>
      </c>
      <c r="E128" s="85"/>
      <c r="F128" s="85"/>
      <c r="G128" s="85"/>
      <c r="H128" s="86"/>
      <c r="I128" s="106" t="s">
        <v>186</v>
      </c>
      <c r="J128" s="106"/>
      <c r="K128" s="95"/>
      <c r="L128" s="91" t="s">
        <v>187</v>
      </c>
    </row>
    <row r="129" spans="1:12" ht="39" customHeight="1" x14ac:dyDescent="0.25">
      <c r="A129" s="83"/>
      <c r="B129" s="90"/>
      <c r="C129" s="71"/>
      <c r="D129" s="87"/>
      <c r="E129" s="88"/>
      <c r="F129" s="88"/>
      <c r="G129" s="88"/>
      <c r="H129" s="89"/>
      <c r="I129" s="129">
        <v>7100</v>
      </c>
      <c r="J129" s="129">
        <v>7524</v>
      </c>
      <c r="K129" s="130">
        <f>J129/I129</f>
        <v>1.0597183098591549</v>
      </c>
      <c r="L129" s="92"/>
    </row>
    <row r="130" spans="1:12" ht="13.5" customHeight="1" x14ac:dyDescent="0.25">
      <c r="A130" s="121"/>
      <c r="B130" s="101"/>
      <c r="C130" s="72"/>
      <c r="D130" s="122"/>
      <c r="E130" s="123"/>
      <c r="F130" s="123"/>
      <c r="G130" s="123"/>
      <c r="H130" s="124"/>
      <c r="I130" s="129"/>
      <c r="J130" s="129"/>
      <c r="K130" s="130"/>
      <c r="L130" s="128"/>
    </row>
    <row r="131" spans="1:12" ht="41.25" customHeight="1" x14ac:dyDescent="0.25">
      <c r="A131" s="82" t="s">
        <v>69</v>
      </c>
      <c r="B131" s="98" t="s">
        <v>70</v>
      </c>
      <c r="C131" s="70" t="s">
        <v>112</v>
      </c>
      <c r="D131" s="168" t="s">
        <v>148</v>
      </c>
      <c r="E131" s="169"/>
      <c r="F131" s="169"/>
      <c r="G131" s="169"/>
      <c r="H131" s="170"/>
      <c r="I131" s="106" t="s">
        <v>188</v>
      </c>
      <c r="J131" s="106"/>
      <c r="K131" s="95"/>
      <c r="L131" s="91" t="s">
        <v>255</v>
      </c>
    </row>
    <row r="132" spans="1:12" ht="66" customHeight="1" x14ac:dyDescent="0.25">
      <c r="A132" s="83"/>
      <c r="B132" s="90"/>
      <c r="C132" s="71"/>
      <c r="D132" s="171"/>
      <c r="E132" s="172"/>
      <c r="F132" s="172"/>
      <c r="G132" s="172"/>
      <c r="H132" s="173"/>
      <c r="I132" s="27" t="s">
        <v>102</v>
      </c>
      <c r="J132" s="27" t="s">
        <v>102</v>
      </c>
      <c r="K132" s="27" t="s">
        <v>102</v>
      </c>
      <c r="L132" s="92"/>
    </row>
    <row r="133" spans="1:12" ht="76.5" customHeight="1" x14ac:dyDescent="0.25">
      <c r="A133" s="82" t="s">
        <v>71</v>
      </c>
      <c r="B133" s="98" t="s">
        <v>72</v>
      </c>
      <c r="C133" s="70" t="s">
        <v>18</v>
      </c>
      <c r="D133" s="31" t="s">
        <v>6</v>
      </c>
      <c r="E133" s="29">
        <f>E134</f>
        <v>1500</v>
      </c>
      <c r="F133" s="29">
        <f>F134</f>
        <v>1500</v>
      </c>
      <c r="G133" s="47">
        <f>F133/E133</f>
        <v>1</v>
      </c>
      <c r="H133" s="151" t="s">
        <v>264</v>
      </c>
      <c r="I133" s="106" t="s">
        <v>289</v>
      </c>
      <c r="J133" s="106"/>
      <c r="K133" s="95"/>
      <c r="L133" s="98" t="s">
        <v>304</v>
      </c>
    </row>
    <row r="134" spans="1:12" ht="42" customHeight="1" x14ac:dyDescent="0.25">
      <c r="A134" s="83"/>
      <c r="B134" s="90"/>
      <c r="C134" s="71"/>
      <c r="D134" s="98" t="s">
        <v>8</v>
      </c>
      <c r="E134" s="102">
        <v>1500</v>
      </c>
      <c r="F134" s="102">
        <v>1500</v>
      </c>
      <c r="G134" s="147">
        <f>F134/E134</f>
        <v>1</v>
      </c>
      <c r="H134" s="152"/>
      <c r="I134" s="20">
        <v>3</v>
      </c>
      <c r="J134" s="20">
        <v>3</v>
      </c>
      <c r="K134" s="57">
        <f>J134/I134</f>
        <v>1</v>
      </c>
      <c r="L134" s="90"/>
    </row>
    <row r="135" spans="1:12" ht="65.25" customHeight="1" x14ac:dyDescent="0.25">
      <c r="A135" s="83"/>
      <c r="B135" s="90"/>
      <c r="C135" s="71"/>
      <c r="D135" s="90"/>
      <c r="E135" s="120"/>
      <c r="F135" s="120"/>
      <c r="G135" s="148"/>
      <c r="H135" s="152"/>
      <c r="I135" s="106" t="s">
        <v>189</v>
      </c>
      <c r="J135" s="106"/>
      <c r="K135" s="106"/>
      <c r="L135" s="90"/>
    </row>
    <row r="136" spans="1:12" ht="26.25" customHeight="1" x14ac:dyDescent="0.25">
      <c r="A136" s="121"/>
      <c r="B136" s="101"/>
      <c r="C136" s="72"/>
      <c r="D136" s="101"/>
      <c r="E136" s="103"/>
      <c r="F136" s="103"/>
      <c r="G136" s="149"/>
      <c r="H136" s="153"/>
      <c r="I136" s="7">
        <v>815.9</v>
      </c>
      <c r="J136" s="7">
        <v>858.5</v>
      </c>
      <c r="K136" s="57">
        <f>J136/I136</f>
        <v>1.0522122809167791</v>
      </c>
      <c r="L136" s="101"/>
    </row>
    <row r="137" spans="1:12" ht="19.5" customHeight="1" x14ac:dyDescent="0.25">
      <c r="A137" s="75" t="s">
        <v>73</v>
      </c>
      <c r="B137" s="75"/>
      <c r="C137" s="75"/>
      <c r="D137" s="75"/>
      <c r="E137" s="75"/>
      <c r="F137" s="75"/>
      <c r="G137" s="75"/>
      <c r="H137" s="75"/>
      <c r="I137" s="75"/>
      <c r="J137" s="75"/>
      <c r="K137" s="75"/>
      <c r="L137" s="75"/>
    </row>
    <row r="138" spans="1:12" ht="129.75" customHeight="1" x14ac:dyDescent="0.25">
      <c r="A138" s="82" t="s">
        <v>74</v>
      </c>
      <c r="B138" s="105" t="s">
        <v>17</v>
      </c>
      <c r="C138" s="74" t="s">
        <v>18</v>
      </c>
      <c r="D138" s="31" t="s">
        <v>6</v>
      </c>
      <c r="E138" s="29">
        <f>E144</f>
        <v>2371</v>
      </c>
      <c r="F138" s="29">
        <f>F144</f>
        <v>2370.9699999999998</v>
      </c>
      <c r="G138" s="47">
        <f>F138/E138</f>
        <v>0.99998734711092363</v>
      </c>
      <c r="H138" s="107" t="s">
        <v>225</v>
      </c>
      <c r="I138" s="106" t="s">
        <v>190</v>
      </c>
      <c r="J138" s="106"/>
      <c r="K138" s="106"/>
      <c r="L138" s="107" t="s">
        <v>267</v>
      </c>
    </row>
    <row r="139" spans="1:12" ht="40.5" customHeight="1" x14ac:dyDescent="0.25">
      <c r="A139" s="83"/>
      <c r="B139" s="105"/>
      <c r="C139" s="74"/>
      <c r="D139" s="117" t="s">
        <v>10</v>
      </c>
      <c r="E139" s="102" t="s">
        <v>164</v>
      </c>
      <c r="F139" s="102" t="s">
        <v>226</v>
      </c>
      <c r="G139" s="147" t="s">
        <v>164</v>
      </c>
      <c r="H139" s="107"/>
      <c r="I139" s="28">
        <v>1</v>
      </c>
      <c r="J139" s="28">
        <v>10</v>
      </c>
      <c r="K139" s="57">
        <f>J139/I139</f>
        <v>10</v>
      </c>
      <c r="L139" s="192"/>
    </row>
    <row r="140" spans="1:12" ht="27" customHeight="1" x14ac:dyDescent="0.25">
      <c r="A140" s="83"/>
      <c r="B140" s="105"/>
      <c r="C140" s="74"/>
      <c r="D140" s="118"/>
      <c r="E140" s="120"/>
      <c r="F140" s="120"/>
      <c r="G140" s="148"/>
      <c r="H140" s="107"/>
      <c r="I140" s="106" t="s">
        <v>191</v>
      </c>
      <c r="J140" s="106"/>
      <c r="K140" s="106"/>
      <c r="L140" s="107" t="s">
        <v>256</v>
      </c>
    </row>
    <row r="141" spans="1:12" ht="33" customHeight="1" x14ac:dyDescent="0.25">
      <c r="A141" s="83"/>
      <c r="B141" s="105"/>
      <c r="C141" s="74"/>
      <c r="D141" s="119"/>
      <c r="E141" s="103"/>
      <c r="F141" s="103"/>
      <c r="G141" s="149"/>
      <c r="H141" s="107"/>
      <c r="I141" s="20">
        <v>87.6</v>
      </c>
      <c r="J141" s="20">
        <v>97</v>
      </c>
      <c r="K141" s="57">
        <f>J141/I141</f>
        <v>1.1073059360730595</v>
      </c>
      <c r="L141" s="107"/>
    </row>
    <row r="142" spans="1:12" ht="49.5" customHeight="1" x14ac:dyDescent="0.25">
      <c r="A142" s="83"/>
      <c r="B142" s="105"/>
      <c r="C142" s="74"/>
      <c r="D142" s="117" t="s">
        <v>7</v>
      </c>
      <c r="E142" s="102" t="s">
        <v>164</v>
      </c>
      <c r="F142" s="102" t="s">
        <v>226</v>
      </c>
      <c r="G142" s="147" t="s">
        <v>164</v>
      </c>
      <c r="H142" s="107"/>
      <c r="I142" s="106" t="s">
        <v>192</v>
      </c>
      <c r="J142" s="106"/>
      <c r="K142" s="106"/>
      <c r="L142" s="107"/>
    </row>
    <row r="143" spans="1:12" ht="18.75" customHeight="1" x14ac:dyDescent="0.25">
      <c r="A143" s="83"/>
      <c r="B143" s="105"/>
      <c r="C143" s="74"/>
      <c r="D143" s="119"/>
      <c r="E143" s="103"/>
      <c r="F143" s="103"/>
      <c r="G143" s="149"/>
      <c r="H143" s="107"/>
      <c r="I143" s="19">
        <v>30084</v>
      </c>
      <c r="J143" s="19">
        <v>31988</v>
      </c>
      <c r="K143" s="57">
        <f>J143/I143</f>
        <v>1.0632894561893365</v>
      </c>
      <c r="L143" s="107"/>
    </row>
    <row r="144" spans="1:12" ht="54" customHeight="1" x14ac:dyDescent="0.25">
      <c r="A144" s="83"/>
      <c r="B144" s="105"/>
      <c r="C144" s="74"/>
      <c r="D144" s="117" t="s">
        <v>8</v>
      </c>
      <c r="E144" s="102">
        <v>2371</v>
      </c>
      <c r="F144" s="102">
        <v>2370.9699999999998</v>
      </c>
      <c r="G144" s="147">
        <f>F144/E144</f>
        <v>0.99998734711092363</v>
      </c>
      <c r="H144" s="107"/>
      <c r="I144" s="106" t="s">
        <v>193</v>
      </c>
      <c r="J144" s="106"/>
      <c r="K144" s="106"/>
      <c r="L144" s="107"/>
    </row>
    <row r="145" spans="1:12" ht="24.75" customHeight="1" x14ac:dyDescent="0.25">
      <c r="A145" s="121"/>
      <c r="B145" s="105"/>
      <c r="C145" s="74"/>
      <c r="D145" s="119"/>
      <c r="E145" s="103"/>
      <c r="F145" s="103"/>
      <c r="G145" s="149"/>
      <c r="H145" s="107"/>
      <c r="I145" s="15">
        <v>46</v>
      </c>
      <c r="J145" s="15">
        <v>49.5</v>
      </c>
      <c r="K145" s="57">
        <f>J145/I145</f>
        <v>1.076086956521739</v>
      </c>
      <c r="L145" s="107"/>
    </row>
    <row r="146" spans="1:12" ht="51" customHeight="1" x14ac:dyDescent="0.25">
      <c r="A146" s="104" t="s">
        <v>194</v>
      </c>
      <c r="B146" s="105" t="s">
        <v>84</v>
      </c>
      <c r="C146" s="146" t="s">
        <v>115</v>
      </c>
      <c r="D146" s="150" t="s">
        <v>244</v>
      </c>
      <c r="E146" s="150"/>
      <c r="F146" s="150"/>
      <c r="G146" s="150"/>
      <c r="H146" s="150"/>
      <c r="I146" s="106" t="s">
        <v>166</v>
      </c>
      <c r="J146" s="106"/>
      <c r="K146" s="106"/>
      <c r="L146" s="107" t="s">
        <v>164</v>
      </c>
    </row>
    <row r="147" spans="1:12" ht="30.75" customHeight="1" x14ac:dyDescent="0.25">
      <c r="A147" s="104"/>
      <c r="B147" s="105"/>
      <c r="C147" s="146"/>
      <c r="D147" s="150"/>
      <c r="E147" s="150"/>
      <c r="F147" s="150"/>
      <c r="G147" s="150"/>
      <c r="H147" s="150"/>
      <c r="I147" s="19">
        <v>11110</v>
      </c>
      <c r="J147" s="19">
        <v>11487</v>
      </c>
      <c r="K147" s="49">
        <f>J147/I147</f>
        <v>1.033933393339334</v>
      </c>
      <c r="L147" s="107"/>
    </row>
    <row r="148" spans="1:12" ht="38.25" customHeight="1" x14ac:dyDescent="0.25">
      <c r="A148" s="83" t="s">
        <v>196</v>
      </c>
      <c r="B148" s="90" t="s">
        <v>195</v>
      </c>
      <c r="C148" s="118" t="s">
        <v>197</v>
      </c>
      <c r="D148" s="150" t="s">
        <v>244</v>
      </c>
      <c r="E148" s="150"/>
      <c r="F148" s="150"/>
      <c r="G148" s="150"/>
      <c r="H148" s="150"/>
      <c r="I148" s="108" t="s">
        <v>198</v>
      </c>
      <c r="J148" s="109"/>
      <c r="K148" s="110"/>
      <c r="L148" s="156" t="s">
        <v>271</v>
      </c>
    </row>
    <row r="149" spans="1:12" ht="26.25" customHeight="1" x14ac:dyDescent="0.25">
      <c r="A149" s="83"/>
      <c r="B149" s="90"/>
      <c r="C149" s="118"/>
      <c r="D149" s="150"/>
      <c r="E149" s="150"/>
      <c r="F149" s="150"/>
      <c r="G149" s="150"/>
      <c r="H149" s="150"/>
      <c r="I149" s="111"/>
      <c r="J149" s="112"/>
      <c r="K149" s="113"/>
      <c r="L149" s="157"/>
    </row>
    <row r="150" spans="1:12" ht="18.75" customHeight="1" x14ac:dyDescent="0.25">
      <c r="A150" s="104" t="s">
        <v>200</v>
      </c>
      <c r="B150" s="105" t="s">
        <v>199</v>
      </c>
      <c r="C150" s="146" t="s">
        <v>111</v>
      </c>
      <c r="D150" s="150" t="s">
        <v>244</v>
      </c>
      <c r="E150" s="150"/>
      <c r="F150" s="150"/>
      <c r="G150" s="150"/>
      <c r="H150" s="150"/>
      <c r="I150" s="114"/>
      <c r="J150" s="115"/>
      <c r="K150" s="116"/>
      <c r="L150" s="157"/>
    </row>
    <row r="151" spans="1:12" ht="46.5" customHeight="1" x14ac:dyDescent="0.25">
      <c r="A151" s="104"/>
      <c r="B151" s="105"/>
      <c r="C151" s="146"/>
      <c r="D151" s="150"/>
      <c r="E151" s="150"/>
      <c r="F151" s="150"/>
      <c r="G151" s="150"/>
      <c r="H151" s="150"/>
      <c r="I151" s="15">
        <v>107.6</v>
      </c>
      <c r="J151" s="15">
        <v>189</v>
      </c>
      <c r="K151" s="49">
        <f>J151/I151</f>
        <v>1.7565055762081785</v>
      </c>
      <c r="L151" s="158"/>
    </row>
    <row r="152" spans="1:12" ht="26.25" customHeight="1" x14ac:dyDescent="0.25">
      <c r="A152" s="160" t="s">
        <v>76</v>
      </c>
      <c r="B152" s="161"/>
      <c r="C152" s="161"/>
      <c r="D152" s="161"/>
      <c r="E152" s="161"/>
      <c r="F152" s="161"/>
      <c r="G152" s="161"/>
      <c r="H152" s="161"/>
      <c r="I152" s="161"/>
      <c r="J152" s="161"/>
      <c r="K152" s="161"/>
      <c r="L152" s="162"/>
    </row>
    <row r="153" spans="1:12" ht="28.5" customHeight="1" x14ac:dyDescent="0.25">
      <c r="A153" s="75" t="s">
        <v>77</v>
      </c>
      <c r="B153" s="75"/>
      <c r="C153" s="75"/>
      <c r="D153" s="75"/>
      <c r="E153" s="75"/>
      <c r="F153" s="75"/>
      <c r="G153" s="75"/>
      <c r="H153" s="75"/>
      <c r="I153" s="75"/>
      <c r="J153" s="75"/>
      <c r="K153" s="75"/>
      <c r="L153" s="75"/>
    </row>
    <row r="154" spans="1:12" ht="79.5" customHeight="1" x14ac:dyDescent="0.25">
      <c r="A154" s="82" t="s">
        <v>78</v>
      </c>
      <c r="B154" s="105" t="s">
        <v>201</v>
      </c>
      <c r="C154" s="70" t="s">
        <v>15</v>
      </c>
      <c r="D154" s="10" t="s">
        <v>6</v>
      </c>
      <c r="E154" s="58">
        <f>E155</f>
        <v>900</v>
      </c>
      <c r="F154" s="10">
        <f>F155</f>
        <v>690</v>
      </c>
      <c r="G154" s="54">
        <f>F154/E154</f>
        <v>0.76666666666666672</v>
      </c>
      <c r="H154" s="91" t="s">
        <v>293</v>
      </c>
      <c r="I154" s="95" t="s">
        <v>202</v>
      </c>
      <c r="J154" s="96"/>
      <c r="K154" s="97"/>
      <c r="L154" s="91" t="s">
        <v>275</v>
      </c>
    </row>
    <row r="155" spans="1:12" ht="52.5" customHeight="1" x14ac:dyDescent="0.25">
      <c r="A155" s="83"/>
      <c r="B155" s="105"/>
      <c r="C155" s="71"/>
      <c r="D155" s="59" t="s">
        <v>8</v>
      </c>
      <c r="E155" s="60">
        <v>900</v>
      </c>
      <c r="F155" s="13">
        <v>690</v>
      </c>
      <c r="G155" s="33">
        <f>F155/E155</f>
        <v>0.76666666666666672</v>
      </c>
      <c r="H155" s="92"/>
      <c r="I155" s="20">
        <v>15</v>
      </c>
      <c r="J155" s="20">
        <v>11</v>
      </c>
      <c r="K155" s="49">
        <f>J155/I155</f>
        <v>0.73333333333333328</v>
      </c>
      <c r="L155" s="92"/>
    </row>
    <row r="156" spans="1:12" ht="24.75" customHeight="1" x14ac:dyDescent="0.25">
      <c r="A156" s="75" t="s">
        <v>79</v>
      </c>
      <c r="B156" s="75"/>
      <c r="C156" s="75"/>
      <c r="D156" s="75"/>
      <c r="E156" s="75"/>
      <c r="F156" s="75"/>
      <c r="G156" s="75"/>
      <c r="H156" s="75"/>
      <c r="I156" s="75"/>
      <c r="J156" s="75"/>
      <c r="K156" s="75"/>
      <c r="L156" s="75"/>
    </row>
    <row r="157" spans="1:12" ht="44.25" customHeight="1" x14ac:dyDescent="0.25">
      <c r="A157" s="82" t="s">
        <v>278</v>
      </c>
      <c r="B157" s="117" t="s">
        <v>279</v>
      </c>
      <c r="C157" s="71" t="s">
        <v>66</v>
      </c>
      <c r="D157" s="234" t="s">
        <v>6</v>
      </c>
      <c r="E157" s="237">
        <f>E160</f>
        <v>17016.25</v>
      </c>
      <c r="F157" s="237">
        <f>F160</f>
        <v>16844.55</v>
      </c>
      <c r="G157" s="79">
        <f>F157/E157</f>
        <v>0.98990964519209579</v>
      </c>
      <c r="H157" s="117" t="s">
        <v>272</v>
      </c>
      <c r="I157" s="108" t="s">
        <v>203</v>
      </c>
      <c r="J157" s="109"/>
      <c r="K157" s="110"/>
      <c r="L157" s="154" t="s">
        <v>273</v>
      </c>
    </row>
    <row r="158" spans="1:12" ht="21.75" customHeight="1" x14ac:dyDescent="0.25">
      <c r="A158" s="83"/>
      <c r="B158" s="118"/>
      <c r="C158" s="71"/>
      <c r="D158" s="235"/>
      <c r="E158" s="238"/>
      <c r="F158" s="238"/>
      <c r="G158" s="80"/>
      <c r="H158" s="118"/>
      <c r="I158" s="111"/>
      <c r="J158" s="112"/>
      <c r="K158" s="113"/>
      <c r="L158" s="155"/>
    </row>
    <row r="159" spans="1:12" ht="4.5" customHeight="1" x14ac:dyDescent="0.25">
      <c r="A159" s="83"/>
      <c r="B159" s="118"/>
      <c r="C159" s="71"/>
      <c r="D159" s="236"/>
      <c r="E159" s="239"/>
      <c r="F159" s="239"/>
      <c r="G159" s="81"/>
      <c r="H159" s="118"/>
      <c r="I159" s="111"/>
      <c r="J159" s="112"/>
      <c r="K159" s="113"/>
      <c r="L159" s="155"/>
    </row>
    <row r="160" spans="1:12" ht="33" customHeight="1" x14ac:dyDescent="0.25">
      <c r="A160" s="83"/>
      <c r="B160" s="118"/>
      <c r="C160" s="70" t="s">
        <v>15</v>
      </c>
      <c r="D160" s="206" t="s">
        <v>8</v>
      </c>
      <c r="E160" s="209">
        <v>17016.25</v>
      </c>
      <c r="F160" s="209">
        <v>16844.55</v>
      </c>
      <c r="G160" s="79">
        <f>F160/E160</f>
        <v>0.98990964519209579</v>
      </c>
      <c r="H160" s="118"/>
      <c r="I160" s="114"/>
      <c r="J160" s="115"/>
      <c r="K160" s="116"/>
      <c r="L160" s="155"/>
    </row>
    <row r="161" spans="1:15" ht="20.25" customHeight="1" x14ac:dyDescent="0.25">
      <c r="A161" s="83"/>
      <c r="B161" s="118"/>
      <c r="C161" s="71"/>
      <c r="D161" s="207"/>
      <c r="E161" s="210"/>
      <c r="F161" s="210"/>
      <c r="G161" s="80"/>
      <c r="H161" s="118"/>
      <c r="I161" s="74" t="s">
        <v>102</v>
      </c>
      <c r="J161" s="73" t="s">
        <v>164</v>
      </c>
      <c r="K161" s="74" t="s">
        <v>102</v>
      </c>
      <c r="L161" s="155"/>
    </row>
    <row r="162" spans="1:15" ht="8.25" customHeight="1" x14ac:dyDescent="0.25">
      <c r="A162" s="121"/>
      <c r="B162" s="119"/>
      <c r="C162" s="71"/>
      <c r="D162" s="208"/>
      <c r="E162" s="211"/>
      <c r="F162" s="211"/>
      <c r="G162" s="81"/>
      <c r="H162" s="119"/>
      <c r="I162" s="74"/>
      <c r="J162" s="73"/>
      <c r="K162" s="74"/>
      <c r="L162" s="204"/>
    </row>
    <row r="163" spans="1:15" ht="28.5" customHeight="1" x14ac:dyDescent="0.25">
      <c r="A163" s="75" t="s">
        <v>80</v>
      </c>
      <c r="B163" s="75"/>
      <c r="C163" s="75"/>
      <c r="D163" s="75"/>
      <c r="E163" s="75"/>
      <c r="F163" s="75"/>
      <c r="G163" s="75"/>
      <c r="H163" s="75"/>
      <c r="I163" s="75"/>
      <c r="J163" s="75"/>
      <c r="K163" s="75"/>
      <c r="L163" s="75"/>
    </row>
    <row r="164" spans="1:15" ht="40.5" customHeight="1" x14ac:dyDescent="0.25">
      <c r="A164" s="82" t="s">
        <v>81</v>
      </c>
      <c r="B164" s="98" t="s">
        <v>82</v>
      </c>
      <c r="C164" s="70" t="s">
        <v>15</v>
      </c>
      <c r="D164" s="31" t="s">
        <v>6</v>
      </c>
      <c r="E164" s="29">
        <f>E165+E166+E167</f>
        <v>498748.1</v>
      </c>
      <c r="F164" s="29">
        <f>F165+F166+F167</f>
        <v>389632.55</v>
      </c>
      <c r="G164" s="14">
        <f>F164/E164</f>
        <v>0.78122112144387112</v>
      </c>
      <c r="H164" s="99" t="s">
        <v>302</v>
      </c>
      <c r="I164" s="106" t="s">
        <v>204</v>
      </c>
      <c r="J164" s="106"/>
      <c r="K164" s="95"/>
      <c r="L164" s="91" t="s">
        <v>240</v>
      </c>
      <c r="O164" s="40"/>
    </row>
    <row r="165" spans="1:15" ht="40.5" customHeight="1" x14ac:dyDescent="0.25">
      <c r="A165" s="83"/>
      <c r="B165" s="90"/>
      <c r="C165" s="71"/>
      <c r="D165" s="4" t="s">
        <v>7</v>
      </c>
      <c r="E165" s="38">
        <v>342986</v>
      </c>
      <c r="F165" s="38">
        <v>342985.94</v>
      </c>
      <c r="G165" s="36">
        <f t="shared" ref="G165:G167" si="2">F165/E165</f>
        <v>0.99999982506574614</v>
      </c>
      <c r="H165" s="100"/>
      <c r="I165" s="76">
        <v>15.6</v>
      </c>
      <c r="J165" s="76">
        <v>15.8</v>
      </c>
      <c r="K165" s="79">
        <f>J165/I165</f>
        <v>1.012820512820513</v>
      </c>
      <c r="L165" s="212"/>
      <c r="O165" s="40"/>
    </row>
    <row r="166" spans="1:15" ht="40.5" customHeight="1" x14ac:dyDescent="0.25">
      <c r="A166" s="83"/>
      <c r="B166" s="90"/>
      <c r="C166" s="71"/>
      <c r="D166" s="12" t="s">
        <v>8</v>
      </c>
      <c r="E166" s="38">
        <v>61011.5</v>
      </c>
      <c r="F166" s="38">
        <v>40375.53</v>
      </c>
      <c r="G166" s="36">
        <f t="shared" si="2"/>
        <v>0.66176917466379293</v>
      </c>
      <c r="H166" s="100"/>
      <c r="I166" s="77"/>
      <c r="J166" s="77"/>
      <c r="K166" s="80"/>
      <c r="L166" s="212"/>
      <c r="O166" s="40"/>
    </row>
    <row r="167" spans="1:15" ht="40.5" customHeight="1" x14ac:dyDescent="0.25">
      <c r="A167" s="83"/>
      <c r="B167" s="90"/>
      <c r="C167" s="71"/>
      <c r="D167" s="12" t="s">
        <v>9</v>
      </c>
      <c r="E167" s="38">
        <v>94750.6</v>
      </c>
      <c r="F167" s="38">
        <v>6271.08</v>
      </c>
      <c r="G167" s="36">
        <f t="shared" si="2"/>
        <v>6.6185121782869977E-2</v>
      </c>
      <c r="H167" s="100"/>
      <c r="I167" s="78"/>
      <c r="J167" s="78"/>
      <c r="K167" s="81"/>
      <c r="L167" s="212"/>
    </row>
    <row r="168" spans="1:15" ht="20.25" customHeight="1" x14ac:dyDescent="0.25">
      <c r="A168" s="82" t="s">
        <v>83</v>
      </c>
      <c r="B168" s="98" t="s">
        <v>205</v>
      </c>
      <c r="C168" s="70" t="s">
        <v>18</v>
      </c>
      <c r="D168" s="201" t="s">
        <v>230</v>
      </c>
      <c r="E168" s="202"/>
      <c r="F168" s="202"/>
      <c r="G168" s="202"/>
      <c r="H168" s="203"/>
      <c r="I168" s="106" t="s">
        <v>206</v>
      </c>
      <c r="J168" s="106"/>
      <c r="K168" s="106"/>
      <c r="L168" s="213" t="s">
        <v>258</v>
      </c>
    </row>
    <row r="169" spans="1:15" ht="57" customHeight="1" x14ac:dyDescent="0.25">
      <c r="A169" s="83"/>
      <c r="B169" s="90"/>
      <c r="C169" s="71"/>
      <c r="D169" s="31" t="s">
        <v>6</v>
      </c>
      <c r="E169" s="29">
        <f>E170+E171+E172</f>
        <v>139953.31</v>
      </c>
      <c r="F169" s="29">
        <f>F170+F171+F172</f>
        <v>139877.84999999998</v>
      </c>
      <c r="G169" s="14">
        <f>F169/E169</f>
        <v>0.99946082018353111</v>
      </c>
      <c r="H169" s="198" t="s">
        <v>292</v>
      </c>
      <c r="I169" s="106"/>
      <c r="J169" s="106"/>
      <c r="K169" s="106"/>
      <c r="L169" s="214"/>
    </row>
    <row r="170" spans="1:15" ht="41.25" customHeight="1" x14ac:dyDescent="0.25">
      <c r="A170" s="83"/>
      <c r="B170" s="90"/>
      <c r="C170" s="71"/>
      <c r="D170" s="4" t="s">
        <v>10</v>
      </c>
      <c r="E170" s="38">
        <v>85174.399999999994</v>
      </c>
      <c r="F170" s="38">
        <v>85174.399999999994</v>
      </c>
      <c r="G170" s="36">
        <f>IFERROR(F170/E170,)</f>
        <v>1</v>
      </c>
      <c r="H170" s="199"/>
      <c r="I170" s="74">
        <v>1</v>
      </c>
      <c r="J170" s="73">
        <v>2</v>
      </c>
      <c r="K170" s="130">
        <f>J170/I170</f>
        <v>2</v>
      </c>
      <c r="L170" s="214"/>
    </row>
    <row r="171" spans="1:15" ht="42.75" customHeight="1" x14ac:dyDescent="0.25">
      <c r="A171" s="83"/>
      <c r="B171" s="90"/>
      <c r="C171" s="71"/>
      <c r="D171" s="4" t="s">
        <v>7</v>
      </c>
      <c r="E171" s="38">
        <v>34358.99</v>
      </c>
      <c r="F171" s="38">
        <v>34358.99</v>
      </c>
      <c r="G171" s="18">
        <f t="shared" ref="G171:G172" si="3">F171/E171</f>
        <v>1</v>
      </c>
      <c r="H171" s="199"/>
      <c r="I171" s="74"/>
      <c r="J171" s="73"/>
      <c r="K171" s="130"/>
      <c r="L171" s="214"/>
    </row>
    <row r="172" spans="1:15" ht="37.5" customHeight="1" x14ac:dyDescent="0.25">
      <c r="A172" s="83"/>
      <c r="B172" s="90"/>
      <c r="C172" s="71"/>
      <c r="D172" s="12" t="s">
        <v>8</v>
      </c>
      <c r="E172" s="23">
        <v>20419.919999999998</v>
      </c>
      <c r="F172" s="23">
        <v>20344.46</v>
      </c>
      <c r="G172" s="18">
        <f t="shared" si="3"/>
        <v>0.99630458885245388</v>
      </c>
      <c r="H172" s="200"/>
      <c r="I172" s="74"/>
      <c r="J172" s="73"/>
      <c r="K172" s="130"/>
      <c r="L172" s="214"/>
    </row>
    <row r="173" spans="1:15" ht="3.75" customHeight="1" x14ac:dyDescent="0.25">
      <c r="A173" s="83"/>
      <c r="B173" s="90"/>
      <c r="C173" s="71"/>
      <c r="D173" s="205" t="s">
        <v>114</v>
      </c>
      <c r="E173" s="205"/>
      <c r="F173" s="205"/>
      <c r="G173" s="205"/>
      <c r="H173" s="205"/>
      <c r="I173" s="74"/>
      <c r="J173" s="73"/>
      <c r="K173" s="130"/>
      <c r="L173" s="214"/>
    </row>
    <row r="174" spans="1:15" ht="18.75" customHeight="1" x14ac:dyDescent="0.25">
      <c r="A174" s="83"/>
      <c r="B174" s="90"/>
      <c r="C174" s="71"/>
      <c r="D174" s="205"/>
      <c r="E174" s="205"/>
      <c r="F174" s="205"/>
      <c r="G174" s="205"/>
      <c r="H174" s="205"/>
      <c r="I174" s="74"/>
      <c r="J174" s="73"/>
      <c r="K174" s="130"/>
      <c r="L174" s="214"/>
    </row>
    <row r="175" spans="1:15" ht="29.25" customHeight="1" x14ac:dyDescent="0.25">
      <c r="A175" s="83"/>
      <c r="B175" s="90"/>
      <c r="C175" s="71"/>
      <c r="D175" s="31" t="s">
        <v>6</v>
      </c>
      <c r="E175" s="29">
        <f>E176+E177</f>
        <v>5425.5</v>
      </c>
      <c r="F175" s="29">
        <f>F176+F177</f>
        <v>5425.5</v>
      </c>
      <c r="G175" s="14">
        <f>F175/E175</f>
        <v>1</v>
      </c>
      <c r="H175" s="216" t="s">
        <v>265</v>
      </c>
      <c r="I175" s="74"/>
      <c r="J175" s="73"/>
      <c r="K175" s="130"/>
      <c r="L175" s="214"/>
    </row>
    <row r="176" spans="1:15" ht="31.5" customHeight="1" x14ac:dyDescent="0.25">
      <c r="A176" s="83"/>
      <c r="B176" s="90"/>
      <c r="C176" s="71"/>
      <c r="D176" s="4" t="s">
        <v>7</v>
      </c>
      <c r="E176" s="38">
        <v>4154.8</v>
      </c>
      <c r="F176" s="38">
        <v>4154.8</v>
      </c>
      <c r="G176" s="36">
        <f>F176/E176</f>
        <v>1</v>
      </c>
      <c r="H176" s="217"/>
      <c r="I176" s="74"/>
      <c r="J176" s="73"/>
      <c r="K176" s="130"/>
      <c r="L176" s="214"/>
    </row>
    <row r="177" spans="1:12" ht="16.5" customHeight="1" x14ac:dyDescent="0.25">
      <c r="A177" s="83"/>
      <c r="B177" s="90"/>
      <c r="C177" s="71"/>
      <c r="D177" s="98" t="s">
        <v>8</v>
      </c>
      <c r="E177" s="102">
        <v>1270.7</v>
      </c>
      <c r="F177" s="102">
        <v>1270.7</v>
      </c>
      <c r="G177" s="93">
        <f>F177/E177</f>
        <v>1</v>
      </c>
      <c r="H177" s="217"/>
      <c r="I177" s="74"/>
      <c r="J177" s="73"/>
      <c r="K177" s="130"/>
      <c r="L177" s="214"/>
    </row>
    <row r="178" spans="1:12" ht="27" customHeight="1" x14ac:dyDescent="0.25">
      <c r="A178" s="121"/>
      <c r="B178" s="101"/>
      <c r="C178" s="72"/>
      <c r="D178" s="101"/>
      <c r="E178" s="103"/>
      <c r="F178" s="103"/>
      <c r="G178" s="94"/>
      <c r="H178" s="218"/>
      <c r="I178" s="74"/>
      <c r="J178" s="73"/>
      <c r="K178" s="130"/>
      <c r="L178" s="215"/>
    </row>
    <row r="179" spans="1:12" ht="61.5" customHeight="1" x14ac:dyDescent="0.25">
      <c r="A179" s="82" t="s">
        <v>207</v>
      </c>
      <c r="B179" s="98" t="s">
        <v>209</v>
      </c>
      <c r="C179" s="117" t="s">
        <v>111</v>
      </c>
      <c r="D179" s="84" t="s">
        <v>259</v>
      </c>
      <c r="E179" s="85"/>
      <c r="F179" s="85"/>
      <c r="G179" s="85"/>
      <c r="H179" s="86"/>
      <c r="I179" s="106" t="s">
        <v>208</v>
      </c>
      <c r="J179" s="106"/>
      <c r="K179" s="95"/>
      <c r="L179" s="91" t="s">
        <v>240</v>
      </c>
    </row>
    <row r="180" spans="1:12" ht="23.25" customHeight="1" x14ac:dyDescent="0.25">
      <c r="A180" s="83"/>
      <c r="B180" s="90"/>
      <c r="C180" s="118"/>
      <c r="D180" s="122"/>
      <c r="E180" s="123"/>
      <c r="F180" s="123"/>
      <c r="G180" s="123"/>
      <c r="H180" s="124"/>
      <c r="I180" s="32">
        <v>15.6</v>
      </c>
      <c r="J180" s="32">
        <v>15.8</v>
      </c>
      <c r="K180" s="50">
        <f>J180/I180</f>
        <v>1.012820512820513</v>
      </c>
      <c r="L180" s="92"/>
    </row>
    <row r="181" spans="1:12" ht="21" customHeight="1" x14ac:dyDescent="0.25">
      <c r="A181" s="75" t="s">
        <v>85</v>
      </c>
      <c r="B181" s="75"/>
      <c r="C181" s="75"/>
      <c r="D181" s="75"/>
      <c r="E181" s="75"/>
      <c r="F181" s="75"/>
      <c r="G181" s="75"/>
      <c r="H181" s="75"/>
      <c r="I181" s="75"/>
      <c r="J181" s="75"/>
      <c r="K181" s="75"/>
      <c r="L181" s="75"/>
    </row>
    <row r="182" spans="1:12" ht="18.75" customHeight="1" x14ac:dyDescent="0.25">
      <c r="A182" s="75" t="s">
        <v>86</v>
      </c>
      <c r="B182" s="75"/>
      <c r="C182" s="75"/>
      <c r="D182" s="75"/>
      <c r="E182" s="75"/>
      <c r="F182" s="75"/>
      <c r="G182" s="75"/>
      <c r="H182" s="75"/>
      <c r="I182" s="75"/>
      <c r="J182" s="75"/>
      <c r="K182" s="75"/>
      <c r="L182" s="75"/>
    </row>
    <row r="183" spans="1:12" ht="129" customHeight="1" x14ac:dyDescent="0.25">
      <c r="A183" s="83" t="s">
        <v>87</v>
      </c>
      <c r="B183" s="90" t="s">
        <v>210</v>
      </c>
      <c r="C183" s="71" t="s">
        <v>15</v>
      </c>
      <c r="D183" s="84" t="s">
        <v>108</v>
      </c>
      <c r="E183" s="85"/>
      <c r="F183" s="85"/>
      <c r="G183" s="86"/>
      <c r="H183" s="91" t="s">
        <v>232</v>
      </c>
      <c r="I183" s="95" t="s">
        <v>211</v>
      </c>
      <c r="J183" s="96"/>
      <c r="K183" s="97"/>
      <c r="L183" s="91" t="s">
        <v>233</v>
      </c>
    </row>
    <row r="184" spans="1:12" ht="321" customHeight="1" x14ac:dyDescent="0.25">
      <c r="A184" s="83"/>
      <c r="B184" s="90"/>
      <c r="C184" s="71"/>
      <c r="D184" s="87"/>
      <c r="E184" s="88"/>
      <c r="F184" s="88"/>
      <c r="G184" s="89"/>
      <c r="H184" s="92"/>
      <c r="I184" s="32">
        <v>38</v>
      </c>
      <c r="J184" s="32">
        <v>45</v>
      </c>
      <c r="K184" s="50">
        <f>J184/I184</f>
        <v>1.1842105263157894</v>
      </c>
      <c r="L184" s="92"/>
    </row>
    <row r="185" spans="1:12" ht="16.5" customHeight="1" x14ac:dyDescent="0.25">
      <c r="A185" s="75" t="s">
        <v>88</v>
      </c>
      <c r="B185" s="75"/>
      <c r="C185" s="75"/>
      <c r="D185" s="75"/>
      <c r="E185" s="75"/>
      <c r="F185" s="75"/>
      <c r="G185" s="75"/>
      <c r="H185" s="75"/>
      <c r="I185" s="75"/>
      <c r="J185" s="75"/>
      <c r="K185" s="75"/>
      <c r="L185" s="75"/>
    </row>
    <row r="186" spans="1:12" ht="16.5" customHeight="1" x14ac:dyDescent="0.25">
      <c r="A186" s="75" t="s">
        <v>89</v>
      </c>
      <c r="B186" s="75"/>
      <c r="C186" s="75"/>
      <c r="D186" s="75"/>
      <c r="E186" s="75"/>
      <c r="F186" s="75"/>
      <c r="G186" s="75"/>
      <c r="H186" s="75"/>
      <c r="I186" s="75"/>
      <c r="J186" s="75"/>
      <c r="K186" s="75"/>
      <c r="L186" s="75"/>
    </row>
    <row r="187" spans="1:12" ht="25.5" customHeight="1" x14ac:dyDescent="0.25">
      <c r="A187" s="121" t="s">
        <v>90</v>
      </c>
      <c r="B187" s="119" t="s">
        <v>91</v>
      </c>
      <c r="C187" s="72" t="s">
        <v>18</v>
      </c>
      <c r="D187" s="131" t="s">
        <v>266</v>
      </c>
      <c r="E187" s="132"/>
      <c r="F187" s="132"/>
      <c r="G187" s="133"/>
      <c r="H187" s="91" t="s">
        <v>260</v>
      </c>
      <c r="I187" s="140" t="s">
        <v>212</v>
      </c>
      <c r="J187" s="141"/>
      <c r="K187" s="142"/>
      <c r="L187" s="98" t="s">
        <v>257</v>
      </c>
    </row>
    <row r="188" spans="1:12" ht="3" customHeight="1" x14ac:dyDescent="0.25">
      <c r="A188" s="104"/>
      <c r="B188" s="146"/>
      <c r="C188" s="74"/>
      <c r="D188" s="134"/>
      <c r="E188" s="135"/>
      <c r="F188" s="135"/>
      <c r="G188" s="136"/>
      <c r="H188" s="92"/>
      <c r="I188" s="143"/>
      <c r="J188" s="144"/>
      <c r="K188" s="145"/>
      <c r="L188" s="90"/>
    </row>
    <row r="189" spans="1:12" ht="28.5" customHeight="1" x14ac:dyDescent="0.25">
      <c r="A189" s="104"/>
      <c r="B189" s="146"/>
      <c r="C189" s="74"/>
      <c r="D189" s="134"/>
      <c r="E189" s="135"/>
      <c r="F189" s="135"/>
      <c r="G189" s="136"/>
      <c r="H189" s="92"/>
      <c r="I189" s="32" t="s">
        <v>164</v>
      </c>
      <c r="J189" s="32" t="s">
        <v>164</v>
      </c>
      <c r="K189" s="61"/>
      <c r="L189" s="90"/>
    </row>
    <row r="190" spans="1:12" ht="48.75" customHeight="1" x14ac:dyDescent="0.25">
      <c r="A190" s="104"/>
      <c r="B190" s="146"/>
      <c r="C190" s="74"/>
      <c r="D190" s="134"/>
      <c r="E190" s="135"/>
      <c r="F190" s="135"/>
      <c r="G190" s="136"/>
      <c r="H190" s="92"/>
      <c r="I190" s="106" t="s">
        <v>213</v>
      </c>
      <c r="J190" s="106"/>
      <c r="K190" s="106"/>
      <c r="L190" s="90"/>
    </row>
    <row r="191" spans="1:12" ht="33" customHeight="1" x14ac:dyDescent="0.25">
      <c r="A191" s="104"/>
      <c r="B191" s="146"/>
      <c r="C191" s="74"/>
      <c r="D191" s="134"/>
      <c r="E191" s="135"/>
      <c r="F191" s="135"/>
      <c r="G191" s="136"/>
      <c r="H191" s="92"/>
      <c r="I191" s="32" t="s">
        <v>164</v>
      </c>
      <c r="J191" s="32" t="s">
        <v>164</v>
      </c>
      <c r="K191" s="61"/>
      <c r="L191" s="90"/>
    </row>
    <row r="192" spans="1:12" ht="49.5" customHeight="1" x14ac:dyDescent="0.25">
      <c r="A192" s="104"/>
      <c r="B192" s="146"/>
      <c r="C192" s="74"/>
      <c r="D192" s="134"/>
      <c r="E192" s="135"/>
      <c r="F192" s="135"/>
      <c r="G192" s="136"/>
      <c r="H192" s="92"/>
      <c r="I192" s="106" t="s">
        <v>214</v>
      </c>
      <c r="J192" s="106"/>
      <c r="K192" s="106"/>
      <c r="L192" s="90"/>
    </row>
    <row r="193" spans="1:12" ht="32.25" customHeight="1" x14ac:dyDescent="0.25">
      <c r="A193" s="82"/>
      <c r="B193" s="117"/>
      <c r="C193" s="70"/>
      <c r="D193" s="137"/>
      <c r="E193" s="138"/>
      <c r="F193" s="138"/>
      <c r="G193" s="139"/>
      <c r="H193" s="128"/>
      <c r="I193" s="8" t="s">
        <v>164</v>
      </c>
      <c r="J193" s="8" t="s">
        <v>164</v>
      </c>
      <c r="K193" s="61"/>
      <c r="L193" s="101"/>
    </row>
    <row r="194" spans="1:12" ht="16.5" customHeight="1" x14ac:dyDescent="0.25">
      <c r="A194" s="75" t="s">
        <v>92</v>
      </c>
      <c r="B194" s="75"/>
      <c r="C194" s="75"/>
      <c r="D194" s="75"/>
      <c r="E194" s="75"/>
      <c r="F194" s="75"/>
      <c r="G194" s="75"/>
      <c r="H194" s="75"/>
      <c r="I194" s="75"/>
      <c r="J194" s="75"/>
      <c r="K194" s="75"/>
      <c r="L194" s="75"/>
    </row>
    <row r="195" spans="1:12" ht="68.25" customHeight="1" x14ac:dyDescent="0.25">
      <c r="A195" s="82" t="s">
        <v>93</v>
      </c>
      <c r="B195" s="117" t="s">
        <v>94</v>
      </c>
      <c r="C195" s="70" t="s">
        <v>15</v>
      </c>
      <c r="D195" s="31" t="s">
        <v>6</v>
      </c>
      <c r="E195" s="29">
        <f>E196+E197</f>
        <v>3939.73</v>
      </c>
      <c r="F195" s="29">
        <f>F196+F197</f>
        <v>3939.73</v>
      </c>
      <c r="G195" s="47">
        <f>F195/E195</f>
        <v>1</v>
      </c>
      <c r="H195" s="117" t="s">
        <v>113</v>
      </c>
      <c r="I195" s="106" t="s">
        <v>215</v>
      </c>
      <c r="J195" s="106"/>
      <c r="K195" s="106"/>
      <c r="L195" s="98" t="s">
        <v>239</v>
      </c>
    </row>
    <row r="196" spans="1:12" ht="44.25" customHeight="1" x14ac:dyDescent="0.25">
      <c r="A196" s="83"/>
      <c r="B196" s="118"/>
      <c r="C196" s="71"/>
      <c r="D196" s="4" t="s">
        <v>7</v>
      </c>
      <c r="E196" s="38">
        <v>1768.06</v>
      </c>
      <c r="F196" s="38">
        <v>1768.06</v>
      </c>
      <c r="G196" s="3">
        <f>F196/E196</f>
        <v>1</v>
      </c>
      <c r="H196" s="118"/>
      <c r="I196" s="75">
        <v>22</v>
      </c>
      <c r="J196" s="75">
        <v>25</v>
      </c>
      <c r="K196" s="130">
        <f>J196/I196</f>
        <v>1.1363636363636365</v>
      </c>
      <c r="L196" s="90"/>
    </row>
    <row r="197" spans="1:12" ht="3.75" customHeight="1" x14ac:dyDescent="0.25">
      <c r="A197" s="83"/>
      <c r="B197" s="118"/>
      <c r="C197" s="71"/>
      <c r="D197" s="117" t="s">
        <v>8</v>
      </c>
      <c r="E197" s="102">
        <v>2171.67</v>
      </c>
      <c r="F197" s="102">
        <v>2171.67</v>
      </c>
      <c r="G197" s="147">
        <f>F197/E197</f>
        <v>1</v>
      </c>
      <c r="H197" s="118"/>
      <c r="I197" s="75"/>
      <c r="J197" s="75"/>
      <c r="K197" s="130"/>
      <c r="L197" s="90"/>
    </row>
    <row r="198" spans="1:12" ht="48" customHeight="1" x14ac:dyDescent="0.25">
      <c r="A198" s="83"/>
      <c r="B198" s="118"/>
      <c r="C198" s="71"/>
      <c r="D198" s="118"/>
      <c r="E198" s="120"/>
      <c r="F198" s="120"/>
      <c r="G198" s="148"/>
      <c r="H198" s="118"/>
      <c r="I198" s="106" t="s">
        <v>216</v>
      </c>
      <c r="J198" s="106"/>
      <c r="K198" s="106"/>
      <c r="L198" s="90"/>
    </row>
    <row r="199" spans="1:12" ht="48" customHeight="1" x14ac:dyDescent="0.25">
      <c r="A199" s="121"/>
      <c r="B199" s="119"/>
      <c r="C199" s="72"/>
      <c r="D199" s="119"/>
      <c r="E199" s="103"/>
      <c r="F199" s="103"/>
      <c r="G199" s="149"/>
      <c r="H199" s="119"/>
      <c r="I199" s="20">
        <v>13</v>
      </c>
      <c r="J199" s="20">
        <v>15</v>
      </c>
      <c r="K199" s="49">
        <f>J199/I199</f>
        <v>1.1538461538461537</v>
      </c>
      <c r="L199" s="101"/>
    </row>
    <row r="200" spans="1:12" ht="19.5" customHeight="1" x14ac:dyDescent="0.25">
      <c r="A200" s="75" t="s">
        <v>95</v>
      </c>
      <c r="B200" s="75"/>
      <c r="C200" s="75"/>
      <c r="D200" s="75"/>
      <c r="E200" s="75"/>
      <c r="F200" s="75"/>
      <c r="G200" s="75"/>
      <c r="H200" s="75"/>
      <c r="I200" s="75"/>
      <c r="J200" s="75"/>
      <c r="K200" s="75"/>
      <c r="L200" s="75"/>
    </row>
    <row r="201" spans="1:12" ht="71.25" customHeight="1" x14ac:dyDescent="0.25">
      <c r="A201" s="104" t="s">
        <v>96</v>
      </c>
      <c r="B201" s="105" t="s">
        <v>97</v>
      </c>
      <c r="C201" s="74" t="s">
        <v>15</v>
      </c>
      <c r="D201" s="150" t="s">
        <v>117</v>
      </c>
      <c r="E201" s="150"/>
      <c r="F201" s="150"/>
      <c r="G201" s="150"/>
      <c r="H201" s="107" t="s">
        <v>229</v>
      </c>
      <c r="I201" s="106" t="s">
        <v>217</v>
      </c>
      <c r="J201" s="106"/>
      <c r="K201" s="106"/>
      <c r="L201" s="107" t="s">
        <v>290</v>
      </c>
    </row>
    <row r="202" spans="1:12" ht="29.25" customHeight="1" x14ac:dyDescent="0.25">
      <c r="A202" s="104"/>
      <c r="B202" s="105"/>
      <c r="C202" s="74"/>
      <c r="D202" s="150"/>
      <c r="E202" s="150"/>
      <c r="F202" s="150"/>
      <c r="G202" s="150"/>
      <c r="H202" s="107"/>
      <c r="I202" s="19">
        <v>8119</v>
      </c>
      <c r="J202" s="19">
        <v>9662</v>
      </c>
      <c r="K202" s="54">
        <f>J202/I202</f>
        <v>1.1900480354723488</v>
      </c>
      <c r="L202" s="107"/>
    </row>
    <row r="203" spans="1:12" ht="81" customHeight="1" x14ac:dyDescent="0.25">
      <c r="A203" s="104"/>
      <c r="B203" s="105"/>
      <c r="C203" s="74"/>
      <c r="D203" s="150"/>
      <c r="E203" s="150"/>
      <c r="F203" s="150"/>
      <c r="G203" s="150"/>
      <c r="H203" s="107"/>
      <c r="I203" s="106" t="s">
        <v>218</v>
      </c>
      <c r="J203" s="106"/>
      <c r="K203" s="106"/>
      <c r="L203" s="107" t="s">
        <v>291</v>
      </c>
    </row>
    <row r="204" spans="1:12" ht="72" customHeight="1" x14ac:dyDescent="0.25">
      <c r="A204" s="104"/>
      <c r="B204" s="105"/>
      <c r="C204" s="74"/>
      <c r="D204" s="150"/>
      <c r="E204" s="150"/>
      <c r="F204" s="150"/>
      <c r="G204" s="150"/>
      <c r="H204" s="107"/>
      <c r="I204" s="20">
        <v>15</v>
      </c>
      <c r="J204" s="20">
        <v>17.850000000000001</v>
      </c>
      <c r="K204" s="54">
        <f>J204/I204</f>
        <v>1.1900000000000002</v>
      </c>
      <c r="L204" s="107"/>
    </row>
    <row r="205" spans="1:12" ht="23.25" customHeight="1" x14ac:dyDescent="0.25">
      <c r="A205" s="75" t="s">
        <v>98</v>
      </c>
      <c r="B205" s="75"/>
      <c r="C205" s="75"/>
      <c r="D205" s="75"/>
      <c r="E205" s="75"/>
      <c r="F205" s="75"/>
      <c r="G205" s="75"/>
      <c r="H205" s="75"/>
      <c r="I205" s="75"/>
      <c r="J205" s="75"/>
      <c r="K205" s="75"/>
      <c r="L205" s="75"/>
    </row>
    <row r="206" spans="1:12" ht="23.25" customHeight="1" x14ac:dyDescent="0.25">
      <c r="A206" s="75" t="s">
        <v>99</v>
      </c>
      <c r="B206" s="75"/>
      <c r="C206" s="75"/>
      <c r="D206" s="75"/>
      <c r="E206" s="75"/>
      <c r="F206" s="75"/>
      <c r="G206" s="75"/>
      <c r="H206" s="75"/>
      <c r="I206" s="75"/>
      <c r="J206" s="75"/>
      <c r="K206" s="75"/>
      <c r="L206" s="75"/>
    </row>
    <row r="207" spans="1:12" ht="98.25" customHeight="1" x14ac:dyDescent="0.25">
      <c r="A207" s="104" t="s">
        <v>100</v>
      </c>
      <c r="B207" s="105" t="s">
        <v>219</v>
      </c>
      <c r="C207" s="74" t="s">
        <v>222</v>
      </c>
      <c r="D207" s="150" t="s">
        <v>117</v>
      </c>
      <c r="E207" s="150"/>
      <c r="F207" s="150"/>
      <c r="G207" s="150"/>
      <c r="H207" s="150"/>
      <c r="I207" s="106" t="s">
        <v>220</v>
      </c>
      <c r="J207" s="106"/>
      <c r="K207" s="106"/>
      <c r="L207" s="107" t="s">
        <v>223</v>
      </c>
    </row>
    <row r="208" spans="1:12" ht="38.25" customHeight="1" x14ac:dyDescent="0.25">
      <c r="A208" s="104"/>
      <c r="B208" s="105"/>
      <c r="C208" s="74"/>
      <c r="D208" s="150"/>
      <c r="E208" s="150"/>
      <c r="F208" s="150"/>
      <c r="G208" s="150"/>
      <c r="H208" s="150"/>
      <c r="I208" s="32">
        <v>21.1</v>
      </c>
      <c r="J208" s="32">
        <v>21.6</v>
      </c>
      <c r="K208" s="62">
        <f>J208/I208</f>
        <v>1.0236966824644549</v>
      </c>
      <c r="L208" s="107"/>
    </row>
    <row r="209" spans="1:12" ht="98.25" customHeight="1" x14ac:dyDescent="0.25">
      <c r="A209" s="104"/>
      <c r="B209" s="105"/>
      <c r="C209" s="74"/>
      <c r="D209" s="150"/>
      <c r="E209" s="150"/>
      <c r="F209" s="150"/>
      <c r="G209" s="150"/>
      <c r="H209" s="150"/>
      <c r="I209" s="106" t="s">
        <v>221</v>
      </c>
      <c r="J209" s="106"/>
      <c r="K209" s="106"/>
      <c r="L209" s="107" t="s">
        <v>224</v>
      </c>
    </row>
    <row r="210" spans="1:12" ht="35.25" customHeight="1" x14ac:dyDescent="0.25">
      <c r="A210" s="104"/>
      <c r="B210" s="105"/>
      <c r="C210" s="74"/>
      <c r="D210" s="150"/>
      <c r="E210" s="150"/>
      <c r="F210" s="150"/>
      <c r="G210" s="150"/>
      <c r="H210" s="150"/>
      <c r="I210" s="32">
        <v>4.9000000000000004</v>
      </c>
      <c r="J210" s="32">
        <v>6.1</v>
      </c>
      <c r="K210" s="62">
        <f>J210/I210</f>
        <v>1.2448979591836733</v>
      </c>
      <c r="L210" s="107"/>
    </row>
    <row r="211" spans="1:12" ht="20.25" customHeight="1" x14ac:dyDescent="0.25">
      <c r="A211" s="194" t="s">
        <v>118</v>
      </c>
      <c r="B211" s="194"/>
      <c r="C211" s="194"/>
      <c r="D211" s="194"/>
      <c r="E211" s="63">
        <f>E212+E213+E214+E215</f>
        <v>699687.26</v>
      </c>
      <c r="F211" s="63">
        <f>F212+F213+F214+F215</f>
        <v>589794.55000000005</v>
      </c>
      <c r="G211" s="14">
        <f>F211/E211</f>
        <v>0.84294024447436711</v>
      </c>
      <c r="H211" s="194" t="s">
        <v>123</v>
      </c>
      <c r="I211" s="194"/>
      <c r="J211" s="64">
        <f>J212+J213+J214+J215</f>
        <v>60</v>
      </c>
      <c r="K211" s="65"/>
      <c r="L211" s="193"/>
    </row>
    <row r="212" spans="1:12" ht="20.25" customHeight="1" x14ac:dyDescent="0.25">
      <c r="A212" s="195" t="s">
        <v>10</v>
      </c>
      <c r="B212" s="195"/>
      <c r="C212" s="195"/>
      <c r="D212" s="195"/>
      <c r="E212" s="66">
        <f>E12+E170</f>
        <v>85174.399999999994</v>
      </c>
      <c r="F212" s="66">
        <f>F12+F170</f>
        <v>85174.399999999994</v>
      </c>
      <c r="G212" s="36">
        <f t="shared" ref="G212:G214" si="4">F212/E212</f>
        <v>1</v>
      </c>
      <c r="H212" s="196" t="s">
        <v>122</v>
      </c>
      <c r="I212" s="196"/>
      <c r="J212" s="67">
        <v>44</v>
      </c>
      <c r="K212" s="65"/>
      <c r="L212" s="193"/>
    </row>
    <row r="213" spans="1:12" ht="21.75" customHeight="1" x14ac:dyDescent="0.25">
      <c r="A213" s="195" t="s">
        <v>7</v>
      </c>
      <c r="B213" s="195"/>
      <c r="C213" s="195"/>
      <c r="D213" s="195"/>
      <c r="E213" s="66">
        <f>E13+E17+E34+E54+E61+E67+E72+E78+E91+E165+E171+E176+E196</f>
        <v>405622.18</v>
      </c>
      <c r="F213" s="66">
        <f>F13+F17+F34+F54+F61+F67+F72+F78+F91+F165+F171+F176+F196</f>
        <v>405622.12</v>
      </c>
      <c r="G213" s="36">
        <f t="shared" si="4"/>
        <v>0.99999985207909492</v>
      </c>
      <c r="H213" s="196" t="s">
        <v>124</v>
      </c>
      <c r="I213" s="196"/>
      <c r="J213" s="68">
        <v>4</v>
      </c>
      <c r="K213" s="69"/>
      <c r="L213" s="193"/>
    </row>
    <row r="214" spans="1:12" ht="23.25" customHeight="1" x14ac:dyDescent="0.25">
      <c r="A214" s="195" t="s">
        <v>8</v>
      </c>
      <c r="B214" s="195"/>
      <c r="C214" s="195"/>
      <c r="D214" s="195"/>
      <c r="E214" s="66">
        <f>E14+E19+E23+E35+E50+E55+E57+E62+E68+E73+E79+E93+E119+E134+E144+E166+E172+E177+E197+E155</f>
        <v>112636.36</v>
      </c>
      <c r="F214" s="66">
        <f>F14+F19+F23+F35+F50+F55+F57+F62+F68+F73+F79+F93+F119+F134+F144+F166+F172+F177+F197+F155</f>
        <v>91223.229999999981</v>
      </c>
      <c r="G214" s="36">
        <f t="shared" si="4"/>
        <v>0.8098914950731716</v>
      </c>
      <c r="H214" s="196" t="s">
        <v>121</v>
      </c>
      <c r="I214" s="196"/>
      <c r="J214" s="68">
        <v>12</v>
      </c>
      <c r="K214" s="69"/>
      <c r="L214" s="193"/>
    </row>
    <row r="215" spans="1:12" ht="23.25" customHeight="1" x14ac:dyDescent="0.25">
      <c r="A215" s="195" t="s">
        <v>119</v>
      </c>
      <c r="B215" s="195"/>
      <c r="C215" s="195"/>
      <c r="D215" s="195"/>
      <c r="E215" s="66">
        <f>E36+E63+E94+E167</f>
        <v>96254.32</v>
      </c>
      <c r="F215" s="66">
        <f>F36+F63+F94+F167</f>
        <v>7774.8</v>
      </c>
      <c r="G215" s="36">
        <f>F215/E215</f>
        <v>8.0773517489916291E-2</v>
      </c>
      <c r="H215" s="197"/>
      <c r="I215" s="197"/>
      <c r="J215" s="69"/>
      <c r="K215" s="69"/>
      <c r="L215" s="193"/>
    </row>
    <row r="216" spans="1:12" ht="30" customHeight="1" x14ac:dyDescent="0.25">
      <c r="H216" s="40"/>
      <c r="I216" s="40"/>
      <c r="J216" s="40"/>
    </row>
    <row r="217" spans="1:12" ht="15" customHeight="1" x14ac:dyDescent="0.25">
      <c r="E217" s="41"/>
      <c r="F217" s="42"/>
      <c r="H217" s="40"/>
      <c r="I217" s="40"/>
      <c r="J217" s="40"/>
      <c r="K217" s="40"/>
      <c r="L217" s="40"/>
    </row>
    <row r="218" spans="1:12" ht="15" customHeight="1" x14ac:dyDescent="0.25">
      <c r="E218" s="43"/>
      <c r="F218" s="44"/>
      <c r="H218" s="40"/>
      <c r="I218" s="40"/>
      <c r="J218" s="40"/>
      <c r="K218" s="40"/>
      <c r="L218" s="40"/>
    </row>
    <row r="219" spans="1:12" ht="15" customHeight="1" x14ac:dyDescent="0.25">
      <c r="E219" s="41"/>
      <c r="F219" s="42"/>
      <c r="H219" s="40"/>
      <c r="I219" s="40"/>
      <c r="J219" s="40"/>
      <c r="K219" s="40"/>
      <c r="L219" s="40"/>
    </row>
    <row r="220" spans="1:12" ht="15" customHeight="1" x14ac:dyDescent="0.25">
      <c r="E220" s="41"/>
      <c r="F220" s="42"/>
      <c r="H220" s="40"/>
      <c r="I220" s="40"/>
      <c r="J220" s="40"/>
      <c r="K220" s="40"/>
      <c r="L220" s="40"/>
    </row>
    <row r="221" spans="1:12" ht="15" customHeight="1" x14ac:dyDescent="0.25">
      <c r="E221" s="41"/>
      <c r="F221" s="42"/>
      <c r="H221" s="40"/>
      <c r="I221" s="40"/>
      <c r="J221" s="40"/>
      <c r="K221" s="40"/>
      <c r="L221" s="40"/>
    </row>
    <row r="222" spans="1:12" x14ac:dyDescent="0.25">
      <c r="E222" s="41"/>
      <c r="F222" s="42"/>
    </row>
    <row r="223" spans="1:12" x14ac:dyDescent="0.25">
      <c r="E223" s="41"/>
    </row>
  </sheetData>
  <mergeCells count="481">
    <mergeCell ref="D57:D58"/>
    <mergeCell ref="E57:E58"/>
    <mergeCell ref="F57:F58"/>
    <mergeCell ref="G57:G58"/>
    <mergeCell ref="D64:H65"/>
    <mergeCell ref="D52:H55"/>
    <mergeCell ref="H157:H162"/>
    <mergeCell ref="I157:K160"/>
    <mergeCell ref="D157:D159"/>
    <mergeCell ref="E157:E159"/>
    <mergeCell ref="F157:F159"/>
    <mergeCell ref="D125:H126"/>
    <mergeCell ref="I129:I130"/>
    <mergeCell ref="J129:J130"/>
    <mergeCell ref="K129:K130"/>
    <mergeCell ref="D146:H147"/>
    <mergeCell ref="D148:H149"/>
    <mergeCell ref="D150:H151"/>
    <mergeCell ref="I109:I110"/>
    <mergeCell ref="J109:J110"/>
    <mergeCell ref="K109:K110"/>
    <mergeCell ref="I133:K133"/>
    <mergeCell ref="I103:K103"/>
    <mergeCell ref="I114:I115"/>
    <mergeCell ref="G134:G136"/>
    <mergeCell ref="I121:K121"/>
    <mergeCell ref="I138:K138"/>
    <mergeCell ref="I140:K140"/>
    <mergeCell ref="I170:I178"/>
    <mergeCell ref="J170:J178"/>
    <mergeCell ref="K170:K178"/>
    <mergeCell ref="L138:L139"/>
    <mergeCell ref="L128:L130"/>
    <mergeCell ref="L131:L132"/>
    <mergeCell ref="A85:A88"/>
    <mergeCell ref="I146:K146"/>
    <mergeCell ref="A70:L70"/>
    <mergeCell ref="A71:A80"/>
    <mergeCell ref="B71:B80"/>
    <mergeCell ref="H32:H37"/>
    <mergeCell ref="D23:D25"/>
    <mergeCell ref="E23:E25"/>
    <mergeCell ref="F23:F25"/>
    <mergeCell ref="G23:G25"/>
    <mergeCell ref="B38:B43"/>
    <mergeCell ref="C38:C43"/>
    <mergeCell ref="L38:L43"/>
    <mergeCell ref="I22:K23"/>
    <mergeCell ref="I24:I25"/>
    <mergeCell ref="J24:J25"/>
    <mergeCell ref="K24:K25"/>
    <mergeCell ref="I38:K39"/>
    <mergeCell ref="H22:H25"/>
    <mergeCell ref="G36:G37"/>
    <mergeCell ref="L26:L31"/>
    <mergeCell ref="I29:K29"/>
    <mergeCell ref="D38:H43"/>
    <mergeCell ref="B111:B115"/>
    <mergeCell ref="F177:F178"/>
    <mergeCell ref="D131:H132"/>
    <mergeCell ref="A154:A155"/>
    <mergeCell ref="B154:B155"/>
    <mergeCell ref="C154:C155"/>
    <mergeCell ref="D173:H174"/>
    <mergeCell ref="G157:G159"/>
    <mergeCell ref="D160:D162"/>
    <mergeCell ref="E160:E162"/>
    <mergeCell ref="F160:F162"/>
    <mergeCell ref="G160:G162"/>
    <mergeCell ref="A157:A162"/>
    <mergeCell ref="B157:B162"/>
    <mergeCell ref="A156:L156"/>
    <mergeCell ref="A152:L152"/>
    <mergeCell ref="I168:K169"/>
    <mergeCell ref="D177:D178"/>
    <mergeCell ref="I161:I162"/>
    <mergeCell ref="G144:G145"/>
    <mergeCell ref="L164:L167"/>
    <mergeCell ref="L168:L178"/>
    <mergeCell ref="H175:H178"/>
    <mergeCell ref="L133:L136"/>
    <mergeCell ref="F134:F136"/>
    <mergeCell ref="A200:L200"/>
    <mergeCell ref="L201:L202"/>
    <mergeCell ref="L203:L204"/>
    <mergeCell ref="L183:L184"/>
    <mergeCell ref="L146:L147"/>
    <mergeCell ref="L179:L180"/>
    <mergeCell ref="B179:B180"/>
    <mergeCell ref="A146:A147"/>
    <mergeCell ref="B146:B147"/>
    <mergeCell ref="C146:C147"/>
    <mergeCell ref="C179:C180"/>
    <mergeCell ref="A168:A178"/>
    <mergeCell ref="H169:H172"/>
    <mergeCell ref="D168:H168"/>
    <mergeCell ref="I164:K164"/>
    <mergeCell ref="I179:K179"/>
    <mergeCell ref="L157:L162"/>
    <mergeCell ref="D179:H180"/>
    <mergeCell ref="L187:L193"/>
    <mergeCell ref="A181:L181"/>
    <mergeCell ref="H154:H155"/>
    <mergeCell ref="I154:K154"/>
    <mergeCell ref="A163:L163"/>
    <mergeCell ref="L154:L155"/>
    <mergeCell ref="D207:H210"/>
    <mergeCell ref="A207:A210"/>
    <mergeCell ref="B207:B210"/>
    <mergeCell ref="C207:C210"/>
    <mergeCell ref="I207:K207"/>
    <mergeCell ref="I209:K209"/>
    <mergeCell ref="L207:L208"/>
    <mergeCell ref="I201:K201"/>
    <mergeCell ref="I203:K203"/>
    <mergeCell ref="A206:L206"/>
    <mergeCell ref="H201:H204"/>
    <mergeCell ref="D201:G204"/>
    <mergeCell ref="A201:A204"/>
    <mergeCell ref="B201:B204"/>
    <mergeCell ref="C201:C204"/>
    <mergeCell ref="L209:L210"/>
    <mergeCell ref="A205:L205"/>
    <mergeCell ref="L211:L215"/>
    <mergeCell ref="A211:D211"/>
    <mergeCell ref="A212:D212"/>
    <mergeCell ref="A213:D213"/>
    <mergeCell ref="A214:D214"/>
    <mergeCell ref="A215:D215"/>
    <mergeCell ref="H211:I211"/>
    <mergeCell ref="H212:I212"/>
    <mergeCell ref="H213:I213"/>
    <mergeCell ref="H214:I214"/>
    <mergeCell ref="H215:I215"/>
    <mergeCell ref="I5:K5"/>
    <mergeCell ref="I12:K12"/>
    <mergeCell ref="I14:K14"/>
    <mergeCell ref="I10:K10"/>
    <mergeCell ref="I52:K52"/>
    <mergeCell ref="I56:K56"/>
    <mergeCell ref="H56:H58"/>
    <mergeCell ref="A69:L69"/>
    <mergeCell ref="I49:K49"/>
    <mergeCell ref="L49:L50"/>
    <mergeCell ref="I45:K45"/>
    <mergeCell ref="I47:K47"/>
    <mergeCell ref="I40:I43"/>
    <mergeCell ref="J40:J43"/>
    <mergeCell ref="K40:K43"/>
    <mergeCell ref="I30:I31"/>
    <mergeCell ref="L32:L37"/>
    <mergeCell ref="G17:G18"/>
    <mergeCell ref="L18:L19"/>
    <mergeCell ref="L20:L21"/>
    <mergeCell ref="I20:K20"/>
    <mergeCell ref="A51:L51"/>
    <mergeCell ref="G14:G15"/>
    <mergeCell ref="L47:L48"/>
    <mergeCell ref="D45:H46"/>
    <mergeCell ref="D47:H48"/>
    <mergeCell ref="B47:B48"/>
    <mergeCell ref="L22:L25"/>
    <mergeCell ref="A56:A58"/>
    <mergeCell ref="B56:B58"/>
    <mergeCell ref="C56:C58"/>
    <mergeCell ref="A47:A48"/>
    <mergeCell ref="L52:L55"/>
    <mergeCell ref="H49:H50"/>
    <mergeCell ref="A49:A50"/>
    <mergeCell ref="B49:B50"/>
    <mergeCell ref="C52:C55"/>
    <mergeCell ref="C47:C48"/>
    <mergeCell ref="L56:L58"/>
    <mergeCell ref="A52:A55"/>
    <mergeCell ref="B52:B55"/>
    <mergeCell ref="C49:C50"/>
    <mergeCell ref="I57:I58"/>
    <mergeCell ref="J57:J58"/>
    <mergeCell ref="K57:K58"/>
    <mergeCell ref="I53:I55"/>
    <mergeCell ref="J53:J55"/>
    <mergeCell ref="K53:K55"/>
    <mergeCell ref="A3:L3"/>
    <mergeCell ref="A2:L2"/>
    <mergeCell ref="A4:L4"/>
    <mergeCell ref="A45:A46"/>
    <mergeCell ref="B45:B46"/>
    <mergeCell ref="C45:C46"/>
    <mergeCell ref="A44:L44"/>
    <mergeCell ref="L45:L46"/>
    <mergeCell ref="I34:I37"/>
    <mergeCell ref="J34:J37"/>
    <mergeCell ref="K34:K37"/>
    <mergeCell ref="J30:J31"/>
    <mergeCell ref="K30:K31"/>
    <mergeCell ref="I32:K33"/>
    <mergeCell ref="I16:K16"/>
    <mergeCell ref="I18:K18"/>
    <mergeCell ref="I26:K27"/>
    <mergeCell ref="B32:B37"/>
    <mergeCell ref="C32:C37"/>
    <mergeCell ref="A38:A43"/>
    <mergeCell ref="D36:D37"/>
    <mergeCell ref="E36:E37"/>
    <mergeCell ref="F36:F37"/>
    <mergeCell ref="D17:D18"/>
    <mergeCell ref="E17:E18"/>
    <mergeCell ref="F17:F18"/>
    <mergeCell ref="A32:A37"/>
    <mergeCell ref="A26:A31"/>
    <mergeCell ref="B26:B31"/>
    <mergeCell ref="C26:C31"/>
    <mergeCell ref="A22:A25"/>
    <mergeCell ref="B22:B25"/>
    <mergeCell ref="C22:C25"/>
    <mergeCell ref="D19:D21"/>
    <mergeCell ref="E19:E21"/>
    <mergeCell ref="F19:F21"/>
    <mergeCell ref="D26:H31"/>
    <mergeCell ref="G19:G21"/>
    <mergeCell ref="L5:L6"/>
    <mergeCell ref="L10:L11"/>
    <mergeCell ref="L12:L13"/>
    <mergeCell ref="L14:L15"/>
    <mergeCell ref="A8:L8"/>
    <mergeCell ref="A9:L9"/>
    <mergeCell ref="A5:A6"/>
    <mergeCell ref="A16:A21"/>
    <mergeCell ref="A10:A15"/>
    <mergeCell ref="B10:B15"/>
    <mergeCell ref="C10:C15"/>
    <mergeCell ref="D10:D11"/>
    <mergeCell ref="E10:E11"/>
    <mergeCell ref="F10:F11"/>
    <mergeCell ref="G10:G11"/>
    <mergeCell ref="H10:H15"/>
    <mergeCell ref="D14:D15"/>
    <mergeCell ref="E14:E15"/>
    <mergeCell ref="F14:F15"/>
    <mergeCell ref="B16:B21"/>
    <mergeCell ref="C16:C21"/>
    <mergeCell ref="L16:L17"/>
    <mergeCell ref="E5:G5"/>
    <mergeCell ref="D5:D6"/>
    <mergeCell ref="H5:H6"/>
    <mergeCell ref="B5:B6"/>
    <mergeCell ref="C5:C6"/>
    <mergeCell ref="B138:B145"/>
    <mergeCell ref="H16:H21"/>
    <mergeCell ref="L77:L78"/>
    <mergeCell ref="L79:L80"/>
    <mergeCell ref="L71:L73"/>
    <mergeCell ref="L74:L76"/>
    <mergeCell ref="I74:K75"/>
    <mergeCell ref="I71:K71"/>
    <mergeCell ref="I72:I73"/>
    <mergeCell ref="J72:J73"/>
    <mergeCell ref="K72:K73"/>
    <mergeCell ref="I77:K77"/>
    <mergeCell ref="G73:G76"/>
    <mergeCell ref="H71:H76"/>
    <mergeCell ref="I79:K79"/>
    <mergeCell ref="C81:C84"/>
    <mergeCell ref="B85:B88"/>
    <mergeCell ref="C85:C88"/>
    <mergeCell ref="A89:L89"/>
    <mergeCell ref="L90:L94"/>
    <mergeCell ref="C71:C80"/>
    <mergeCell ref="A106:A107"/>
    <mergeCell ref="B106:B107"/>
    <mergeCell ref="I101:K101"/>
    <mergeCell ref="D91:D92"/>
    <mergeCell ref="E91:E92"/>
    <mergeCell ref="F91:F92"/>
    <mergeCell ref="G91:G92"/>
    <mergeCell ref="H77:H80"/>
    <mergeCell ref="D73:D76"/>
    <mergeCell ref="E73:E76"/>
    <mergeCell ref="F73:F76"/>
    <mergeCell ref="D79:D80"/>
    <mergeCell ref="E79:E80"/>
    <mergeCell ref="F79:F80"/>
    <mergeCell ref="G79:G80"/>
    <mergeCell ref="A90:A94"/>
    <mergeCell ref="B90:B94"/>
    <mergeCell ref="A81:A84"/>
    <mergeCell ref="B81:B84"/>
    <mergeCell ref="A101:A104"/>
    <mergeCell ref="B101:B104"/>
    <mergeCell ref="C101:C104"/>
    <mergeCell ref="C90:C94"/>
    <mergeCell ref="A95:A100"/>
    <mergeCell ref="C95:C100"/>
    <mergeCell ref="H90:H94"/>
    <mergeCell ref="D95:H100"/>
    <mergeCell ref="D101:H104"/>
    <mergeCell ref="I90:K90"/>
    <mergeCell ref="I95:K95"/>
    <mergeCell ref="I91:I94"/>
    <mergeCell ref="J91:J94"/>
    <mergeCell ref="K91:K94"/>
    <mergeCell ref="I96:I100"/>
    <mergeCell ref="J96:J100"/>
    <mergeCell ref="K96:K100"/>
    <mergeCell ref="B108:B110"/>
    <mergeCell ref="C108:C110"/>
    <mergeCell ref="C111:C115"/>
    <mergeCell ref="H111:H115"/>
    <mergeCell ref="L111:L112"/>
    <mergeCell ref="D106:H107"/>
    <mergeCell ref="J114:J115"/>
    <mergeCell ref="L81:L84"/>
    <mergeCell ref="L85:L88"/>
    <mergeCell ref="L113:L115"/>
    <mergeCell ref="L106:L107"/>
    <mergeCell ref="I82:I84"/>
    <mergeCell ref="J82:J84"/>
    <mergeCell ref="K82:K84"/>
    <mergeCell ref="I86:I88"/>
    <mergeCell ref="J86:J88"/>
    <mergeCell ref="K86:K88"/>
    <mergeCell ref="L101:L104"/>
    <mergeCell ref="L95:L100"/>
    <mergeCell ref="I106:K106"/>
    <mergeCell ref="I108:K108"/>
    <mergeCell ref="I111:K111"/>
    <mergeCell ref="I113:K113"/>
    <mergeCell ref="B95:B100"/>
    <mergeCell ref="A111:A115"/>
    <mergeCell ref="I144:K144"/>
    <mergeCell ref="F144:F145"/>
    <mergeCell ref="L148:L151"/>
    <mergeCell ref="D144:D145"/>
    <mergeCell ref="E144:E145"/>
    <mergeCell ref="D81:H84"/>
    <mergeCell ref="D85:H88"/>
    <mergeCell ref="I81:K81"/>
    <mergeCell ref="I85:K85"/>
    <mergeCell ref="I131:K131"/>
    <mergeCell ref="A127:L127"/>
    <mergeCell ref="A116:L116"/>
    <mergeCell ref="A117:L117"/>
    <mergeCell ref="L121:L124"/>
    <mergeCell ref="I128:K128"/>
    <mergeCell ref="D119:D120"/>
    <mergeCell ref="E119:E120"/>
    <mergeCell ref="F119:F120"/>
    <mergeCell ref="G119:G120"/>
    <mergeCell ref="A105:L105"/>
    <mergeCell ref="L108:L110"/>
    <mergeCell ref="D108:H110"/>
    <mergeCell ref="A108:A110"/>
    <mergeCell ref="B133:B136"/>
    <mergeCell ref="A148:A149"/>
    <mergeCell ref="C148:C149"/>
    <mergeCell ref="B150:B151"/>
    <mergeCell ref="A150:A151"/>
    <mergeCell ref="C150:C151"/>
    <mergeCell ref="D111:G115"/>
    <mergeCell ref="C106:C107"/>
    <mergeCell ref="K114:K115"/>
    <mergeCell ref="B148:B149"/>
    <mergeCell ref="C133:C136"/>
    <mergeCell ref="I135:K135"/>
    <mergeCell ref="F139:F141"/>
    <mergeCell ref="G139:G141"/>
    <mergeCell ref="D142:D143"/>
    <mergeCell ref="E142:E143"/>
    <mergeCell ref="F142:F143"/>
    <mergeCell ref="G142:G143"/>
    <mergeCell ref="A137:L137"/>
    <mergeCell ref="H133:H136"/>
    <mergeCell ref="A133:A136"/>
    <mergeCell ref="A121:A124"/>
    <mergeCell ref="B121:B124"/>
    <mergeCell ref="C121:C124"/>
    <mergeCell ref="I196:I197"/>
    <mergeCell ref="J196:J197"/>
    <mergeCell ref="K196:K197"/>
    <mergeCell ref="I187:K188"/>
    <mergeCell ref="I190:K190"/>
    <mergeCell ref="I195:K195"/>
    <mergeCell ref="I192:K192"/>
    <mergeCell ref="A187:A193"/>
    <mergeCell ref="B187:B193"/>
    <mergeCell ref="C187:C193"/>
    <mergeCell ref="D187:G193"/>
    <mergeCell ref="A195:A199"/>
    <mergeCell ref="B195:B199"/>
    <mergeCell ref="C195:C199"/>
    <mergeCell ref="D197:D199"/>
    <mergeCell ref="E197:E199"/>
    <mergeCell ref="F197:F199"/>
    <mergeCell ref="G197:G199"/>
    <mergeCell ref="H195:H199"/>
    <mergeCell ref="I198:K198"/>
    <mergeCell ref="H187:H193"/>
    <mergeCell ref="A194:L194"/>
    <mergeCell ref="L195:L199"/>
    <mergeCell ref="L66:L67"/>
    <mergeCell ref="A59:A63"/>
    <mergeCell ref="B59:B63"/>
    <mergeCell ref="C59:C63"/>
    <mergeCell ref="H59:H63"/>
    <mergeCell ref="I59:K59"/>
    <mergeCell ref="L59:L63"/>
    <mergeCell ref="A66:A68"/>
    <mergeCell ref="B66:B68"/>
    <mergeCell ref="C66:C68"/>
    <mergeCell ref="H66:H68"/>
    <mergeCell ref="I66:K66"/>
    <mergeCell ref="A64:A65"/>
    <mergeCell ref="B64:B65"/>
    <mergeCell ref="C64:C65"/>
    <mergeCell ref="I64:K64"/>
    <mergeCell ref="L64:L65"/>
    <mergeCell ref="I68:K68"/>
    <mergeCell ref="I60:I63"/>
    <mergeCell ref="J60:J63"/>
    <mergeCell ref="K60:K63"/>
    <mergeCell ref="A118:A120"/>
    <mergeCell ref="B118:B120"/>
    <mergeCell ref="C118:C120"/>
    <mergeCell ref="H118:H120"/>
    <mergeCell ref="I118:K118"/>
    <mergeCell ref="L118:L120"/>
    <mergeCell ref="I122:I124"/>
    <mergeCell ref="J122:J124"/>
    <mergeCell ref="K122:K124"/>
    <mergeCell ref="I119:I120"/>
    <mergeCell ref="J119:J120"/>
    <mergeCell ref="K119:K120"/>
    <mergeCell ref="D121:H124"/>
    <mergeCell ref="A125:A126"/>
    <mergeCell ref="B125:B126"/>
    <mergeCell ref="C125:C126"/>
    <mergeCell ref="I125:K125"/>
    <mergeCell ref="L125:L126"/>
    <mergeCell ref="C157:C159"/>
    <mergeCell ref="I148:K150"/>
    <mergeCell ref="D139:D141"/>
    <mergeCell ref="E139:E141"/>
    <mergeCell ref="A153:L153"/>
    <mergeCell ref="L140:L145"/>
    <mergeCell ref="A138:A145"/>
    <mergeCell ref="I142:K142"/>
    <mergeCell ref="C138:C145"/>
    <mergeCell ref="H138:H145"/>
    <mergeCell ref="A128:A130"/>
    <mergeCell ref="B128:B130"/>
    <mergeCell ref="C128:C130"/>
    <mergeCell ref="D134:D136"/>
    <mergeCell ref="A131:A132"/>
    <mergeCell ref="D128:H130"/>
    <mergeCell ref="B131:B132"/>
    <mergeCell ref="C131:C132"/>
    <mergeCell ref="E134:E136"/>
    <mergeCell ref="C168:C178"/>
    <mergeCell ref="J161:J162"/>
    <mergeCell ref="K161:K162"/>
    <mergeCell ref="A185:L185"/>
    <mergeCell ref="A186:L186"/>
    <mergeCell ref="I165:I167"/>
    <mergeCell ref="J165:J167"/>
    <mergeCell ref="K165:K167"/>
    <mergeCell ref="C160:C162"/>
    <mergeCell ref="A179:A180"/>
    <mergeCell ref="D183:G184"/>
    <mergeCell ref="B183:B184"/>
    <mergeCell ref="C183:C184"/>
    <mergeCell ref="H183:H184"/>
    <mergeCell ref="G177:G178"/>
    <mergeCell ref="A183:A184"/>
    <mergeCell ref="A182:L182"/>
    <mergeCell ref="I183:K183"/>
    <mergeCell ref="A164:A167"/>
    <mergeCell ref="B164:B167"/>
    <mergeCell ref="C164:C167"/>
    <mergeCell ref="H164:H167"/>
    <mergeCell ref="B168:B178"/>
    <mergeCell ref="E177:E178"/>
  </mergeCells>
  <pageMargins left="0.23622047244094491" right="0.23622047244094491" top="0.39370078740157483" bottom="0.39370078740157483" header="0.31496062992125984" footer="0.31496062992125984"/>
  <pageSetup paperSize="9" scale="43" fitToHeight="9" orientation="landscape" horizontalDpi="4294967295" verticalDpi="4294967295" r:id="rId1"/>
  <rowBreaks count="6" manualBreakCount="6">
    <brk id="21" max="11" man="1"/>
    <brk id="46" max="11" man="1"/>
    <brk id="79" max="11" man="1"/>
    <brk id="136" max="11" man="1"/>
    <brk id="145" max="11" man="1"/>
    <brk id="19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2021 год</vt:lpstr>
      <vt:lpstr>'2021 год'!Область_печати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2022-08-26T05:31:01Z</dcterms:modified>
</cp:coreProperties>
</file>