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таблица 2" sheetId="1" r:id="rId1"/>
    <sheet name="Лист2" sheetId="3" r:id="rId2"/>
    <sheet name="Лист1" sheetId="2" r:id="rId3"/>
  </sheets>
  <calcPr calcId="162913"/>
</workbook>
</file>

<file path=xl/calcChain.xml><?xml version="1.0" encoding="utf-8"?>
<calcChain xmlns="http://schemas.openxmlformats.org/spreadsheetml/2006/main">
  <c r="F107" i="1" l="1"/>
  <c r="E107" i="1" s="1"/>
  <c r="E106" i="1" s="1"/>
  <c r="F106" i="1"/>
  <c r="G106" i="1"/>
  <c r="H106" i="1"/>
  <c r="I106" i="1"/>
  <c r="J106" i="1"/>
  <c r="G88" i="1"/>
  <c r="H88" i="1"/>
  <c r="I88" i="1"/>
  <c r="J88" i="1"/>
  <c r="G83" i="1"/>
  <c r="H83" i="1"/>
  <c r="I83" i="1"/>
  <c r="J83" i="1"/>
  <c r="F84" i="1"/>
  <c r="F83" i="1" s="1"/>
  <c r="G82" i="1"/>
  <c r="G81" i="1" s="1"/>
  <c r="H82" i="1"/>
  <c r="H81" i="1" s="1"/>
  <c r="I82" i="1"/>
  <c r="J82" i="1"/>
  <c r="F82" i="1"/>
  <c r="F81" i="1" s="1"/>
  <c r="I81" i="1"/>
  <c r="J81" i="1"/>
  <c r="F79" i="1"/>
  <c r="G79" i="1"/>
  <c r="H79" i="1"/>
  <c r="I79" i="1"/>
  <c r="J79" i="1"/>
  <c r="E80" i="1"/>
  <c r="E79" i="1" s="1"/>
  <c r="G75" i="1"/>
  <c r="F75" i="1"/>
  <c r="G34" i="1"/>
  <c r="H34" i="1"/>
  <c r="H75" i="1" s="1"/>
  <c r="I34" i="1"/>
  <c r="I72" i="1" s="1"/>
  <c r="J34" i="1"/>
  <c r="J72" i="1" s="1"/>
  <c r="G35" i="1"/>
  <c r="H35" i="1"/>
  <c r="I35" i="1"/>
  <c r="J35" i="1"/>
  <c r="F35" i="1"/>
  <c r="F34" i="1"/>
  <c r="G52" i="1"/>
  <c r="G51" i="1" s="1"/>
  <c r="H52" i="1"/>
  <c r="H51" i="1" s="1"/>
  <c r="I52" i="1"/>
  <c r="I51" i="1" s="1"/>
  <c r="J52" i="1"/>
  <c r="J51" i="1" s="1"/>
  <c r="F52" i="1"/>
  <c r="F51" i="1"/>
  <c r="G46" i="1"/>
  <c r="G72" i="1" s="1"/>
  <c r="H46" i="1"/>
  <c r="H72" i="1" s="1"/>
  <c r="I46" i="1"/>
  <c r="J46" i="1"/>
  <c r="F46" i="1"/>
  <c r="F72" i="1" s="1"/>
  <c r="G47" i="1"/>
  <c r="H47" i="1"/>
  <c r="I47" i="1"/>
  <c r="J47" i="1"/>
  <c r="F47" i="1"/>
  <c r="J75" i="1" l="1"/>
  <c r="I75" i="1"/>
  <c r="E84" i="1"/>
  <c r="E83" i="1" s="1"/>
  <c r="E82" i="1"/>
  <c r="E81" i="1" s="1"/>
  <c r="G36" i="1"/>
  <c r="H36" i="1"/>
  <c r="I36" i="1"/>
  <c r="J36" i="1"/>
  <c r="F36" i="1"/>
  <c r="E37" i="1"/>
  <c r="E38" i="1"/>
  <c r="E36" i="1" l="1"/>
  <c r="G53" i="1"/>
  <c r="H53" i="1"/>
  <c r="I53" i="1"/>
  <c r="J53" i="1"/>
  <c r="E70" i="1" l="1"/>
  <c r="E69" i="1" s="1"/>
  <c r="J69" i="1"/>
  <c r="I69" i="1"/>
  <c r="H69" i="1"/>
  <c r="G69" i="1"/>
  <c r="F69" i="1"/>
  <c r="J68" i="1"/>
  <c r="I68" i="1"/>
  <c r="H68" i="1"/>
  <c r="G68" i="1"/>
  <c r="F68" i="1"/>
  <c r="E66" i="1"/>
  <c r="J65" i="1"/>
  <c r="I65" i="1"/>
  <c r="E64" i="1"/>
  <c r="J63" i="1"/>
  <c r="I63" i="1"/>
  <c r="H63" i="1"/>
  <c r="G63" i="1"/>
  <c r="F63" i="1"/>
  <c r="E62" i="1"/>
  <c r="J61" i="1"/>
  <c r="I61" i="1"/>
  <c r="H61" i="1"/>
  <c r="G61" i="1"/>
  <c r="F61" i="1"/>
  <c r="E60" i="1"/>
  <c r="J59" i="1"/>
  <c r="I59" i="1"/>
  <c r="H59" i="1"/>
  <c r="G59" i="1"/>
  <c r="F59" i="1"/>
  <c r="E58" i="1"/>
  <c r="J57" i="1"/>
  <c r="I57" i="1"/>
  <c r="H57" i="1"/>
  <c r="G57" i="1"/>
  <c r="E56" i="1"/>
  <c r="J55" i="1"/>
  <c r="I55" i="1"/>
  <c r="H55" i="1"/>
  <c r="G55" i="1"/>
  <c r="F55" i="1"/>
  <c r="E54" i="1"/>
  <c r="F53" i="1"/>
  <c r="E52" i="1"/>
  <c r="E51" i="1" s="1"/>
  <c r="E50" i="1"/>
  <c r="E49" i="1"/>
  <c r="J48" i="1"/>
  <c r="I48" i="1"/>
  <c r="H48" i="1"/>
  <c r="G48" i="1"/>
  <c r="F48" i="1"/>
  <c r="E47" i="1"/>
  <c r="E46" i="1"/>
  <c r="J45" i="1"/>
  <c r="I45" i="1"/>
  <c r="H45" i="1"/>
  <c r="G45" i="1"/>
  <c r="F45" i="1"/>
  <c r="E44" i="1"/>
  <c r="E43" i="1"/>
  <c r="J42" i="1"/>
  <c r="I42" i="1"/>
  <c r="H42" i="1"/>
  <c r="G42" i="1"/>
  <c r="F42" i="1"/>
  <c r="E41" i="1"/>
  <c r="E40" i="1"/>
  <c r="J39" i="1"/>
  <c r="I39" i="1"/>
  <c r="H39" i="1"/>
  <c r="G39" i="1"/>
  <c r="F39" i="1"/>
  <c r="G76" i="1" l="1"/>
  <c r="G73" i="1"/>
  <c r="H67" i="1"/>
  <c r="H76" i="1"/>
  <c r="H73" i="1"/>
  <c r="G67" i="1"/>
  <c r="I67" i="1"/>
  <c r="I76" i="1"/>
  <c r="I73" i="1"/>
  <c r="F76" i="1"/>
  <c r="F88" i="1" s="1"/>
  <c r="F73" i="1"/>
  <c r="F71" i="1" s="1"/>
  <c r="J67" i="1"/>
  <c r="J76" i="1"/>
  <c r="J73" i="1"/>
  <c r="G33" i="1"/>
  <c r="E68" i="1"/>
  <c r="F67" i="1"/>
  <c r="E65" i="1"/>
  <c r="E34" i="1"/>
  <c r="H33" i="1"/>
  <c r="J33" i="1"/>
  <c r="I33" i="1"/>
  <c r="E39" i="1"/>
  <c r="E45" i="1"/>
  <c r="E61" i="1"/>
  <c r="E63" i="1"/>
  <c r="E55" i="1"/>
  <c r="E57" i="1"/>
  <c r="F33" i="1"/>
  <c r="E35" i="1"/>
  <c r="E42" i="1"/>
  <c r="E48" i="1"/>
  <c r="E53" i="1"/>
  <c r="E59" i="1"/>
  <c r="E67" i="1" l="1"/>
  <c r="E33" i="1"/>
  <c r="F102" i="1" l="1"/>
  <c r="H102" i="1"/>
  <c r="I102" i="1"/>
  <c r="J102" i="1"/>
  <c r="G102" i="1"/>
  <c r="G17" i="1"/>
  <c r="H17" i="1"/>
  <c r="I17" i="1"/>
  <c r="J17" i="1"/>
  <c r="F17" i="1"/>
  <c r="E22" i="1"/>
  <c r="F100" i="1" l="1"/>
  <c r="H100" i="1"/>
  <c r="I100" i="1"/>
  <c r="J100" i="1"/>
  <c r="G100" i="1"/>
  <c r="G93" i="1" l="1"/>
  <c r="H93" i="1"/>
  <c r="I93" i="1"/>
  <c r="J93" i="1"/>
  <c r="F93" i="1"/>
  <c r="E94" i="1"/>
  <c r="E95" i="1"/>
  <c r="E96" i="1"/>
  <c r="G89" i="1"/>
  <c r="H89" i="1"/>
  <c r="I89" i="1"/>
  <c r="J89" i="1"/>
  <c r="F89" i="1"/>
  <c r="E90" i="1"/>
  <c r="E91" i="1"/>
  <c r="E92" i="1"/>
  <c r="E23" i="1"/>
  <c r="E20" i="1"/>
  <c r="E21" i="1"/>
  <c r="E18" i="1"/>
  <c r="E19" i="1"/>
  <c r="E93" i="1" l="1"/>
  <c r="E89" i="1"/>
  <c r="G101" i="1"/>
  <c r="H101" i="1"/>
  <c r="I101" i="1"/>
  <c r="J101" i="1"/>
  <c r="F99" i="1"/>
  <c r="G99" i="1"/>
  <c r="H99" i="1"/>
  <c r="I99" i="1"/>
  <c r="J99" i="1"/>
  <c r="F101" i="1" l="1"/>
  <c r="E101" i="1" s="1"/>
  <c r="E102" i="1"/>
  <c r="E100" i="1"/>
  <c r="E99" i="1"/>
  <c r="J71" i="1" l="1"/>
  <c r="I71" i="1"/>
  <c r="G87" i="1"/>
  <c r="H105" i="1"/>
  <c r="J87" i="1"/>
  <c r="F87" i="1"/>
  <c r="J105" i="1"/>
  <c r="I87" i="1"/>
  <c r="I105" i="1"/>
  <c r="H87" i="1"/>
  <c r="H71" i="1" l="1"/>
  <c r="I74" i="1"/>
  <c r="E72" i="1"/>
  <c r="E75" i="1"/>
  <c r="J74" i="1"/>
  <c r="H74" i="1"/>
  <c r="F104" i="1"/>
  <c r="H104" i="1"/>
  <c r="J104" i="1"/>
  <c r="G104" i="1"/>
  <c r="I104" i="1"/>
  <c r="E104" i="1" l="1"/>
  <c r="J103" i="1"/>
  <c r="H103" i="1"/>
  <c r="I103" i="1"/>
  <c r="G26" i="1" l="1"/>
  <c r="H26" i="1"/>
  <c r="I26" i="1"/>
  <c r="J26" i="1"/>
  <c r="F26" i="1" l="1"/>
  <c r="E26" i="1" s="1"/>
  <c r="E17" i="1"/>
  <c r="F16" i="1" l="1"/>
  <c r="G16" i="1"/>
  <c r="H16" i="1"/>
  <c r="I16" i="1"/>
  <c r="J16" i="1"/>
  <c r="E16" i="1" l="1"/>
  <c r="I15" i="1"/>
  <c r="I25" i="1"/>
  <c r="I24" i="1" s="1"/>
  <c r="G15" i="1"/>
  <c r="G25" i="1"/>
  <c r="G24" i="1" s="1"/>
  <c r="J15" i="1"/>
  <c r="J25" i="1"/>
  <c r="J24" i="1" s="1"/>
  <c r="H15" i="1"/>
  <c r="H25" i="1"/>
  <c r="H24" i="1" s="1"/>
  <c r="F15" i="1"/>
  <c r="F25" i="1"/>
  <c r="F24" i="1" s="1"/>
  <c r="E24" i="1" l="1"/>
  <c r="E25" i="1"/>
  <c r="E15" i="1"/>
  <c r="F28" i="1" l="1"/>
  <c r="F86" i="1" s="1"/>
  <c r="G28" i="1"/>
  <c r="G86" i="1" s="1"/>
  <c r="H28" i="1"/>
  <c r="H86" i="1" s="1"/>
  <c r="I28" i="1"/>
  <c r="I86" i="1" s="1"/>
  <c r="J28" i="1"/>
  <c r="J86" i="1" s="1"/>
  <c r="E86" i="1" l="1"/>
  <c r="G98" i="1"/>
  <c r="F98" i="1" l="1"/>
  <c r="G71" i="1" l="1"/>
  <c r="G105" i="1"/>
  <c r="G74" i="1" l="1"/>
  <c r="G103" i="1"/>
  <c r="E28" i="1"/>
  <c r="J98" i="1"/>
  <c r="I98" i="1"/>
  <c r="G29" i="1"/>
  <c r="H98" i="1" l="1"/>
  <c r="E98" i="1" s="1"/>
  <c r="G85" i="1"/>
  <c r="G27" i="1"/>
  <c r="I29" i="1"/>
  <c r="F29" i="1"/>
  <c r="H29" i="1"/>
  <c r="J29" i="1"/>
  <c r="J85" i="1" l="1"/>
  <c r="J27" i="1"/>
  <c r="F27" i="1"/>
  <c r="I27" i="1"/>
  <c r="H27" i="1"/>
  <c r="E29" i="1"/>
  <c r="I85" i="1" l="1"/>
  <c r="E87" i="1"/>
  <c r="H85" i="1"/>
  <c r="E27" i="1"/>
  <c r="E88" i="1" l="1"/>
  <c r="F105" i="1"/>
  <c r="F74" i="1"/>
  <c r="E73" i="1"/>
  <c r="E71" i="1"/>
  <c r="E76" i="1"/>
  <c r="F103" i="1" l="1"/>
  <c r="E103" i="1" s="1"/>
  <c r="E105" i="1"/>
  <c r="E74" i="1"/>
  <c r="F85" i="1"/>
  <c r="E85" i="1" s="1"/>
</calcChain>
</file>

<file path=xl/sharedStrings.xml><?xml version="1.0" encoding="utf-8"?>
<sst xmlns="http://schemas.openxmlformats.org/spreadsheetml/2006/main" count="205" uniqueCount="98">
  <si>
    <t xml:space="preserve">Таблица 2 </t>
  </si>
  <si>
    <t>Номер основного мероприятия</t>
  </si>
  <si>
    <t>Ответственный исполнитель/ соисполнитель, учреждение, организация</t>
  </si>
  <si>
    <t>Источники финансирования</t>
  </si>
  <si>
    <t>Финансовые затраты на реализацию программы (тыс.руб.)</t>
  </si>
  <si>
    <t>Всего</t>
  </si>
  <si>
    <t>2021 год</t>
  </si>
  <si>
    <t>2022 год</t>
  </si>
  <si>
    <t>2023 год</t>
  </si>
  <si>
    <t>2024 год</t>
  </si>
  <si>
    <t>2025 год</t>
  </si>
  <si>
    <t>Управление экономики Администрации города Когалыма/Управление инвестиционной деятельности и развития предпринимательства Администрации города Когалыма</t>
  </si>
  <si>
    <t>всего</t>
  </si>
  <si>
    <t>федеральный бюджет</t>
  </si>
  <si>
    <t>бюджет автономного округа</t>
  </si>
  <si>
    <t>бюджет города Когалыма</t>
  </si>
  <si>
    <t>Мониторинг социально-экономического развития города Когалыма</t>
  </si>
  <si>
    <t>Управление экономики Администрации города Когалыма</t>
  </si>
  <si>
    <t>Обеспечение деятельности управления экономики Администрации города Когалыма</t>
  </si>
  <si>
    <t>1.1.4.</t>
  </si>
  <si>
    <t>Обеспечение деятельности управления  инвестиционной деятельности и развития предпринимательства Администрации города Когалыма</t>
  </si>
  <si>
    <t>Управление инвестиционной деятельности и развития предпринимательства Администрации города Когалыма</t>
  </si>
  <si>
    <t>Итого по подпрограмме 1</t>
  </si>
  <si>
    <t>Итого по подпрограмме 2</t>
  </si>
  <si>
    <t xml:space="preserve">Всего по муниципальной программе: </t>
  </si>
  <si>
    <t>В том числе:</t>
  </si>
  <si>
    <t>Ответственный исполнитель (управление экономики Администрации города Когалыма)</t>
  </si>
  <si>
    <t>Соисполнитель (Отдел муниципального заказа Администрации города Когалыма)</t>
  </si>
  <si>
    <t>Соисполнитель (Управление инвестиционной деятельности и развития предпринимательства Администрации города Когалыма)</t>
  </si>
  <si>
    <t>1.1</t>
  </si>
  <si>
    <t>1.1.1</t>
  </si>
  <si>
    <t>1.1.2</t>
  </si>
  <si>
    <t>1.1.3</t>
  </si>
  <si>
    <t>Проведение Всероссийской переписи населения 2020 года</t>
  </si>
  <si>
    <t>Итого по задаче 1</t>
  </si>
  <si>
    <t>Грантовая поддержка на развитие молодежного предпринимательства (бюджет города Когалыма сверх доли софинансирования)</t>
  </si>
  <si>
    <t>Грантовая поддержка на развитие предпринимательства (бюджет города Когалыма сверх доли софинансирования)</t>
  </si>
  <si>
    <t>Грантовая поддержка социального предпринимательства (бюджет города Когалыма сверх доли софинансирования)</t>
  </si>
  <si>
    <t>Возмещение части затрат, связанных с оплатой жилищно-коммунальных услуг по нежилым помещениям, используемым в целях осуществления предпринимательской деятельности (бюджет города Когалыма сверх доли софинансирования)</t>
  </si>
  <si>
    <t>Возмещение части затрат на аренду нежилых помещений за счет средств бюджета города Когалыма (сверх доли софинансирования)</t>
  </si>
  <si>
    <t xml:space="preserve">Размещение информационных материалов о проводимых мероприятиях в сфере малого и среднего предпринимательства в  средствах массовой информации (бюджет города Когалыма сверх доли софинансирования) </t>
  </si>
  <si>
    <t>Реализация и корректировка стратегии социально-экономического развития города Когалыма до 2030 года</t>
  </si>
  <si>
    <t>Инвестиции в объекты муниципальной собственности</t>
  </si>
  <si>
    <t>Прочие расходы</t>
  </si>
  <si>
    <t>1.1.5.</t>
  </si>
  <si>
    <t>1.1.6</t>
  </si>
  <si>
    <t>2.1</t>
  </si>
  <si>
    <t>2.1.1</t>
  </si>
  <si>
    <t>2.1.2</t>
  </si>
  <si>
    <t>2.1.3</t>
  </si>
  <si>
    <t>Итого по задаче 2 и 3</t>
  </si>
  <si>
    <t>Отдел муниципального заказа Администрации города Когалыма</t>
  </si>
  <si>
    <t>Управление экономики Администрации города Когалыма/Управление инвестиционной деятельности и развития предпринимательства Администрации города Когалыма/Отдел муниципального заказа Администрации города Когалыма</t>
  </si>
  <si>
    <t xml:space="preserve">Реализация механизмов стратегического управления социально-экономическим развитием города Когалыма (показатели 1, 2, 3, 4, 5) </t>
  </si>
  <si>
    <t>Задача 1 «Совершенствование системы стратегического управления социально-экономическим развитием, повышение инвестиционной 
привлекательности и развитие конкуренции»</t>
  </si>
  <si>
    <t>Подпрограмма 1. «Совершенствование системы муниципального стратегического управления, повышение инвестиционной привлекательности и развитие конкуренции»</t>
  </si>
  <si>
    <t xml:space="preserve">Организация и проведение процедуры определения поставщика (подрядчика, исполнителя) для заказчиков города Когалыма </t>
  </si>
  <si>
    <t>Подпрограмма 2. «Развитие малого и среднего предпринимательства»</t>
  </si>
  <si>
    <t xml:space="preserve">Распределение финансовых ресурсов муниципальной программы </t>
  </si>
  <si>
    <t>Основные мероприятия муниципальной программы (их связь с целевыми показателями муниципальной программы)</t>
  </si>
  <si>
    <t>Цель  2 «Создание благоприятного инвестиционного и предпринимательского климата и условий для ведения бизнеса»</t>
  </si>
  <si>
    <t xml:space="preserve">Цель  1 «Повышение качества муниципального стратегического планирования и управления, развитие конкуренции»
</t>
  </si>
  <si>
    <t>Предоставление субсидий на создание и (или) обеспечение деятельности центров молодежного инновационного творчества (сверх доли софинансирования)</t>
  </si>
  <si>
    <t>Возмещение части затрат по приобретению оборудования (основных средств), лицензионных программных продуктов (сверх доли софинансирования)</t>
  </si>
  <si>
    <t xml:space="preserve">к постановлению Администрации </t>
  </si>
  <si>
    <t>города Когалыма</t>
  </si>
  <si>
    <t>от</t>
  </si>
  <si>
    <t>№</t>
  </si>
  <si>
    <t>Приложение 2</t>
  </si>
  <si>
    <t xml:space="preserve">Задача 2 «Развитие малого и среднего предпринимательства, создание благоприятных условий для осуществления деятельности самозанятыми»
Задача 3 «Улучшение условий ведения предпринимательской деятельности, в том числе содействие развитию малого и среднего предпринимательства, включая социальное предпринимательство»
</t>
  </si>
  <si>
    <t>Региональный проект «Акселерация субъектов малого и среднего предпринимательства» (показатели 6, 7, 8, 9)</t>
  </si>
  <si>
    <t>Возмещение части затрат на аренду (субаренду) нежилых помещений</t>
  </si>
  <si>
    <t>Возмещение части затрат на приобретение оборудования (основных средств) и лицензионных программных продуктов</t>
  </si>
  <si>
    <t>Возмещение части затрат, на оплату коммунальных услуг нежилых помещений</t>
  </si>
  <si>
    <t>2.2.</t>
  </si>
  <si>
    <t>2.2.1.</t>
  </si>
  <si>
    <t>2.3.</t>
  </si>
  <si>
    <t>2.3.1.</t>
  </si>
  <si>
    <t>2.3.2.</t>
  </si>
  <si>
    <t>2.3.3.</t>
  </si>
  <si>
    <t>2.3.4.</t>
  </si>
  <si>
    <t>2.3.5.</t>
  </si>
  <si>
    <t>2.3.6.</t>
  </si>
  <si>
    <t>2.3.7.</t>
  </si>
  <si>
    <t>2.4.</t>
  </si>
  <si>
    <t>2.4.1.</t>
  </si>
  <si>
    <t>Задача 4 Сохранение устойчивого финансово-экономического положения предприятий и организаций, наиболее пострадавших от распространения новой коронавирусной инфекции</t>
  </si>
  <si>
    <t>Подпрограмма 3 «Создание условий для оказания содействия предприятиям и организациям, наиболее пострадавшим от распространения новой коронавирусной инфекции, вызванной COVID-19»</t>
  </si>
  <si>
    <t>3.1.</t>
  </si>
  <si>
    <t>Региональный проект «Создание условий для легкого старта и комфортного ведения бизнеса» (показатели 6, 7, 8, 9)</t>
  </si>
  <si>
    <t>Финансовая поддержка субъектам малого и среднего предпринимательства (впервые зарегистрированным и действующим менее 1 года), осуществляющим социально значимые (приоритетные) виды деятельности в городе Когалыме, связанная с началом предпринимательской деятельности (показатели 6, 7, 8, 9)</t>
  </si>
  <si>
    <t>Организация мероприятий по информационно-консультационной поддержке, популяризации и пропаганде предпринимательской деятельности (показатели 6, 7, 8, 9)</t>
  </si>
  <si>
    <t>Субсидирование организаций, в сферах деятельности, наиболее пострадавших в условиях ухудшения ситуации в связи с распространением новой коронавирусной инфекции (показатель 10)</t>
  </si>
  <si>
    <t>Комитет по управлению муниципальным имуществом Администрации города Когалыма</t>
  </si>
  <si>
    <t>Итого по задаче 4</t>
  </si>
  <si>
    <t>Итого по подпрограмме 3</t>
  </si>
  <si>
    <t>Соисполнитель (Комитет по управлению муниципальным имуществом Администрации города Когалыма)</t>
  </si>
  <si>
    <t>Финансовая поддержка субъектам малого и среднего предпринимательства (впервые зарегистрированным и действующим менее 1 года), осуществляющим социально значимые (приоритетные) виды деятельности в городе Когалыме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</si>
</sst>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Fill="1" applyBorder="1" applyAlignment="1">
      <alignment vertical="top" wrapText="1"/>
    </xf>
    <xf numFmtId="49" fontId="2" fillId="0" borderId="0" xfId="0" applyNumberFormat="1" applyFont="1" applyFill="1"/>
    <xf numFmtId="0" fontId="2" fillId="0" borderId="0" xfId="0" applyFont="1" applyFill="1"/>
    <xf numFmtId="0" fontId="3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 applyFill="1"/>
    <xf numFmtId="0" fontId="6" fillId="0" borderId="0" xfId="0" applyFont="1" applyFill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64" fontId="4" fillId="0" borderId="0" xfId="0" applyNumberFormat="1" applyFont="1" applyFill="1"/>
    <xf numFmtId="0" fontId="1" fillId="0" borderId="1" xfId="0" applyFont="1" applyFill="1" applyBorder="1" applyAlignment="1">
      <alignment horizontal="center" vertical="top" wrapText="1"/>
    </xf>
    <xf numFmtId="0" fontId="8" fillId="0" borderId="0" xfId="0" applyFont="1" applyFill="1"/>
    <xf numFmtId="164" fontId="6" fillId="0" borderId="0" xfId="0" applyNumberFormat="1" applyFont="1" applyFill="1"/>
    <xf numFmtId="49" fontId="6" fillId="0" borderId="0" xfId="0" applyNumberFormat="1" applyFont="1" applyFill="1"/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49" fontId="1" fillId="0" borderId="7" xfId="0" applyNumberFormat="1" applyFont="1" applyFill="1" applyBorder="1" applyAlignment="1">
      <alignment horizontal="left" vertical="top" wrapText="1"/>
    </xf>
    <xf numFmtId="49" fontId="1" fillId="0" borderId="8" xfId="0" applyNumberFormat="1" applyFont="1" applyFill="1" applyBorder="1" applyAlignment="1">
      <alignment horizontal="left" vertical="top" wrapText="1"/>
    </xf>
    <xf numFmtId="49" fontId="1" fillId="0" borderId="11" xfId="0" applyNumberFormat="1" applyFont="1" applyFill="1" applyBorder="1" applyAlignment="1">
      <alignment horizontal="left" vertical="top" wrapText="1"/>
    </xf>
    <xf numFmtId="49" fontId="1" fillId="0" borderId="12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1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49" fontId="1" fillId="0" borderId="9" xfId="0" applyNumberFormat="1" applyFont="1" applyFill="1" applyBorder="1" applyAlignment="1">
      <alignment horizontal="left" vertical="top" wrapText="1"/>
    </xf>
    <xf numFmtId="49" fontId="1" fillId="0" borderId="10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49" fontId="1" fillId="0" borderId="14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15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13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tabSelected="1" view="pageBreakPreview" topLeftCell="A31" zoomScale="70" zoomScaleNormal="70" zoomScaleSheetLayoutView="70" workbookViewId="0">
      <selection activeCell="AE43" sqref="AE43"/>
    </sheetView>
  </sheetViews>
  <sheetFormatPr defaultRowHeight="15" x14ac:dyDescent="0.25"/>
  <cols>
    <col min="1" max="1" width="21.140625" style="2" customWidth="1"/>
    <col min="2" max="2" width="24.28515625" style="3" customWidth="1"/>
    <col min="3" max="3" width="23.5703125" style="3" customWidth="1"/>
    <col min="4" max="4" width="20.140625" style="3" customWidth="1"/>
    <col min="5" max="5" width="14" style="3" customWidth="1"/>
    <col min="6" max="6" width="14.7109375" style="3" customWidth="1"/>
    <col min="7" max="7" width="14.42578125" style="3" customWidth="1"/>
    <col min="8" max="8" width="14.28515625" style="3" customWidth="1"/>
    <col min="9" max="9" width="13.7109375" style="3" customWidth="1"/>
    <col min="10" max="10" width="15.28515625" style="3" customWidth="1"/>
    <col min="11" max="12" width="9.140625" style="3"/>
    <col min="13" max="13" width="12" style="3" bestFit="1" customWidth="1"/>
    <col min="14" max="16384" width="9.140625" style="3"/>
  </cols>
  <sheetData>
    <row r="1" spans="1:11" ht="16.5" x14ac:dyDescent="0.25">
      <c r="G1" s="44"/>
      <c r="H1" s="44"/>
      <c r="I1" s="44"/>
      <c r="J1" s="44"/>
      <c r="K1" s="4"/>
    </row>
    <row r="2" spans="1:11" ht="16.5" x14ac:dyDescent="0.25">
      <c r="G2" s="45" t="s">
        <v>68</v>
      </c>
      <c r="H2" s="45"/>
      <c r="I2" s="45"/>
      <c r="J2" s="45"/>
      <c r="K2" s="5"/>
    </row>
    <row r="3" spans="1:11" ht="16.5" x14ac:dyDescent="0.25">
      <c r="G3" s="46" t="s">
        <v>64</v>
      </c>
      <c r="H3" s="46"/>
      <c r="I3" s="46"/>
      <c r="J3" s="46"/>
      <c r="K3" s="4"/>
    </row>
    <row r="4" spans="1:11" ht="16.5" x14ac:dyDescent="0.25">
      <c r="G4" s="46" t="s">
        <v>65</v>
      </c>
      <c r="H4" s="46"/>
      <c r="I4" s="46"/>
      <c r="J4" s="46"/>
      <c r="K4" s="4"/>
    </row>
    <row r="5" spans="1:11" ht="16.5" x14ac:dyDescent="0.25">
      <c r="G5" s="46" t="s">
        <v>66</v>
      </c>
      <c r="H5" s="46" t="s">
        <v>67</v>
      </c>
      <c r="I5" s="7"/>
      <c r="J5" s="7"/>
    </row>
    <row r="6" spans="1:11" ht="16.5" x14ac:dyDescent="0.25">
      <c r="A6" s="47" t="s">
        <v>0</v>
      </c>
      <c r="B6" s="48"/>
      <c r="C6" s="48"/>
      <c r="D6" s="48"/>
      <c r="E6" s="48"/>
      <c r="F6" s="48"/>
      <c r="G6" s="48"/>
      <c r="H6" s="48"/>
      <c r="I6" s="48"/>
      <c r="J6" s="48"/>
    </row>
    <row r="7" spans="1:11" ht="22.5" customHeight="1" x14ac:dyDescent="0.25">
      <c r="A7" s="41" t="s">
        <v>58</v>
      </c>
      <c r="B7" s="41"/>
      <c r="C7" s="41"/>
      <c r="D7" s="41"/>
      <c r="E7" s="41"/>
      <c r="F7" s="41"/>
      <c r="G7" s="41"/>
      <c r="H7" s="41"/>
      <c r="I7" s="41"/>
      <c r="J7" s="41"/>
    </row>
    <row r="8" spans="1:11" ht="35.25" customHeight="1" x14ac:dyDescent="0.25">
      <c r="A8" s="42" t="s">
        <v>1</v>
      </c>
      <c r="B8" s="43" t="s">
        <v>59</v>
      </c>
      <c r="C8" s="43" t="s">
        <v>2</v>
      </c>
      <c r="D8" s="43" t="s">
        <v>3</v>
      </c>
      <c r="E8" s="43" t="s">
        <v>4</v>
      </c>
      <c r="F8" s="43"/>
      <c r="G8" s="43"/>
      <c r="H8" s="43"/>
      <c r="I8" s="43"/>
      <c r="J8" s="43"/>
    </row>
    <row r="9" spans="1:11" x14ac:dyDescent="0.25">
      <c r="A9" s="42"/>
      <c r="B9" s="43"/>
      <c r="C9" s="43"/>
      <c r="D9" s="43"/>
      <c r="E9" s="43"/>
      <c r="F9" s="43"/>
      <c r="G9" s="43"/>
      <c r="H9" s="43"/>
      <c r="I9" s="43"/>
      <c r="J9" s="43"/>
    </row>
    <row r="10" spans="1:11" ht="43.5" customHeight="1" x14ac:dyDescent="0.25">
      <c r="A10" s="42"/>
      <c r="B10" s="43"/>
      <c r="C10" s="43"/>
      <c r="D10" s="43"/>
      <c r="E10" s="20" t="s">
        <v>5</v>
      </c>
      <c r="F10" s="20" t="s">
        <v>6</v>
      </c>
      <c r="G10" s="20" t="s">
        <v>7</v>
      </c>
      <c r="H10" s="20" t="s">
        <v>8</v>
      </c>
      <c r="I10" s="20" t="s">
        <v>9</v>
      </c>
      <c r="J10" s="20" t="s">
        <v>10</v>
      </c>
    </row>
    <row r="11" spans="1:11" x14ac:dyDescent="0.25">
      <c r="A11" s="8">
        <v>1</v>
      </c>
      <c r="B11" s="9">
        <v>2</v>
      </c>
      <c r="C11" s="9">
        <v>3</v>
      </c>
      <c r="D11" s="8">
        <v>4</v>
      </c>
      <c r="E11" s="9">
        <v>5</v>
      </c>
      <c r="F11" s="9">
        <v>6</v>
      </c>
      <c r="G11" s="8">
        <v>7</v>
      </c>
      <c r="H11" s="9">
        <v>8</v>
      </c>
      <c r="I11" s="9">
        <v>9</v>
      </c>
      <c r="J11" s="8">
        <v>10</v>
      </c>
    </row>
    <row r="12" spans="1:11" ht="22.5" customHeight="1" x14ac:dyDescent="0.25">
      <c r="A12" s="36" t="s">
        <v>61</v>
      </c>
      <c r="B12" s="36"/>
      <c r="C12" s="36"/>
      <c r="D12" s="36"/>
      <c r="E12" s="36"/>
      <c r="F12" s="36"/>
      <c r="G12" s="36"/>
      <c r="H12" s="36"/>
      <c r="I12" s="36"/>
      <c r="J12" s="36"/>
    </row>
    <row r="13" spans="1:11" s="7" customFormat="1" ht="30.75" customHeight="1" x14ac:dyDescent="0.25">
      <c r="A13" s="36" t="s">
        <v>54</v>
      </c>
      <c r="B13" s="36"/>
      <c r="C13" s="36"/>
      <c r="D13" s="36"/>
      <c r="E13" s="36"/>
      <c r="F13" s="36"/>
      <c r="G13" s="36"/>
      <c r="H13" s="36"/>
      <c r="I13" s="36"/>
      <c r="J13" s="36"/>
    </row>
    <row r="14" spans="1:11" s="7" customFormat="1" ht="15.75" customHeight="1" x14ac:dyDescent="0.25">
      <c r="A14" s="27" t="s">
        <v>55</v>
      </c>
      <c r="B14" s="27"/>
      <c r="C14" s="27"/>
      <c r="D14" s="27"/>
      <c r="E14" s="27"/>
      <c r="F14" s="27"/>
      <c r="G14" s="27"/>
      <c r="H14" s="27"/>
      <c r="I14" s="27"/>
      <c r="J14" s="27"/>
    </row>
    <row r="15" spans="1:11" ht="32.25" customHeight="1" x14ac:dyDescent="0.25">
      <c r="A15" s="36" t="s">
        <v>29</v>
      </c>
      <c r="B15" s="29" t="s">
        <v>53</v>
      </c>
      <c r="C15" s="27" t="s">
        <v>11</v>
      </c>
      <c r="D15" s="17" t="s">
        <v>12</v>
      </c>
      <c r="E15" s="10">
        <f>SUM(F15:J15)</f>
        <v>220813.89999999997</v>
      </c>
      <c r="F15" s="10">
        <f t="shared" ref="F15:J15" si="0">SUM(F16:F17)</f>
        <v>45039.899999999994</v>
      </c>
      <c r="G15" s="10">
        <f t="shared" si="0"/>
        <v>43968.100000000006</v>
      </c>
      <c r="H15" s="10">
        <f t="shared" si="0"/>
        <v>43935.3</v>
      </c>
      <c r="I15" s="10">
        <f t="shared" si="0"/>
        <v>43935.3</v>
      </c>
      <c r="J15" s="10">
        <f t="shared" si="0"/>
        <v>43935.3</v>
      </c>
    </row>
    <row r="16" spans="1:11" ht="42" customHeight="1" x14ac:dyDescent="0.25">
      <c r="A16" s="36"/>
      <c r="B16" s="29"/>
      <c r="C16" s="27"/>
      <c r="D16" s="17" t="s">
        <v>13</v>
      </c>
      <c r="E16" s="10">
        <f t="shared" ref="E16:E21" si="1">SUM(F16:J16)</f>
        <v>1038</v>
      </c>
      <c r="F16" s="10">
        <f t="shared" ref="F16:J16" si="2">F23</f>
        <v>1038</v>
      </c>
      <c r="G16" s="10">
        <f t="shared" si="2"/>
        <v>0</v>
      </c>
      <c r="H16" s="10">
        <f t="shared" si="2"/>
        <v>0</v>
      </c>
      <c r="I16" s="10">
        <f t="shared" si="2"/>
        <v>0</v>
      </c>
      <c r="J16" s="10">
        <f t="shared" si="2"/>
        <v>0</v>
      </c>
    </row>
    <row r="17" spans="1:10" ht="50.25" customHeight="1" x14ac:dyDescent="0.25">
      <c r="A17" s="36"/>
      <c r="B17" s="29"/>
      <c r="C17" s="27"/>
      <c r="D17" s="17" t="s">
        <v>15</v>
      </c>
      <c r="E17" s="10">
        <f t="shared" si="1"/>
        <v>219775.89999999997</v>
      </c>
      <c r="F17" s="10">
        <f>F18+F19+F20+F21+F22</f>
        <v>44001.899999999994</v>
      </c>
      <c r="G17" s="10">
        <f t="shared" ref="G17:J17" si="3">G18+G19+G20+G21+G22</f>
        <v>43968.100000000006</v>
      </c>
      <c r="H17" s="10">
        <f t="shared" si="3"/>
        <v>43935.3</v>
      </c>
      <c r="I17" s="10">
        <f t="shared" si="3"/>
        <v>43935.3</v>
      </c>
      <c r="J17" s="10">
        <f t="shared" si="3"/>
        <v>43935.3</v>
      </c>
    </row>
    <row r="18" spans="1:10" ht="55.5" customHeight="1" x14ac:dyDescent="0.25">
      <c r="A18" s="8" t="s">
        <v>30</v>
      </c>
      <c r="B18" s="1" t="s">
        <v>16</v>
      </c>
      <c r="C18" s="9" t="s">
        <v>17</v>
      </c>
      <c r="D18" s="17" t="s">
        <v>15</v>
      </c>
      <c r="E18" s="10">
        <f t="shared" si="1"/>
        <v>575</v>
      </c>
      <c r="F18" s="10">
        <v>115</v>
      </c>
      <c r="G18" s="10">
        <v>115</v>
      </c>
      <c r="H18" s="10">
        <v>115</v>
      </c>
      <c r="I18" s="10">
        <v>115</v>
      </c>
      <c r="J18" s="10">
        <v>115</v>
      </c>
    </row>
    <row r="19" spans="1:10" ht="90" x14ac:dyDescent="0.25">
      <c r="A19" s="8" t="s">
        <v>31</v>
      </c>
      <c r="B19" s="1" t="s">
        <v>41</v>
      </c>
      <c r="C19" s="9" t="s">
        <v>17</v>
      </c>
      <c r="D19" s="17" t="s">
        <v>15</v>
      </c>
      <c r="E19" s="10">
        <f t="shared" si="1"/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</row>
    <row r="20" spans="1:10" ht="75" x14ac:dyDescent="0.25">
      <c r="A20" s="8" t="s">
        <v>32</v>
      </c>
      <c r="B20" s="1" t="s">
        <v>18</v>
      </c>
      <c r="C20" s="9" t="s">
        <v>17</v>
      </c>
      <c r="D20" s="17" t="s">
        <v>15</v>
      </c>
      <c r="E20" s="10">
        <f t="shared" si="1"/>
        <v>109337.60000000001</v>
      </c>
      <c r="F20" s="10">
        <v>21920.1</v>
      </c>
      <c r="G20" s="10">
        <v>21857</v>
      </c>
      <c r="H20" s="10">
        <v>21853.5</v>
      </c>
      <c r="I20" s="10">
        <v>21853.5</v>
      </c>
      <c r="J20" s="10">
        <v>21853.5</v>
      </c>
    </row>
    <row r="21" spans="1:10" ht="110.25" customHeight="1" x14ac:dyDescent="0.25">
      <c r="A21" s="8" t="s">
        <v>19</v>
      </c>
      <c r="B21" s="1" t="s">
        <v>20</v>
      </c>
      <c r="C21" s="9" t="s">
        <v>21</v>
      </c>
      <c r="D21" s="17" t="s">
        <v>15</v>
      </c>
      <c r="E21" s="10">
        <f t="shared" si="1"/>
        <v>77501.5</v>
      </c>
      <c r="F21" s="10">
        <v>15500.3</v>
      </c>
      <c r="G21" s="10">
        <v>15500.3</v>
      </c>
      <c r="H21" s="10">
        <v>15500.3</v>
      </c>
      <c r="I21" s="10">
        <v>15500.3</v>
      </c>
      <c r="J21" s="10">
        <v>15500.3</v>
      </c>
    </row>
    <row r="22" spans="1:10" ht="97.5" customHeight="1" x14ac:dyDescent="0.25">
      <c r="A22" s="16" t="s">
        <v>44</v>
      </c>
      <c r="B22" s="14" t="s">
        <v>56</v>
      </c>
      <c r="C22" s="15" t="s">
        <v>51</v>
      </c>
      <c r="D22" s="17" t="s">
        <v>15</v>
      </c>
      <c r="E22" s="10">
        <f t="shared" ref="E22" si="4">SUM(F22:J22)</f>
        <v>32361.8</v>
      </c>
      <c r="F22" s="10">
        <v>6466.5</v>
      </c>
      <c r="G22" s="10">
        <v>6495.8</v>
      </c>
      <c r="H22" s="10">
        <v>6466.5</v>
      </c>
      <c r="I22" s="10">
        <v>6466.5</v>
      </c>
      <c r="J22" s="10">
        <v>6466.5</v>
      </c>
    </row>
    <row r="23" spans="1:10" ht="57.75" customHeight="1" x14ac:dyDescent="0.25">
      <c r="A23" s="13" t="s">
        <v>45</v>
      </c>
      <c r="B23" s="11" t="s">
        <v>33</v>
      </c>
      <c r="C23" s="12" t="s">
        <v>17</v>
      </c>
      <c r="D23" s="17" t="s">
        <v>13</v>
      </c>
      <c r="E23" s="10">
        <f>F23+G23+H23+I23+J23</f>
        <v>1038</v>
      </c>
      <c r="F23" s="10">
        <v>1038</v>
      </c>
      <c r="G23" s="10">
        <v>0</v>
      </c>
      <c r="H23" s="10">
        <v>0</v>
      </c>
      <c r="I23" s="10">
        <v>0</v>
      </c>
      <c r="J23" s="10">
        <v>0</v>
      </c>
    </row>
    <row r="24" spans="1:10" ht="59.25" customHeight="1" x14ac:dyDescent="0.25">
      <c r="A24" s="36"/>
      <c r="B24" s="37" t="s">
        <v>34</v>
      </c>
      <c r="C24" s="27" t="s">
        <v>52</v>
      </c>
      <c r="D24" s="17" t="s">
        <v>12</v>
      </c>
      <c r="E24" s="10">
        <f t="shared" ref="E24:E29" si="5">SUM(F24:J24)</f>
        <v>220813.89999999997</v>
      </c>
      <c r="F24" s="10">
        <f t="shared" ref="F24:J24" si="6">SUM(F25:F26)</f>
        <v>45039.899999999994</v>
      </c>
      <c r="G24" s="10">
        <f t="shared" si="6"/>
        <v>43968.100000000006</v>
      </c>
      <c r="H24" s="10">
        <f t="shared" si="6"/>
        <v>43935.3</v>
      </c>
      <c r="I24" s="10">
        <f t="shared" si="6"/>
        <v>43935.3</v>
      </c>
      <c r="J24" s="10">
        <f t="shared" si="6"/>
        <v>43935.3</v>
      </c>
    </row>
    <row r="25" spans="1:10" ht="59.25" customHeight="1" x14ac:dyDescent="0.25">
      <c r="A25" s="36"/>
      <c r="B25" s="37"/>
      <c r="C25" s="27"/>
      <c r="D25" s="17" t="s">
        <v>13</v>
      </c>
      <c r="E25" s="10">
        <f t="shared" si="5"/>
        <v>1038</v>
      </c>
      <c r="F25" s="10">
        <f t="shared" ref="F25:J26" si="7">F16</f>
        <v>1038</v>
      </c>
      <c r="G25" s="10">
        <f t="shared" si="7"/>
        <v>0</v>
      </c>
      <c r="H25" s="10">
        <f t="shared" si="7"/>
        <v>0</v>
      </c>
      <c r="I25" s="10">
        <f t="shared" si="7"/>
        <v>0</v>
      </c>
      <c r="J25" s="10">
        <f t="shared" si="7"/>
        <v>0</v>
      </c>
    </row>
    <row r="26" spans="1:10" ht="51" customHeight="1" x14ac:dyDescent="0.25">
      <c r="A26" s="36"/>
      <c r="B26" s="37"/>
      <c r="C26" s="27"/>
      <c r="D26" s="17" t="s">
        <v>15</v>
      </c>
      <c r="E26" s="10">
        <f t="shared" si="5"/>
        <v>219775.89999999997</v>
      </c>
      <c r="F26" s="10">
        <f t="shared" si="7"/>
        <v>44001.899999999994</v>
      </c>
      <c r="G26" s="10">
        <f t="shared" si="7"/>
        <v>43968.100000000006</v>
      </c>
      <c r="H26" s="10">
        <f t="shared" si="7"/>
        <v>43935.3</v>
      </c>
      <c r="I26" s="10">
        <f t="shared" si="7"/>
        <v>43935.3</v>
      </c>
      <c r="J26" s="10">
        <f t="shared" si="7"/>
        <v>43935.3</v>
      </c>
    </row>
    <row r="27" spans="1:10" ht="39.75" customHeight="1" x14ac:dyDescent="0.25">
      <c r="A27" s="36"/>
      <c r="B27" s="29" t="s">
        <v>22</v>
      </c>
      <c r="C27" s="27" t="s">
        <v>52</v>
      </c>
      <c r="D27" s="17" t="s">
        <v>12</v>
      </c>
      <c r="E27" s="10">
        <f t="shared" si="5"/>
        <v>220813.89999999997</v>
      </c>
      <c r="F27" s="10">
        <f t="shared" ref="F27:J27" si="8">SUM(F28:F29)</f>
        <v>45039.899999999994</v>
      </c>
      <c r="G27" s="10">
        <f t="shared" si="8"/>
        <v>43968.100000000006</v>
      </c>
      <c r="H27" s="10">
        <f t="shared" si="8"/>
        <v>43935.3</v>
      </c>
      <c r="I27" s="10">
        <f t="shared" si="8"/>
        <v>43935.3</v>
      </c>
      <c r="J27" s="10">
        <f t="shared" si="8"/>
        <v>43935.3</v>
      </c>
    </row>
    <row r="28" spans="1:10" ht="39.75" customHeight="1" x14ac:dyDescent="0.25">
      <c r="A28" s="36"/>
      <c r="B28" s="29"/>
      <c r="C28" s="27"/>
      <c r="D28" s="17" t="s">
        <v>13</v>
      </c>
      <c r="E28" s="10">
        <f t="shared" si="5"/>
        <v>1038</v>
      </c>
      <c r="F28" s="10">
        <f>F23</f>
        <v>1038</v>
      </c>
      <c r="G28" s="10">
        <f>G23</f>
        <v>0</v>
      </c>
      <c r="H28" s="10">
        <f>H23</f>
        <v>0</v>
      </c>
      <c r="I28" s="10">
        <f>I23</f>
        <v>0</v>
      </c>
      <c r="J28" s="10">
        <f>J23</f>
        <v>0</v>
      </c>
    </row>
    <row r="29" spans="1:10" ht="88.5" customHeight="1" x14ac:dyDescent="0.25">
      <c r="A29" s="36"/>
      <c r="B29" s="29"/>
      <c r="C29" s="27"/>
      <c r="D29" s="17" t="s">
        <v>15</v>
      </c>
      <c r="E29" s="10">
        <f t="shared" si="5"/>
        <v>219775.89999999997</v>
      </c>
      <c r="F29" s="10">
        <f>F17</f>
        <v>44001.899999999994</v>
      </c>
      <c r="G29" s="10">
        <f>G17</f>
        <v>43968.100000000006</v>
      </c>
      <c r="H29" s="10">
        <f>H17</f>
        <v>43935.3</v>
      </c>
      <c r="I29" s="10">
        <f>I17</f>
        <v>43935.3</v>
      </c>
      <c r="J29" s="10">
        <f>J17</f>
        <v>43935.3</v>
      </c>
    </row>
    <row r="30" spans="1:10" ht="25.5" customHeight="1" x14ac:dyDescent="0.25">
      <c r="A30" s="38" t="s">
        <v>60</v>
      </c>
      <c r="B30" s="39"/>
      <c r="C30" s="39"/>
      <c r="D30" s="39"/>
      <c r="E30" s="39"/>
      <c r="F30" s="39"/>
      <c r="G30" s="39"/>
      <c r="H30" s="39"/>
      <c r="I30" s="39"/>
      <c r="J30" s="40"/>
    </row>
    <row r="31" spans="1:10" ht="30.75" customHeight="1" x14ac:dyDescent="0.25">
      <c r="A31" s="36" t="s">
        <v>69</v>
      </c>
      <c r="B31" s="28"/>
      <c r="C31" s="28"/>
      <c r="D31" s="28"/>
      <c r="E31" s="28"/>
      <c r="F31" s="28"/>
      <c r="G31" s="28"/>
      <c r="H31" s="28"/>
      <c r="I31" s="28"/>
      <c r="J31" s="28"/>
    </row>
    <row r="32" spans="1:10" x14ac:dyDescent="0.25">
      <c r="A32" s="27" t="s">
        <v>57</v>
      </c>
      <c r="B32" s="27"/>
      <c r="C32" s="27"/>
      <c r="D32" s="27"/>
      <c r="E32" s="27"/>
      <c r="F32" s="27"/>
      <c r="G32" s="27"/>
      <c r="H32" s="27"/>
      <c r="I32" s="27"/>
      <c r="J32" s="27"/>
    </row>
    <row r="33" spans="1:12" s="6" customFormat="1" ht="32.25" customHeight="1" x14ac:dyDescent="0.25">
      <c r="A33" s="28" t="s">
        <v>46</v>
      </c>
      <c r="B33" s="29" t="s">
        <v>70</v>
      </c>
      <c r="C33" s="27" t="s">
        <v>21</v>
      </c>
      <c r="D33" s="23" t="s">
        <v>12</v>
      </c>
      <c r="E33" s="10">
        <f>SUM(F33:J33)</f>
        <v>13118</v>
      </c>
      <c r="F33" s="10">
        <f>SUM(F34:F35)</f>
        <v>2623.6</v>
      </c>
      <c r="G33" s="10">
        <f t="shared" ref="G33:J33" si="9">SUM(G34:G35)</f>
        <v>2623.6</v>
      </c>
      <c r="H33" s="10">
        <f t="shared" si="9"/>
        <v>2623.6</v>
      </c>
      <c r="I33" s="10">
        <f t="shared" si="9"/>
        <v>2623.6</v>
      </c>
      <c r="J33" s="10">
        <f t="shared" si="9"/>
        <v>2623.6</v>
      </c>
    </row>
    <row r="34" spans="1:12" s="6" customFormat="1" ht="32.25" customHeight="1" x14ac:dyDescent="0.25">
      <c r="A34" s="28"/>
      <c r="B34" s="29"/>
      <c r="C34" s="27"/>
      <c r="D34" s="23" t="s">
        <v>14</v>
      </c>
      <c r="E34" s="10">
        <f>SUM(F34:J34)</f>
        <v>11806</v>
      </c>
      <c r="F34" s="10">
        <f>F37+F40+F43</f>
        <v>2361.1999999999998</v>
      </c>
      <c r="G34" s="10">
        <f t="shared" ref="G34:J34" si="10">G37+G40+G43</f>
        <v>2361.1999999999998</v>
      </c>
      <c r="H34" s="10">
        <f t="shared" si="10"/>
        <v>2361.1999999999998</v>
      </c>
      <c r="I34" s="10">
        <f t="shared" si="10"/>
        <v>2361.1999999999998</v>
      </c>
      <c r="J34" s="10">
        <f t="shared" si="10"/>
        <v>2361.1999999999998</v>
      </c>
    </row>
    <row r="35" spans="1:12" s="6" customFormat="1" ht="32.25" customHeight="1" x14ac:dyDescent="0.25">
      <c r="A35" s="28"/>
      <c r="B35" s="29"/>
      <c r="C35" s="27"/>
      <c r="D35" s="23" t="s">
        <v>15</v>
      </c>
      <c r="E35" s="10">
        <f>SUM(F35:J35)</f>
        <v>1312</v>
      </c>
      <c r="F35" s="10">
        <f>F38+F41+F44</f>
        <v>262.39999999999998</v>
      </c>
      <c r="G35" s="10">
        <f t="shared" ref="G35:J35" si="11">G38+G41+G44</f>
        <v>262.39999999999998</v>
      </c>
      <c r="H35" s="10">
        <f t="shared" si="11"/>
        <v>262.39999999999998</v>
      </c>
      <c r="I35" s="10">
        <f t="shared" si="11"/>
        <v>262.39999999999998</v>
      </c>
      <c r="J35" s="10">
        <f t="shared" si="11"/>
        <v>262.39999999999998</v>
      </c>
      <c r="L35" s="22"/>
    </row>
    <row r="36" spans="1:12" s="7" customFormat="1" ht="29.25" customHeight="1" x14ac:dyDescent="0.25">
      <c r="A36" s="28" t="s">
        <v>47</v>
      </c>
      <c r="B36" s="29" t="s">
        <v>71</v>
      </c>
      <c r="C36" s="27" t="s">
        <v>21</v>
      </c>
      <c r="D36" s="21" t="s">
        <v>12</v>
      </c>
      <c r="E36" s="10">
        <f t="shared" ref="E36:E38" si="12">SUM(F36:J36)</f>
        <v>6368.0000000000009</v>
      </c>
      <c r="F36" s="10">
        <f>F37+F38</f>
        <v>1273.6000000000001</v>
      </c>
      <c r="G36" s="10">
        <f t="shared" ref="G36:J36" si="13">G37+G38</f>
        <v>1273.6000000000001</v>
      </c>
      <c r="H36" s="10">
        <f t="shared" si="13"/>
        <v>1273.6000000000001</v>
      </c>
      <c r="I36" s="10">
        <f t="shared" si="13"/>
        <v>1273.6000000000001</v>
      </c>
      <c r="J36" s="10">
        <f t="shared" si="13"/>
        <v>1273.6000000000001</v>
      </c>
    </row>
    <row r="37" spans="1:12" s="7" customFormat="1" ht="29.25" customHeight="1" x14ac:dyDescent="0.25">
      <c r="A37" s="28"/>
      <c r="B37" s="29"/>
      <c r="C37" s="27"/>
      <c r="D37" s="21" t="s">
        <v>14</v>
      </c>
      <c r="E37" s="10">
        <f t="shared" si="12"/>
        <v>5731</v>
      </c>
      <c r="F37" s="10">
        <v>1146.2</v>
      </c>
      <c r="G37" s="10">
        <v>1146.2</v>
      </c>
      <c r="H37" s="10">
        <v>1146.2</v>
      </c>
      <c r="I37" s="10">
        <v>1146.2</v>
      </c>
      <c r="J37" s="10">
        <v>1146.2</v>
      </c>
    </row>
    <row r="38" spans="1:12" s="7" customFormat="1" ht="29.25" customHeight="1" x14ac:dyDescent="0.25">
      <c r="A38" s="28"/>
      <c r="B38" s="29"/>
      <c r="C38" s="27"/>
      <c r="D38" s="21" t="s">
        <v>15</v>
      </c>
      <c r="E38" s="10">
        <f t="shared" si="12"/>
        <v>637</v>
      </c>
      <c r="F38" s="10">
        <v>127.4</v>
      </c>
      <c r="G38" s="10">
        <v>127.4</v>
      </c>
      <c r="H38" s="10">
        <v>127.4</v>
      </c>
      <c r="I38" s="10">
        <v>127.4</v>
      </c>
      <c r="J38" s="10">
        <v>127.4</v>
      </c>
    </row>
    <row r="39" spans="1:12" ht="31.5" customHeight="1" x14ac:dyDescent="0.25">
      <c r="A39" s="28" t="s">
        <v>48</v>
      </c>
      <c r="B39" s="29" t="s">
        <v>72</v>
      </c>
      <c r="C39" s="27" t="s">
        <v>21</v>
      </c>
      <c r="D39" s="21" t="s">
        <v>12</v>
      </c>
      <c r="E39" s="10">
        <f>E40+E41</f>
        <v>5750</v>
      </c>
      <c r="F39" s="10">
        <f t="shared" ref="F39" si="14">F40+F41</f>
        <v>1150</v>
      </c>
      <c r="G39" s="10">
        <f>G41+G40</f>
        <v>1150</v>
      </c>
      <c r="H39" s="10">
        <f>H41+H40</f>
        <v>1150</v>
      </c>
      <c r="I39" s="10">
        <f t="shared" ref="I39:J39" si="15">I40+I41</f>
        <v>1150</v>
      </c>
      <c r="J39" s="10">
        <f t="shared" si="15"/>
        <v>1150</v>
      </c>
    </row>
    <row r="40" spans="1:12" ht="31.5" customHeight="1" x14ac:dyDescent="0.25">
      <c r="A40" s="28"/>
      <c r="B40" s="29"/>
      <c r="C40" s="27"/>
      <c r="D40" s="21" t="s">
        <v>14</v>
      </c>
      <c r="E40" s="10">
        <f>SUM(F40:J40)</f>
        <v>5175</v>
      </c>
      <c r="F40" s="10">
        <v>1035</v>
      </c>
      <c r="G40" s="10">
        <v>1035</v>
      </c>
      <c r="H40" s="10">
        <v>1035</v>
      </c>
      <c r="I40" s="10">
        <v>1035</v>
      </c>
      <c r="J40" s="10">
        <v>1035</v>
      </c>
    </row>
    <row r="41" spans="1:12" s="7" customFormat="1" ht="31.5" customHeight="1" x14ac:dyDescent="0.25">
      <c r="A41" s="28"/>
      <c r="B41" s="29"/>
      <c r="C41" s="27"/>
      <c r="D41" s="21" t="s">
        <v>15</v>
      </c>
      <c r="E41" s="10">
        <f>SUM(F41:J41)</f>
        <v>575</v>
      </c>
      <c r="F41" s="10">
        <v>115</v>
      </c>
      <c r="G41" s="10">
        <v>115</v>
      </c>
      <c r="H41" s="10">
        <v>115</v>
      </c>
      <c r="I41" s="10">
        <v>115</v>
      </c>
      <c r="J41" s="10">
        <v>115</v>
      </c>
    </row>
    <row r="42" spans="1:12" ht="30.75" customHeight="1" x14ac:dyDescent="0.25">
      <c r="A42" s="28" t="s">
        <v>49</v>
      </c>
      <c r="B42" s="29" t="s">
        <v>73</v>
      </c>
      <c r="C42" s="27" t="s">
        <v>21</v>
      </c>
      <c r="D42" s="21" t="s">
        <v>12</v>
      </c>
      <c r="E42" s="10">
        <f>E43+E44</f>
        <v>1000</v>
      </c>
      <c r="F42" s="10">
        <f t="shared" ref="F42:J42" si="16">F43+F44</f>
        <v>200</v>
      </c>
      <c r="G42" s="10">
        <f t="shared" si="16"/>
        <v>200</v>
      </c>
      <c r="H42" s="10">
        <f t="shared" si="16"/>
        <v>200</v>
      </c>
      <c r="I42" s="10">
        <f t="shared" si="16"/>
        <v>200</v>
      </c>
      <c r="J42" s="10">
        <f t="shared" si="16"/>
        <v>200</v>
      </c>
    </row>
    <row r="43" spans="1:12" ht="30.75" customHeight="1" x14ac:dyDescent="0.25">
      <c r="A43" s="28"/>
      <c r="B43" s="29"/>
      <c r="C43" s="27"/>
      <c r="D43" s="21" t="s">
        <v>14</v>
      </c>
      <c r="E43" s="10">
        <f>SUM(F43:J43)</f>
        <v>900</v>
      </c>
      <c r="F43" s="10">
        <v>180</v>
      </c>
      <c r="G43" s="10">
        <v>180</v>
      </c>
      <c r="H43" s="10">
        <v>180</v>
      </c>
      <c r="I43" s="10">
        <v>180</v>
      </c>
      <c r="J43" s="10">
        <v>180</v>
      </c>
    </row>
    <row r="44" spans="1:12" ht="30.75" customHeight="1" x14ac:dyDescent="0.25">
      <c r="A44" s="28"/>
      <c r="B44" s="29"/>
      <c r="C44" s="27"/>
      <c r="D44" s="21" t="s">
        <v>15</v>
      </c>
      <c r="E44" s="10">
        <f>SUM(F44:J44)</f>
        <v>100</v>
      </c>
      <c r="F44" s="10">
        <v>20</v>
      </c>
      <c r="G44" s="10">
        <v>20</v>
      </c>
      <c r="H44" s="10">
        <v>20</v>
      </c>
      <c r="I44" s="10">
        <v>20</v>
      </c>
      <c r="J44" s="10">
        <v>20</v>
      </c>
    </row>
    <row r="45" spans="1:12" s="7" customFormat="1" ht="31.5" customHeight="1" x14ac:dyDescent="0.25">
      <c r="A45" s="28" t="s">
        <v>74</v>
      </c>
      <c r="B45" s="29" t="s">
        <v>89</v>
      </c>
      <c r="C45" s="27" t="s">
        <v>21</v>
      </c>
      <c r="D45" s="23" t="s">
        <v>12</v>
      </c>
      <c r="E45" s="10">
        <f>E46+E47</f>
        <v>2442</v>
      </c>
      <c r="F45" s="10">
        <f t="shared" ref="F45:J45" si="17">F46+F47</f>
        <v>488.40000000000003</v>
      </c>
      <c r="G45" s="10">
        <f t="shared" si="17"/>
        <v>488.40000000000003</v>
      </c>
      <c r="H45" s="10">
        <f t="shared" si="17"/>
        <v>488.40000000000003</v>
      </c>
      <c r="I45" s="10">
        <f t="shared" si="17"/>
        <v>488.40000000000003</v>
      </c>
      <c r="J45" s="10">
        <f t="shared" si="17"/>
        <v>488.40000000000003</v>
      </c>
    </row>
    <row r="46" spans="1:12" s="7" customFormat="1" ht="31.5" customHeight="1" x14ac:dyDescent="0.25">
      <c r="A46" s="28"/>
      <c r="B46" s="29"/>
      <c r="C46" s="27"/>
      <c r="D46" s="23" t="s">
        <v>14</v>
      </c>
      <c r="E46" s="10">
        <f>SUM(F46:J46)</f>
        <v>2198</v>
      </c>
      <c r="F46" s="10">
        <f>F49</f>
        <v>439.6</v>
      </c>
      <c r="G46" s="10">
        <f t="shared" ref="G46:J46" si="18">G49</f>
        <v>439.6</v>
      </c>
      <c r="H46" s="10">
        <f t="shared" si="18"/>
        <v>439.6</v>
      </c>
      <c r="I46" s="10">
        <f t="shared" si="18"/>
        <v>439.6</v>
      </c>
      <c r="J46" s="10">
        <f t="shared" si="18"/>
        <v>439.6</v>
      </c>
    </row>
    <row r="47" spans="1:12" s="7" customFormat="1" ht="31.5" customHeight="1" x14ac:dyDescent="0.25">
      <c r="A47" s="28"/>
      <c r="B47" s="29"/>
      <c r="C47" s="27"/>
      <c r="D47" s="23" t="s">
        <v>15</v>
      </c>
      <c r="E47" s="10">
        <f>SUM(F47:J47)</f>
        <v>244</v>
      </c>
      <c r="F47" s="10">
        <f>F50</f>
        <v>48.8</v>
      </c>
      <c r="G47" s="10">
        <f t="shared" ref="G47:J47" si="19">G50</f>
        <v>48.8</v>
      </c>
      <c r="H47" s="10">
        <f t="shared" si="19"/>
        <v>48.8</v>
      </c>
      <c r="I47" s="10">
        <f t="shared" si="19"/>
        <v>48.8</v>
      </c>
      <c r="J47" s="10">
        <f t="shared" si="19"/>
        <v>48.8</v>
      </c>
    </row>
    <row r="48" spans="1:12" s="7" customFormat="1" ht="39.75" customHeight="1" x14ac:dyDescent="0.25">
      <c r="A48" s="28" t="s">
        <v>75</v>
      </c>
      <c r="B48" s="29" t="s">
        <v>97</v>
      </c>
      <c r="C48" s="27" t="s">
        <v>21</v>
      </c>
      <c r="D48" s="23" t="s">
        <v>12</v>
      </c>
      <c r="E48" s="10">
        <f>E49+E50</f>
        <v>2442</v>
      </c>
      <c r="F48" s="10">
        <f t="shared" ref="F48:J48" si="20">F49+F50</f>
        <v>488.40000000000003</v>
      </c>
      <c r="G48" s="10">
        <f t="shared" si="20"/>
        <v>488.40000000000003</v>
      </c>
      <c r="H48" s="10">
        <f t="shared" si="20"/>
        <v>488.40000000000003</v>
      </c>
      <c r="I48" s="10">
        <f t="shared" si="20"/>
        <v>488.40000000000003</v>
      </c>
      <c r="J48" s="10">
        <f t="shared" si="20"/>
        <v>488.40000000000003</v>
      </c>
    </row>
    <row r="49" spans="1:10" s="7" customFormat="1" ht="39.75" customHeight="1" x14ac:dyDescent="0.25">
      <c r="A49" s="28"/>
      <c r="B49" s="29"/>
      <c r="C49" s="27"/>
      <c r="D49" s="23" t="s">
        <v>14</v>
      </c>
      <c r="E49" s="10">
        <f>SUM(F49:J49)</f>
        <v>2198</v>
      </c>
      <c r="F49" s="10">
        <v>439.6</v>
      </c>
      <c r="G49" s="10">
        <v>439.6</v>
      </c>
      <c r="H49" s="10">
        <v>439.6</v>
      </c>
      <c r="I49" s="10">
        <v>439.6</v>
      </c>
      <c r="J49" s="10">
        <v>439.6</v>
      </c>
    </row>
    <row r="50" spans="1:10" s="7" customFormat="1" ht="146.25" customHeight="1" x14ac:dyDescent="0.25">
      <c r="A50" s="28"/>
      <c r="B50" s="29"/>
      <c r="C50" s="27"/>
      <c r="D50" s="23" t="s">
        <v>15</v>
      </c>
      <c r="E50" s="10">
        <f>SUM(F50:J50)</f>
        <v>244</v>
      </c>
      <c r="F50" s="10">
        <v>48.8</v>
      </c>
      <c r="G50" s="10">
        <v>48.8</v>
      </c>
      <c r="H50" s="10">
        <v>48.8</v>
      </c>
      <c r="I50" s="10">
        <v>48.8</v>
      </c>
      <c r="J50" s="10">
        <v>48.8</v>
      </c>
    </row>
    <row r="51" spans="1:10" s="7" customFormat="1" ht="99.75" customHeight="1" x14ac:dyDescent="0.25">
      <c r="A51" s="28" t="s">
        <v>76</v>
      </c>
      <c r="B51" s="29" t="s">
        <v>90</v>
      </c>
      <c r="C51" s="27" t="s">
        <v>21</v>
      </c>
      <c r="D51" s="23" t="s">
        <v>12</v>
      </c>
      <c r="E51" s="10">
        <f>E52</f>
        <v>15270.8</v>
      </c>
      <c r="F51" s="10">
        <f t="shared" ref="F51:J51" si="21">F52</f>
        <v>4290</v>
      </c>
      <c r="G51" s="10">
        <f t="shared" si="21"/>
        <v>2945.2</v>
      </c>
      <c r="H51" s="10">
        <f t="shared" si="21"/>
        <v>3145.2</v>
      </c>
      <c r="I51" s="10">
        <f t="shared" si="21"/>
        <v>2445.1999999999998</v>
      </c>
      <c r="J51" s="10">
        <f t="shared" si="21"/>
        <v>2445.1999999999998</v>
      </c>
    </row>
    <row r="52" spans="1:10" s="7" customFormat="1" ht="140.25" customHeight="1" x14ac:dyDescent="0.25">
      <c r="A52" s="28"/>
      <c r="B52" s="29"/>
      <c r="C52" s="27"/>
      <c r="D52" s="23" t="s">
        <v>15</v>
      </c>
      <c r="E52" s="10">
        <f>SUM(F52:J52)</f>
        <v>15270.8</v>
      </c>
      <c r="F52" s="10">
        <f>F54+F56+F58+F60+F62+F64+F66</f>
        <v>4290</v>
      </c>
      <c r="G52" s="10">
        <f t="shared" ref="G52:J52" si="22">G54+G56+G58+G60+G62+G64+G66</f>
        <v>2945.2</v>
      </c>
      <c r="H52" s="10">
        <f t="shared" si="22"/>
        <v>3145.2</v>
      </c>
      <c r="I52" s="10">
        <f t="shared" si="22"/>
        <v>2445.1999999999998</v>
      </c>
      <c r="J52" s="10">
        <f t="shared" si="22"/>
        <v>2445.1999999999998</v>
      </c>
    </row>
    <row r="53" spans="1:10" s="7" customFormat="1" ht="45" customHeight="1" x14ac:dyDescent="0.25">
      <c r="A53" s="28" t="s">
        <v>77</v>
      </c>
      <c r="B53" s="29" t="s">
        <v>36</v>
      </c>
      <c r="C53" s="27" t="s">
        <v>21</v>
      </c>
      <c r="D53" s="23" t="s">
        <v>12</v>
      </c>
      <c r="E53" s="10">
        <f t="shared" ref="E53:E64" si="23">SUM(F53:J53)</f>
        <v>6380.7999999999993</v>
      </c>
      <c r="F53" s="10">
        <f>F54</f>
        <v>1000</v>
      </c>
      <c r="G53" s="10">
        <f t="shared" ref="G53:J53" si="24">G54</f>
        <v>1345.2</v>
      </c>
      <c r="H53" s="10">
        <f t="shared" si="24"/>
        <v>1345.2</v>
      </c>
      <c r="I53" s="10">
        <f t="shared" si="24"/>
        <v>1345.2</v>
      </c>
      <c r="J53" s="10">
        <f t="shared" si="24"/>
        <v>1345.2</v>
      </c>
    </row>
    <row r="54" spans="1:10" s="7" customFormat="1" ht="45" customHeight="1" x14ac:dyDescent="0.25">
      <c r="A54" s="28"/>
      <c r="B54" s="29"/>
      <c r="C54" s="27"/>
      <c r="D54" s="23" t="s">
        <v>15</v>
      </c>
      <c r="E54" s="10">
        <f t="shared" si="23"/>
        <v>6380.7999999999993</v>
      </c>
      <c r="F54" s="10">
        <v>1000</v>
      </c>
      <c r="G54" s="10">
        <v>1345.2</v>
      </c>
      <c r="H54" s="10">
        <v>1345.2</v>
      </c>
      <c r="I54" s="10">
        <v>1345.2</v>
      </c>
      <c r="J54" s="10">
        <v>1345.2</v>
      </c>
    </row>
    <row r="55" spans="1:10" s="7" customFormat="1" ht="45" customHeight="1" x14ac:dyDescent="0.25">
      <c r="A55" s="28" t="s">
        <v>78</v>
      </c>
      <c r="B55" s="29" t="s">
        <v>35</v>
      </c>
      <c r="C55" s="27" t="s">
        <v>21</v>
      </c>
      <c r="D55" s="23" t="s">
        <v>12</v>
      </c>
      <c r="E55" s="10">
        <f t="shared" si="23"/>
        <v>3000</v>
      </c>
      <c r="F55" s="10">
        <f>F56</f>
        <v>600</v>
      </c>
      <c r="G55" s="10">
        <f t="shared" ref="G55:J55" si="25">SUM(G56)</f>
        <v>600</v>
      </c>
      <c r="H55" s="10">
        <f t="shared" si="25"/>
        <v>600</v>
      </c>
      <c r="I55" s="10">
        <f t="shared" si="25"/>
        <v>600</v>
      </c>
      <c r="J55" s="10">
        <f t="shared" si="25"/>
        <v>600</v>
      </c>
    </row>
    <row r="56" spans="1:10" s="7" customFormat="1" ht="45" customHeight="1" x14ac:dyDescent="0.25">
      <c r="A56" s="28"/>
      <c r="B56" s="29"/>
      <c r="C56" s="27"/>
      <c r="D56" s="23" t="s">
        <v>15</v>
      </c>
      <c r="E56" s="10">
        <f t="shared" si="23"/>
        <v>3000</v>
      </c>
      <c r="F56" s="10">
        <v>600</v>
      </c>
      <c r="G56" s="10">
        <v>600</v>
      </c>
      <c r="H56" s="10">
        <v>600</v>
      </c>
      <c r="I56" s="10">
        <v>600</v>
      </c>
      <c r="J56" s="10">
        <v>600</v>
      </c>
    </row>
    <row r="57" spans="1:10" s="7" customFormat="1" ht="44.25" customHeight="1" x14ac:dyDescent="0.25">
      <c r="A57" s="28" t="s">
        <v>79</v>
      </c>
      <c r="B57" s="29" t="s">
        <v>37</v>
      </c>
      <c r="C57" s="27" t="s">
        <v>21</v>
      </c>
      <c r="D57" s="23" t="s">
        <v>12</v>
      </c>
      <c r="E57" s="10">
        <f t="shared" si="23"/>
        <v>600</v>
      </c>
      <c r="F57" s="10">
        <v>600</v>
      </c>
      <c r="G57" s="10">
        <f t="shared" ref="G57:J57" si="26">SUM(G58)</f>
        <v>0</v>
      </c>
      <c r="H57" s="10">
        <f t="shared" si="26"/>
        <v>0</v>
      </c>
      <c r="I57" s="10">
        <f t="shared" si="26"/>
        <v>0</v>
      </c>
      <c r="J57" s="10">
        <f t="shared" si="26"/>
        <v>0</v>
      </c>
    </row>
    <row r="58" spans="1:10" s="7" customFormat="1" ht="49.5" customHeight="1" x14ac:dyDescent="0.25">
      <c r="A58" s="28"/>
      <c r="B58" s="29"/>
      <c r="C58" s="27"/>
      <c r="D58" s="23" t="s">
        <v>15</v>
      </c>
      <c r="E58" s="10">
        <f t="shared" si="23"/>
        <v>600</v>
      </c>
      <c r="F58" s="10">
        <v>600</v>
      </c>
      <c r="G58" s="10">
        <v>0</v>
      </c>
      <c r="H58" s="10">
        <v>0</v>
      </c>
      <c r="I58" s="10">
        <v>0</v>
      </c>
      <c r="J58" s="10">
        <v>0</v>
      </c>
    </row>
    <row r="59" spans="1:10" s="7" customFormat="1" ht="83.25" customHeight="1" x14ac:dyDescent="0.25">
      <c r="A59" s="28" t="s">
        <v>80</v>
      </c>
      <c r="B59" s="29" t="s">
        <v>38</v>
      </c>
      <c r="C59" s="27" t="s">
        <v>21</v>
      </c>
      <c r="D59" s="23" t="s">
        <v>12</v>
      </c>
      <c r="E59" s="10">
        <f t="shared" si="23"/>
        <v>2500</v>
      </c>
      <c r="F59" s="10">
        <f t="shared" ref="F59:J59" si="27">SUM(F60)</f>
        <v>500</v>
      </c>
      <c r="G59" s="10">
        <f t="shared" si="27"/>
        <v>500</v>
      </c>
      <c r="H59" s="10">
        <f t="shared" si="27"/>
        <v>500</v>
      </c>
      <c r="I59" s="10">
        <f t="shared" si="27"/>
        <v>500</v>
      </c>
      <c r="J59" s="10">
        <f t="shared" si="27"/>
        <v>500</v>
      </c>
    </row>
    <row r="60" spans="1:10" s="7" customFormat="1" ht="84" customHeight="1" x14ac:dyDescent="0.25">
      <c r="A60" s="28"/>
      <c r="B60" s="29"/>
      <c r="C60" s="27"/>
      <c r="D60" s="23" t="s">
        <v>15</v>
      </c>
      <c r="E60" s="10">
        <f t="shared" si="23"/>
        <v>2500</v>
      </c>
      <c r="F60" s="10">
        <v>500</v>
      </c>
      <c r="G60" s="10">
        <v>500</v>
      </c>
      <c r="H60" s="10">
        <v>500</v>
      </c>
      <c r="I60" s="10">
        <v>500</v>
      </c>
      <c r="J60" s="10">
        <v>500</v>
      </c>
    </row>
    <row r="61" spans="1:10" s="7" customFormat="1" ht="54" customHeight="1" x14ac:dyDescent="0.25">
      <c r="A61" s="28" t="s">
        <v>81</v>
      </c>
      <c r="B61" s="29" t="s">
        <v>39</v>
      </c>
      <c r="C61" s="27" t="s">
        <v>21</v>
      </c>
      <c r="D61" s="23" t="s">
        <v>12</v>
      </c>
      <c r="E61" s="10">
        <f t="shared" si="23"/>
        <v>790</v>
      </c>
      <c r="F61" s="10">
        <f>F62</f>
        <v>790</v>
      </c>
      <c r="G61" s="10">
        <f t="shared" ref="G61:J65" si="28">SUM(G62)</f>
        <v>0</v>
      </c>
      <c r="H61" s="10">
        <f t="shared" si="28"/>
        <v>0</v>
      </c>
      <c r="I61" s="10">
        <f t="shared" si="28"/>
        <v>0</v>
      </c>
      <c r="J61" s="10">
        <f t="shared" si="28"/>
        <v>0</v>
      </c>
    </row>
    <row r="62" spans="1:10" s="7" customFormat="1" ht="42" customHeight="1" x14ac:dyDescent="0.25">
      <c r="A62" s="28"/>
      <c r="B62" s="29"/>
      <c r="C62" s="27"/>
      <c r="D62" s="23" t="s">
        <v>15</v>
      </c>
      <c r="E62" s="10">
        <f t="shared" si="23"/>
        <v>790</v>
      </c>
      <c r="F62" s="10">
        <v>790</v>
      </c>
      <c r="G62" s="10">
        <v>0</v>
      </c>
      <c r="H62" s="10">
        <v>0</v>
      </c>
      <c r="I62" s="10">
        <v>0</v>
      </c>
      <c r="J62" s="10">
        <v>0</v>
      </c>
    </row>
    <row r="63" spans="1:10" s="24" customFormat="1" ht="39.75" customHeight="1" x14ac:dyDescent="0.25">
      <c r="A63" s="28" t="s">
        <v>82</v>
      </c>
      <c r="B63" s="29" t="s">
        <v>62</v>
      </c>
      <c r="C63" s="27" t="s">
        <v>21</v>
      </c>
      <c r="D63" s="23" t="s">
        <v>12</v>
      </c>
      <c r="E63" s="10">
        <f t="shared" si="23"/>
        <v>500</v>
      </c>
      <c r="F63" s="10">
        <f>F64</f>
        <v>500</v>
      </c>
      <c r="G63" s="10">
        <f t="shared" si="28"/>
        <v>0</v>
      </c>
      <c r="H63" s="10">
        <f t="shared" si="28"/>
        <v>0</v>
      </c>
      <c r="I63" s="10">
        <f t="shared" si="28"/>
        <v>0</v>
      </c>
      <c r="J63" s="10">
        <f t="shared" si="28"/>
        <v>0</v>
      </c>
    </row>
    <row r="64" spans="1:10" s="24" customFormat="1" ht="84.75" customHeight="1" x14ac:dyDescent="0.25">
      <c r="A64" s="28"/>
      <c r="B64" s="29"/>
      <c r="C64" s="27"/>
      <c r="D64" s="23" t="s">
        <v>15</v>
      </c>
      <c r="E64" s="10">
        <f t="shared" si="23"/>
        <v>500</v>
      </c>
      <c r="F64" s="10">
        <v>500</v>
      </c>
      <c r="G64" s="10">
        <v>0</v>
      </c>
      <c r="H64" s="10">
        <v>0</v>
      </c>
      <c r="I64" s="10">
        <v>0</v>
      </c>
      <c r="J64" s="10">
        <v>0</v>
      </c>
    </row>
    <row r="65" spans="1:10" s="24" customFormat="1" ht="39.75" customHeight="1" x14ac:dyDescent="0.25">
      <c r="A65" s="28" t="s">
        <v>83</v>
      </c>
      <c r="B65" s="29" t="s">
        <v>63</v>
      </c>
      <c r="C65" s="27" t="s">
        <v>21</v>
      </c>
      <c r="D65" s="23" t="s">
        <v>12</v>
      </c>
      <c r="E65" s="10">
        <f t="shared" ref="E65:E68" si="29">SUM(F65:J65)</f>
        <v>1500</v>
      </c>
      <c r="F65" s="10">
        <v>300</v>
      </c>
      <c r="G65" s="10">
        <v>500</v>
      </c>
      <c r="H65" s="10">
        <v>700</v>
      </c>
      <c r="I65" s="10">
        <f t="shared" si="28"/>
        <v>0</v>
      </c>
      <c r="J65" s="10">
        <f t="shared" si="28"/>
        <v>0</v>
      </c>
    </row>
    <row r="66" spans="1:10" s="7" customFormat="1" ht="66.75" customHeight="1" x14ac:dyDescent="0.25">
      <c r="A66" s="28"/>
      <c r="B66" s="29"/>
      <c r="C66" s="27"/>
      <c r="D66" s="23" t="s">
        <v>15</v>
      </c>
      <c r="E66" s="10">
        <f t="shared" si="29"/>
        <v>1500</v>
      </c>
      <c r="F66" s="10">
        <v>300</v>
      </c>
      <c r="G66" s="10">
        <v>500</v>
      </c>
      <c r="H66" s="10">
        <v>700</v>
      </c>
      <c r="I66" s="10">
        <v>0</v>
      </c>
      <c r="J66" s="10">
        <v>0</v>
      </c>
    </row>
    <row r="67" spans="1:10" s="7" customFormat="1" ht="40.5" customHeight="1" x14ac:dyDescent="0.25">
      <c r="A67" s="28" t="s">
        <v>84</v>
      </c>
      <c r="B67" s="29" t="s">
        <v>91</v>
      </c>
      <c r="C67" s="27" t="s">
        <v>21</v>
      </c>
      <c r="D67" s="23" t="s">
        <v>12</v>
      </c>
      <c r="E67" s="10">
        <f t="shared" si="29"/>
        <v>471.6</v>
      </c>
      <c r="F67" s="10">
        <f>SUM(F68:F68)</f>
        <v>99.2</v>
      </c>
      <c r="G67" s="10">
        <f t="shared" ref="G67:J67" si="30">SUM(G68:G68)</f>
        <v>93.1</v>
      </c>
      <c r="H67" s="10">
        <f t="shared" si="30"/>
        <v>93.1</v>
      </c>
      <c r="I67" s="10">
        <f t="shared" si="30"/>
        <v>93.1</v>
      </c>
      <c r="J67" s="10">
        <f t="shared" si="30"/>
        <v>93.1</v>
      </c>
    </row>
    <row r="68" spans="1:10" s="7" customFormat="1" ht="81" customHeight="1" x14ac:dyDescent="0.25">
      <c r="A68" s="28"/>
      <c r="B68" s="29"/>
      <c r="C68" s="27"/>
      <c r="D68" s="23" t="s">
        <v>15</v>
      </c>
      <c r="E68" s="10">
        <f t="shared" si="29"/>
        <v>471.6</v>
      </c>
      <c r="F68" s="10">
        <f>F70</f>
        <v>99.2</v>
      </c>
      <c r="G68" s="10">
        <f>G70</f>
        <v>93.1</v>
      </c>
      <c r="H68" s="10">
        <f>H70</f>
        <v>93.1</v>
      </c>
      <c r="I68" s="10">
        <f>I70</f>
        <v>93.1</v>
      </c>
      <c r="J68" s="10">
        <f>J70</f>
        <v>93.1</v>
      </c>
    </row>
    <row r="69" spans="1:10" s="7" customFormat="1" ht="59.25" customHeight="1" x14ac:dyDescent="0.25">
      <c r="A69" s="28" t="s">
        <v>85</v>
      </c>
      <c r="B69" s="29" t="s">
        <v>40</v>
      </c>
      <c r="C69" s="27" t="s">
        <v>21</v>
      </c>
      <c r="D69" s="23" t="s">
        <v>12</v>
      </c>
      <c r="E69" s="10">
        <f>E70</f>
        <v>471.6</v>
      </c>
      <c r="F69" s="10">
        <f>F70</f>
        <v>99.2</v>
      </c>
      <c r="G69" s="10">
        <f t="shared" ref="G69:J69" si="31">G70</f>
        <v>93.1</v>
      </c>
      <c r="H69" s="10">
        <f t="shared" si="31"/>
        <v>93.1</v>
      </c>
      <c r="I69" s="10">
        <f t="shared" si="31"/>
        <v>93.1</v>
      </c>
      <c r="J69" s="10">
        <f t="shared" si="31"/>
        <v>93.1</v>
      </c>
    </row>
    <row r="70" spans="1:10" s="7" customFormat="1" ht="92.25" customHeight="1" x14ac:dyDescent="0.25">
      <c r="A70" s="28"/>
      <c r="B70" s="29"/>
      <c r="C70" s="27"/>
      <c r="D70" s="23" t="s">
        <v>15</v>
      </c>
      <c r="E70" s="10">
        <f>SUM(F70:J70)</f>
        <v>471.6</v>
      </c>
      <c r="F70" s="10">
        <v>99.2</v>
      </c>
      <c r="G70" s="10">
        <v>93.1</v>
      </c>
      <c r="H70" s="10">
        <v>93.1</v>
      </c>
      <c r="I70" s="10">
        <v>93.1</v>
      </c>
      <c r="J70" s="10">
        <v>93.1</v>
      </c>
    </row>
    <row r="71" spans="1:10" s="7" customFormat="1" x14ac:dyDescent="0.25">
      <c r="A71" s="28"/>
      <c r="B71" s="29" t="s">
        <v>50</v>
      </c>
      <c r="C71" s="27" t="s">
        <v>21</v>
      </c>
      <c r="D71" s="23" t="s">
        <v>12</v>
      </c>
      <c r="E71" s="10">
        <f t="shared" ref="E71:E76" si="32">SUM(F71:J71)</f>
        <v>31302.399999999994</v>
      </c>
      <c r="F71" s="10">
        <f>F72+F73</f>
        <v>7501.1999999999989</v>
      </c>
      <c r="G71" s="10">
        <f t="shared" ref="G71:J71" si="33">SUM(G72:G73)</f>
        <v>6150.2999999999993</v>
      </c>
      <c r="H71" s="10">
        <f t="shared" si="33"/>
        <v>6350.2999999999993</v>
      </c>
      <c r="I71" s="10">
        <f t="shared" si="33"/>
        <v>5650.2999999999993</v>
      </c>
      <c r="J71" s="10">
        <f t="shared" si="33"/>
        <v>5650.2999999999993</v>
      </c>
    </row>
    <row r="72" spans="1:10" s="7" customFormat="1" ht="30" x14ac:dyDescent="0.25">
      <c r="A72" s="28"/>
      <c r="B72" s="29"/>
      <c r="C72" s="27"/>
      <c r="D72" s="23" t="s">
        <v>14</v>
      </c>
      <c r="E72" s="10">
        <f t="shared" si="32"/>
        <v>14003.999999999998</v>
      </c>
      <c r="F72" s="10">
        <f>F34+F46</f>
        <v>2800.7999999999997</v>
      </c>
      <c r="G72" s="10">
        <f t="shared" ref="G72:J72" si="34">G34+G46</f>
        <v>2800.7999999999997</v>
      </c>
      <c r="H72" s="10">
        <f t="shared" si="34"/>
        <v>2800.7999999999997</v>
      </c>
      <c r="I72" s="10">
        <f t="shared" si="34"/>
        <v>2800.7999999999997</v>
      </c>
      <c r="J72" s="10">
        <f t="shared" si="34"/>
        <v>2800.7999999999997</v>
      </c>
    </row>
    <row r="73" spans="1:10" s="7" customFormat="1" ht="30" x14ac:dyDescent="0.25">
      <c r="A73" s="28"/>
      <c r="B73" s="29"/>
      <c r="C73" s="27"/>
      <c r="D73" s="23" t="s">
        <v>15</v>
      </c>
      <c r="E73" s="10">
        <f t="shared" si="32"/>
        <v>17298.400000000001</v>
      </c>
      <c r="F73" s="10">
        <f>F35+F47+F68+F52</f>
        <v>4700.3999999999996</v>
      </c>
      <c r="G73" s="10">
        <f t="shared" ref="G73:J73" si="35">G35+G47+G68+G52</f>
        <v>3349.5</v>
      </c>
      <c r="H73" s="10">
        <f t="shared" si="35"/>
        <v>3549.5</v>
      </c>
      <c r="I73" s="10">
        <f t="shared" si="35"/>
        <v>2849.5</v>
      </c>
      <c r="J73" s="10">
        <f t="shared" si="35"/>
        <v>2849.5</v>
      </c>
    </row>
    <row r="74" spans="1:10" s="7" customFormat="1" x14ac:dyDescent="0.25">
      <c r="A74" s="28"/>
      <c r="B74" s="29" t="s">
        <v>23</v>
      </c>
      <c r="C74" s="27" t="s">
        <v>21</v>
      </c>
      <c r="D74" s="23" t="s">
        <v>12</v>
      </c>
      <c r="E74" s="10">
        <f t="shared" si="32"/>
        <v>31302.399999999994</v>
      </c>
      <c r="F74" s="10">
        <f t="shared" ref="F74:J74" si="36">SUM(F75:F76)</f>
        <v>7501.1999999999989</v>
      </c>
      <c r="G74" s="10">
        <f t="shared" si="36"/>
        <v>6150.2999999999993</v>
      </c>
      <c r="H74" s="10">
        <f t="shared" si="36"/>
        <v>6350.2999999999993</v>
      </c>
      <c r="I74" s="10">
        <f t="shared" si="36"/>
        <v>5650.2999999999993</v>
      </c>
      <c r="J74" s="10">
        <f t="shared" si="36"/>
        <v>5650.2999999999993</v>
      </c>
    </row>
    <row r="75" spans="1:10" s="7" customFormat="1" ht="30" x14ac:dyDescent="0.25">
      <c r="A75" s="28"/>
      <c r="B75" s="29"/>
      <c r="C75" s="27"/>
      <c r="D75" s="23" t="s">
        <v>14</v>
      </c>
      <c r="E75" s="10">
        <f t="shared" si="32"/>
        <v>14003.999999999998</v>
      </c>
      <c r="F75" s="10">
        <f>F34+F46</f>
        <v>2800.7999999999997</v>
      </c>
      <c r="G75" s="10">
        <f t="shared" ref="G75:J75" si="37">G34+G46</f>
        <v>2800.7999999999997</v>
      </c>
      <c r="H75" s="10">
        <f t="shared" si="37"/>
        <v>2800.7999999999997</v>
      </c>
      <c r="I75" s="10">
        <f t="shared" si="37"/>
        <v>2800.7999999999997</v>
      </c>
      <c r="J75" s="10">
        <f t="shared" si="37"/>
        <v>2800.7999999999997</v>
      </c>
    </row>
    <row r="76" spans="1:10" s="7" customFormat="1" ht="30" x14ac:dyDescent="0.25">
      <c r="A76" s="28"/>
      <c r="B76" s="29"/>
      <c r="C76" s="27"/>
      <c r="D76" s="23" t="s">
        <v>15</v>
      </c>
      <c r="E76" s="10">
        <f t="shared" si="32"/>
        <v>17298.400000000001</v>
      </c>
      <c r="F76" s="10">
        <f>F68+F47+F35+F52</f>
        <v>4700.3999999999996</v>
      </c>
      <c r="G76" s="10">
        <f t="shared" ref="G76:J76" si="38">G68+G47+G35+G52</f>
        <v>3349.5</v>
      </c>
      <c r="H76" s="10">
        <f t="shared" si="38"/>
        <v>3549.5</v>
      </c>
      <c r="I76" s="10">
        <f t="shared" si="38"/>
        <v>2849.5</v>
      </c>
      <c r="J76" s="10">
        <f t="shared" si="38"/>
        <v>2849.5</v>
      </c>
    </row>
    <row r="77" spans="1:10" s="7" customFormat="1" x14ac:dyDescent="0.25">
      <c r="A77" s="53" t="s">
        <v>86</v>
      </c>
      <c r="B77" s="54"/>
      <c r="C77" s="54"/>
      <c r="D77" s="54"/>
      <c r="E77" s="54"/>
      <c r="F77" s="54"/>
      <c r="G77" s="54"/>
      <c r="H77" s="54"/>
      <c r="I77" s="54"/>
      <c r="J77" s="55"/>
    </row>
    <row r="78" spans="1:10" s="7" customFormat="1" x14ac:dyDescent="0.25">
      <c r="A78" s="53" t="s">
        <v>87</v>
      </c>
      <c r="B78" s="54"/>
      <c r="C78" s="54"/>
      <c r="D78" s="54"/>
      <c r="E78" s="54"/>
      <c r="F78" s="54"/>
      <c r="G78" s="54"/>
      <c r="H78" s="54"/>
      <c r="I78" s="54"/>
      <c r="J78" s="55"/>
    </row>
    <row r="79" spans="1:10" s="7" customFormat="1" ht="68.25" customHeight="1" x14ac:dyDescent="0.25">
      <c r="A79" s="28" t="s">
        <v>88</v>
      </c>
      <c r="B79" s="29" t="s">
        <v>92</v>
      </c>
      <c r="C79" s="51" t="s">
        <v>93</v>
      </c>
      <c r="D79" s="23" t="s">
        <v>12</v>
      </c>
      <c r="E79" s="10">
        <f>E80</f>
        <v>6586</v>
      </c>
      <c r="F79" s="10">
        <f t="shared" ref="F79:J79" si="39">F80</f>
        <v>6586</v>
      </c>
      <c r="G79" s="10">
        <f t="shared" si="39"/>
        <v>0</v>
      </c>
      <c r="H79" s="10">
        <f t="shared" si="39"/>
        <v>0</v>
      </c>
      <c r="I79" s="10">
        <f t="shared" si="39"/>
        <v>0</v>
      </c>
      <c r="J79" s="10">
        <f t="shared" si="39"/>
        <v>0</v>
      </c>
    </row>
    <row r="80" spans="1:10" s="7" customFormat="1" ht="85.5" customHeight="1" x14ac:dyDescent="0.25">
      <c r="A80" s="28"/>
      <c r="B80" s="29"/>
      <c r="C80" s="52"/>
      <c r="D80" s="23" t="s">
        <v>15</v>
      </c>
      <c r="E80" s="10">
        <f>F80+G80+H80+I80+J80</f>
        <v>6586</v>
      </c>
      <c r="F80" s="10">
        <v>6586</v>
      </c>
      <c r="G80" s="10">
        <v>0</v>
      </c>
      <c r="H80" s="10">
        <v>0</v>
      </c>
      <c r="I80" s="10">
        <v>0</v>
      </c>
      <c r="J80" s="10">
        <v>0</v>
      </c>
    </row>
    <row r="81" spans="1:12" s="7" customFormat="1" ht="39.75" customHeight="1" x14ac:dyDescent="0.25">
      <c r="A81" s="28"/>
      <c r="B81" s="27" t="s">
        <v>94</v>
      </c>
      <c r="C81" s="51" t="s">
        <v>93</v>
      </c>
      <c r="D81" s="23" t="s">
        <v>12</v>
      </c>
      <c r="E81" s="10">
        <f>E82</f>
        <v>6586</v>
      </c>
      <c r="F81" s="10">
        <f t="shared" ref="F81:J81" si="40">F82</f>
        <v>6586</v>
      </c>
      <c r="G81" s="10">
        <f t="shared" si="40"/>
        <v>0</v>
      </c>
      <c r="H81" s="10">
        <f t="shared" si="40"/>
        <v>0</v>
      </c>
      <c r="I81" s="10">
        <f t="shared" si="40"/>
        <v>0</v>
      </c>
      <c r="J81" s="10">
        <f t="shared" si="40"/>
        <v>0</v>
      </c>
    </row>
    <row r="82" spans="1:12" s="7" customFormat="1" ht="39.75" customHeight="1" x14ac:dyDescent="0.25">
      <c r="A82" s="28"/>
      <c r="B82" s="27"/>
      <c r="C82" s="52"/>
      <c r="D82" s="23" t="s">
        <v>15</v>
      </c>
      <c r="E82" s="10">
        <f>F82+G82+H82+I82+J82</f>
        <v>6586</v>
      </c>
      <c r="F82" s="10">
        <f>F80</f>
        <v>6586</v>
      </c>
      <c r="G82" s="10">
        <f t="shared" ref="G82:J82" si="41">G80</f>
        <v>0</v>
      </c>
      <c r="H82" s="10">
        <f t="shared" si="41"/>
        <v>0</v>
      </c>
      <c r="I82" s="10">
        <f t="shared" si="41"/>
        <v>0</v>
      </c>
      <c r="J82" s="10">
        <f t="shared" si="41"/>
        <v>0</v>
      </c>
    </row>
    <row r="83" spans="1:12" s="7" customFormat="1" ht="45.75" customHeight="1" x14ac:dyDescent="0.25">
      <c r="A83" s="28"/>
      <c r="B83" s="27" t="s">
        <v>95</v>
      </c>
      <c r="C83" s="51" t="s">
        <v>93</v>
      </c>
      <c r="D83" s="23" t="s">
        <v>12</v>
      </c>
      <c r="E83" s="10">
        <f>E84</f>
        <v>6586</v>
      </c>
      <c r="F83" s="10">
        <f t="shared" ref="F83" si="42">F84</f>
        <v>6586</v>
      </c>
      <c r="G83" s="10">
        <f t="shared" ref="G83" si="43">G84</f>
        <v>0</v>
      </c>
      <c r="H83" s="10">
        <f t="shared" ref="H83" si="44">H84</f>
        <v>0</v>
      </c>
      <c r="I83" s="10">
        <f t="shared" ref="I83" si="45">I84</f>
        <v>0</v>
      </c>
      <c r="J83" s="10">
        <f t="shared" ref="J83" si="46">J84</f>
        <v>0</v>
      </c>
    </row>
    <row r="84" spans="1:12" s="7" customFormat="1" ht="45.75" customHeight="1" x14ac:dyDescent="0.25">
      <c r="A84" s="28"/>
      <c r="B84" s="27"/>
      <c r="C84" s="52"/>
      <c r="D84" s="23" t="s">
        <v>15</v>
      </c>
      <c r="E84" s="10">
        <f>F84+G84+H84+I84+J84</f>
        <v>6586</v>
      </c>
      <c r="F84" s="10">
        <f>F80</f>
        <v>6586</v>
      </c>
      <c r="G84" s="10">
        <v>0</v>
      </c>
      <c r="H84" s="10">
        <v>0</v>
      </c>
      <c r="I84" s="10">
        <v>0</v>
      </c>
      <c r="J84" s="10">
        <v>0</v>
      </c>
    </row>
    <row r="85" spans="1:12" s="7" customFormat="1" x14ac:dyDescent="0.25">
      <c r="A85" s="32" t="s">
        <v>24</v>
      </c>
      <c r="B85" s="33"/>
      <c r="C85" s="30"/>
      <c r="D85" s="23" t="s">
        <v>12</v>
      </c>
      <c r="E85" s="18">
        <f>F85+G85+H85+I85+J85</f>
        <v>258702.30000000002</v>
      </c>
      <c r="F85" s="18">
        <f t="shared" ref="F85:J85" si="47">SUM(F86:F88)</f>
        <v>59127.1</v>
      </c>
      <c r="G85" s="18">
        <f t="shared" si="47"/>
        <v>50118.400000000009</v>
      </c>
      <c r="H85" s="18">
        <f t="shared" si="47"/>
        <v>50285.600000000006</v>
      </c>
      <c r="I85" s="18">
        <f t="shared" si="47"/>
        <v>49585.600000000006</v>
      </c>
      <c r="J85" s="18">
        <f t="shared" si="47"/>
        <v>49585.600000000006</v>
      </c>
      <c r="L85" s="25"/>
    </row>
    <row r="86" spans="1:12" s="7" customFormat="1" ht="30" x14ac:dyDescent="0.25">
      <c r="A86" s="57"/>
      <c r="B86" s="58"/>
      <c r="C86" s="56"/>
      <c r="D86" s="23" t="s">
        <v>13</v>
      </c>
      <c r="E86" s="10">
        <f>SUM(F86:J86)</f>
        <v>1038</v>
      </c>
      <c r="F86" s="10">
        <f>F28</f>
        <v>1038</v>
      </c>
      <c r="G86" s="10">
        <f>G28</f>
        <v>0</v>
      </c>
      <c r="H86" s="10">
        <f>H28</f>
        <v>0</v>
      </c>
      <c r="I86" s="10">
        <f>I28</f>
        <v>0</v>
      </c>
      <c r="J86" s="10">
        <f>J28</f>
        <v>0</v>
      </c>
      <c r="L86" s="25"/>
    </row>
    <row r="87" spans="1:12" s="7" customFormat="1" ht="30" x14ac:dyDescent="0.25">
      <c r="A87" s="57"/>
      <c r="B87" s="58"/>
      <c r="C87" s="56"/>
      <c r="D87" s="23" t="s">
        <v>14</v>
      </c>
      <c r="E87" s="10">
        <f>F87+G87+H87+I87+J87</f>
        <v>14003.999999999998</v>
      </c>
      <c r="F87" s="10">
        <f>F75</f>
        <v>2800.7999999999997</v>
      </c>
      <c r="G87" s="10">
        <f>G75</f>
        <v>2800.7999999999997</v>
      </c>
      <c r="H87" s="10">
        <f>H75</f>
        <v>2800.7999999999997</v>
      </c>
      <c r="I87" s="10">
        <f>I75</f>
        <v>2800.7999999999997</v>
      </c>
      <c r="J87" s="10">
        <f>J75</f>
        <v>2800.7999999999997</v>
      </c>
    </row>
    <row r="88" spans="1:12" s="7" customFormat="1" ht="30" x14ac:dyDescent="0.25">
      <c r="A88" s="34"/>
      <c r="B88" s="35"/>
      <c r="C88" s="31"/>
      <c r="D88" s="23" t="s">
        <v>15</v>
      </c>
      <c r="E88" s="10">
        <f>F88+G88+H88+I88+J88</f>
        <v>243660.3</v>
      </c>
      <c r="F88" s="10">
        <f>F76+F29+F84</f>
        <v>55288.299999999996</v>
      </c>
      <c r="G88" s="10">
        <f t="shared" ref="G88:J88" si="48">G76+G29+G84</f>
        <v>47317.600000000006</v>
      </c>
      <c r="H88" s="10">
        <f t="shared" si="48"/>
        <v>47484.800000000003</v>
      </c>
      <c r="I88" s="10">
        <f t="shared" si="48"/>
        <v>46784.800000000003</v>
      </c>
      <c r="J88" s="10">
        <f t="shared" si="48"/>
        <v>46784.800000000003</v>
      </c>
    </row>
    <row r="89" spans="1:12" s="7" customFormat="1" x14ac:dyDescent="0.25">
      <c r="A89" s="32" t="s">
        <v>42</v>
      </c>
      <c r="B89" s="60"/>
      <c r="C89" s="59"/>
      <c r="D89" s="23" t="s">
        <v>12</v>
      </c>
      <c r="E89" s="10">
        <f>F89+G89+H89+I89+J89</f>
        <v>0</v>
      </c>
      <c r="F89" s="10">
        <f>F90+F91+F92</f>
        <v>0</v>
      </c>
      <c r="G89" s="10">
        <f t="shared" ref="G89:J89" si="49">G90+G91+G92</f>
        <v>0</v>
      </c>
      <c r="H89" s="10">
        <f t="shared" si="49"/>
        <v>0</v>
      </c>
      <c r="I89" s="10">
        <f t="shared" si="49"/>
        <v>0</v>
      </c>
      <c r="J89" s="10">
        <f t="shared" si="49"/>
        <v>0</v>
      </c>
    </row>
    <row r="90" spans="1:12" s="7" customFormat="1" ht="30" x14ac:dyDescent="0.25">
      <c r="A90" s="57"/>
      <c r="B90" s="61"/>
      <c r="C90" s="59"/>
      <c r="D90" s="23" t="s">
        <v>13</v>
      </c>
      <c r="E90" s="10">
        <f t="shared" ref="E90:E92" si="50">F90+G90+H90+I90+J90</f>
        <v>0</v>
      </c>
      <c r="F90" s="10">
        <v>0</v>
      </c>
      <c r="G90" s="10">
        <v>0</v>
      </c>
      <c r="H90" s="10">
        <v>0</v>
      </c>
      <c r="I90" s="10">
        <v>0</v>
      </c>
      <c r="J90" s="10">
        <v>0</v>
      </c>
    </row>
    <row r="91" spans="1:12" s="7" customFormat="1" ht="30" x14ac:dyDescent="0.25">
      <c r="A91" s="57"/>
      <c r="B91" s="61"/>
      <c r="C91" s="59"/>
      <c r="D91" s="23" t="s">
        <v>14</v>
      </c>
      <c r="E91" s="10">
        <f t="shared" si="50"/>
        <v>0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</row>
    <row r="92" spans="1:12" s="7" customFormat="1" ht="30" x14ac:dyDescent="0.25">
      <c r="A92" s="34"/>
      <c r="B92" s="62"/>
      <c r="C92" s="59"/>
      <c r="D92" s="23" t="s">
        <v>15</v>
      </c>
      <c r="E92" s="10">
        <f t="shared" si="50"/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</row>
    <row r="93" spans="1:12" s="7" customFormat="1" x14ac:dyDescent="0.25">
      <c r="A93" s="32" t="s">
        <v>43</v>
      </c>
      <c r="B93" s="33"/>
      <c r="C93" s="59"/>
      <c r="D93" s="23" t="s">
        <v>12</v>
      </c>
      <c r="E93" s="10">
        <f>F93+G93+H93+I93+J93</f>
        <v>0</v>
      </c>
      <c r="F93" s="10">
        <f>F94+F95+F96</f>
        <v>0</v>
      </c>
      <c r="G93" s="10">
        <f t="shared" ref="G93:J93" si="51">G94+G95+G96</f>
        <v>0</v>
      </c>
      <c r="H93" s="10">
        <f t="shared" si="51"/>
        <v>0</v>
      </c>
      <c r="I93" s="10">
        <f t="shared" si="51"/>
        <v>0</v>
      </c>
      <c r="J93" s="10">
        <f t="shared" si="51"/>
        <v>0</v>
      </c>
    </row>
    <row r="94" spans="1:12" s="7" customFormat="1" ht="30" x14ac:dyDescent="0.25">
      <c r="A94" s="57"/>
      <c r="B94" s="58"/>
      <c r="C94" s="59"/>
      <c r="D94" s="23" t="s">
        <v>13</v>
      </c>
      <c r="E94" s="10">
        <f t="shared" ref="E94:E96" si="52">F94+G94+H94+I94+J94</f>
        <v>0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</row>
    <row r="95" spans="1:12" s="7" customFormat="1" ht="30" x14ac:dyDescent="0.25">
      <c r="A95" s="57"/>
      <c r="B95" s="58"/>
      <c r="C95" s="59"/>
      <c r="D95" s="23" t="s">
        <v>14</v>
      </c>
      <c r="E95" s="10">
        <f t="shared" si="52"/>
        <v>0</v>
      </c>
      <c r="F95" s="10">
        <v>0</v>
      </c>
      <c r="G95" s="10">
        <v>0</v>
      </c>
      <c r="H95" s="10">
        <v>0</v>
      </c>
      <c r="I95" s="10">
        <v>0</v>
      </c>
      <c r="J95" s="10">
        <v>0</v>
      </c>
    </row>
    <row r="96" spans="1:12" s="7" customFormat="1" ht="30" x14ac:dyDescent="0.25">
      <c r="A96" s="34"/>
      <c r="B96" s="35"/>
      <c r="C96" s="59"/>
      <c r="D96" s="23" t="s">
        <v>15</v>
      </c>
      <c r="E96" s="10">
        <f t="shared" si="52"/>
        <v>0</v>
      </c>
      <c r="F96" s="10">
        <v>0</v>
      </c>
      <c r="G96" s="10">
        <v>0</v>
      </c>
      <c r="H96" s="10">
        <v>0</v>
      </c>
      <c r="I96" s="10">
        <v>0</v>
      </c>
      <c r="J96" s="10">
        <v>0</v>
      </c>
    </row>
    <row r="97" spans="1:11" s="7" customFormat="1" x14ac:dyDescent="0.25">
      <c r="A97" s="63" t="s">
        <v>25</v>
      </c>
      <c r="B97" s="64"/>
      <c r="C97" s="19"/>
      <c r="D97" s="23"/>
      <c r="E97" s="10"/>
      <c r="F97" s="10"/>
      <c r="G97" s="10"/>
      <c r="H97" s="10"/>
      <c r="I97" s="10"/>
      <c r="J97" s="10"/>
    </row>
    <row r="98" spans="1:11" x14ac:dyDescent="0.25">
      <c r="A98" s="32" t="s">
        <v>26</v>
      </c>
      <c r="B98" s="33"/>
      <c r="C98" s="30"/>
      <c r="D98" s="23" t="s">
        <v>12</v>
      </c>
      <c r="E98" s="10">
        <f t="shared" ref="E98:E102" si="53">F98+G98+H98+I98+J98</f>
        <v>110950.6</v>
      </c>
      <c r="F98" s="10">
        <f>SUM(F99:F100)</f>
        <v>23073.1</v>
      </c>
      <c r="G98" s="10">
        <f>SUM(G99:G100)</f>
        <v>21972</v>
      </c>
      <c r="H98" s="10">
        <f>SUM(H99:H100)</f>
        <v>21968.5</v>
      </c>
      <c r="I98" s="10">
        <f>SUM(I99:I100)</f>
        <v>21968.5</v>
      </c>
      <c r="J98" s="10">
        <f>SUM(J99:J100)</f>
        <v>21968.5</v>
      </c>
      <c r="K98" s="7"/>
    </row>
    <row r="99" spans="1:11" ht="30" x14ac:dyDescent="0.25">
      <c r="A99" s="57"/>
      <c r="B99" s="58"/>
      <c r="C99" s="56"/>
      <c r="D99" s="23" t="s">
        <v>13</v>
      </c>
      <c r="E99" s="10">
        <f t="shared" si="53"/>
        <v>1038</v>
      </c>
      <c r="F99" s="10">
        <f>F23</f>
        <v>1038</v>
      </c>
      <c r="G99" s="10">
        <f>G23</f>
        <v>0</v>
      </c>
      <c r="H99" s="10">
        <f>H23</f>
        <v>0</v>
      </c>
      <c r="I99" s="10">
        <f>I23</f>
        <v>0</v>
      </c>
      <c r="J99" s="10">
        <f>J23</f>
        <v>0</v>
      </c>
      <c r="K99" s="7"/>
    </row>
    <row r="100" spans="1:11" ht="30" x14ac:dyDescent="0.25">
      <c r="A100" s="34"/>
      <c r="B100" s="35"/>
      <c r="C100" s="31"/>
      <c r="D100" s="23" t="s">
        <v>15</v>
      </c>
      <c r="E100" s="10">
        <f t="shared" si="53"/>
        <v>109912.6</v>
      </c>
      <c r="F100" s="10">
        <f>F20+F18</f>
        <v>22035.1</v>
      </c>
      <c r="G100" s="10">
        <f>G20+G18</f>
        <v>21972</v>
      </c>
      <c r="H100" s="10">
        <f>H20+H18</f>
        <v>21968.5</v>
      </c>
      <c r="I100" s="10">
        <f>I20+I18</f>
        <v>21968.5</v>
      </c>
      <c r="J100" s="10">
        <f>J20+J18</f>
        <v>21968.5</v>
      </c>
      <c r="K100" s="7"/>
    </row>
    <row r="101" spans="1:11" x14ac:dyDescent="0.25">
      <c r="A101" s="32" t="s">
        <v>27</v>
      </c>
      <c r="B101" s="33"/>
      <c r="C101" s="30"/>
      <c r="D101" s="23" t="s">
        <v>12</v>
      </c>
      <c r="E101" s="10">
        <f t="shared" si="53"/>
        <v>32361.8</v>
      </c>
      <c r="F101" s="10">
        <f t="shared" ref="F101:J101" si="54">SUM(F102)</f>
        <v>6466.5</v>
      </c>
      <c r="G101" s="10">
        <f t="shared" si="54"/>
        <v>6495.8</v>
      </c>
      <c r="H101" s="10">
        <f t="shared" si="54"/>
        <v>6466.5</v>
      </c>
      <c r="I101" s="10">
        <f t="shared" si="54"/>
        <v>6466.5</v>
      </c>
      <c r="J101" s="10">
        <f t="shared" si="54"/>
        <v>6466.5</v>
      </c>
      <c r="K101" s="7"/>
    </row>
    <row r="102" spans="1:11" ht="30" x14ac:dyDescent="0.25">
      <c r="A102" s="34"/>
      <c r="B102" s="35"/>
      <c r="C102" s="31"/>
      <c r="D102" s="23" t="s">
        <v>15</v>
      </c>
      <c r="E102" s="10">
        <f t="shared" si="53"/>
        <v>32361.8</v>
      </c>
      <c r="F102" s="10">
        <f>F22</f>
        <v>6466.5</v>
      </c>
      <c r="G102" s="10">
        <f>G22</f>
        <v>6495.8</v>
      </c>
      <c r="H102" s="10">
        <f>H22</f>
        <v>6466.5</v>
      </c>
      <c r="I102" s="10">
        <f>I22</f>
        <v>6466.5</v>
      </c>
      <c r="J102" s="10">
        <f>J22</f>
        <v>6466.5</v>
      </c>
      <c r="K102" s="7"/>
    </row>
    <row r="103" spans="1:11" x14ac:dyDescent="0.25">
      <c r="A103" s="32" t="s">
        <v>28</v>
      </c>
      <c r="B103" s="33"/>
      <c r="C103" s="30"/>
      <c r="D103" s="23" t="s">
        <v>12</v>
      </c>
      <c r="E103" s="10">
        <f>F103+G103+I103+H103+J103</f>
        <v>108803.9</v>
      </c>
      <c r="F103" s="10">
        <f t="shared" ref="F103:J103" si="55">SUM(F104:F105)</f>
        <v>23001.499999999996</v>
      </c>
      <c r="G103" s="10">
        <f t="shared" si="55"/>
        <v>21650.6</v>
      </c>
      <c r="H103" s="10">
        <f t="shared" si="55"/>
        <v>21850.6</v>
      </c>
      <c r="I103" s="10">
        <f t="shared" si="55"/>
        <v>21150.6</v>
      </c>
      <c r="J103" s="10">
        <f t="shared" si="55"/>
        <v>21150.6</v>
      </c>
      <c r="K103" s="7"/>
    </row>
    <row r="104" spans="1:11" ht="30" x14ac:dyDescent="0.25">
      <c r="A104" s="57"/>
      <c r="B104" s="58"/>
      <c r="C104" s="56"/>
      <c r="D104" s="23" t="s">
        <v>14</v>
      </c>
      <c r="E104" s="10">
        <f>F104+G104+I104+H104+J104</f>
        <v>14003.999999999998</v>
      </c>
      <c r="F104" s="10">
        <f>F75</f>
        <v>2800.7999999999997</v>
      </c>
      <c r="G104" s="10">
        <f>G75</f>
        <v>2800.7999999999997</v>
      </c>
      <c r="H104" s="10">
        <f>H75</f>
        <v>2800.7999999999997</v>
      </c>
      <c r="I104" s="10">
        <f>I75</f>
        <v>2800.7999999999997</v>
      </c>
      <c r="J104" s="10">
        <f>J75</f>
        <v>2800.7999999999997</v>
      </c>
      <c r="K104" s="7"/>
    </row>
    <row r="105" spans="1:11" ht="30" x14ac:dyDescent="0.25">
      <c r="A105" s="34"/>
      <c r="B105" s="35"/>
      <c r="C105" s="31"/>
      <c r="D105" s="23" t="s">
        <v>15</v>
      </c>
      <c r="E105" s="10">
        <f>F105+G105+I105+H105+J105</f>
        <v>94799.900000000009</v>
      </c>
      <c r="F105" s="10">
        <f>F76+F21</f>
        <v>20200.699999999997</v>
      </c>
      <c r="G105" s="10">
        <f>G76+G21</f>
        <v>18849.8</v>
      </c>
      <c r="H105" s="10">
        <f>H76+H21</f>
        <v>19049.8</v>
      </c>
      <c r="I105" s="10">
        <f>I76+I21</f>
        <v>18349.8</v>
      </c>
      <c r="J105" s="10">
        <f>J76+J21</f>
        <v>18349.8</v>
      </c>
      <c r="K105" s="7"/>
    </row>
    <row r="106" spans="1:11" ht="25.5" customHeight="1" x14ac:dyDescent="0.25">
      <c r="A106" s="49" t="s">
        <v>96</v>
      </c>
      <c r="B106" s="49"/>
      <c r="C106" s="50"/>
      <c r="D106" s="23" t="s">
        <v>12</v>
      </c>
      <c r="E106" s="10">
        <f>E107</f>
        <v>6586</v>
      </c>
      <c r="F106" s="10">
        <f t="shared" ref="F106:J106" si="56">F107</f>
        <v>6586</v>
      </c>
      <c r="G106" s="10">
        <f t="shared" si="56"/>
        <v>0</v>
      </c>
      <c r="H106" s="10">
        <f t="shared" si="56"/>
        <v>0</v>
      </c>
      <c r="I106" s="10">
        <f t="shared" si="56"/>
        <v>0</v>
      </c>
      <c r="J106" s="10">
        <f t="shared" si="56"/>
        <v>0</v>
      </c>
      <c r="K106" s="7"/>
    </row>
    <row r="107" spans="1:11" ht="30" x14ac:dyDescent="0.25">
      <c r="A107" s="49"/>
      <c r="B107" s="49"/>
      <c r="C107" s="50"/>
      <c r="D107" s="23" t="s">
        <v>15</v>
      </c>
      <c r="E107" s="10">
        <f>F107+G107+H107+I107+J107</f>
        <v>6586</v>
      </c>
      <c r="F107" s="10">
        <f>F80</f>
        <v>6586</v>
      </c>
      <c r="G107" s="10">
        <v>0</v>
      </c>
      <c r="H107" s="10">
        <v>0</v>
      </c>
      <c r="I107" s="10">
        <v>0</v>
      </c>
      <c r="J107" s="10">
        <v>0</v>
      </c>
      <c r="K107" s="7"/>
    </row>
    <row r="108" spans="1:11" x14ac:dyDescent="0.25">
      <c r="A108" s="26"/>
      <c r="B108" s="7"/>
      <c r="C108" s="7"/>
      <c r="D108" s="7"/>
      <c r="E108" s="7"/>
      <c r="F108" s="7"/>
      <c r="G108" s="7"/>
      <c r="H108" s="7"/>
      <c r="I108" s="7"/>
      <c r="J108" s="7"/>
      <c r="K108" s="7"/>
    </row>
    <row r="109" spans="1:11" x14ac:dyDescent="0.25">
      <c r="A109" s="26"/>
      <c r="B109" s="7"/>
      <c r="C109" s="7"/>
      <c r="D109" s="7"/>
      <c r="E109" s="25"/>
      <c r="F109" s="7"/>
      <c r="G109" s="7"/>
      <c r="H109" s="7"/>
      <c r="I109" s="7"/>
      <c r="J109" s="7"/>
      <c r="K109" s="7"/>
    </row>
  </sheetData>
  <mergeCells count="107">
    <mergeCell ref="A106:B107"/>
    <mergeCell ref="C106:C107"/>
    <mergeCell ref="A81:A82"/>
    <mergeCell ref="B81:B82"/>
    <mergeCell ref="C81:C82"/>
    <mergeCell ref="A83:A84"/>
    <mergeCell ref="B83:B84"/>
    <mergeCell ref="C83:C84"/>
    <mergeCell ref="A77:J77"/>
    <mergeCell ref="A78:J78"/>
    <mergeCell ref="A79:A80"/>
    <mergeCell ref="B79:B80"/>
    <mergeCell ref="C79:C80"/>
    <mergeCell ref="C85:C88"/>
    <mergeCell ref="A85:B88"/>
    <mergeCell ref="C89:C92"/>
    <mergeCell ref="A89:B92"/>
    <mergeCell ref="C103:C105"/>
    <mergeCell ref="A103:B105"/>
    <mergeCell ref="C93:C96"/>
    <mergeCell ref="A93:B96"/>
    <mergeCell ref="A97:B97"/>
    <mergeCell ref="C98:C100"/>
    <mergeCell ref="A98:B100"/>
    <mergeCell ref="A27:A29"/>
    <mergeCell ref="B27:B29"/>
    <mergeCell ref="C27:C29"/>
    <mergeCell ref="A30:J30"/>
    <mergeCell ref="A7:J7"/>
    <mergeCell ref="A8:A10"/>
    <mergeCell ref="B8:B10"/>
    <mergeCell ref="C8:C10"/>
    <mergeCell ref="G1:J1"/>
    <mergeCell ref="G2:J2"/>
    <mergeCell ref="G3:J3"/>
    <mergeCell ref="G4:J4"/>
    <mergeCell ref="A6:J6"/>
    <mergeCell ref="D8:D10"/>
    <mergeCell ref="E8:J9"/>
    <mergeCell ref="G5:H5"/>
    <mergeCell ref="A14:J14"/>
    <mergeCell ref="A15:A17"/>
    <mergeCell ref="B15:B17"/>
    <mergeCell ref="C15:C17"/>
    <mergeCell ref="A12:J12"/>
    <mergeCell ref="A13:J13"/>
    <mergeCell ref="A24:A26"/>
    <mergeCell ref="B24:B26"/>
    <mergeCell ref="C24:C26"/>
    <mergeCell ref="A31:J31"/>
    <mergeCell ref="A32:J32"/>
    <mergeCell ref="A33:A35"/>
    <mergeCell ref="B33:B35"/>
    <mergeCell ref="C33:C35"/>
    <mergeCell ref="A48:A50"/>
    <mergeCell ref="B48:B50"/>
    <mergeCell ref="C48:C50"/>
    <mergeCell ref="B59:B60"/>
    <mergeCell ref="C59:C60"/>
    <mergeCell ref="A36:A38"/>
    <mergeCell ref="B36:B38"/>
    <mergeCell ref="C36:C38"/>
    <mergeCell ref="A39:A41"/>
    <mergeCell ref="B39:B41"/>
    <mergeCell ref="C39:C41"/>
    <mergeCell ref="A53:A54"/>
    <mergeCell ref="B53:B54"/>
    <mergeCell ref="C53:C54"/>
    <mergeCell ref="A55:A56"/>
    <mergeCell ref="B55:B56"/>
    <mergeCell ref="C55:C56"/>
    <mergeCell ref="A65:A66"/>
    <mergeCell ref="B65:B66"/>
    <mergeCell ref="C65:C66"/>
    <mergeCell ref="A59:A60"/>
    <mergeCell ref="A61:A62"/>
    <mergeCell ref="B61:B62"/>
    <mergeCell ref="C61:C62"/>
    <mergeCell ref="A63:A64"/>
    <mergeCell ref="B63:B64"/>
    <mergeCell ref="C63:C64"/>
    <mergeCell ref="A51:A52"/>
    <mergeCell ref="A42:A44"/>
    <mergeCell ref="B42:B44"/>
    <mergeCell ref="C42:C44"/>
    <mergeCell ref="A45:A47"/>
    <mergeCell ref="B45:B47"/>
    <mergeCell ref="C45:C47"/>
    <mergeCell ref="B51:B52"/>
    <mergeCell ref="C51:C52"/>
    <mergeCell ref="C67:C68"/>
    <mergeCell ref="A69:A70"/>
    <mergeCell ref="B69:B70"/>
    <mergeCell ref="C69:C70"/>
    <mergeCell ref="C101:C102"/>
    <mergeCell ref="A101:B102"/>
    <mergeCell ref="A57:A58"/>
    <mergeCell ref="B57:B58"/>
    <mergeCell ref="C57:C58"/>
    <mergeCell ref="A71:A73"/>
    <mergeCell ref="B71:B73"/>
    <mergeCell ref="C71:C73"/>
    <mergeCell ref="A74:A76"/>
    <mergeCell ref="B74:B76"/>
    <mergeCell ref="C74:C76"/>
    <mergeCell ref="A67:A68"/>
    <mergeCell ref="B67:B68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79" firstPageNumber="12" fitToHeight="7" orientation="landscape" useFirstPageNumber="1" horizontalDpi="4294967295" verticalDpi="4294967295" r:id="rId1"/>
  <headerFooter>
    <oddHeader>&amp;C&amp;P</oddHeader>
  </headerFooter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2</vt:lpstr>
      <vt:lpstr>Лист2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2021-05-21T11:22:27Z</dcterms:modified>
</cp:coreProperties>
</file>