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</sheets>
  <calcPr calcId="152511"/>
  <fileRecoveryPr repairLoad="1"/>
</workbook>
</file>

<file path=xl/calcChain.xml><?xml version="1.0" encoding="utf-8"?>
<calcChain xmlns="http://schemas.openxmlformats.org/spreadsheetml/2006/main">
  <c r="C103" i="1" l="1"/>
  <c r="B63" i="1"/>
  <c r="C63" i="1"/>
  <c r="C62" i="1"/>
  <c r="C69" i="1" l="1"/>
  <c r="E48" i="1"/>
  <c r="C48" i="1"/>
  <c r="C41" i="1" l="1"/>
  <c r="E27" i="1"/>
  <c r="C27" i="1"/>
  <c r="E13" i="1"/>
  <c r="C13" i="1"/>
  <c r="AE137" i="1" l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AI137" i="1" s="1"/>
  <c r="H137" i="1"/>
  <c r="AH137" i="1" s="1"/>
  <c r="AH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AJ132" i="1"/>
  <c r="AI132" i="1"/>
  <c r="AH132" i="1"/>
  <c r="AG132" i="1"/>
  <c r="AJ131" i="1"/>
  <c r="AI131" i="1"/>
  <c r="AH131" i="1"/>
  <c r="AG131" i="1"/>
  <c r="AC130" i="1"/>
  <c r="AC127" i="1" s="1"/>
  <c r="Y130" i="1"/>
  <c r="Y127" i="1" s="1"/>
  <c r="U130" i="1"/>
  <c r="U127" i="1" s="1"/>
  <c r="Q130" i="1"/>
  <c r="Q127" i="1" s="1"/>
  <c r="M130" i="1"/>
  <c r="M127" i="1" s="1"/>
  <c r="I130" i="1"/>
  <c r="AJ129" i="1"/>
  <c r="AI129" i="1"/>
  <c r="AH129" i="1"/>
  <c r="AG129" i="1"/>
  <c r="AJ128" i="1"/>
  <c r="AI128" i="1"/>
  <c r="AH128" i="1"/>
  <c r="AG128" i="1"/>
  <c r="E124" i="1"/>
  <c r="C124" i="1"/>
  <c r="C121" i="1" s="1"/>
  <c r="B124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D121" i="1"/>
  <c r="B121" i="1"/>
  <c r="AJ119" i="1"/>
  <c r="AI119" i="1"/>
  <c r="AH119" i="1"/>
  <c r="AG119" i="1"/>
  <c r="AJ118" i="1"/>
  <c r="AI118" i="1"/>
  <c r="AH118" i="1"/>
  <c r="AG118" i="1"/>
  <c r="AI117" i="1"/>
  <c r="AH117" i="1"/>
  <c r="AG117" i="1"/>
  <c r="F117" i="1"/>
  <c r="E117" i="1"/>
  <c r="C117" i="1"/>
  <c r="C114" i="1" s="1"/>
  <c r="B117" i="1"/>
  <c r="AJ116" i="1"/>
  <c r="AI116" i="1"/>
  <c r="AH116" i="1"/>
  <c r="AG116" i="1"/>
  <c r="AJ115" i="1"/>
  <c r="AI115" i="1"/>
  <c r="AH115" i="1"/>
  <c r="AG115" i="1"/>
  <c r="AH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AI114" i="1" s="1"/>
  <c r="H114" i="1"/>
  <c r="AG114" i="1" s="1"/>
  <c r="E114" i="1"/>
  <c r="D114" i="1"/>
  <c r="B114" i="1"/>
  <c r="AJ112" i="1"/>
  <c r="AH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AG112" i="1" s="1"/>
  <c r="G112" i="1"/>
  <c r="E112" i="1"/>
  <c r="F112" i="1" s="1"/>
  <c r="D112" i="1"/>
  <c r="C112" i="1"/>
  <c r="B112" i="1"/>
  <c r="AH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AI111" i="1" s="1"/>
  <c r="H111" i="1"/>
  <c r="AG111" i="1" s="1"/>
  <c r="E111" i="1"/>
  <c r="D111" i="1"/>
  <c r="C111" i="1"/>
  <c r="B111" i="1"/>
  <c r="AH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AG110" i="1" s="1"/>
  <c r="E110" i="1"/>
  <c r="F110" i="1" s="1"/>
  <c r="D110" i="1"/>
  <c r="B110" i="1"/>
  <c r="AH109" i="1"/>
  <c r="AE109" i="1"/>
  <c r="AD109" i="1"/>
  <c r="AC109" i="1"/>
  <c r="AC107" i="1" s="1"/>
  <c r="AB109" i="1"/>
  <c r="AA109" i="1"/>
  <c r="Z109" i="1"/>
  <c r="Y109" i="1"/>
  <c r="Y107" i="1" s="1"/>
  <c r="X109" i="1"/>
  <c r="W109" i="1"/>
  <c r="V109" i="1"/>
  <c r="U109" i="1"/>
  <c r="T109" i="1"/>
  <c r="S109" i="1"/>
  <c r="R109" i="1"/>
  <c r="Q109" i="1"/>
  <c r="P109" i="1"/>
  <c r="O109" i="1"/>
  <c r="N109" i="1"/>
  <c r="M109" i="1"/>
  <c r="M107" i="1" s="1"/>
  <c r="L109" i="1"/>
  <c r="K109" i="1"/>
  <c r="J109" i="1"/>
  <c r="I109" i="1"/>
  <c r="AI109" i="1" s="1"/>
  <c r="H109" i="1"/>
  <c r="AG109" i="1" s="1"/>
  <c r="E109" i="1"/>
  <c r="D109" i="1"/>
  <c r="C109" i="1"/>
  <c r="B109" i="1"/>
  <c r="AJ108" i="1"/>
  <c r="AH108" i="1"/>
  <c r="AE108" i="1"/>
  <c r="AE107" i="1" s="1"/>
  <c r="AD108" i="1"/>
  <c r="AC108" i="1"/>
  <c r="AB108" i="1"/>
  <c r="AA108" i="1"/>
  <c r="AA107" i="1" s="1"/>
  <c r="Z108" i="1"/>
  <c r="Y108" i="1"/>
  <c r="X108" i="1"/>
  <c r="W108" i="1"/>
  <c r="W107" i="1" s="1"/>
  <c r="V108" i="1"/>
  <c r="U108" i="1"/>
  <c r="T108" i="1"/>
  <c r="S108" i="1"/>
  <c r="S107" i="1" s="1"/>
  <c r="R108" i="1"/>
  <c r="Q108" i="1"/>
  <c r="P108" i="1"/>
  <c r="O108" i="1"/>
  <c r="O107" i="1" s="1"/>
  <c r="N108" i="1"/>
  <c r="M108" i="1"/>
  <c r="L108" i="1"/>
  <c r="K108" i="1"/>
  <c r="K107" i="1" s="1"/>
  <c r="J108" i="1"/>
  <c r="I108" i="1"/>
  <c r="H108" i="1"/>
  <c r="AG108" i="1" s="1"/>
  <c r="G108" i="1"/>
  <c r="E108" i="1"/>
  <c r="F108" i="1" s="1"/>
  <c r="D108" i="1"/>
  <c r="C108" i="1"/>
  <c r="B108" i="1"/>
  <c r="AH107" i="1"/>
  <c r="AD107" i="1"/>
  <c r="AB107" i="1"/>
  <c r="Z107" i="1"/>
  <c r="X107" i="1"/>
  <c r="V107" i="1"/>
  <c r="U107" i="1"/>
  <c r="T107" i="1"/>
  <c r="R107" i="1"/>
  <c r="Q107" i="1"/>
  <c r="P107" i="1"/>
  <c r="N107" i="1"/>
  <c r="L107" i="1"/>
  <c r="J107" i="1"/>
  <c r="H107" i="1"/>
  <c r="AG107" i="1" s="1"/>
  <c r="E107" i="1"/>
  <c r="D107" i="1"/>
  <c r="B107" i="1"/>
  <c r="AJ105" i="1"/>
  <c r="AI105" i="1"/>
  <c r="AH105" i="1"/>
  <c r="AG105" i="1"/>
  <c r="AJ104" i="1"/>
  <c r="AI104" i="1"/>
  <c r="AH104" i="1"/>
  <c r="AG104" i="1"/>
  <c r="AI103" i="1"/>
  <c r="AH103" i="1"/>
  <c r="AG103" i="1"/>
  <c r="E103" i="1"/>
  <c r="E100" i="1" s="1"/>
  <c r="B103" i="1"/>
  <c r="B100" i="1" s="1"/>
  <c r="AJ102" i="1"/>
  <c r="AI102" i="1"/>
  <c r="AH102" i="1"/>
  <c r="AG102" i="1"/>
  <c r="AJ101" i="1"/>
  <c r="AI101" i="1"/>
  <c r="AH101" i="1"/>
  <c r="AG101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AI100" i="1" s="1"/>
  <c r="R100" i="1"/>
  <c r="Q100" i="1"/>
  <c r="P100" i="1"/>
  <c r="O100" i="1"/>
  <c r="N100" i="1"/>
  <c r="M100" i="1"/>
  <c r="L100" i="1"/>
  <c r="K100" i="1"/>
  <c r="J100" i="1"/>
  <c r="I100" i="1"/>
  <c r="H100" i="1"/>
  <c r="AH100" i="1" s="1"/>
  <c r="D100" i="1"/>
  <c r="C100" i="1"/>
  <c r="AJ98" i="1"/>
  <c r="AI98" i="1"/>
  <c r="AH98" i="1"/>
  <c r="AG98" i="1"/>
  <c r="AJ97" i="1"/>
  <c r="AI97" i="1"/>
  <c r="AH97" i="1"/>
  <c r="AG97" i="1"/>
  <c r="AI96" i="1"/>
  <c r="AH96" i="1"/>
  <c r="AG96" i="1"/>
  <c r="F96" i="1"/>
  <c r="E96" i="1"/>
  <c r="AJ96" i="1" s="1"/>
  <c r="C96" i="1"/>
  <c r="C84" i="1" s="1"/>
  <c r="B96" i="1"/>
  <c r="AJ95" i="1"/>
  <c r="AI95" i="1"/>
  <c r="AH95" i="1"/>
  <c r="AG95" i="1"/>
  <c r="AJ94" i="1"/>
  <c r="AI94" i="1"/>
  <c r="AH94" i="1"/>
  <c r="AG94" i="1"/>
  <c r="AJ93" i="1"/>
  <c r="AH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AG93" i="1" s="1"/>
  <c r="G93" i="1"/>
  <c r="E93" i="1"/>
  <c r="F93" i="1" s="1"/>
  <c r="D93" i="1"/>
  <c r="C93" i="1"/>
  <c r="B93" i="1"/>
  <c r="AJ92" i="1"/>
  <c r="AI92" i="1"/>
  <c r="AH92" i="1"/>
  <c r="AG92" i="1"/>
  <c r="AJ91" i="1"/>
  <c r="AI91" i="1"/>
  <c r="AH91" i="1"/>
  <c r="AG91" i="1"/>
  <c r="AJ90" i="1"/>
  <c r="AI90" i="1"/>
  <c r="AH90" i="1"/>
  <c r="AG90" i="1"/>
  <c r="G90" i="1"/>
  <c r="E90" i="1"/>
  <c r="C90" i="1"/>
  <c r="B90" i="1"/>
  <c r="B87" i="1" s="1"/>
  <c r="AJ89" i="1"/>
  <c r="AI89" i="1"/>
  <c r="AH89" i="1"/>
  <c r="AG89" i="1"/>
  <c r="AJ88" i="1"/>
  <c r="AI88" i="1"/>
  <c r="AH88" i="1"/>
  <c r="AG88" i="1"/>
  <c r="AI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D87" i="1"/>
  <c r="C87" i="1"/>
  <c r="AI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AH86" i="1" s="1"/>
  <c r="E86" i="1"/>
  <c r="AJ86" i="1" s="1"/>
  <c r="D86" i="1"/>
  <c r="C86" i="1"/>
  <c r="B86" i="1"/>
  <c r="AI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E85" i="1"/>
  <c r="AJ85" i="1" s="1"/>
  <c r="D85" i="1"/>
  <c r="C85" i="1"/>
  <c r="B85" i="1"/>
  <c r="AI84" i="1"/>
  <c r="AE84" i="1"/>
  <c r="AE130" i="1" s="1"/>
  <c r="AE127" i="1" s="1"/>
  <c r="AD84" i="1"/>
  <c r="AD130" i="1" s="1"/>
  <c r="AD127" i="1" s="1"/>
  <c r="AC84" i="1"/>
  <c r="AB84" i="1"/>
  <c r="AB130" i="1" s="1"/>
  <c r="AB127" i="1" s="1"/>
  <c r="AA84" i="1"/>
  <c r="AA130" i="1" s="1"/>
  <c r="AA127" i="1" s="1"/>
  <c r="Z84" i="1"/>
  <c r="Z130" i="1" s="1"/>
  <c r="Z127" i="1" s="1"/>
  <c r="Y84" i="1"/>
  <c r="X84" i="1"/>
  <c r="X130" i="1" s="1"/>
  <c r="X127" i="1" s="1"/>
  <c r="W84" i="1"/>
  <c r="W130" i="1" s="1"/>
  <c r="W127" i="1" s="1"/>
  <c r="V84" i="1"/>
  <c r="V130" i="1" s="1"/>
  <c r="V127" i="1" s="1"/>
  <c r="U84" i="1"/>
  <c r="T84" i="1"/>
  <c r="T130" i="1" s="1"/>
  <c r="T127" i="1" s="1"/>
  <c r="S84" i="1"/>
  <c r="S130" i="1" s="1"/>
  <c r="S127" i="1" s="1"/>
  <c r="R84" i="1"/>
  <c r="R130" i="1" s="1"/>
  <c r="R127" i="1" s="1"/>
  <c r="Q84" i="1"/>
  <c r="P84" i="1"/>
  <c r="P130" i="1" s="1"/>
  <c r="P127" i="1" s="1"/>
  <c r="O84" i="1"/>
  <c r="O130" i="1" s="1"/>
  <c r="O127" i="1" s="1"/>
  <c r="N84" i="1"/>
  <c r="N130" i="1" s="1"/>
  <c r="N127" i="1" s="1"/>
  <c r="M84" i="1"/>
  <c r="L84" i="1"/>
  <c r="L130" i="1" s="1"/>
  <c r="L127" i="1" s="1"/>
  <c r="K84" i="1"/>
  <c r="K130" i="1" s="1"/>
  <c r="K127" i="1" s="1"/>
  <c r="J84" i="1"/>
  <c r="J130" i="1" s="1"/>
  <c r="J127" i="1" s="1"/>
  <c r="I84" i="1"/>
  <c r="H84" i="1"/>
  <c r="H81" i="1" s="1"/>
  <c r="D84" i="1"/>
  <c r="D130" i="1" s="1"/>
  <c r="D127" i="1" s="1"/>
  <c r="AI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AH83" i="1" s="1"/>
  <c r="E83" i="1"/>
  <c r="AJ83" i="1" s="1"/>
  <c r="D83" i="1"/>
  <c r="C83" i="1"/>
  <c r="B83" i="1"/>
  <c r="AI82" i="1"/>
  <c r="AE82" i="1"/>
  <c r="AD82" i="1"/>
  <c r="AD81" i="1" s="1"/>
  <c r="AC82" i="1"/>
  <c r="AB82" i="1"/>
  <c r="AA82" i="1"/>
  <c r="Z82" i="1"/>
  <c r="Z81" i="1" s="1"/>
  <c r="Y82" i="1"/>
  <c r="X82" i="1"/>
  <c r="W82" i="1"/>
  <c r="V82" i="1"/>
  <c r="V81" i="1" s="1"/>
  <c r="U82" i="1"/>
  <c r="T82" i="1"/>
  <c r="S82" i="1"/>
  <c r="R82" i="1"/>
  <c r="R81" i="1" s="1"/>
  <c r="Q82" i="1"/>
  <c r="P82" i="1"/>
  <c r="O82" i="1"/>
  <c r="N82" i="1"/>
  <c r="N81" i="1" s="1"/>
  <c r="M82" i="1"/>
  <c r="L82" i="1"/>
  <c r="K82" i="1"/>
  <c r="J82" i="1"/>
  <c r="J81" i="1" s="1"/>
  <c r="I82" i="1"/>
  <c r="H82" i="1"/>
  <c r="E82" i="1"/>
  <c r="AJ82" i="1" s="1"/>
  <c r="D82" i="1"/>
  <c r="D81" i="1" s="1"/>
  <c r="C82" i="1"/>
  <c r="B82" i="1"/>
  <c r="AI81" i="1"/>
  <c r="AE81" i="1"/>
  <c r="AC81" i="1"/>
  <c r="AA81" i="1"/>
  <c r="Y81" i="1"/>
  <c r="W81" i="1"/>
  <c r="U81" i="1"/>
  <c r="S81" i="1"/>
  <c r="Q81" i="1"/>
  <c r="O81" i="1"/>
  <c r="M81" i="1"/>
  <c r="K81" i="1"/>
  <c r="I81" i="1"/>
  <c r="C81" i="1"/>
  <c r="AB78" i="1"/>
  <c r="AB138" i="1" s="1"/>
  <c r="X78" i="1"/>
  <c r="X138" i="1" s="1"/>
  <c r="T78" i="1"/>
  <c r="T138" i="1" s="1"/>
  <c r="P78" i="1"/>
  <c r="P138" i="1" s="1"/>
  <c r="L78" i="1"/>
  <c r="L138" i="1" s="1"/>
  <c r="H78" i="1"/>
  <c r="H138" i="1" s="1"/>
  <c r="D78" i="1"/>
  <c r="D138" i="1" s="1"/>
  <c r="AI77" i="1"/>
  <c r="AH77" i="1"/>
  <c r="AG77" i="1"/>
  <c r="AB76" i="1"/>
  <c r="AB136" i="1" s="1"/>
  <c r="X76" i="1"/>
  <c r="X136" i="1" s="1"/>
  <c r="P76" i="1"/>
  <c r="P136" i="1" s="1"/>
  <c r="L76" i="1"/>
  <c r="L136" i="1" s="1"/>
  <c r="H76" i="1"/>
  <c r="AI74" i="1"/>
  <c r="AH74" i="1"/>
  <c r="AG74" i="1"/>
  <c r="D74" i="1"/>
  <c r="D134" i="1" s="1"/>
  <c r="AI72" i="1"/>
  <c r="AH72" i="1"/>
  <c r="AG72" i="1"/>
  <c r="E72" i="1"/>
  <c r="AJ72" i="1" s="1"/>
  <c r="C72" i="1"/>
  <c r="B72" i="1"/>
  <c r="AI71" i="1"/>
  <c r="AH71" i="1"/>
  <c r="AG71" i="1"/>
  <c r="E71" i="1"/>
  <c r="AJ71" i="1" s="1"/>
  <c r="C71" i="1"/>
  <c r="B71" i="1"/>
  <c r="AI70" i="1"/>
  <c r="AH70" i="1"/>
  <c r="AG70" i="1"/>
  <c r="F70" i="1"/>
  <c r="E70" i="1"/>
  <c r="AJ70" i="1" s="1"/>
  <c r="C70" i="1"/>
  <c r="B70" i="1"/>
  <c r="AI69" i="1"/>
  <c r="AH69" i="1"/>
  <c r="AG69" i="1"/>
  <c r="E69" i="1"/>
  <c r="E67" i="1" s="1"/>
  <c r="B69" i="1"/>
  <c r="AI68" i="1"/>
  <c r="AH68" i="1"/>
  <c r="AG68" i="1"/>
  <c r="E68" i="1"/>
  <c r="F68" i="1" s="1"/>
  <c r="C68" i="1"/>
  <c r="AJ68" i="1" s="1"/>
  <c r="B68" i="1"/>
  <c r="AH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AG67" i="1" s="1"/>
  <c r="D67" i="1"/>
  <c r="AJ65" i="1"/>
  <c r="AI65" i="1"/>
  <c r="AH65" i="1"/>
  <c r="AG65" i="1"/>
  <c r="G65" i="1"/>
  <c r="E65" i="1"/>
  <c r="C65" i="1"/>
  <c r="B65" i="1"/>
  <c r="F65" i="1" s="1"/>
  <c r="AI64" i="1"/>
  <c r="AH64" i="1"/>
  <c r="AG64" i="1"/>
  <c r="E64" i="1"/>
  <c r="F64" i="1" s="1"/>
  <c r="C64" i="1"/>
  <c r="AJ64" i="1" s="1"/>
  <c r="B64" i="1"/>
  <c r="B57" i="1" s="1"/>
  <c r="B77" i="1" s="1"/>
  <c r="B137" i="1" s="1"/>
  <c r="AI63" i="1"/>
  <c r="AH63" i="1"/>
  <c r="AG63" i="1"/>
  <c r="E63" i="1"/>
  <c r="AJ63" i="1" s="1"/>
  <c r="AI62" i="1"/>
  <c r="AH62" i="1"/>
  <c r="AG62" i="1"/>
  <c r="E62" i="1"/>
  <c r="AJ62" i="1" s="1"/>
  <c r="B62" i="1"/>
  <c r="B55" i="1" s="1"/>
  <c r="AJ61" i="1"/>
  <c r="AI61" i="1"/>
  <c r="AH61" i="1"/>
  <c r="AG61" i="1"/>
  <c r="G61" i="1"/>
  <c r="E61" i="1"/>
  <c r="C61" i="1"/>
  <c r="B61" i="1"/>
  <c r="F61" i="1" s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AI60" i="1" s="1"/>
  <c r="H60" i="1"/>
  <c r="AH60" i="1" s="1"/>
  <c r="D60" i="1"/>
  <c r="C60" i="1"/>
  <c r="AI58" i="1"/>
  <c r="AE58" i="1"/>
  <c r="AE78" i="1" s="1"/>
  <c r="AE138" i="1" s="1"/>
  <c r="AD58" i="1"/>
  <c r="AD78" i="1" s="1"/>
  <c r="AD138" i="1" s="1"/>
  <c r="AC58" i="1"/>
  <c r="AC78" i="1" s="1"/>
  <c r="AC138" i="1" s="1"/>
  <c r="AB58" i="1"/>
  <c r="AA58" i="1"/>
  <c r="AA78" i="1" s="1"/>
  <c r="AA138" i="1" s="1"/>
  <c r="Z58" i="1"/>
  <c r="Z78" i="1" s="1"/>
  <c r="Z138" i="1" s="1"/>
  <c r="Y58" i="1"/>
  <c r="Y78" i="1" s="1"/>
  <c r="Y138" i="1" s="1"/>
  <c r="X58" i="1"/>
  <c r="W58" i="1"/>
  <c r="W78" i="1" s="1"/>
  <c r="W138" i="1" s="1"/>
  <c r="V58" i="1"/>
  <c r="V78" i="1" s="1"/>
  <c r="V138" i="1" s="1"/>
  <c r="U58" i="1"/>
  <c r="U78" i="1" s="1"/>
  <c r="U138" i="1" s="1"/>
  <c r="T58" i="1"/>
  <c r="S58" i="1"/>
  <c r="S78" i="1" s="1"/>
  <c r="S138" i="1" s="1"/>
  <c r="R58" i="1"/>
  <c r="R78" i="1" s="1"/>
  <c r="R138" i="1" s="1"/>
  <c r="Q58" i="1"/>
  <c r="Q78" i="1" s="1"/>
  <c r="Q138" i="1" s="1"/>
  <c r="P58" i="1"/>
  <c r="O58" i="1"/>
  <c r="O78" i="1" s="1"/>
  <c r="O138" i="1" s="1"/>
  <c r="N58" i="1"/>
  <c r="N78" i="1" s="1"/>
  <c r="N138" i="1" s="1"/>
  <c r="M58" i="1"/>
  <c r="M78" i="1" s="1"/>
  <c r="M138" i="1" s="1"/>
  <c r="L58" i="1"/>
  <c r="K58" i="1"/>
  <c r="K78" i="1" s="1"/>
  <c r="K138" i="1" s="1"/>
  <c r="J58" i="1"/>
  <c r="AH58" i="1" s="1"/>
  <c r="I58" i="1"/>
  <c r="I78" i="1" s="1"/>
  <c r="H58" i="1"/>
  <c r="AG58" i="1" s="1"/>
  <c r="E58" i="1"/>
  <c r="E78" i="1" s="1"/>
  <c r="D58" i="1"/>
  <c r="C58" i="1"/>
  <c r="C78" i="1" s="1"/>
  <c r="C138" i="1" s="1"/>
  <c r="B58" i="1"/>
  <c r="B78" i="1" s="1"/>
  <c r="B138" i="1" s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AI57" i="1" s="1"/>
  <c r="H57" i="1"/>
  <c r="AH57" i="1" s="1"/>
  <c r="E57" i="1"/>
  <c r="E77" i="1" s="1"/>
  <c r="D57" i="1"/>
  <c r="D77" i="1" s="1"/>
  <c r="D137" i="1" s="1"/>
  <c r="C57" i="1"/>
  <c r="AJ57" i="1" s="1"/>
  <c r="AE56" i="1"/>
  <c r="AE76" i="1" s="1"/>
  <c r="AE136" i="1" s="1"/>
  <c r="AD56" i="1"/>
  <c r="AD76" i="1" s="1"/>
  <c r="AD136" i="1" s="1"/>
  <c r="AC56" i="1"/>
  <c r="AC76" i="1" s="1"/>
  <c r="AC136" i="1" s="1"/>
  <c r="AB56" i="1"/>
  <c r="AA56" i="1"/>
  <c r="AA76" i="1" s="1"/>
  <c r="AA136" i="1" s="1"/>
  <c r="Z56" i="1"/>
  <c r="Z76" i="1" s="1"/>
  <c r="Z136" i="1" s="1"/>
  <c r="Y56" i="1"/>
  <c r="Y76" i="1" s="1"/>
  <c r="Y136" i="1" s="1"/>
  <c r="X56" i="1"/>
  <c r="W56" i="1"/>
  <c r="W76" i="1" s="1"/>
  <c r="W136" i="1" s="1"/>
  <c r="V56" i="1"/>
  <c r="V76" i="1" s="1"/>
  <c r="V136" i="1" s="1"/>
  <c r="U56" i="1"/>
  <c r="U76" i="1" s="1"/>
  <c r="U136" i="1" s="1"/>
  <c r="T56" i="1"/>
  <c r="T76" i="1" s="1"/>
  <c r="T136" i="1" s="1"/>
  <c r="S56" i="1"/>
  <c r="S76" i="1" s="1"/>
  <c r="S136" i="1" s="1"/>
  <c r="R56" i="1"/>
  <c r="R76" i="1" s="1"/>
  <c r="R136" i="1" s="1"/>
  <c r="Q56" i="1"/>
  <c r="Q76" i="1" s="1"/>
  <c r="Q136" i="1" s="1"/>
  <c r="P56" i="1"/>
  <c r="O56" i="1"/>
  <c r="O76" i="1" s="1"/>
  <c r="O136" i="1" s="1"/>
  <c r="N56" i="1"/>
  <c r="N76" i="1" s="1"/>
  <c r="N136" i="1" s="1"/>
  <c r="M56" i="1"/>
  <c r="M76" i="1" s="1"/>
  <c r="M136" i="1" s="1"/>
  <c r="L56" i="1"/>
  <c r="K56" i="1"/>
  <c r="K76" i="1" s="1"/>
  <c r="K136" i="1" s="1"/>
  <c r="J56" i="1"/>
  <c r="AH56" i="1" s="1"/>
  <c r="I56" i="1"/>
  <c r="I76" i="1" s="1"/>
  <c r="H56" i="1"/>
  <c r="D56" i="1"/>
  <c r="D76" i="1" s="1"/>
  <c r="D136" i="1" s="1"/>
  <c r="C56" i="1"/>
  <c r="C76" i="1" s="1"/>
  <c r="B56" i="1"/>
  <c r="B76" i="1" s="1"/>
  <c r="AE55" i="1"/>
  <c r="AD55" i="1"/>
  <c r="AC55" i="1"/>
  <c r="AB55" i="1"/>
  <c r="AA55" i="1"/>
  <c r="Z55" i="1"/>
  <c r="Y55" i="1"/>
  <c r="X55" i="1"/>
  <c r="W55" i="1"/>
  <c r="V55" i="1"/>
  <c r="U55" i="1"/>
  <c r="T55" i="1"/>
  <c r="T53" i="1" s="1"/>
  <c r="S55" i="1"/>
  <c r="R55" i="1"/>
  <c r="Q55" i="1"/>
  <c r="P55" i="1"/>
  <c r="O55" i="1"/>
  <c r="N55" i="1"/>
  <c r="M55" i="1"/>
  <c r="L55" i="1"/>
  <c r="K55" i="1"/>
  <c r="J55" i="1"/>
  <c r="I55" i="1"/>
  <c r="H55" i="1"/>
  <c r="AH55" i="1" s="1"/>
  <c r="D55" i="1"/>
  <c r="C55" i="1"/>
  <c r="C53" i="1" s="1"/>
  <c r="AI54" i="1"/>
  <c r="AE54" i="1"/>
  <c r="AD54" i="1"/>
  <c r="AC54" i="1"/>
  <c r="AC53" i="1" s="1"/>
  <c r="AB54" i="1"/>
  <c r="AA54" i="1"/>
  <c r="Z54" i="1"/>
  <c r="Z53" i="1" s="1"/>
  <c r="Y54" i="1"/>
  <c r="Y53" i="1" s="1"/>
  <c r="X54" i="1"/>
  <c r="W54" i="1"/>
  <c r="V54" i="1"/>
  <c r="V53" i="1" s="1"/>
  <c r="U54" i="1"/>
  <c r="T54" i="1"/>
  <c r="S54" i="1"/>
  <c r="R54" i="1"/>
  <c r="R53" i="1" s="1"/>
  <c r="Q54" i="1"/>
  <c r="Q53" i="1" s="1"/>
  <c r="P54" i="1"/>
  <c r="O54" i="1"/>
  <c r="N54" i="1"/>
  <c r="N53" i="1" s="1"/>
  <c r="M54" i="1"/>
  <c r="M53" i="1" s="1"/>
  <c r="L54" i="1"/>
  <c r="K54" i="1"/>
  <c r="J54" i="1"/>
  <c r="AH54" i="1" s="1"/>
  <c r="I54" i="1"/>
  <c r="I53" i="1" s="1"/>
  <c r="H54" i="1"/>
  <c r="AG54" i="1" s="1"/>
  <c r="E54" i="1"/>
  <c r="E74" i="1" s="1"/>
  <c r="D54" i="1"/>
  <c r="C54" i="1"/>
  <c r="C74" i="1" s="1"/>
  <c r="B54" i="1"/>
  <c r="B74" i="1" s="1"/>
  <c r="AE53" i="1"/>
  <c r="AB53" i="1"/>
  <c r="AA53" i="1"/>
  <c r="X53" i="1"/>
  <c r="W53" i="1"/>
  <c r="S53" i="1"/>
  <c r="P53" i="1"/>
  <c r="O53" i="1"/>
  <c r="L53" i="1"/>
  <c r="K53" i="1"/>
  <c r="H53" i="1"/>
  <c r="AJ51" i="1"/>
  <c r="AI51" i="1"/>
  <c r="AH51" i="1"/>
  <c r="AG51" i="1"/>
  <c r="AJ50" i="1"/>
  <c r="AI50" i="1"/>
  <c r="AH50" i="1"/>
  <c r="AG50" i="1"/>
  <c r="AJ49" i="1"/>
  <c r="AI49" i="1"/>
  <c r="AH49" i="1"/>
  <c r="AG49" i="1"/>
  <c r="AI48" i="1"/>
  <c r="AH48" i="1"/>
  <c r="AG48" i="1"/>
  <c r="E46" i="1"/>
  <c r="B48" i="1"/>
  <c r="AJ47" i="1"/>
  <c r="AI47" i="1"/>
  <c r="AH47" i="1"/>
  <c r="AG47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AI46" i="1" s="1"/>
  <c r="J46" i="1"/>
  <c r="I46" i="1"/>
  <c r="H46" i="1"/>
  <c r="AH46" i="1" s="1"/>
  <c r="D46" i="1"/>
  <c r="C46" i="1"/>
  <c r="B46" i="1"/>
  <c r="AJ44" i="1"/>
  <c r="AI44" i="1"/>
  <c r="AH44" i="1"/>
  <c r="AG44" i="1"/>
  <c r="AJ43" i="1"/>
  <c r="AI43" i="1"/>
  <c r="AH43" i="1"/>
  <c r="AG43" i="1"/>
  <c r="AJ42" i="1"/>
  <c r="AI42" i="1"/>
  <c r="AH42" i="1"/>
  <c r="AG42" i="1"/>
  <c r="AI41" i="1"/>
  <c r="AH41" i="1"/>
  <c r="AG41" i="1"/>
  <c r="E41" i="1"/>
  <c r="E39" i="1" s="1"/>
  <c r="C39" i="1"/>
  <c r="B41" i="1"/>
  <c r="AJ40" i="1"/>
  <c r="AI40" i="1"/>
  <c r="AH40" i="1"/>
  <c r="AG40" i="1"/>
  <c r="AH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AI39" i="1" s="1"/>
  <c r="H39" i="1"/>
  <c r="AG39" i="1" s="1"/>
  <c r="D39" i="1"/>
  <c r="B39" i="1"/>
  <c r="AJ37" i="1"/>
  <c r="AI37" i="1"/>
  <c r="AH37" i="1"/>
  <c r="AG37" i="1"/>
  <c r="AJ36" i="1"/>
  <c r="AI36" i="1"/>
  <c r="AH36" i="1"/>
  <c r="AG36" i="1"/>
  <c r="AJ35" i="1"/>
  <c r="AI35" i="1"/>
  <c r="AH35" i="1"/>
  <c r="AG35" i="1"/>
  <c r="AI34" i="1"/>
  <c r="AH34" i="1"/>
  <c r="AG34" i="1"/>
  <c r="E34" i="1"/>
  <c r="C34" i="1"/>
  <c r="C32" i="1" s="1"/>
  <c r="B34" i="1"/>
  <c r="B32" i="1" s="1"/>
  <c r="AJ33" i="1"/>
  <c r="AI33" i="1"/>
  <c r="AH33" i="1"/>
  <c r="AG33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AH32" i="1" s="1"/>
  <c r="I32" i="1"/>
  <c r="AI32" i="1" s="1"/>
  <c r="H32" i="1"/>
  <c r="AG32" i="1" s="1"/>
  <c r="E32" i="1"/>
  <c r="D32" i="1"/>
  <c r="AJ30" i="1"/>
  <c r="AI30" i="1"/>
  <c r="AH30" i="1"/>
  <c r="AG30" i="1"/>
  <c r="AJ29" i="1"/>
  <c r="AI29" i="1"/>
  <c r="AH29" i="1"/>
  <c r="AG29" i="1"/>
  <c r="AJ28" i="1"/>
  <c r="AI28" i="1"/>
  <c r="AH28" i="1"/>
  <c r="AG28" i="1"/>
  <c r="AI27" i="1"/>
  <c r="AH27" i="1"/>
  <c r="AG27" i="1"/>
  <c r="AJ27" i="1"/>
  <c r="B27" i="1"/>
  <c r="B25" i="1" s="1"/>
  <c r="AJ26" i="1"/>
  <c r="AI26" i="1"/>
  <c r="AH26" i="1"/>
  <c r="AG26" i="1"/>
  <c r="AH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AG25" i="1" s="1"/>
  <c r="E25" i="1"/>
  <c r="F25" i="1" s="1"/>
  <c r="D25" i="1"/>
  <c r="C25" i="1"/>
  <c r="AJ23" i="1"/>
  <c r="AI23" i="1"/>
  <c r="AH23" i="1"/>
  <c r="AG23" i="1"/>
  <c r="AJ22" i="1"/>
  <c r="AI22" i="1"/>
  <c r="AH22" i="1"/>
  <c r="AG22" i="1"/>
  <c r="AJ21" i="1"/>
  <c r="AI21" i="1"/>
  <c r="AH21" i="1"/>
  <c r="AG21" i="1"/>
  <c r="AE20" i="1"/>
  <c r="AE75" i="1" s="1"/>
  <c r="AD20" i="1"/>
  <c r="AC20" i="1"/>
  <c r="AC75" i="1" s="1"/>
  <c r="AB20" i="1"/>
  <c r="AB75" i="1" s="1"/>
  <c r="AA20" i="1"/>
  <c r="AA75" i="1" s="1"/>
  <c r="Z20" i="1"/>
  <c r="Y20" i="1"/>
  <c r="Y75" i="1" s="1"/>
  <c r="X20" i="1"/>
  <c r="X75" i="1" s="1"/>
  <c r="W20" i="1"/>
  <c r="W75" i="1" s="1"/>
  <c r="V20" i="1"/>
  <c r="U20" i="1"/>
  <c r="U75" i="1" s="1"/>
  <c r="T20" i="1"/>
  <c r="T75" i="1" s="1"/>
  <c r="S20" i="1"/>
  <c r="S75" i="1" s="1"/>
  <c r="R20" i="1"/>
  <c r="Q20" i="1"/>
  <c r="Q75" i="1" s="1"/>
  <c r="P20" i="1"/>
  <c r="P75" i="1" s="1"/>
  <c r="O20" i="1"/>
  <c r="O75" i="1" s="1"/>
  <c r="N20" i="1"/>
  <c r="M20" i="1"/>
  <c r="M75" i="1" s="1"/>
  <c r="L20" i="1"/>
  <c r="L75" i="1" s="1"/>
  <c r="K20" i="1"/>
  <c r="K75" i="1" s="1"/>
  <c r="J20" i="1"/>
  <c r="AH20" i="1" s="1"/>
  <c r="I20" i="1"/>
  <c r="I75" i="1" s="1"/>
  <c r="H20" i="1"/>
  <c r="H75" i="1" s="1"/>
  <c r="D20" i="1"/>
  <c r="AJ19" i="1"/>
  <c r="AI19" i="1"/>
  <c r="AH19" i="1"/>
  <c r="AG19" i="1"/>
  <c r="AE18" i="1"/>
  <c r="AC18" i="1"/>
  <c r="AB18" i="1"/>
  <c r="AA18" i="1"/>
  <c r="X18" i="1"/>
  <c r="T18" i="1"/>
  <c r="P18" i="1"/>
  <c r="O18" i="1"/>
  <c r="M18" i="1"/>
  <c r="L18" i="1"/>
  <c r="K18" i="1"/>
  <c r="H18" i="1"/>
  <c r="AJ16" i="1"/>
  <c r="AI16" i="1"/>
  <c r="AH16" i="1"/>
  <c r="AG16" i="1"/>
  <c r="AJ15" i="1"/>
  <c r="AI15" i="1"/>
  <c r="AH15" i="1"/>
  <c r="AG15" i="1"/>
  <c r="AJ14" i="1"/>
  <c r="AI14" i="1"/>
  <c r="AH14" i="1"/>
  <c r="AG14" i="1"/>
  <c r="AI13" i="1"/>
  <c r="AH13" i="1"/>
  <c r="AG13" i="1"/>
  <c r="F13" i="1"/>
  <c r="B13" i="1"/>
  <c r="AJ12" i="1"/>
  <c r="AI12" i="1"/>
  <c r="AH12" i="1"/>
  <c r="AG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AH11" i="1" s="1"/>
  <c r="D11" i="1"/>
  <c r="C11" i="1"/>
  <c r="B11" i="1"/>
  <c r="G103" i="1" l="1"/>
  <c r="AJ103" i="1"/>
  <c r="AD53" i="1"/>
  <c r="AG56" i="1"/>
  <c r="D53" i="1"/>
  <c r="E56" i="1"/>
  <c r="E76" i="1" s="1"/>
  <c r="AI56" i="1"/>
  <c r="U53" i="1"/>
  <c r="AI53" i="1" s="1"/>
  <c r="F62" i="1"/>
  <c r="D75" i="1"/>
  <c r="D135" i="1" s="1"/>
  <c r="AI67" i="1"/>
  <c r="AI55" i="1"/>
  <c r="G69" i="1"/>
  <c r="AJ69" i="1"/>
  <c r="E55" i="1"/>
  <c r="F55" i="1" s="1"/>
  <c r="F69" i="1"/>
  <c r="AJ46" i="1"/>
  <c r="G46" i="1"/>
  <c r="F48" i="1"/>
  <c r="D18" i="1"/>
  <c r="F27" i="1"/>
  <c r="E20" i="1"/>
  <c r="W18" i="1"/>
  <c r="G27" i="1"/>
  <c r="S18" i="1"/>
  <c r="AI11" i="1"/>
  <c r="AJ39" i="1"/>
  <c r="G39" i="1"/>
  <c r="F39" i="1"/>
  <c r="I135" i="1"/>
  <c r="I73" i="1"/>
  <c r="AI75" i="1"/>
  <c r="U135" i="1"/>
  <c r="U133" i="1" s="1"/>
  <c r="U73" i="1"/>
  <c r="AC135" i="1"/>
  <c r="AC73" i="1"/>
  <c r="I18" i="1"/>
  <c r="B20" i="1"/>
  <c r="B18" i="1" s="1"/>
  <c r="N18" i="1"/>
  <c r="N75" i="1"/>
  <c r="V18" i="1"/>
  <c r="V75" i="1"/>
  <c r="Z18" i="1"/>
  <c r="Z75" i="1"/>
  <c r="E18" i="1"/>
  <c r="U18" i="1"/>
  <c r="C20" i="1"/>
  <c r="G20" i="1"/>
  <c r="K135" i="1"/>
  <c r="K133" i="1" s="1"/>
  <c r="K73" i="1"/>
  <c r="O73" i="1"/>
  <c r="O135" i="1"/>
  <c r="O133" i="1" s="1"/>
  <c r="S73" i="1"/>
  <c r="S135" i="1"/>
  <c r="S133" i="1" s="1"/>
  <c r="W135" i="1"/>
  <c r="W133" i="1" s="1"/>
  <c r="W73" i="1"/>
  <c r="AA135" i="1"/>
  <c r="AA133" i="1" s="1"/>
  <c r="AA73" i="1"/>
  <c r="AE73" i="1"/>
  <c r="AE135" i="1"/>
  <c r="AE133" i="1" s="1"/>
  <c r="F34" i="1"/>
  <c r="B134" i="1"/>
  <c r="Q135" i="1"/>
  <c r="Q73" i="1"/>
  <c r="Y135" i="1"/>
  <c r="Y73" i="1"/>
  <c r="AI20" i="1"/>
  <c r="AJ25" i="1"/>
  <c r="AJ32" i="1"/>
  <c r="G32" i="1"/>
  <c r="E75" i="1"/>
  <c r="E73" i="1" s="1"/>
  <c r="E11" i="1"/>
  <c r="R18" i="1"/>
  <c r="R75" i="1"/>
  <c r="B75" i="1"/>
  <c r="B135" i="1" s="1"/>
  <c r="G13" i="1"/>
  <c r="AJ13" i="1"/>
  <c r="Q18" i="1"/>
  <c r="H135" i="1"/>
  <c r="H73" i="1"/>
  <c r="L135" i="1"/>
  <c r="L73" i="1"/>
  <c r="P135" i="1"/>
  <c r="P73" i="1"/>
  <c r="T135" i="1"/>
  <c r="T133" i="1" s="1"/>
  <c r="T73" i="1"/>
  <c r="X135" i="1"/>
  <c r="X73" i="1"/>
  <c r="AB135" i="1"/>
  <c r="AB73" i="1"/>
  <c r="AI25" i="1"/>
  <c r="G34" i="1"/>
  <c r="AJ34" i="1"/>
  <c r="F46" i="1"/>
  <c r="C134" i="1"/>
  <c r="I136" i="1"/>
  <c r="AI136" i="1" s="1"/>
  <c r="AI76" i="1"/>
  <c r="I138" i="1"/>
  <c r="AI78" i="1"/>
  <c r="AG11" i="1"/>
  <c r="M135" i="1"/>
  <c r="M73" i="1"/>
  <c r="AJ41" i="1"/>
  <c r="G41" i="1"/>
  <c r="F41" i="1"/>
  <c r="Y18" i="1"/>
  <c r="J18" i="1"/>
  <c r="AH18" i="1" s="1"/>
  <c r="J75" i="1"/>
  <c r="AG75" i="1" s="1"/>
  <c r="AD18" i="1"/>
  <c r="AD75" i="1"/>
  <c r="G25" i="1"/>
  <c r="F32" i="1"/>
  <c r="E134" i="1"/>
  <c r="AJ74" i="1"/>
  <c r="G74" i="1"/>
  <c r="F74" i="1"/>
  <c r="AJ76" i="1"/>
  <c r="G76" i="1"/>
  <c r="F76" i="1"/>
  <c r="E137" i="1"/>
  <c r="F77" i="1"/>
  <c r="E138" i="1"/>
  <c r="AJ78" i="1"/>
  <c r="G78" i="1"/>
  <c r="F78" i="1"/>
  <c r="F54" i="1"/>
  <c r="AG55" i="1"/>
  <c r="F56" i="1"/>
  <c r="AG57" i="1"/>
  <c r="F58" i="1"/>
  <c r="AG60" i="1"/>
  <c r="D133" i="1"/>
  <c r="L81" i="1"/>
  <c r="AG81" i="1" s="1"/>
  <c r="P81" i="1"/>
  <c r="T81" i="1"/>
  <c r="X81" i="1"/>
  <c r="AB81" i="1"/>
  <c r="AG83" i="1"/>
  <c r="G124" i="1"/>
  <c r="G121" i="1" s="1"/>
  <c r="F124" i="1"/>
  <c r="F121" i="1" s="1"/>
  <c r="E121" i="1"/>
  <c r="L133" i="1"/>
  <c r="P133" i="1"/>
  <c r="X133" i="1"/>
  <c r="AB133" i="1"/>
  <c r="AG46" i="1"/>
  <c r="G48" i="1"/>
  <c r="E53" i="1"/>
  <c r="G54" i="1"/>
  <c r="AJ54" i="1"/>
  <c r="G56" i="1"/>
  <c r="AJ56" i="1"/>
  <c r="E60" i="1"/>
  <c r="G62" i="1"/>
  <c r="G70" i="1"/>
  <c r="F71" i="1"/>
  <c r="AH84" i="1"/>
  <c r="H130" i="1"/>
  <c r="H136" i="1" s="1"/>
  <c r="AG86" i="1"/>
  <c r="AG100" i="1"/>
  <c r="F100" i="1"/>
  <c r="AJ100" i="1"/>
  <c r="G100" i="1"/>
  <c r="F107" i="1"/>
  <c r="I133" i="1"/>
  <c r="AI134" i="1"/>
  <c r="M133" i="1"/>
  <c r="Q133" i="1"/>
  <c r="Y133" i="1"/>
  <c r="AC133" i="1"/>
  <c r="AJ48" i="1"/>
  <c r="G58" i="1"/>
  <c r="AJ58" i="1"/>
  <c r="F63" i="1"/>
  <c r="B67" i="1"/>
  <c r="F67" i="1" s="1"/>
  <c r="C77" i="1"/>
  <c r="C137" i="1" s="1"/>
  <c r="AG84" i="1"/>
  <c r="AG20" i="1"/>
  <c r="B53" i="1"/>
  <c r="J53" i="1"/>
  <c r="AG53" i="1" s="1"/>
  <c r="F57" i="1"/>
  <c r="B60" i="1"/>
  <c r="G63" i="1"/>
  <c r="C67" i="1"/>
  <c r="AJ67" i="1" s="1"/>
  <c r="G71" i="1"/>
  <c r="F72" i="1"/>
  <c r="D73" i="1"/>
  <c r="J76" i="1"/>
  <c r="J136" i="1" s="1"/>
  <c r="J78" i="1"/>
  <c r="AG78" i="1" s="1"/>
  <c r="AH82" i="1"/>
  <c r="AG82" i="1"/>
  <c r="B84" i="1"/>
  <c r="C107" i="1"/>
  <c r="G107" i="1" s="1"/>
  <c r="C110" i="1"/>
  <c r="AJ114" i="1"/>
  <c r="G114" i="1"/>
  <c r="F114" i="1"/>
  <c r="AJ117" i="1"/>
  <c r="G55" i="1"/>
  <c r="G57" i="1"/>
  <c r="G64" i="1"/>
  <c r="G68" i="1"/>
  <c r="G72" i="1"/>
  <c r="AH85" i="1"/>
  <c r="AG85" i="1"/>
  <c r="AH87" i="1"/>
  <c r="AG87" i="1"/>
  <c r="F90" i="1"/>
  <c r="E84" i="1"/>
  <c r="E87" i="1"/>
  <c r="AI93" i="1"/>
  <c r="I107" i="1"/>
  <c r="AI107" i="1" s="1"/>
  <c r="AI108" i="1"/>
  <c r="AJ109" i="1"/>
  <c r="G109" i="1"/>
  <c r="F109" i="1"/>
  <c r="AI110" i="1"/>
  <c r="AJ111" i="1"/>
  <c r="G111" i="1"/>
  <c r="F111" i="1"/>
  <c r="AI112" i="1"/>
  <c r="I127" i="1"/>
  <c r="AI127" i="1" s="1"/>
  <c r="AI130" i="1"/>
  <c r="F103" i="1"/>
  <c r="G117" i="1"/>
  <c r="AG134" i="1"/>
  <c r="G96" i="1"/>
  <c r="AG137" i="1"/>
  <c r="AJ55" i="1" l="1"/>
  <c r="AG136" i="1"/>
  <c r="AH136" i="1"/>
  <c r="H133" i="1"/>
  <c r="AJ107" i="1"/>
  <c r="AJ134" i="1"/>
  <c r="G134" i="1"/>
  <c r="F134" i="1"/>
  <c r="AH81" i="1"/>
  <c r="AH53" i="1"/>
  <c r="AG18" i="1"/>
  <c r="Z135" i="1"/>
  <c r="Z133" i="1" s="1"/>
  <c r="Z73" i="1"/>
  <c r="N135" i="1"/>
  <c r="N133" i="1" s="1"/>
  <c r="N73" i="1"/>
  <c r="AJ87" i="1"/>
  <c r="G87" i="1"/>
  <c r="F87" i="1"/>
  <c r="AJ110" i="1"/>
  <c r="G110" i="1"/>
  <c r="AI133" i="1"/>
  <c r="C130" i="1"/>
  <c r="AH76" i="1"/>
  <c r="AJ60" i="1"/>
  <c r="G60" i="1"/>
  <c r="F60" i="1"/>
  <c r="AG76" i="1"/>
  <c r="AJ77" i="1"/>
  <c r="J135" i="1"/>
  <c r="J73" i="1"/>
  <c r="AH75" i="1"/>
  <c r="G11" i="1"/>
  <c r="AJ11" i="1"/>
  <c r="F11" i="1"/>
  <c r="AI73" i="1"/>
  <c r="J138" i="1"/>
  <c r="AH78" i="1"/>
  <c r="AJ53" i="1"/>
  <c r="G53" i="1"/>
  <c r="F53" i="1"/>
  <c r="G77" i="1"/>
  <c r="E135" i="1"/>
  <c r="F75" i="1"/>
  <c r="B73" i="1"/>
  <c r="F73" i="1" s="1"/>
  <c r="F18" i="1"/>
  <c r="V135" i="1"/>
  <c r="V133" i="1" s="1"/>
  <c r="V73" i="1"/>
  <c r="AI135" i="1"/>
  <c r="AJ84" i="1"/>
  <c r="G84" i="1"/>
  <c r="E81" i="1"/>
  <c r="E130" i="1"/>
  <c r="F84" i="1"/>
  <c r="B130" i="1"/>
  <c r="B81" i="1"/>
  <c r="G67" i="1"/>
  <c r="H127" i="1"/>
  <c r="AG130" i="1"/>
  <c r="AH130" i="1"/>
  <c r="G138" i="1"/>
  <c r="F138" i="1"/>
  <c r="AJ137" i="1"/>
  <c r="F137" i="1"/>
  <c r="G137" i="1"/>
  <c r="AD135" i="1"/>
  <c r="AD133" i="1" s="1"/>
  <c r="AD73" i="1"/>
  <c r="R135" i="1"/>
  <c r="R133" i="1" s="1"/>
  <c r="R73" i="1"/>
  <c r="AH73" i="1" s="1"/>
  <c r="C75" i="1"/>
  <c r="C18" i="1"/>
  <c r="G18" i="1" s="1"/>
  <c r="AJ20" i="1"/>
  <c r="AI18" i="1"/>
  <c r="F20" i="1"/>
  <c r="B127" i="1" l="1"/>
  <c r="B136" i="1"/>
  <c r="B133" i="1" s="1"/>
  <c r="F135" i="1"/>
  <c r="AH127" i="1"/>
  <c r="AG127" i="1"/>
  <c r="AJ18" i="1"/>
  <c r="AG135" i="1"/>
  <c r="C127" i="1"/>
  <c r="C136" i="1"/>
  <c r="AG133" i="1"/>
  <c r="C135" i="1"/>
  <c r="C133" i="1" s="1"/>
  <c r="C73" i="1"/>
  <c r="AG73" i="1"/>
  <c r="AJ130" i="1"/>
  <c r="G130" i="1"/>
  <c r="E127" i="1"/>
  <c r="F130" i="1"/>
  <c r="E136" i="1"/>
  <c r="E133" i="1" s="1"/>
  <c r="G75" i="1"/>
  <c r="AH135" i="1"/>
  <c r="AJ81" i="1"/>
  <c r="G81" i="1"/>
  <c r="F81" i="1"/>
  <c r="AJ75" i="1"/>
  <c r="J133" i="1"/>
  <c r="AH133" i="1" s="1"/>
  <c r="F133" i="1" l="1"/>
  <c r="G133" i="1"/>
  <c r="AJ133" i="1"/>
  <c r="F127" i="1"/>
  <c r="G127" i="1"/>
  <c r="AJ127" i="1"/>
  <c r="AJ73" i="1"/>
  <c r="G73" i="1"/>
  <c r="G135" i="1"/>
  <c r="AJ136" i="1"/>
  <c r="G136" i="1"/>
  <c r="F136" i="1"/>
  <c r="AJ135" i="1"/>
</calcChain>
</file>

<file path=xl/sharedStrings.xml><?xml version="1.0" encoding="utf-8"?>
<sst xmlns="http://schemas.openxmlformats.org/spreadsheetml/2006/main" count="220" uniqueCount="76">
  <si>
    <t>ОГЛАВЛЕНИЕ!A1</t>
  </si>
  <si>
    <t>Отчет о ходе реализации муниципальной программы (сетевой график)</t>
  </si>
  <si>
    <t>«Социальное и демографическое развитие города Когалыма» (постановление Администрации города Когалыма от 11.10.2013 №2904)</t>
  </si>
  <si>
    <t>тыс.руб.</t>
  </si>
  <si>
    <t>Наименование мероприятий программы</t>
  </si>
  <si>
    <t xml:space="preserve">План на </t>
  </si>
  <si>
    <t>Профинансировано на</t>
  </si>
  <si>
    <t>Кассовый расход на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</si>
  <si>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</si>
  <si>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</si>
  <si>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</si>
  <si>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</si>
  <si>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</si>
  <si>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</si>
  <si>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</si>
  <si>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</si>
  <si>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</si>
  <si>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</si>
  <si>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</si>
  <si>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</si>
  <si>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</si>
  <si>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отклонения плана от факта</t>
  </si>
  <si>
    <t>к текущему году</t>
  </si>
  <si>
    <t>на отчётную дату</t>
  </si>
  <si>
    <t>план</t>
  </si>
  <si>
    <t>кассовый расход</t>
  </si>
  <si>
    <t>Подпрограмма 1 "Поддержка семьи, материнства и детства"</t>
  </si>
  <si>
    <t>1.1. Основное мероприятие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 " (показатели 1)</t>
  </si>
  <si>
    <t>Всего</t>
  </si>
  <si>
    <t>федеральный бюджет</t>
  </si>
  <si>
    <t>бюджет автономного округа - Югры</t>
  </si>
  <si>
    <t>бюджет города Когалыма</t>
  </si>
  <si>
    <t>в т.ч. бюджет города Когалыма в части софинансирования</t>
  </si>
  <si>
    <t>иные источники финансирования</t>
  </si>
  <si>
    <t>1.2. Основное мероприятие "Исполнение органами местного самоуправления Администрации города Когалыма отдельных государственных полномочий по осуществлению деятельности по опеке и попечительству, включая поддержку негосударственных организаций, в том числе СОНКО в сфере опеки и попечительства" (показатели 1,7)</t>
  </si>
  <si>
    <t>1.2.1. Исполнение органами местного самоуправления Администрации города Когалыма отдельных государственных полномочий по осуществлению деятельности по опеки и попечительству</t>
  </si>
  <si>
    <t>1.2.2. Поддержка негосударственных организаций, в том числе СОНКО в сфере опеки и попечительства</t>
  </si>
  <si>
    <t>С 2019 года полномочие органа опеки и попечительства по подготовке граждан, выразивших желание стать опекунами или попечителями несовершеннолетних граждан (курс подготовки каждого заявителя - до 3 месяцев, 80 часов) передано на исполнение Региональной общественной организации Центр развития гражданских инициатив и социально-экономической стратегии Ханты-Мансийского автономного округа - Югры «ВЕЧЕ».                                                                                                                                                                                                                         На 01.06.2020  произведена оплата за обучение граждан, выразивших желание стать опекунами или попечителями несовершеннолетних граждан либо принять детей, оставшихся без попечения родителей, в семью на воспитание в количестве  15 человек (№п/п 836 от 28.02.2020г,  №1850 от 20.04.2020г.).  Стоимость 1 сертификата на оплату услуг по подготовке кандидатов, удостоверяющего право его владельца на однократную оплату комплекса услуг по подготовке, составляет 31 130 рублей 66 копеек.</t>
  </si>
  <si>
    <t>1.3. Основное мероприятие "Организация отдыха и оздоровления детей-сирот и детей, оставшихся без попечения родителей" (показатель 1)</t>
  </si>
  <si>
    <t>1.4. Основное мероприятие "Исполнение органами местного самоуправления Администрации города Когалыма отдельных полномочий по организации деятельности комиссии по делам несовершеннолетних и защите их прав" (показатель 2)</t>
  </si>
  <si>
    <t>1.5. Основное мероприятие "Повышение уровня благосостояния граждан, нуждающихся в особой заботе государства" (показатель 1)</t>
  </si>
  <si>
    <t>1.5.1. Обеспечение жилыми помещениями детей-сирот и детей, оставшихся без попечения родителей, лиц из их числа</t>
  </si>
  <si>
    <t>1.5.2. Обеспечения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</si>
  <si>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Итого по подпрограмме 1 «Поддержка семьи, материнства и детства", в том числе</t>
  </si>
  <si>
    <t>бюджет  автономного округа - Югры</t>
  </si>
  <si>
    <t>Подпрограмма 2 "Социальная поддержка отдельных категорий граждан"</t>
  </si>
  <si>
    <t>Основное мероприятие 2.1. "Дополнительные меры социальной поддержки приглашенным специалистам в сфере здравоохранения и образования" (показатели 3,4)</t>
  </si>
  <si>
    <t xml:space="preserve">Дополнительные меры социальной поддержки  приглашенным специалистам БУ ХМАО-Югры "Когалымская городская больница" </t>
  </si>
  <si>
    <t>бюджет Ханты-Мансийского автономного округа - Югры</t>
  </si>
  <si>
    <t>Дополнительные меры социальной поддержки приглашенным специалистам общеобразовательных организаций города Когалыма (ежемесячные выплаты педагогам, не получившим статус "молодой специалист"; единовременные выплаты педагогам, имеющим квалификационную категорию; ежемесячная компенсация для частичного погашения стоимости съёмного жилья педагогам с высшей и первой квалификационной категорией)</t>
  </si>
  <si>
    <t>Основное мероприятие 2.2. "Оказание поддержки гражданам удостоенным звания "Почётный гражданин города Когалыма" (показатель 5)</t>
  </si>
  <si>
    <t>В соответствии с распоряжением Администрации города Когалыма от 03.02.2020 №26-р утверждены списки граждан, удостоенных звания «Почётный гражданин города Когалыма», в количестве 5 человек,  имеющих право на компенсацию расходов в 2020 году:
- компенсация расходов на оплату жилого помещения и коммунальных услуг в размере 23978,51 рублей ежемесячно;
- компенсация расходов за проезд в городском автомобильном пассажирском транспорте общего пользования (кроме такси) в размере 7200,00 ежемесячно.</t>
  </si>
  <si>
    <t>Основное мероприятие 2.3. "Дополнительные меры поддержки отдельных категорий граждан, в том числе старшего поколения" (показатель 6)</t>
  </si>
  <si>
    <t>2.3.1. Чествование юбиляров из числа ветеранов Великой Отечественной войны от имени главы города Когалыма</t>
  </si>
  <si>
    <t>Апрель: МАУ "ИРЦ" - 26,1 тыс.руб. приобретены наборы полотенец, цветы.</t>
  </si>
  <si>
    <t>Основное мероприятие 2.4. "Предоставление единовременных выплат отдельным категориям граждан  ко Дню Победы в Великой Отечественной войне 1941 - 1945 годов"</t>
  </si>
  <si>
    <t>Неисполнение средств в размере 22,99 рублей по причине смерти вдовы погибшего (умершего) участника ВОВ - Скворцова А.И. и труженика тыла - Рябоконева А.Г.</t>
  </si>
  <si>
    <t xml:space="preserve">Неисполнение средств в размере 11,50 рублей по причине смерти вдовы погибшего (умершего) участника ВОВ - Скворцова А.И. </t>
  </si>
  <si>
    <t>Итого по подпрограмме 2 «Социальная поддержка отдельных категорий граждан" в том числе</t>
  </si>
  <si>
    <t>Всего по муниципальной программе:</t>
  </si>
  <si>
    <r>
      <t>инвестиции в объекты муниципальной собственности</t>
    </r>
    <r>
      <rPr>
        <sz val="14"/>
        <rFont val="Times New Roman"/>
        <family val="1"/>
        <charset val="204"/>
      </rPr>
      <t xml:space="preserve"> *</t>
    </r>
  </si>
  <si>
    <t>привлеченные средства</t>
  </si>
  <si>
    <t>В том числе проекты, портфели проектов муниципального образования: *</t>
  </si>
  <si>
    <t>в том числе инвестиции в объекты муниципальной собственности *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</si>
  <si>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муниципального образования) *</t>
  </si>
  <si>
    <t xml:space="preserve">Руководитель структурного подразделения </t>
  </si>
  <si>
    <t>Ответственный за составление сетевого графика</t>
  </si>
  <si>
    <t>Анищенко А.А.</t>
  </si>
  <si>
    <t>Орехова О.Р., тел. 93-544</t>
  </si>
  <si>
    <t>(подпись)</t>
  </si>
  <si>
    <t xml:space="preserve">На 01.09.2020 года 52 приёмных родителя являются получателями вознаграждения за воспитание 68 приёмных детей.  Исполнение субвенции на вознаграждение составило 100%. Справочно: размер вознаграждения составляет 13 673 руб.;  16 817 руб. - при воспитании ребёнка, не достигшего возраста 3 лет; 18 457 руб. - при воспитании ребёнка-инвалида, ребёнка, состоящего на диспансерном учете в связи с имеющимся хроническим заболеванием, или ребенка с ограниченными возможностями здоровья; 17 773 руб. - при воспитании ребенка старше 12 лет
</t>
  </si>
  <si>
    <t xml:space="preserve">На 01.09.2020 года экономия составляет 13,65 тыс.руб.  Неисполнение по заработной плате и начислениям на оплату труда сложилось в связи с тем, что премия по результатам работы за 2019 год и премия по результатам работы за I квартал 2020 года была выплачена согласно отработанному времени. В результате наличия листов нетрудоспособности неисполнение по прочим выплатам персоналу (гарантии) сложилось в связи с неиспользованием права на оплату льготного, лечебного проезда и частичную компенсацию стоимости оздоровительных и санаторно-курортных путевок по причине ограничительных мероприятиями по нераспространению новой коронавирусной инфекции, вызванной COVID-19   </t>
  </si>
  <si>
    <t>В 2020 году состоялось 2 аукциона на оказание услуг по организации оздоровления 30 детей-сирот: 19 детей - в оздоровительном учреждении Краснодарского края (стоимость контракта 1 013 650,00 руб.), 11 детей - в оздоровительном учреждении Республики Крым (стоимость контракта 838 200,00 руб.)
Согласно постановлению Главного государственного санитарного врача Российской Федерации от 30.06.2020 №16 «Об утверждении санитарно-эпидемиологических правил СП 3.1/2.4 3598 – 20 «Санитарно-эпидемиологические требования к устройству,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СOVID-19 и ч. 1 ст. 450 Гражданского кодекса РФ, а также ввиду угрозы распространения новой коронавирусной инфекции, вызванной COVID-19, влекущей невозможность  исполнения контракта в установленный срок, заключено соглашение о расторжении контрактов, в связи с чем плановые ассигнования будут уменьшены ДСР ХМАО-Югры</t>
  </si>
  <si>
    <t xml:space="preserve">Неисполнение по заработной плате и начислениям на оплату труда сложилось, в связи с тем, что премия по результатам работы за 2019 год была выплачена согласно отработанного времени.                                                                                Оплата суточных и проживания при служебных командировках - согласно фактически предоставленным авансовым отчетам.                                      Неисполнение по прочим выплатам персоналу (гарантии) сложилось в связи с тем, что муниципальные служащие за текущий период не воспользовались правом на оплату льготного, лечебного проезда и частичную компенсацию стоимости оздоровительных и санаторно-курортных путевок.     </t>
  </si>
  <si>
    <t xml:space="preserve">В целях реализации отдельного государственного полномочия по осуществлению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дети-сироты, за обеспечением надлежащего санитарного и технического состояния жилых помещений, а также за распоряжением ими в штатных расписаниях органов местного самоуправления предусматривается 1 штатная единица (должность муниципальной службы "ведущий специалист") на 400 детей и граждан, относящихся к указанной категории, проживающих на территории муниципального образования, но не менее 0,5 штатной единицы.
С 01.01.2017 года в штатное расписание Администрации города Когалыма введена ставка 0,1 ведущего специалиста, в производстве - внесение изменений в штатное расписание с 01.01.2021 года (0,5 ставки).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состоянию на 01.09.2020 года специалистами отдела опеки и попечительства осуществляется контроль за использованием и (или) распоряжением жилыми помещениями, обеспечением надлежащего санитарного и технического состояния 10 жилых помещений, нанимателями или членами семей нанимателей по договорам социального найма являются дети-сироты, 30 жилых помещений, собственниками (сособственниками) которых являются дети-сироты.  Неисполнение в размере 3,23 тыс.руб.           </t>
  </si>
  <si>
    <t xml:space="preserve">Общая численность детей-сирот и детей, оставшихся без попечения родителей, лиц из числа детей-сирот и детей, оставшихся без попечения родителей, состоящих в списке на обеспечение жилыми помещениями – 8 человек, из них право на обеспечение имеют:
- в 2019 году – 1 чел.(задолженность), 
- в 2020 году – 7 чел.
В 2020 году на реализацию муниципальной программы «Социальное и демографическое развитие города Когалыма» предусмотрены средства  в размере 17 377 412 рублей. в том числе: 
- средства бюджета ХМАО– Югры – 14 456 112  рублей;
- средства бюджета г.Когалыма –2 921 300 рублей.
По состоянию на 01.09.2020 приобретено в собственность муниципального образования город Когалым 3 квартиры на общую  сумму 6 673 026 рублей.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</si>
</sst>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"/>
    <numFmt numFmtId="167" formatCode="#,##0.00\ _₽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i/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BF3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9">
    <xf numFmtId="0" fontId="0" fillId="0" borderId="0" xfId="0"/>
    <xf numFmtId="0" fontId="3" fillId="0" borderId="0" xfId="0" applyFont="1" applyProtection="1"/>
    <xf numFmtId="0" fontId="0" fillId="0" borderId="0" xfId="0" applyProtection="1"/>
    <xf numFmtId="0" fontId="4" fillId="0" borderId="0" xfId="2" applyProtection="1"/>
    <xf numFmtId="0" fontId="5" fillId="0" borderId="0" xfId="0" applyFont="1" applyProtection="1"/>
    <xf numFmtId="0" fontId="3" fillId="2" borderId="0" xfId="0" applyFont="1" applyFill="1" applyProtection="1"/>
    <xf numFmtId="0" fontId="7" fillId="0" borderId="9" xfId="0" applyFont="1" applyFill="1" applyBorder="1" applyAlignment="1" applyProtection="1">
      <alignment horizontal="center" vertical="center" wrapText="1"/>
    </xf>
    <xf numFmtId="164" fontId="7" fillId="0" borderId="9" xfId="0" applyNumberFormat="1" applyFont="1" applyFill="1" applyBorder="1" applyAlignment="1" applyProtection="1">
      <alignment horizontal="center" vertical="center" wrapText="1"/>
    </xf>
    <xf numFmtId="164" fontId="7" fillId="0" borderId="7" xfId="0" applyNumberFormat="1" applyFont="1" applyFill="1" applyBorder="1" applyAlignment="1" applyProtection="1">
      <alignment horizontal="center" vertical="center" wrapText="1"/>
    </xf>
    <xf numFmtId="164" fontId="7" fillId="2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/>
    </xf>
    <xf numFmtId="14" fontId="7" fillId="0" borderId="9" xfId="0" applyNumberFormat="1" applyFont="1" applyFill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top" wrapText="1"/>
    </xf>
    <xf numFmtId="165" fontId="10" fillId="0" borderId="7" xfId="0" applyNumberFormat="1" applyFont="1" applyFill="1" applyBorder="1" applyAlignment="1" applyProtection="1">
      <alignment horizontal="center" vertical="center" wrapText="1"/>
    </xf>
    <xf numFmtId="165" fontId="10" fillId="2" borderId="7" xfId="0" applyNumberFormat="1" applyFont="1" applyFill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 vertical="center"/>
    </xf>
    <xf numFmtId="0" fontId="8" fillId="2" borderId="7" xfId="0" applyFont="1" applyFill="1" applyBorder="1" applyProtection="1"/>
    <xf numFmtId="2" fontId="0" fillId="2" borderId="0" xfId="0" applyNumberFormat="1" applyFill="1" applyProtection="1"/>
    <xf numFmtId="2" fontId="5" fillId="2" borderId="0" xfId="0" applyNumberFormat="1" applyFont="1" applyFill="1" applyProtection="1"/>
    <xf numFmtId="0" fontId="0" fillId="2" borderId="0" xfId="0" applyFill="1" applyProtection="1"/>
    <xf numFmtId="0" fontId="8" fillId="3" borderId="7" xfId="0" applyFont="1" applyFill="1" applyBorder="1" applyProtection="1"/>
    <xf numFmtId="166" fontId="7" fillId="0" borderId="7" xfId="0" applyNumberFormat="1" applyFont="1" applyFill="1" applyBorder="1" applyAlignment="1" applyProtection="1">
      <alignment horizontal="justify" vertical="center" wrapText="1"/>
    </xf>
    <xf numFmtId="2" fontId="7" fillId="0" borderId="7" xfId="0" applyNumberFormat="1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justify" wrapText="1"/>
    </xf>
    <xf numFmtId="2" fontId="10" fillId="0" borderId="7" xfId="0" applyNumberFormat="1" applyFont="1" applyFill="1" applyBorder="1" applyAlignment="1" applyProtection="1">
      <alignment horizontal="center" vertical="center" wrapText="1"/>
    </xf>
    <xf numFmtId="2" fontId="10" fillId="0" borderId="7" xfId="0" applyNumberFormat="1" applyFont="1" applyFill="1" applyBorder="1" applyAlignment="1" applyProtection="1">
      <alignment horizontal="center" vertical="center"/>
    </xf>
    <xf numFmtId="2" fontId="8" fillId="0" borderId="7" xfId="0" applyNumberFormat="1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left" wrapText="1"/>
    </xf>
    <xf numFmtId="0" fontId="10" fillId="2" borderId="0" xfId="0" applyFont="1" applyFill="1" applyBorder="1" applyAlignment="1" applyProtection="1">
      <alignment vertical="top" wrapText="1"/>
    </xf>
    <xf numFmtId="166" fontId="7" fillId="2" borderId="7" xfId="0" applyNumberFormat="1" applyFont="1" applyFill="1" applyBorder="1" applyAlignment="1" applyProtection="1">
      <alignment horizontal="justify" vertical="center" wrapText="1"/>
    </xf>
    <xf numFmtId="2" fontId="7" fillId="2" borderId="7" xfId="0" applyNumberFormat="1" applyFont="1" applyFill="1" applyBorder="1" applyAlignment="1" applyProtection="1">
      <alignment horizontal="center" vertical="center" wrapText="1"/>
    </xf>
    <xf numFmtId="2" fontId="7" fillId="2" borderId="5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wrapText="1"/>
    </xf>
    <xf numFmtId="2" fontId="10" fillId="2" borderId="7" xfId="0" applyNumberFormat="1" applyFont="1" applyFill="1" applyBorder="1" applyAlignment="1" applyProtection="1">
      <alignment horizontal="center" vertical="center"/>
    </xf>
    <xf numFmtId="2" fontId="8" fillId="0" borderId="5" xfId="0" applyNumberFormat="1" applyFont="1" applyBorder="1" applyAlignment="1" applyProtection="1">
      <alignment horizontal="center" vertical="center"/>
    </xf>
    <xf numFmtId="0" fontId="8" fillId="0" borderId="0" xfId="0" applyFont="1" applyBorder="1" applyProtection="1"/>
    <xf numFmtId="0" fontId="13" fillId="2" borderId="7" xfId="0" applyFont="1" applyFill="1" applyBorder="1" applyAlignment="1" applyProtection="1">
      <alignment horizontal="left" wrapText="1"/>
    </xf>
    <xf numFmtId="0" fontId="13" fillId="0" borderId="7" xfId="0" applyFont="1" applyFill="1" applyBorder="1" applyAlignment="1" applyProtection="1">
      <alignment horizontal="left" wrapText="1"/>
    </xf>
    <xf numFmtId="0" fontId="10" fillId="2" borderId="7" xfId="0" applyFont="1" applyFill="1" applyBorder="1" applyAlignment="1" applyProtection="1">
      <alignment horizontal="justify" wrapText="1"/>
    </xf>
    <xf numFmtId="0" fontId="8" fillId="0" borderId="8" xfId="0" applyFont="1" applyBorder="1" applyProtection="1"/>
    <xf numFmtId="166" fontId="7" fillId="0" borderId="7" xfId="0" applyNumberFormat="1" applyFont="1" applyFill="1" applyBorder="1" applyAlignment="1" applyProtection="1">
      <alignment horizontal="left" vertical="center" wrapText="1"/>
    </xf>
    <xf numFmtId="2" fontId="0" fillId="0" borderId="0" xfId="0" applyNumberFormat="1" applyFill="1" applyProtection="1"/>
    <xf numFmtId="2" fontId="5" fillId="0" borderId="0" xfId="0" applyNumberFormat="1" applyFont="1" applyFill="1" applyProtection="1"/>
    <xf numFmtId="0" fontId="0" fillId="0" borderId="0" xfId="0" applyFill="1" applyProtection="1"/>
    <xf numFmtId="2" fontId="10" fillId="2" borderId="7" xfId="0" applyNumberFormat="1" applyFont="1" applyFill="1" applyBorder="1" applyAlignment="1" applyProtection="1">
      <alignment horizontal="center" vertical="center" wrapText="1"/>
    </xf>
    <xf numFmtId="2" fontId="8" fillId="0" borderId="7" xfId="0" applyNumberFormat="1" applyFont="1" applyBorder="1" applyAlignment="1" applyProtection="1">
      <alignment horizontal="center" vertical="center"/>
    </xf>
    <xf numFmtId="2" fontId="10" fillId="0" borderId="7" xfId="0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horizontal="center" vertical="center"/>
    </xf>
    <xf numFmtId="0" fontId="15" fillId="3" borderId="8" xfId="0" applyFont="1" applyFill="1" applyBorder="1" applyAlignment="1" applyProtection="1">
      <alignment vertical="top" wrapText="1"/>
    </xf>
    <xf numFmtId="2" fontId="8" fillId="0" borderId="7" xfId="0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 applyProtection="1">
      <alignment vertical="top" wrapText="1"/>
    </xf>
    <xf numFmtId="0" fontId="12" fillId="0" borderId="8" xfId="0" applyFont="1" applyFill="1" applyBorder="1" applyAlignment="1" applyProtection="1">
      <alignment vertical="top" wrapText="1"/>
    </xf>
    <xf numFmtId="0" fontId="15" fillId="3" borderId="9" xfId="0" applyFont="1" applyFill="1" applyBorder="1" applyAlignment="1" applyProtection="1">
      <alignment vertical="top" wrapText="1"/>
    </xf>
    <xf numFmtId="0" fontId="8" fillId="0" borderId="7" xfId="0" applyFont="1" applyFill="1" applyBorder="1" applyProtection="1"/>
    <xf numFmtId="0" fontId="8" fillId="3" borderId="2" xfId="0" applyFont="1" applyFill="1" applyBorder="1" applyProtection="1"/>
    <xf numFmtId="0" fontId="10" fillId="2" borderId="7" xfId="0" applyFont="1" applyFill="1" applyBorder="1" applyAlignment="1" applyProtection="1">
      <alignment horizontal="left" wrapText="1"/>
    </xf>
    <xf numFmtId="2" fontId="10" fillId="0" borderId="7" xfId="0" applyNumberFormat="1" applyFont="1" applyFill="1" applyBorder="1" applyAlignment="1">
      <alignment horizontal="center" vertical="center" wrapText="1"/>
    </xf>
    <xf numFmtId="0" fontId="11" fillId="6" borderId="7" xfId="0" applyFont="1" applyFill="1" applyBorder="1" applyAlignment="1" applyProtection="1">
      <alignment horizontal="justify" wrapText="1"/>
    </xf>
    <xf numFmtId="2" fontId="7" fillId="6" borderId="7" xfId="0" applyNumberFormat="1" applyFont="1" applyFill="1" applyBorder="1" applyAlignment="1" applyProtection="1">
      <alignment horizontal="center" vertical="center" wrapText="1"/>
    </xf>
    <xf numFmtId="0" fontId="8" fillId="6" borderId="7" xfId="0" applyFont="1" applyFill="1" applyBorder="1" applyProtection="1"/>
    <xf numFmtId="2" fontId="0" fillId="6" borderId="0" xfId="0" applyNumberFormat="1" applyFill="1" applyProtection="1"/>
    <xf numFmtId="2" fontId="5" fillId="6" borderId="0" xfId="0" applyNumberFormat="1" applyFont="1" applyFill="1" applyProtection="1"/>
    <xf numFmtId="0" fontId="0" fillId="6" borderId="0" xfId="0" applyFill="1" applyProtection="1"/>
    <xf numFmtId="0" fontId="8" fillId="2" borderId="7" xfId="0" applyFont="1" applyFill="1" applyBorder="1" applyAlignment="1" applyProtection="1">
      <alignment wrapText="1"/>
    </xf>
    <xf numFmtId="0" fontId="13" fillId="2" borderId="7" xfId="0" applyFont="1" applyFill="1" applyBorder="1" applyAlignment="1" applyProtection="1">
      <alignment horizontal="left" vertical="top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8" fillId="2" borderId="9" xfId="0" applyFont="1" applyFill="1" applyBorder="1" applyProtection="1"/>
    <xf numFmtId="0" fontId="7" fillId="2" borderId="9" xfId="0" applyFont="1" applyFill="1" applyBorder="1" applyAlignment="1" applyProtection="1">
      <alignment horizontal="justify" vertical="center" wrapText="1"/>
    </xf>
    <xf numFmtId="2" fontId="7" fillId="2" borderId="9" xfId="0" applyNumberFormat="1" applyFont="1" applyFill="1" applyBorder="1" applyAlignment="1" applyProtection="1">
      <alignment horizontal="center" vertical="center" wrapText="1"/>
    </xf>
    <xf numFmtId="2" fontId="7" fillId="0" borderId="9" xfId="0" applyNumberFormat="1" applyFont="1" applyFill="1" applyBorder="1" applyAlignment="1" applyProtection="1">
      <alignment horizontal="center" vertical="center" wrapText="1"/>
    </xf>
    <xf numFmtId="0" fontId="8" fillId="0" borderId="9" xfId="0" applyFont="1" applyBorder="1" applyProtection="1"/>
    <xf numFmtId="0" fontId="8" fillId="0" borderId="7" xfId="0" applyFont="1" applyBorder="1" applyProtection="1"/>
    <xf numFmtId="2" fontId="10" fillId="2" borderId="9" xfId="0" applyNumberFormat="1" applyFont="1" applyFill="1" applyBorder="1" applyAlignment="1" applyProtection="1">
      <alignment horizontal="center" vertical="center" wrapText="1"/>
    </xf>
    <xf numFmtId="0" fontId="16" fillId="2" borderId="7" xfId="0" applyFont="1" applyFill="1" applyBorder="1" applyAlignment="1" applyProtection="1">
      <alignment horizontal="left" vertical="center" wrapText="1"/>
    </xf>
    <xf numFmtId="2" fontId="17" fillId="2" borderId="7" xfId="0" applyNumberFormat="1" applyFont="1" applyFill="1" applyBorder="1" applyAlignment="1" applyProtection="1">
      <alignment horizontal="center" vertical="center" wrapText="1"/>
    </xf>
    <xf numFmtId="2" fontId="17" fillId="0" borderId="7" xfId="0" applyNumberFormat="1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left" vertical="center" wrapText="1"/>
    </xf>
    <xf numFmtId="0" fontId="10" fillId="0" borderId="8" xfId="0" applyFont="1" applyFill="1" applyBorder="1" applyAlignment="1" applyProtection="1">
      <alignment vertical="top" wrapText="1"/>
    </xf>
    <xf numFmtId="0" fontId="7" fillId="0" borderId="7" xfId="0" applyFont="1" applyFill="1" applyBorder="1" applyAlignment="1" applyProtection="1">
      <alignment horizontal="justify" vertical="center" wrapText="1"/>
    </xf>
    <xf numFmtId="2" fontId="8" fillId="0" borderId="7" xfId="1" applyNumberFormat="1" applyFont="1" applyBorder="1" applyAlignment="1" applyProtection="1">
      <alignment horizontal="center" vertical="center"/>
    </xf>
    <xf numFmtId="2" fontId="8" fillId="2" borderId="7" xfId="1" applyNumberFormat="1" applyFont="1" applyFill="1" applyBorder="1" applyAlignment="1" applyProtection="1">
      <alignment horizontal="center" vertical="center"/>
    </xf>
    <xf numFmtId="2" fontId="8" fillId="0" borderId="7" xfId="1" applyNumberFormat="1" applyFont="1" applyFill="1" applyBorder="1" applyAlignment="1" applyProtection="1">
      <alignment horizontal="center" vertical="center"/>
    </xf>
    <xf numFmtId="2" fontId="8" fillId="2" borderId="7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 applyProtection="1">
      <alignment vertical="top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8" fillId="0" borderId="2" xfId="0" applyFont="1" applyBorder="1" applyProtection="1"/>
    <xf numFmtId="0" fontId="7" fillId="2" borderId="7" xfId="0" applyFont="1" applyFill="1" applyBorder="1" applyAlignment="1" applyProtection="1">
      <alignment horizontal="left" vertical="center" wrapText="1"/>
    </xf>
    <xf numFmtId="2" fontId="10" fillId="0" borderId="7" xfId="0" applyNumberFormat="1" applyFont="1" applyBorder="1" applyAlignment="1" applyProtection="1">
      <alignment horizontal="center" vertical="center"/>
    </xf>
    <xf numFmtId="44" fontId="11" fillId="4" borderId="7" xfId="0" applyNumberFormat="1" applyFont="1" applyFill="1" applyBorder="1" applyAlignment="1" applyProtection="1">
      <alignment horizontal="left"/>
    </xf>
    <xf numFmtId="44" fontId="10" fillId="4" borderId="7" xfId="0" applyNumberFormat="1" applyFont="1" applyFill="1" applyBorder="1" applyAlignment="1" applyProtection="1">
      <alignment horizontal="center" vertical="center"/>
    </xf>
    <xf numFmtId="2" fontId="10" fillId="4" borderId="7" xfId="0" applyNumberFormat="1" applyFont="1" applyFill="1" applyBorder="1" applyAlignment="1" applyProtection="1">
      <alignment horizontal="center" vertical="center"/>
    </xf>
    <xf numFmtId="2" fontId="8" fillId="4" borderId="7" xfId="0" applyNumberFormat="1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vertical="top" wrapText="1"/>
    </xf>
    <xf numFmtId="2" fontId="10" fillId="0" borderId="7" xfId="0" applyNumberFormat="1" applyFont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vertical="top" wrapText="1"/>
    </xf>
    <xf numFmtId="0" fontId="11" fillId="6" borderId="7" xfId="0" applyFont="1" applyFill="1" applyBorder="1" applyAlignment="1" applyProtection="1">
      <alignment horizontal="justify" vertical="center" wrapText="1"/>
    </xf>
    <xf numFmtId="4" fontId="7" fillId="6" borderId="7" xfId="0" applyNumberFormat="1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justify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164" fontId="7" fillId="2" borderId="9" xfId="0" applyNumberFormat="1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/>
    </xf>
    <xf numFmtId="0" fontId="0" fillId="2" borderId="7" xfId="0" applyFill="1" applyBorder="1" applyProtection="1"/>
    <xf numFmtId="0" fontId="10" fillId="2" borderId="7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left" vertical="top" wrapText="1"/>
    </xf>
    <xf numFmtId="0" fontId="10" fillId="2" borderId="2" xfId="0" applyFont="1" applyFill="1" applyBorder="1" applyAlignment="1" applyProtection="1">
      <alignment horizontal="justify" wrapText="1"/>
    </xf>
    <xf numFmtId="0" fontId="10" fillId="2" borderId="0" xfId="0" applyFont="1" applyFill="1" applyBorder="1" applyAlignment="1" applyProtection="1">
      <alignment horizontal="justify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164" fontId="7" fillId="2" borderId="0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10" fillId="0" borderId="0" xfId="0" applyFont="1" applyFill="1" applyBorder="1" applyAlignment="1" applyProtection="1">
      <alignment wrapText="1"/>
    </xf>
    <xf numFmtId="167" fontId="10" fillId="0" borderId="0" xfId="1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/>
    <xf numFmtId="164" fontId="10" fillId="0" borderId="0" xfId="0" applyNumberFormat="1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vertical="center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164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Alignment="1" applyProtection="1">
      <alignment vertical="center" wrapText="1"/>
    </xf>
    <xf numFmtId="164" fontId="13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horizontal="left" vertical="top" wrapText="1"/>
    </xf>
    <xf numFmtId="0" fontId="13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center" vertical="top" wrapText="1"/>
    </xf>
    <xf numFmtId="0" fontId="19" fillId="0" borderId="0" xfId="0" applyFont="1" applyFill="1" applyAlignment="1" applyProtection="1">
      <alignment horizontal="left" vertical="top" wrapText="1"/>
    </xf>
    <xf numFmtId="14" fontId="10" fillId="0" borderId="0" xfId="0" applyNumberFormat="1" applyFont="1" applyFill="1" applyAlignment="1" applyProtection="1">
      <alignment horizontal="left" wrapText="1"/>
    </xf>
    <xf numFmtId="164" fontId="19" fillId="0" borderId="0" xfId="0" applyNumberFormat="1" applyFont="1" applyFill="1" applyAlignment="1" applyProtection="1">
      <alignment vertical="center" wrapText="1"/>
    </xf>
    <xf numFmtId="0" fontId="10" fillId="0" borderId="0" xfId="0" applyFont="1" applyFill="1" applyAlignment="1" applyProtection="1">
      <alignment horizontal="left" vertical="center" wrapText="1"/>
    </xf>
    <xf numFmtId="164" fontId="10" fillId="0" borderId="0" xfId="0" applyNumberFormat="1" applyFont="1" applyFill="1" applyAlignment="1" applyProtection="1">
      <alignment vertical="center" wrapText="1"/>
    </xf>
    <xf numFmtId="0" fontId="10" fillId="0" borderId="0" xfId="0" applyFont="1" applyFill="1" applyAlignment="1" applyProtection="1">
      <alignment horizontal="justify" vertical="center" wrapText="1"/>
    </xf>
    <xf numFmtId="164" fontId="13" fillId="0" borderId="13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11" fillId="4" borderId="5" xfId="0" applyFont="1" applyFill="1" applyBorder="1" applyAlignment="1" applyProtection="1">
      <alignment horizontal="left" vertical="center" wrapText="1"/>
    </xf>
    <xf numFmtId="0" fontId="11" fillId="4" borderId="12" xfId="0" applyFont="1" applyFill="1" applyBorder="1" applyAlignment="1" applyProtection="1">
      <alignment horizontal="left" vertical="center" wrapText="1"/>
    </xf>
    <xf numFmtId="0" fontId="11" fillId="4" borderId="6" xfId="0" applyFont="1" applyFill="1" applyBorder="1" applyAlignment="1" applyProtection="1">
      <alignment horizontal="left" vertical="center" wrapText="1"/>
    </xf>
    <xf numFmtId="0" fontId="14" fillId="5" borderId="5" xfId="0" applyFont="1" applyFill="1" applyBorder="1" applyAlignment="1" applyProtection="1">
      <alignment horizontal="left" vertical="center" wrapText="1"/>
    </xf>
    <xf numFmtId="0" fontId="14" fillId="5" borderId="12" xfId="0" applyFont="1" applyFill="1" applyBorder="1" applyAlignment="1" applyProtection="1">
      <alignment horizontal="left" vertical="center" wrapText="1"/>
    </xf>
    <xf numFmtId="0" fontId="14" fillId="5" borderId="6" xfId="0" applyFont="1" applyFill="1" applyBorder="1" applyAlignment="1" applyProtection="1">
      <alignment horizontal="left" vertical="center" wrapText="1"/>
    </xf>
    <xf numFmtId="0" fontId="10" fillId="2" borderId="2" xfId="0" applyFont="1" applyFill="1" applyBorder="1" applyAlignment="1" applyProtection="1">
      <alignment vertical="top" wrapText="1"/>
    </xf>
    <xf numFmtId="0" fontId="12" fillId="2" borderId="8" xfId="0" applyFont="1" applyFill="1" applyBorder="1" applyAlignment="1" applyProtection="1">
      <alignment vertical="top" wrapText="1"/>
    </xf>
    <xf numFmtId="0" fontId="12" fillId="2" borderId="9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horizontal="left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vertical="top" wrapText="1"/>
    </xf>
    <xf numFmtId="0" fontId="0" fillId="0" borderId="8" xfId="0" applyFill="1" applyBorder="1" applyAlignment="1" applyProtection="1">
      <alignment vertical="top" wrapText="1"/>
    </xf>
    <xf numFmtId="0" fontId="0" fillId="0" borderId="9" xfId="0" applyFill="1" applyBorder="1" applyAlignment="1" applyProtection="1">
      <alignment vertical="top" wrapText="1"/>
    </xf>
    <xf numFmtId="0" fontId="10" fillId="0" borderId="2" xfId="0" applyFont="1" applyFill="1" applyBorder="1" applyAlignment="1" applyProtection="1">
      <alignment vertical="top" wrapText="1"/>
    </xf>
    <xf numFmtId="0" fontId="10" fillId="0" borderId="8" xfId="0" applyFont="1" applyFill="1" applyBorder="1" applyAlignment="1" applyProtection="1">
      <alignment vertical="top" wrapText="1"/>
    </xf>
    <xf numFmtId="0" fontId="10" fillId="0" borderId="9" xfId="0" applyFont="1" applyFill="1" applyBorder="1" applyAlignment="1" applyProtection="1">
      <alignment vertical="top" wrapText="1"/>
    </xf>
    <xf numFmtId="0" fontId="11" fillId="3" borderId="5" xfId="0" applyFont="1" applyFill="1" applyBorder="1" applyAlignment="1" applyProtection="1">
      <alignment horizontal="left" vertical="center" wrapText="1"/>
    </xf>
    <xf numFmtId="0" fontId="11" fillId="3" borderId="12" xfId="0" applyFont="1" applyFill="1" applyBorder="1" applyAlignment="1" applyProtection="1">
      <alignment horizontal="left" vertical="center" wrapText="1"/>
    </xf>
    <xf numFmtId="0" fontId="11" fillId="3" borderId="6" xfId="0" applyFont="1" applyFill="1" applyBorder="1" applyAlignment="1" applyProtection="1">
      <alignment horizontal="left" vertical="center" wrapText="1"/>
    </xf>
    <xf numFmtId="0" fontId="14" fillId="3" borderId="5" xfId="0" applyFont="1" applyFill="1" applyBorder="1" applyAlignment="1" applyProtection="1">
      <alignment horizontal="left" vertical="center" wrapText="1"/>
    </xf>
    <xf numFmtId="0" fontId="14" fillId="3" borderId="12" xfId="0" applyFont="1" applyFill="1" applyBorder="1" applyAlignment="1" applyProtection="1">
      <alignment horizontal="left" vertical="center" wrapText="1"/>
    </xf>
    <xf numFmtId="0" fontId="14" fillId="3" borderId="6" xfId="0" applyFont="1" applyFill="1" applyBorder="1" applyAlignment="1" applyProtection="1">
      <alignment horizontal="left" vertical="center" wrapText="1"/>
    </xf>
    <xf numFmtId="0" fontId="10" fillId="2" borderId="8" xfId="0" applyFont="1" applyFill="1" applyBorder="1" applyAlignment="1" applyProtection="1">
      <alignment vertical="top" wrapText="1"/>
    </xf>
    <xf numFmtId="0" fontId="10" fillId="2" borderId="9" xfId="0" applyFont="1" applyFill="1" applyBorder="1" applyAlignment="1" applyProtection="1">
      <alignment vertical="top" wrapText="1"/>
    </xf>
    <xf numFmtId="0" fontId="15" fillId="0" borderId="2" xfId="0" applyFont="1" applyFill="1" applyBorder="1" applyAlignment="1" applyProtection="1">
      <alignment vertical="top" wrapText="1"/>
    </xf>
    <xf numFmtId="0" fontId="15" fillId="0" borderId="8" xfId="0" applyFont="1" applyFill="1" applyBorder="1" applyAlignment="1" applyProtection="1">
      <alignment vertical="top" wrapText="1"/>
    </xf>
    <xf numFmtId="0" fontId="15" fillId="0" borderId="9" xfId="0" applyFont="1" applyFill="1" applyBorder="1" applyAlignment="1" applyProtection="1">
      <alignment vertical="top" wrapText="1"/>
    </xf>
    <xf numFmtId="0" fontId="8" fillId="0" borderId="2" xfId="0" applyFont="1" applyBorder="1" applyAlignment="1" applyProtection="1">
      <alignment horizontal="center" vertical="top" wrapText="1"/>
    </xf>
    <xf numFmtId="0" fontId="8" fillId="0" borderId="9" xfId="0" applyFont="1" applyBorder="1" applyAlignment="1" applyProtection="1">
      <alignment horizontal="center" vertical="top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12" fillId="2" borderId="8" xfId="0" applyFont="1" applyFill="1" applyBorder="1" applyAlignment="1" applyProtection="1">
      <alignment vertical="top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164" fontId="7" fillId="2" borderId="5" xfId="0" applyNumberFormat="1" applyFont="1" applyFill="1" applyBorder="1" applyAlignment="1" applyProtection="1">
      <alignment horizontal="center" vertical="center" wrapText="1"/>
    </xf>
    <xf numFmtId="164" fontId="7" fillId="2" borderId="6" xfId="0" applyNumberFormat="1" applyFont="1" applyFill="1" applyBorder="1" applyAlignment="1" applyProtection="1">
      <alignment horizontal="center" vertical="center" wrapText="1"/>
    </xf>
    <xf numFmtId="164" fontId="7" fillId="0" borderId="7" xfId="0" applyNumberFormat="1" applyFont="1" applyFill="1" applyBorder="1" applyAlignment="1" applyProtection="1">
      <alignment horizontal="center" vertical="center" wrapText="1"/>
    </xf>
    <xf numFmtId="164" fontId="2" fillId="2" borderId="0" xfId="0" applyNumberFormat="1" applyFont="1" applyFill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right" wrapText="1"/>
    </xf>
    <xf numFmtId="0" fontId="6" fillId="2" borderId="0" xfId="0" applyFont="1" applyFill="1" applyBorder="1" applyAlignment="1" applyProtection="1">
      <alignment horizontal="right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6"/>
  <sheetViews>
    <sheetView tabSelected="1" zoomScale="75" zoomScaleNormal="75" workbookViewId="0">
      <selection activeCell="D104" sqref="D104"/>
    </sheetView>
  </sheetViews>
  <sheetFormatPr defaultColWidth="9.28515625" defaultRowHeight="15" x14ac:dyDescent="0.25"/>
  <cols>
    <col min="1" max="1" width="60" style="2" customWidth="1"/>
    <col min="2" max="2" width="18.5703125" style="2" customWidth="1"/>
    <col min="3" max="3" width="17.5703125" style="2" customWidth="1"/>
    <col min="4" max="4" width="18.5703125" style="2" customWidth="1"/>
    <col min="5" max="5" width="22.5703125" style="2" customWidth="1"/>
    <col min="6" max="6" width="16" style="2" customWidth="1"/>
    <col min="7" max="7" width="20.42578125" style="2" customWidth="1"/>
    <col min="8" max="8" width="14.7109375" style="44" customWidth="1"/>
    <col min="9" max="9" width="14" style="2" customWidth="1"/>
    <col min="10" max="10" width="16.42578125" style="2" customWidth="1"/>
    <col min="11" max="11" width="12.5703125" style="2" customWidth="1"/>
    <col min="12" max="12" width="14.5703125" style="2" customWidth="1"/>
    <col min="13" max="13" width="14" style="2" customWidth="1"/>
    <col min="14" max="15" width="15.5703125" style="2" customWidth="1"/>
    <col min="16" max="16" width="15.28515625" style="2" customWidth="1"/>
    <col min="17" max="17" width="14" style="2" customWidth="1"/>
    <col min="18" max="18" width="14.5703125" style="2" customWidth="1"/>
    <col min="19" max="19" width="15.5703125" style="2" customWidth="1"/>
    <col min="20" max="20" width="15.42578125" style="2" customWidth="1"/>
    <col min="21" max="21" width="17.5703125" style="2" customWidth="1"/>
    <col min="22" max="22" width="13.42578125" style="2" customWidth="1"/>
    <col min="23" max="23" width="14" style="2" customWidth="1"/>
    <col min="24" max="24" width="16.42578125" style="2" customWidth="1"/>
    <col min="25" max="25" width="12.7109375" style="2" customWidth="1"/>
    <col min="26" max="26" width="14.5703125" style="2" customWidth="1"/>
    <col min="27" max="27" width="11" style="2" bestFit="1" customWidth="1"/>
    <col min="28" max="28" width="15.5703125" style="2" customWidth="1"/>
    <col min="29" max="29" width="14" style="2" customWidth="1"/>
    <col min="30" max="30" width="16.5703125" style="2" customWidth="1"/>
    <col min="31" max="31" width="14" style="2" customWidth="1"/>
    <col min="32" max="32" width="165.7109375" style="2" customWidth="1"/>
    <col min="33" max="33" width="14.5703125" style="2" customWidth="1"/>
    <col min="34" max="34" width="12.5703125" style="2" customWidth="1"/>
    <col min="35" max="35" width="12.7109375" style="2" customWidth="1"/>
    <col min="36" max="36" width="14.5703125" style="4" customWidth="1"/>
    <col min="37" max="16384" width="9.28515625" style="2"/>
  </cols>
  <sheetData>
    <row r="1" spans="1:36" ht="16.5" customHeight="1" x14ac:dyDescent="0.3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"/>
      <c r="AG1" s="3" t="s">
        <v>0</v>
      </c>
    </row>
    <row r="2" spans="1:36" ht="18.75" customHeight="1" x14ac:dyDescent="0.3">
      <c r="A2" s="181" t="s">
        <v>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"/>
    </row>
    <row r="3" spans="1:36" ht="22.5" x14ac:dyDescent="0.3">
      <c r="A3" s="181" t="s">
        <v>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5"/>
    </row>
    <row r="4" spans="1:36" ht="17.25" customHeight="1" x14ac:dyDescent="0.35">
      <c r="A4" s="182" t="s">
        <v>3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3"/>
      <c r="AE4" s="1"/>
    </row>
    <row r="5" spans="1:36" ht="18.75" x14ac:dyDescent="0.25">
      <c r="A5" s="184" t="s">
        <v>4</v>
      </c>
      <c r="B5" s="184" t="s">
        <v>5</v>
      </c>
      <c r="C5" s="184" t="s">
        <v>5</v>
      </c>
      <c r="D5" s="184" t="s">
        <v>6</v>
      </c>
      <c r="E5" s="184" t="s">
        <v>7</v>
      </c>
      <c r="F5" s="187" t="s">
        <v>8</v>
      </c>
      <c r="G5" s="188"/>
      <c r="H5" s="176" t="s">
        <v>9</v>
      </c>
      <c r="I5" s="177"/>
      <c r="J5" s="176" t="s">
        <v>10</v>
      </c>
      <c r="K5" s="177"/>
      <c r="L5" s="176" t="s">
        <v>11</v>
      </c>
      <c r="M5" s="177"/>
      <c r="N5" s="176" t="s">
        <v>12</v>
      </c>
      <c r="O5" s="177"/>
      <c r="P5" s="178" t="s">
        <v>13</v>
      </c>
      <c r="Q5" s="179"/>
      <c r="R5" s="176" t="s">
        <v>14</v>
      </c>
      <c r="S5" s="177"/>
      <c r="T5" s="176" t="s">
        <v>15</v>
      </c>
      <c r="U5" s="177"/>
      <c r="V5" s="178" t="s">
        <v>16</v>
      </c>
      <c r="W5" s="179"/>
      <c r="X5" s="176" t="s">
        <v>17</v>
      </c>
      <c r="Y5" s="177"/>
      <c r="Z5" s="176" t="s">
        <v>18</v>
      </c>
      <c r="AA5" s="177"/>
      <c r="AB5" s="176" t="s">
        <v>19</v>
      </c>
      <c r="AC5" s="177"/>
      <c r="AD5" s="180" t="s">
        <v>20</v>
      </c>
      <c r="AE5" s="180"/>
      <c r="AF5" s="170" t="s">
        <v>21</v>
      </c>
    </row>
    <row r="6" spans="1:36" ht="18.75" x14ac:dyDescent="0.25">
      <c r="A6" s="185"/>
      <c r="B6" s="186"/>
      <c r="C6" s="186"/>
      <c r="D6" s="186"/>
      <c r="E6" s="186"/>
      <c r="F6" s="6"/>
      <c r="G6" s="6"/>
      <c r="H6" s="7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9"/>
      <c r="W6" s="9"/>
      <c r="X6" s="8"/>
      <c r="Y6" s="8"/>
      <c r="Z6" s="8"/>
      <c r="AA6" s="8"/>
      <c r="AB6" s="8"/>
      <c r="AC6" s="8"/>
      <c r="AD6" s="8"/>
      <c r="AE6" s="10"/>
      <c r="AF6" s="171"/>
    </row>
    <row r="7" spans="1:36" ht="56.25" x14ac:dyDescent="0.25">
      <c r="A7" s="186"/>
      <c r="B7" s="6">
        <v>2020</v>
      </c>
      <c r="C7" s="11">
        <v>44075</v>
      </c>
      <c r="D7" s="11">
        <v>44075</v>
      </c>
      <c r="E7" s="11">
        <v>44075</v>
      </c>
      <c r="F7" s="6" t="s">
        <v>22</v>
      </c>
      <c r="G7" s="6" t="s">
        <v>23</v>
      </c>
      <c r="H7" s="7" t="s">
        <v>24</v>
      </c>
      <c r="I7" s="8" t="s">
        <v>25</v>
      </c>
      <c r="J7" s="8" t="s">
        <v>24</v>
      </c>
      <c r="K7" s="8" t="s">
        <v>25</v>
      </c>
      <c r="L7" s="8" t="s">
        <v>24</v>
      </c>
      <c r="M7" s="8" t="s">
        <v>25</v>
      </c>
      <c r="N7" s="8" t="s">
        <v>24</v>
      </c>
      <c r="O7" s="8" t="s">
        <v>25</v>
      </c>
      <c r="P7" s="8" t="s">
        <v>24</v>
      </c>
      <c r="Q7" s="8" t="s">
        <v>25</v>
      </c>
      <c r="R7" s="8" t="s">
        <v>24</v>
      </c>
      <c r="S7" s="8" t="s">
        <v>25</v>
      </c>
      <c r="T7" s="8" t="s">
        <v>24</v>
      </c>
      <c r="U7" s="8" t="s">
        <v>25</v>
      </c>
      <c r="V7" s="9" t="s">
        <v>24</v>
      </c>
      <c r="W7" s="9" t="s">
        <v>25</v>
      </c>
      <c r="X7" s="8" t="s">
        <v>24</v>
      </c>
      <c r="Y7" s="8" t="s">
        <v>25</v>
      </c>
      <c r="Z7" s="8" t="s">
        <v>24</v>
      </c>
      <c r="AA7" s="8" t="s">
        <v>25</v>
      </c>
      <c r="AB7" s="8" t="s">
        <v>24</v>
      </c>
      <c r="AC7" s="8" t="s">
        <v>25</v>
      </c>
      <c r="AD7" s="8" t="s">
        <v>24</v>
      </c>
      <c r="AE7" s="10" t="s">
        <v>25</v>
      </c>
      <c r="AF7" s="12"/>
    </row>
    <row r="8" spans="1:36" ht="18.75" x14ac:dyDescent="0.3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14</v>
      </c>
      <c r="O8" s="13">
        <v>15</v>
      </c>
      <c r="P8" s="13">
        <v>16</v>
      </c>
      <c r="Q8" s="13">
        <v>17</v>
      </c>
      <c r="R8" s="13">
        <v>18</v>
      </c>
      <c r="S8" s="13">
        <v>19</v>
      </c>
      <c r="T8" s="13">
        <v>20</v>
      </c>
      <c r="U8" s="13">
        <v>21</v>
      </c>
      <c r="V8" s="14">
        <v>22</v>
      </c>
      <c r="W8" s="14">
        <v>23</v>
      </c>
      <c r="X8" s="13">
        <v>24</v>
      </c>
      <c r="Y8" s="13">
        <v>25</v>
      </c>
      <c r="Z8" s="13">
        <v>26</v>
      </c>
      <c r="AA8" s="13">
        <v>27</v>
      </c>
      <c r="AB8" s="13">
        <v>28</v>
      </c>
      <c r="AC8" s="13">
        <v>29</v>
      </c>
      <c r="AD8" s="13">
        <v>30</v>
      </c>
      <c r="AE8" s="15">
        <v>31</v>
      </c>
      <c r="AF8" s="16">
        <v>32</v>
      </c>
    </row>
    <row r="9" spans="1:36" s="20" customFormat="1" ht="34.5" customHeight="1" x14ac:dyDescent="0.3">
      <c r="A9" s="172" t="s">
        <v>26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4"/>
      <c r="AF9" s="17"/>
      <c r="AG9" s="18"/>
      <c r="AH9" s="18"/>
      <c r="AI9" s="18"/>
      <c r="AJ9" s="19"/>
    </row>
    <row r="10" spans="1:36" s="20" customFormat="1" ht="34.5" customHeight="1" x14ac:dyDescent="0.3">
      <c r="A10" s="159" t="s">
        <v>27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1"/>
      <c r="AF10" s="21"/>
      <c r="AG10" s="18"/>
      <c r="AH10" s="18"/>
      <c r="AI10" s="18"/>
      <c r="AJ10" s="19"/>
    </row>
    <row r="11" spans="1:36" ht="41.25" customHeight="1" x14ac:dyDescent="0.25">
      <c r="A11" s="22" t="s">
        <v>28</v>
      </c>
      <c r="B11" s="23">
        <f>B12+B13+B14+B16</f>
        <v>27888.6</v>
      </c>
      <c r="C11" s="23">
        <f t="shared" ref="C11:AE11" si="0">C12+C13+C14+C16</f>
        <v>16695.099999999999</v>
      </c>
      <c r="D11" s="23">
        <f t="shared" si="0"/>
        <v>17050</v>
      </c>
      <c r="E11" s="23">
        <f t="shared" si="0"/>
        <v>16978.099999999999</v>
      </c>
      <c r="F11" s="23">
        <f>E11/B11*100</f>
        <v>60.878280014055917</v>
      </c>
      <c r="G11" s="23">
        <f>E11/C11*100</f>
        <v>101.69510814550378</v>
      </c>
      <c r="H11" s="23">
        <f t="shared" si="0"/>
        <v>0</v>
      </c>
      <c r="I11" s="23">
        <f t="shared" si="0"/>
        <v>0</v>
      </c>
      <c r="J11" s="23">
        <f t="shared" si="0"/>
        <v>2433.6</v>
      </c>
      <c r="K11" s="23">
        <f t="shared" si="0"/>
        <v>2433.58</v>
      </c>
      <c r="L11" s="23">
        <f t="shared" si="0"/>
        <v>2386</v>
      </c>
      <c r="M11" s="23">
        <f t="shared" si="0"/>
        <v>2340.27</v>
      </c>
      <c r="N11" s="23">
        <f t="shared" si="0"/>
        <v>2386</v>
      </c>
      <c r="O11" s="23">
        <f t="shared" si="0"/>
        <v>2314.0100000000002</v>
      </c>
      <c r="P11" s="23">
        <f t="shared" si="0"/>
        <v>2438.5</v>
      </c>
      <c r="Q11" s="23">
        <f t="shared" si="0"/>
        <v>2556.14</v>
      </c>
      <c r="R11" s="23">
        <f t="shared" si="0"/>
        <v>2558</v>
      </c>
      <c r="S11" s="23">
        <f t="shared" si="0"/>
        <v>2495</v>
      </c>
      <c r="T11" s="23">
        <f t="shared" si="0"/>
        <v>2195</v>
      </c>
      <c r="U11" s="23">
        <f t="shared" si="0"/>
        <v>2414.62</v>
      </c>
      <c r="V11" s="23">
        <f t="shared" si="0"/>
        <v>2298</v>
      </c>
      <c r="W11" s="23">
        <f t="shared" si="0"/>
        <v>2424.48</v>
      </c>
      <c r="X11" s="23">
        <f t="shared" si="0"/>
        <v>2335</v>
      </c>
      <c r="Y11" s="23">
        <f t="shared" si="0"/>
        <v>0</v>
      </c>
      <c r="Z11" s="23">
        <f t="shared" si="0"/>
        <v>2335</v>
      </c>
      <c r="AA11" s="23">
        <f t="shared" si="0"/>
        <v>0</v>
      </c>
      <c r="AB11" s="23">
        <f t="shared" si="0"/>
        <v>2335</v>
      </c>
      <c r="AC11" s="23">
        <f t="shared" si="0"/>
        <v>0</v>
      </c>
      <c r="AD11" s="23">
        <f t="shared" si="0"/>
        <v>4188.5</v>
      </c>
      <c r="AE11" s="23">
        <f t="shared" si="0"/>
        <v>0</v>
      </c>
      <c r="AF11" s="144" t="s">
        <v>70</v>
      </c>
      <c r="AG11" s="18">
        <f t="shared" ref="AG11:AG74" si="1">H11+J11+L11+N11+P11+R11+T11+V11+X11+Z11+AB11+AD11</f>
        <v>27888.6</v>
      </c>
      <c r="AH11" s="18">
        <f t="shared" ref="AH11:AH74" si="2">H11+J11+L11+N11+P11+R11+T11+V11+X11</f>
        <v>19030.099999999999</v>
      </c>
      <c r="AI11" s="18">
        <f t="shared" ref="AI11:AI74" si="3">I11+K11+M11+O11+Q11+S11+U11+W11+Y11+AA11+AC11+AE11</f>
        <v>16978.099999999999</v>
      </c>
      <c r="AJ11" s="19">
        <f t="shared" ref="AJ11:AJ74" si="4">E11-C11</f>
        <v>283</v>
      </c>
    </row>
    <row r="12" spans="1:36" ht="17.25" customHeight="1" x14ac:dyDescent="0.3">
      <c r="A12" s="24" t="s">
        <v>29</v>
      </c>
      <c r="B12" s="25"/>
      <c r="C12" s="25"/>
      <c r="D12" s="25"/>
      <c r="E12" s="25"/>
      <c r="F12" s="25"/>
      <c r="G12" s="25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7"/>
      <c r="AF12" s="175"/>
      <c r="AG12" s="18">
        <f t="shared" si="1"/>
        <v>0</v>
      </c>
      <c r="AH12" s="18">
        <f t="shared" si="2"/>
        <v>0</v>
      </c>
      <c r="AI12" s="18">
        <f t="shared" si="3"/>
        <v>0</v>
      </c>
      <c r="AJ12" s="19">
        <f t="shared" si="4"/>
        <v>0</v>
      </c>
    </row>
    <row r="13" spans="1:36" ht="27" customHeight="1" x14ac:dyDescent="0.3">
      <c r="A13" s="28" t="s">
        <v>30</v>
      </c>
      <c r="B13" s="25">
        <f>H13+J13+L13+N13+P13+R13+T13+V13+X13+Z13+AB13+AD13</f>
        <v>27888.6</v>
      </c>
      <c r="C13" s="25">
        <f>H13+J13+L13+N13+P13+R13+T13+V13</f>
        <v>16695.099999999999</v>
      </c>
      <c r="D13" s="25">
        <v>17050</v>
      </c>
      <c r="E13" s="25">
        <f>I13+K13+M13+O13+Q13+S13+U13+W13+Y13+AA13+AC13+AE13</f>
        <v>16978.099999999999</v>
      </c>
      <c r="F13" s="25">
        <f>E13/B13*100</f>
        <v>60.878280014055917</v>
      </c>
      <c r="G13" s="25">
        <f>E13/C13*100</f>
        <v>101.69510814550378</v>
      </c>
      <c r="H13" s="26">
        <v>0</v>
      </c>
      <c r="I13" s="26">
        <v>0</v>
      </c>
      <c r="J13" s="26">
        <v>2433.6</v>
      </c>
      <c r="K13" s="26">
        <v>2433.58</v>
      </c>
      <c r="L13" s="26">
        <v>2386</v>
      </c>
      <c r="M13" s="26">
        <v>2340.27</v>
      </c>
      <c r="N13" s="26">
        <v>2386</v>
      </c>
      <c r="O13" s="26">
        <v>2314.0100000000002</v>
      </c>
      <c r="P13" s="26">
        <v>2438.5</v>
      </c>
      <c r="Q13" s="26">
        <v>2556.14</v>
      </c>
      <c r="R13" s="26">
        <v>2558</v>
      </c>
      <c r="S13" s="26">
        <v>2495</v>
      </c>
      <c r="T13" s="26">
        <v>2195</v>
      </c>
      <c r="U13" s="26">
        <v>2414.62</v>
      </c>
      <c r="V13" s="26">
        <v>2298</v>
      </c>
      <c r="W13" s="26">
        <v>2424.48</v>
      </c>
      <c r="X13" s="26">
        <v>2335</v>
      </c>
      <c r="Y13" s="26">
        <v>0</v>
      </c>
      <c r="Z13" s="26">
        <v>2335</v>
      </c>
      <c r="AA13" s="26">
        <v>0</v>
      </c>
      <c r="AB13" s="26">
        <v>2335</v>
      </c>
      <c r="AC13" s="26">
        <v>0</v>
      </c>
      <c r="AD13" s="26">
        <v>4188.5</v>
      </c>
      <c r="AE13" s="27">
        <v>0</v>
      </c>
      <c r="AF13" s="175"/>
      <c r="AG13" s="18">
        <f t="shared" si="1"/>
        <v>27888.6</v>
      </c>
      <c r="AH13" s="18">
        <f t="shared" si="2"/>
        <v>19030.099999999999</v>
      </c>
      <c r="AI13" s="18">
        <f t="shared" si="3"/>
        <v>16978.099999999999</v>
      </c>
      <c r="AJ13" s="19">
        <f t="shared" si="4"/>
        <v>283</v>
      </c>
    </row>
    <row r="14" spans="1:36" ht="18" customHeight="1" x14ac:dyDescent="0.3">
      <c r="A14" s="24" t="s">
        <v>31</v>
      </c>
      <c r="B14" s="25"/>
      <c r="C14" s="25"/>
      <c r="D14" s="25"/>
      <c r="E14" s="25"/>
      <c r="F14" s="25"/>
      <c r="G14" s="25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7"/>
      <c r="AF14" s="175"/>
      <c r="AG14" s="18">
        <f t="shared" si="1"/>
        <v>0</v>
      </c>
      <c r="AH14" s="18">
        <f t="shared" si="2"/>
        <v>0</v>
      </c>
      <c r="AI14" s="18">
        <f t="shared" si="3"/>
        <v>0</v>
      </c>
      <c r="AJ14" s="19">
        <f t="shared" si="4"/>
        <v>0</v>
      </c>
    </row>
    <row r="15" spans="1:36" ht="42" customHeight="1" x14ac:dyDescent="0.3">
      <c r="A15" s="28" t="s">
        <v>32</v>
      </c>
      <c r="B15" s="25"/>
      <c r="C15" s="25"/>
      <c r="D15" s="25"/>
      <c r="E15" s="25"/>
      <c r="F15" s="25"/>
      <c r="G15" s="25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7"/>
      <c r="AF15" s="175"/>
      <c r="AG15" s="18">
        <f t="shared" si="1"/>
        <v>0</v>
      </c>
      <c r="AH15" s="18">
        <f t="shared" si="2"/>
        <v>0</v>
      </c>
      <c r="AI15" s="18">
        <f t="shared" si="3"/>
        <v>0</v>
      </c>
      <c r="AJ15" s="19">
        <f t="shared" si="4"/>
        <v>0</v>
      </c>
    </row>
    <row r="16" spans="1:36" ht="18" customHeight="1" x14ac:dyDescent="0.3">
      <c r="A16" s="24" t="s">
        <v>33</v>
      </c>
      <c r="B16" s="25"/>
      <c r="C16" s="25"/>
      <c r="D16" s="25"/>
      <c r="E16" s="25"/>
      <c r="F16" s="25"/>
      <c r="G16" s="25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7"/>
      <c r="AF16" s="175"/>
      <c r="AG16" s="18">
        <f t="shared" si="1"/>
        <v>0</v>
      </c>
      <c r="AH16" s="18">
        <f t="shared" si="2"/>
        <v>0</v>
      </c>
      <c r="AI16" s="18">
        <f t="shared" si="3"/>
        <v>0</v>
      </c>
      <c r="AJ16" s="19">
        <f t="shared" si="4"/>
        <v>0</v>
      </c>
    </row>
    <row r="17" spans="1:36" ht="132" customHeight="1" x14ac:dyDescent="0.25">
      <c r="A17" s="138" t="s">
        <v>34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29" t="s">
        <v>71</v>
      </c>
      <c r="AG17" s="18"/>
      <c r="AH17" s="18"/>
      <c r="AI17" s="18"/>
      <c r="AJ17" s="19"/>
    </row>
    <row r="18" spans="1:36" ht="28.5" customHeight="1" x14ac:dyDescent="0.3">
      <c r="A18" s="30" t="s">
        <v>28</v>
      </c>
      <c r="B18" s="31">
        <f>B19+B20+B21+B23</f>
        <v>19557.499999999996</v>
      </c>
      <c r="C18" s="31">
        <f t="shared" ref="C18:AE18" si="5">C19+C20+C21+C23</f>
        <v>14271.589999999998</v>
      </c>
      <c r="D18" s="31">
        <f t="shared" si="5"/>
        <v>13924.619999999999</v>
      </c>
      <c r="E18" s="31">
        <f t="shared" si="5"/>
        <v>12518.84</v>
      </c>
      <c r="F18" s="31">
        <f>E18/B18*100</f>
        <v>64.010430781030308</v>
      </c>
      <c r="G18" s="31">
        <f>E18/C18*100</f>
        <v>87.718607387123654</v>
      </c>
      <c r="H18" s="31">
        <f t="shared" si="5"/>
        <v>1628.98</v>
      </c>
      <c r="I18" s="31">
        <f t="shared" si="5"/>
        <v>1282.3399999999999</v>
      </c>
      <c r="J18" s="31">
        <f t="shared" si="5"/>
        <v>1428.88</v>
      </c>
      <c r="K18" s="31">
        <f t="shared" si="5"/>
        <v>1486.96</v>
      </c>
      <c r="L18" s="31">
        <f t="shared" si="5"/>
        <v>1242.68</v>
      </c>
      <c r="M18" s="31">
        <f t="shared" si="5"/>
        <v>857.19</v>
      </c>
      <c r="N18" s="31">
        <f t="shared" si="5"/>
        <v>2179.27</v>
      </c>
      <c r="O18" s="31">
        <f t="shared" si="5"/>
        <v>2358.83</v>
      </c>
      <c r="P18" s="31">
        <f t="shared" si="5"/>
        <v>1769.82</v>
      </c>
      <c r="Q18" s="31">
        <f t="shared" si="5"/>
        <v>1302.5999999999999</v>
      </c>
      <c r="R18" s="31">
        <f t="shared" si="5"/>
        <v>2250.44</v>
      </c>
      <c r="S18" s="31">
        <f t="shared" si="5"/>
        <v>1690.4</v>
      </c>
      <c r="T18" s="31">
        <f t="shared" si="5"/>
        <v>2219.9699999999998</v>
      </c>
      <c r="U18" s="31">
        <f t="shared" si="5"/>
        <v>2307.5500000000002</v>
      </c>
      <c r="V18" s="31">
        <f t="shared" si="5"/>
        <v>1551.55</v>
      </c>
      <c r="W18" s="31">
        <f t="shared" si="5"/>
        <v>1232.97</v>
      </c>
      <c r="X18" s="31">
        <f t="shared" si="5"/>
        <v>772.8900000000001</v>
      </c>
      <c r="Y18" s="31">
        <f t="shared" si="5"/>
        <v>0</v>
      </c>
      <c r="Z18" s="31">
        <f t="shared" si="5"/>
        <v>1763.12</v>
      </c>
      <c r="AA18" s="31">
        <f t="shared" si="5"/>
        <v>0</v>
      </c>
      <c r="AB18" s="31">
        <f t="shared" si="5"/>
        <v>1038.71</v>
      </c>
      <c r="AC18" s="31">
        <f t="shared" si="5"/>
        <v>0</v>
      </c>
      <c r="AD18" s="31">
        <f t="shared" si="5"/>
        <v>1711.19</v>
      </c>
      <c r="AE18" s="32">
        <f t="shared" si="5"/>
        <v>0</v>
      </c>
      <c r="AF18" s="33"/>
      <c r="AG18" s="18">
        <f t="shared" si="1"/>
        <v>19557.499999999996</v>
      </c>
      <c r="AH18" s="18">
        <f t="shared" si="2"/>
        <v>15044.479999999998</v>
      </c>
      <c r="AI18" s="18">
        <f t="shared" si="3"/>
        <v>12518.839999999998</v>
      </c>
      <c r="AJ18" s="19">
        <f t="shared" si="4"/>
        <v>-1752.7499999999982</v>
      </c>
    </row>
    <row r="19" spans="1:36" ht="18" customHeight="1" x14ac:dyDescent="0.3">
      <c r="A19" s="24" t="s">
        <v>29</v>
      </c>
      <c r="B19" s="25"/>
      <c r="C19" s="25"/>
      <c r="D19" s="25"/>
      <c r="E19" s="25"/>
      <c r="F19" s="25"/>
      <c r="G19" s="25"/>
      <c r="H19" s="26"/>
      <c r="I19" s="26"/>
      <c r="J19" s="26"/>
      <c r="K19" s="26"/>
      <c r="L19" s="26"/>
      <c r="M19" s="34"/>
      <c r="N19" s="26"/>
      <c r="O19" s="26"/>
      <c r="P19" s="26"/>
      <c r="Q19" s="26"/>
      <c r="R19" s="26"/>
      <c r="S19" s="26"/>
      <c r="T19" s="26"/>
      <c r="U19" s="26"/>
      <c r="V19" s="34"/>
      <c r="W19" s="34"/>
      <c r="X19" s="26"/>
      <c r="Y19" s="26"/>
      <c r="Z19" s="26"/>
      <c r="AA19" s="26"/>
      <c r="AB19" s="26"/>
      <c r="AC19" s="26"/>
      <c r="AD19" s="26"/>
      <c r="AE19" s="35"/>
      <c r="AF19" s="36"/>
      <c r="AG19" s="18">
        <f t="shared" si="1"/>
        <v>0</v>
      </c>
      <c r="AH19" s="18">
        <f t="shared" si="2"/>
        <v>0</v>
      </c>
      <c r="AI19" s="18">
        <f t="shared" si="3"/>
        <v>0</v>
      </c>
      <c r="AJ19" s="19">
        <f t="shared" si="4"/>
        <v>0</v>
      </c>
    </row>
    <row r="20" spans="1:36" ht="26.25" customHeight="1" x14ac:dyDescent="0.3">
      <c r="A20" s="37" t="s">
        <v>30</v>
      </c>
      <c r="B20" s="25">
        <f t="shared" ref="B20:AE20" si="6">B27+B34</f>
        <v>19557.499999999996</v>
      </c>
      <c r="C20" s="25">
        <f t="shared" si="6"/>
        <v>14271.589999999998</v>
      </c>
      <c r="D20" s="25">
        <f t="shared" si="6"/>
        <v>13924.619999999999</v>
      </c>
      <c r="E20" s="25">
        <f t="shared" si="6"/>
        <v>12518.84</v>
      </c>
      <c r="F20" s="25">
        <f>E20/B20*100</f>
        <v>64.010430781030308</v>
      </c>
      <c r="G20" s="25">
        <f>E20/C20*100</f>
        <v>87.718607387123654</v>
      </c>
      <c r="H20" s="26">
        <f t="shared" si="6"/>
        <v>1628.98</v>
      </c>
      <c r="I20" s="26">
        <f t="shared" si="6"/>
        <v>1282.3399999999999</v>
      </c>
      <c r="J20" s="26">
        <f t="shared" si="6"/>
        <v>1428.88</v>
      </c>
      <c r="K20" s="26">
        <f t="shared" si="6"/>
        <v>1486.96</v>
      </c>
      <c r="L20" s="26">
        <f t="shared" si="6"/>
        <v>1242.68</v>
      </c>
      <c r="M20" s="34">
        <f t="shared" si="6"/>
        <v>857.19</v>
      </c>
      <c r="N20" s="26">
        <f t="shared" si="6"/>
        <v>2179.27</v>
      </c>
      <c r="O20" s="26">
        <f t="shared" si="6"/>
        <v>2358.83</v>
      </c>
      <c r="P20" s="26">
        <f t="shared" si="6"/>
        <v>1769.82</v>
      </c>
      <c r="Q20" s="26">
        <f t="shared" si="6"/>
        <v>1302.5999999999999</v>
      </c>
      <c r="R20" s="26">
        <f t="shared" si="6"/>
        <v>2250.44</v>
      </c>
      <c r="S20" s="26">
        <f t="shared" si="6"/>
        <v>1690.4</v>
      </c>
      <c r="T20" s="26">
        <f t="shared" si="6"/>
        <v>2219.9699999999998</v>
      </c>
      <c r="U20" s="26">
        <f t="shared" si="6"/>
        <v>2307.5500000000002</v>
      </c>
      <c r="V20" s="34">
        <f t="shared" si="6"/>
        <v>1551.55</v>
      </c>
      <c r="W20" s="34">
        <f t="shared" si="6"/>
        <v>1232.97</v>
      </c>
      <c r="X20" s="26">
        <f t="shared" si="6"/>
        <v>772.8900000000001</v>
      </c>
      <c r="Y20" s="26">
        <f t="shared" si="6"/>
        <v>0</v>
      </c>
      <c r="Z20" s="26">
        <f t="shared" si="6"/>
        <v>1763.12</v>
      </c>
      <c r="AA20" s="26">
        <f t="shared" si="6"/>
        <v>0</v>
      </c>
      <c r="AB20" s="26">
        <f t="shared" si="6"/>
        <v>1038.71</v>
      </c>
      <c r="AC20" s="26">
        <f t="shared" si="6"/>
        <v>0</v>
      </c>
      <c r="AD20" s="26">
        <f t="shared" si="6"/>
        <v>1711.19</v>
      </c>
      <c r="AE20" s="35">
        <f t="shared" si="6"/>
        <v>0</v>
      </c>
      <c r="AF20" s="36"/>
      <c r="AG20" s="18">
        <f t="shared" si="1"/>
        <v>19557.499999999996</v>
      </c>
      <c r="AH20" s="18">
        <f t="shared" si="2"/>
        <v>15044.479999999998</v>
      </c>
      <c r="AI20" s="18">
        <f t="shared" si="3"/>
        <v>12518.839999999998</v>
      </c>
      <c r="AJ20" s="19">
        <f t="shared" si="4"/>
        <v>-1752.7499999999982</v>
      </c>
    </row>
    <row r="21" spans="1:36" ht="19.5" customHeight="1" x14ac:dyDescent="0.3">
      <c r="A21" s="24" t="s">
        <v>31</v>
      </c>
      <c r="B21" s="25"/>
      <c r="C21" s="25"/>
      <c r="D21" s="25"/>
      <c r="E21" s="25"/>
      <c r="F21" s="25"/>
      <c r="G21" s="25"/>
      <c r="H21" s="26"/>
      <c r="I21" s="26"/>
      <c r="J21" s="26"/>
      <c r="K21" s="26"/>
      <c r="L21" s="26"/>
      <c r="M21" s="34"/>
      <c r="N21" s="26"/>
      <c r="O21" s="26"/>
      <c r="P21" s="26"/>
      <c r="Q21" s="26"/>
      <c r="R21" s="26"/>
      <c r="S21" s="26"/>
      <c r="T21" s="26"/>
      <c r="U21" s="26"/>
      <c r="V21" s="34"/>
      <c r="W21" s="34"/>
      <c r="X21" s="26"/>
      <c r="Y21" s="26"/>
      <c r="Z21" s="26"/>
      <c r="AA21" s="26"/>
      <c r="AB21" s="26"/>
      <c r="AC21" s="26"/>
      <c r="AD21" s="26"/>
      <c r="AE21" s="35"/>
      <c r="AF21" s="36"/>
      <c r="AG21" s="18">
        <f t="shared" si="1"/>
        <v>0</v>
      </c>
      <c r="AH21" s="18">
        <f t="shared" si="2"/>
        <v>0</v>
      </c>
      <c r="AI21" s="18">
        <f t="shared" si="3"/>
        <v>0</v>
      </c>
      <c r="AJ21" s="19">
        <f t="shared" si="4"/>
        <v>0</v>
      </c>
    </row>
    <row r="22" spans="1:36" ht="19.5" customHeight="1" x14ac:dyDescent="0.3">
      <c r="A22" s="38" t="s">
        <v>32</v>
      </c>
      <c r="B22" s="25"/>
      <c r="C22" s="25"/>
      <c r="D22" s="25"/>
      <c r="E22" s="25"/>
      <c r="F22" s="25"/>
      <c r="G22" s="25"/>
      <c r="H22" s="26"/>
      <c r="I22" s="34"/>
      <c r="J22" s="34"/>
      <c r="K22" s="34"/>
      <c r="L22" s="34"/>
      <c r="M22" s="34"/>
      <c r="N22" s="26"/>
      <c r="O22" s="26"/>
      <c r="P22" s="26"/>
      <c r="Q22" s="26"/>
      <c r="R22" s="26"/>
      <c r="S22" s="26"/>
      <c r="T22" s="26"/>
      <c r="U22" s="26"/>
      <c r="V22" s="34"/>
      <c r="W22" s="34"/>
      <c r="X22" s="34"/>
      <c r="Y22" s="34"/>
      <c r="Z22" s="34"/>
      <c r="AA22" s="26"/>
      <c r="AB22" s="26"/>
      <c r="AC22" s="26"/>
      <c r="AD22" s="34"/>
      <c r="AE22" s="35"/>
      <c r="AF22" s="36"/>
      <c r="AG22" s="18">
        <f t="shared" si="1"/>
        <v>0</v>
      </c>
      <c r="AH22" s="18">
        <f t="shared" si="2"/>
        <v>0</v>
      </c>
      <c r="AI22" s="18">
        <f t="shared" si="3"/>
        <v>0</v>
      </c>
      <c r="AJ22" s="19">
        <f t="shared" si="4"/>
        <v>0</v>
      </c>
    </row>
    <row r="23" spans="1:36" ht="19.5" customHeight="1" x14ac:dyDescent="0.3">
      <c r="A23" s="39" t="s">
        <v>33</v>
      </c>
      <c r="B23" s="25"/>
      <c r="C23" s="25"/>
      <c r="D23" s="25"/>
      <c r="E23" s="25"/>
      <c r="F23" s="25"/>
      <c r="G23" s="25"/>
      <c r="H23" s="26"/>
      <c r="I23" s="34"/>
      <c r="J23" s="34"/>
      <c r="K23" s="34"/>
      <c r="L23" s="34"/>
      <c r="M23" s="34"/>
      <c r="N23" s="26"/>
      <c r="O23" s="26"/>
      <c r="P23" s="26"/>
      <c r="Q23" s="26"/>
      <c r="R23" s="26"/>
      <c r="S23" s="26"/>
      <c r="T23" s="26"/>
      <c r="U23" s="26"/>
      <c r="V23" s="34"/>
      <c r="W23" s="34"/>
      <c r="X23" s="34"/>
      <c r="Y23" s="34"/>
      <c r="Z23" s="34"/>
      <c r="AA23" s="26"/>
      <c r="AB23" s="26"/>
      <c r="AC23" s="26"/>
      <c r="AD23" s="34"/>
      <c r="AE23" s="35"/>
      <c r="AF23" s="36"/>
      <c r="AG23" s="18">
        <f t="shared" si="1"/>
        <v>0</v>
      </c>
      <c r="AH23" s="18">
        <f t="shared" si="2"/>
        <v>0</v>
      </c>
      <c r="AI23" s="18">
        <f t="shared" si="3"/>
        <v>0</v>
      </c>
      <c r="AJ23" s="19">
        <f t="shared" si="4"/>
        <v>0</v>
      </c>
    </row>
    <row r="24" spans="1:36" ht="28.5" customHeight="1" x14ac:dyDescent="0.3">
      <c r="A24" s="141" t="s">
        <v>35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3"/>
      <c r="AF24" s="40"/>
      <c r="AG24" s="18"/>
      <c r="AH24" s="18"/>
      <c r="AI24" s="18"/>
      <c r="AJ24" s="19"/>
    </row>
    <row r="25" spans="1:36" s="44" customFormat="1" ht="27.75" customHeight="1" x14ac:dyDescent="0.25">
      <c r="A25" s="41" t="s">
        <v>28</v>
      </c>
      <c r="B25" s="23">
        <f>B26+B27+B28+B30</f>
        <v>18779.299999999996</v>
      </c>
      <c r="C25" s="23">
        <f t="shared" ref="C25:AE25" si="7">C26+C27+C28+C30</f>
        <v>13610.079999999998</v>
      </c>
      <c r="D25" s="23">
        <f t="shared" si="7"/>
        <v>13457.66</v>
      </c>
      <c r="E25" s="23">
        <f t="shared" si="7"/>
        <v>12051.88</v>
      </c>
      <c r="F25" s="23">
        <f>E25/B25*100</f>
        <v>64.176407001325941</v>
      </c>
      <c r="G25" s="23">
        <f>E25/C25*100</f>
        <v>88.551132689888675</v>
      </c>
      <c r="H25" s="23">
        <f t="shared" si="7"/>
        <v>1628.98</v>
      </c>
      <c r="I25" s="23">
        <f t="shared" si="7"/>
        <v>1282.3399999999999</v>
      </c>
      <c r="J25" s="23">
        <f t="shared" si="7"/>
        <v>1273.18</v>
      </c>
      <c r="K25" s="23">
        <f t="shared" si="7"/>
        <v>1331.31</v>
      </c>
      <c r="L25" s="23">
        <f t="shared" si="7"/>
        <v>1048.1300000000001</v>
      </c>
      <c r="M25" s="23">
        <f t="shared" si="7"/>
        <v>857.19</v>
      </c>
      <c r="N25" s="23">
        <f t="shared" si="7"/>
        <v>2062.56</v>
      </c>
      <c r="O25" s="23">
        <f t="shared" si="7"/>
        <v>2047.52</v>
      </c>
      <c r="P25" s="23">
        <f t="shared" si="7"/>
        <v>1769.82</v>
      </c>
      <c r="Q25" s="23">
        <f t="shared" si="7"/>
        <v>1302.5999999999999</v>
      </c>
      <c r="R25" s="23">
        <f t="shared" si="7"/>
        <v>2055.89</v>
      </c>
      <c r="S25" s="23">
        <f t="shared" si="7"/>
        <v>1690.4</v>
      </c>
      <c r="T25" s="23">
        <f t="shared" si="7"/>
        <v>2219.9699999999998</v>
      </c>
      <c r="U25" s="23">
        <f t="shared" si="7"/>
        <v>2307.5500000000002</v>
      </c>
      <c r="V25" s="23">
        <f t="shared" si="7"/>
        <v>1551.55</v>
      </c>
      <c r="W25" s="23">
        <f t="shared" si="7"/>
        <v>1232.97</v>
      </c>
      <c r="X25" s="23">
        <f t="shared" si="7"/>
        <v>656.2</v>
      </c>
      <c r="Y25" s="23">
        <f t="shared" si="7"/>
        <v>0</v>
      </c>
      <c r="Z25" s="23">
        <f t="shared" si="7"/>
        <v>1763.12</v>
      </c>
      <c r="AA25" s="23">
        <f t="shared" si="7"/>
        <v>0</v>
      </c>
      <c r="AB25" s="23">
        <f t="shared" si="7"/>
        <v>1038.71</v>
      </c>
      <c r="AC25" s="23">
        <f t="shared" si="7"/>
        <v>0</v>
      </c>
      <c r="AD25" s="23">
        <f t="shared" si="7"/>
        <v>1711.19</v>
      </c>
      <c r="AE25" s="23">
        <f t="shared" si="7"/>
        <v>0</v>
      </c>
      <c r="AF25" s="167"/>
      <c r="AG25" s="42">
        <f t="shared" si="1"/>
        <v>18779.299999999996</v>
      </c>
      <c r="AH25" s="42">
        <f t="shared" si="2"/>
        <v>14266.279999999999</v>
      </c>
      <c r="AI25" s="42">
        <f t="shared" si="3"/>
        <v>12051.88</v>
      </c>
      <c r="AJ25" s="43">
        <f t="shared" si="4"/>
        <v>-1558.1999999999989</v>
      </c>
    </row>
    <row r="26" spans="1:36" ht="26.25" customHeight="1" x14ac:dyDescent="0.3">
      <c r="A26" s="24" t="s">
        <v>29</v>
      </c>
      <c r="B26" s="25"/>
      <c r="C26" s="25"/>
      <c r="D26" s="25"/>
      <c r="E26" s="25"/>
      <c r="F26" s="45"/>
      <c r="G26" s="45"/>
      <c r="H26" s="26"/>
      <c r="I26" s="34"/>
      <c r="J26" s="34"/>
      <c r="K26" s="34"/>
      <c r="L26" s="34"/>
      <c r="M26" s="34"/>
      <c r="N26" s="26"/>
      <c r="O26" s="26"/>
      <c r="P26" s="26"/>
      <c r="Q26" s="26"/>
      <c r="R26" s="26"/>
      <c r="S26" s="26"/>
      <c r="T26" s="26"/>
      <c r="U26" s="26"/>
      <c r="V26" s="34"/>
      <c r="W26" s="34"/>
      <c r="X26" s="34"/>
      <c r="Y26" s="34"/>
      <c r="Z26" s="34"/>
      <c r="AA26" s="34"/>
      <c r="AB26" s="34"/>
      <c r="AC26" s="34"/>
      <c r="AD26" s="34"/>
      <c r="AE26" s="46"/>
      <c r="AF26" s="168"/>
      <c r="AG26" s="18">
        <f t="shared" si="1"/>
        <v>0</v>
      </c>
      <c r="AH26" s="18">
        <f t="shared" si="2"/>
        <v>0</v>
      </c>
      <c r="AI26" s="18">
        <f t="shared" si="3"/>
        <v>0</v>
      </c>
      <c r="AJ26" s="19">
        <f t="shared" si="4"/>
        <v>0</v>
      </c>
    </row>
    <row r="27" spans="1:36" ht="26.25" customHeight="1" x14ac:dyDescent="0.3">
      <c r="A27" s="28" t="s">
        <v>30</v>
      </c>
      <c r="B27" s="25">
        <f>H27+J27+L27+N27+P27+R27+T27+V27+X27+Z27+AB27+AD27</f>
        <v>18779.299999999996</v>
      </c>
      <c r="C27" s="25">
        <f>H27+J27+L27+N27+P27+R27+T27+V27</f>
        <v>13610.079999999998</v>
      </c>
      <c r="D27" s="25">
        <v>13457.66</v>
      </c>
      <c r="E27" s="25">
        <f>I27+K27+M27+O27+Q27+S27+U27+W27+Y27+AA27+AC27+AE27</f>
        <v>12051.88</v>
      </c>
      <c r="F27" s="25">
        <f>E27/B27*100</f>
        <v>64.176407001325941</v>
      </c>
      <c r="G27" s="25">
        <f>E27/C27*100</f>
        <v>88.551132689888675</v>
      </c>
      <c r="H27" s="47">
        <v>1628.98</v>
      </c>
      <c r="I27" s="47">
        <v>1282.3399999999999</v>
      </c>
      <c r="J27" s="47">
        <v>1273.18</v>
      </c>
      <c r="K27" s="47">
        <v>1331.31</v>
      </c>
      <c r="L27" s="47">
        <v>1048.1300000000001</v>
      </c>
      <c r="M27" s="47">
        <v>857.19</v>
      </c>
      <c r="N27" s="47">
        <v>2062.56</v>
      </c>
      <c r="O27" s="47">
        <v>2047.52</v>
      </c>
      <c r="P27" s="47">
        <v>1769.82</v>
      </c>
      <c r="Q27" s="47">
        <v>1302.5999999999999</v>
      </c>
      <c r="R27" s="47">
        <v>2055.89</v>
      </c>
      <c r="S27" s="47">
        <v>1690.4</v>
      </c>
      <c r="T27" s="47">
        <v>2219.9699999999998</v>
      </c>
      <c r="U27" s="47">
        <v>2307.5500000000002</v>
      </c>
      <c r="V27" s="47">
        <v>1551.55</v>
      </c>
      <c r="W27" s="47">
        <v>1232.97</v>
      </c>
      <c r="X27" s="47">
        <v>656.2</v>
      </c>
      <c r="Y27" s="47"/>
      <c r="Z27" s="47">
        <v>1763.12</v>
      </c>
      <c r="AA27" s="47"/>
      <c r="AB27" s="47">
        <v>1038.71</v>
      </c>
      <c r="AC27" s="47"/>
      <c r="AD27" s="47">
        <v>1711.19</v>
      </c>
      <c r="AE27" s="48"/>
      <c r="AF27" s="168"/>
      <c r="AG27" s="18">
        <f t="shared" si="1"/>
        <v>18779.299999999996</v>
      </c>
      <c r="AH27" s="18">
        <f t="shared" si="2"/>
        <v>14266.279999999999</v>
      </c>
      <c r="AI27" s="18">
        <f t="shared" si="3"/>
        <v>12051.88</v>
      </c>
      <c r="AJ27" s="19">
        <f t="shared" si="4"/>
        <v>-1558.1999999999989</v>
      </c>
    </row>
    <row r="28" spans="1:36" ht="18" customHeight="1" x14ac:dyDescent="0.3">
      <c r="A28" s="24" t="s">
        <v>31</v>
      </c>
      <c r="B28" s="25"/>
      <c r="C28" s="25"/>
      <c r="D28" s="25"/>
      <c r="E28" s="25"/>
      <c r="F28" s="25"/>
      <c r="G28" s="25"/>
      <c r="H28" s="26"/>
      <c r="I28" s="26"/>
      <c r="J28" s="26"/>
      <c r="K28" s="26"/>
      <c r="L28" s="26"/>
      <c r="M28" s="34"/>
      <c r="N28" s="26"/>
      <c r="O28" s="26"/>
      <c r="P28" s="26"/>
      <c r="Q28" s="26"/>
      <c r="R28" s="26"/>
      <c r="S28" s="26"/>
      <c r="T28" s="26"/>
      <c r="U28" s="26"/>
      <c r="V28" s="34"/>
      <c r="W28" s="34"/>
      <c r="X28" s="26"/>
      <c r="Y28" s="26"/>
      <c r="Z28" s="26"/>
      <c r="AA28" s="26"/>
      <c r="AB28" s="26"/>
      <c r="AC28" s="26"/>
      <c r="AD28" s="26"/>
      <c r="AE28" s="46"/>
      <c r="AF28" s="168"/>
      <c r="AG28" s="18">
        <f t="shared" si="1"/>
        <v>0</v>
      </c>
      <c r="AH28" s="18">
        <f t="shared" si="2"/>
        <v>0</v>
      </c>
      <c r="AI28" s="18">
        <f t="shared" si="3"/>
        <v>0</v>
      </c>
      <c r="AJ28" s="19">
        <f t="shared" si="4"/>
        <v>0</v>
      </c>
    </row>
    <row r="29" spans="1:36" ht="18" customHeight="1" x14ac:dyDescent="0.25">
      <c r="A29" s="38" t="s">
        <v>32</v>
      </c>
      <c r="B29" s="25"/>
      <c r="C29" s="25"/>
      <c r="D29" s="25"/>
      <c r="E29" s="25"/>
      <c r="F29" s="25"/>
      <c r="G29" s="25"/>
      <c r="H29" s="26"/>
      <c r="I29" s="26"/>
      <c r="J29" s="26"/>
      <c r="K29" s="26"/>
      <c r="L29" s="26"/>
      <c r="M29" s="34"/>
      <c r="N29" s="26"/>
      <c r="O29" s="26"/>
      <c r="P29" s="26"/>
      <c r="Q29" s="26"/>
      <c r="R29" s="26"/>
      <c r="S29" s="26"/>
      <c r="T29" s="26"/>
      <c r="U29" s="26"/>
      <c r="V29" s="34"/>
      <c r="W29" s="34"/>
      <c r="X29" s="26"/>
      <c r="Y29" s="26"/>
      <c r="Z29" s="26"/>
      <c r="AA29" s="26"/>
      <c r="AB29" s="26"/>
      <c r="AC29" s="26"/>
      <c r="AD29" s="26"/>
      <c r="AE29" s="46"/>
      <c r="AF29" s="168"/>
      <c r="AG29" s="18">
        <f t="shared" si="1"/>
        <v>0</v>
      </c>
      <c r="AH29" s="18">
        <f t="shared" si="2"/>
        <v>0</v>
      </c>
      <c r="AI29" s="18">
        <f t="shared" si="3"/>
        <v>0</v>
      </c>
      <c r="AJ29" s="19">
        <f t="shared" si="4"/>
        <v>0</v>
      </c>
    </row>
    <row r="30" spans="1:36" ht="18" customHeight="1" x14ac:dyDescent="0.3">
      <c r="A30" s="39" t="s">
        <v>33</v>
      </c>
      <c r="B30" s="25"/>
      <c r="C30" s="25"/>
      <c r="D30" s="25"/>
      <c r="E30" s="25"/>
      <c r="F30" s="25"/>
      <c r="G30" s="25"/>
      <c r="H30" s="26"/>
      <c r="I30" s="26"/>
      <c r="J30" s="26"/>
      <c r="K30" s="26"/>
      <c r="L30" s="26"/>
      <c r="M30" s="34"/>
      <c r="N30" s="26"/>
      <c r="O30" s="26"/>
      <c r="P30" s="26"/>
      <c r="Q30" s="26"/>
      <c r="R30" s="26"/>
      <c r="S30" s="26"/>
      <c r="T30" s="26"/>
      <c r="U30" s="26"/>
      <c r="V30" s="34"/>
      <c r="W30" s="34"/>
      <c r="X30" s="26"/>
      <c r="Y30" s="26"/>
      <c r="Z30" s="26"/>
      <c r="AA30" s="26"/>
      <c r="AB30" s="26"/>
      <c r="AC30" s="26"/>
      <c r="AD30" s="26"/>
      <c r="AE30" s="46"/>
      <c r="AF30" s="169"/>
      <c r="AG30" s="18">
        <f t="shared" si="1"/>
        <v>0</v>
      </c>
      <c r="AH30" s="18">
        <f t="shared" si="2"/>
        <v>0</v>
      </c>
      <c r="AI30" s="18">
        <f t="shared" si="3"/>
        <v>0</v>
      </c>
      <c r="AJ30" s="19">
        <f t="shared" si="4"/>
        <v>0</v>
      </c>
    </row>
    <row r="31" spans="1:36" ht="26.25" customHeight="1" x14ac:dyDescent="0.25">
      <c r="A31" s="162" t="s">
        <v>36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4"/>
      <c r="AF31" s="49"/>
      <c r="AG31" s="18"/>
      <c r="AH31" s="18"/>
      <c r="AI31" s="18"/>
      <c r="AJ31" s="19"/>
    </row>
    <row r="32" spans="1:36" s="44" customFormat="1" ht="38.25" customHeight="1" x14ac:dyDescent="0.25">
      <c r="A32" s="41" t="s">
        <v>28</v>
      </c>
      <c r="B32" s="23">
        <f>B33+B34+B35+B37</f>
        <v>778.2</v>
      </c>
      <c r="C32" s="23">
        <f t="shared" ref="C32:AE32" si="8">C33+C34+C35+C37</f>
        <v>661.51</v>
      </c>
      <c r="D32" s="23">
        <f t="shared" si="8"/>
        <v>466.96</v>
      </c>
      <c r="E32" s="23">
        <f t="shared" si="8"/>
        <v>466.96000000000004</v>
      </c>
      <c r="F32" s="23">
        <f>E32/B32*100</f>
        <v>60.005140066820871</v>
      </c>
      <c r="G32" s="23">
        <f>E32/C32*100</f>
        <v>70.590013756405796</v>
      </c>
      <c r="H32" s="23">
        <f t="shared" si="8"/>
        <v>0</v>
      </c>
      <c r="I32" s="23">
        <f t="shared" si="8"/>
        <v>0</v>
      </c>
      <c r="J32" s="23">
        <f t="shared" si="8"/>
        <v>155.69999999999999</v>
      </c>
      <c r="K32" s="23">
        <f t="shared" si="8"/>
        <v>155.65</v>
      </c>
      <c r="L32" s="23">
        <f t="shared" si="8"/>
        <v>194.55</v>
      </c>
      <c r="M32" s="23">
        <f t="shared" si="8"/>
        <v>0</v>
      </c>
      <c r="N32" s="23">
        <f t="shared" si="8"/>
        <v>116.71</v>
      </c>
      <c r="O32" s="23">
        <f t="shared" si="8"/>
        <v>311.31</v>
      </c>
      <c r="P32" s="23">
        <f t="shared" si="8"/>
        <v>0</v>
      </c>
      <c r="Q32" s="23">
        <f t="shared" si="8"/>
        <v>0</v>
      </c>
      <c r="R32" s="23">
        <f t="shared" si="8"/>
        <v>194.55</v>
      </c>
      <c r="S32" s="23">
        <f t="shared" si="8"/>
        <v>0</v>
      </c>
      <c r="T32" s="23">
        <f t="shared" si="8"/>
        <v>0</v>
      </c>
      <c r="U32" s="23">
        <f t="shared" si="8"/>
        <v>0</v>
      </c>
      <c r="V32" s="23">
        <f t="shared" si="8"/>
        <v>0</v>
      </c>
      <c r="W32" s="23">
        <f t="shared" si="8"/>
        <v>0</v>
      </c>
      <c r="X32" s="23">
        <f t="shared" si="8"/>
        <v>116.69</v>
      </c>
      <c r="Y32" s="23">
        <f t="shared" si="8"/>
        <v>0</v>
      </c>
      <c r="Z32" s="23">
        <f t="shared" si="8"/>
        <v>0</v>
      </c>
      <c r="AA32" s="23">
        <f t="shared" si="8"/>
        <v>0</v>
      </c>
      <c r="AB32" s="23">
        <f t="shared" si="8"/>
        <v>0</v>
      </c>
      <c r="AC32" s="23">
        <f t="shared" si="8"/>
        <v>0</v>
      </c>
      <c r="AD32" s="23">
        <f t="shared" si="8"/>
        <v>0</v>
      </c>
      <c r="AE32" s="23">
        <f t="shared" si="8"/>
        <v>0</v>
      </c>
      <c r="AF32" s="156" t="s">
        <v>37</v>
      </c>
      <c r="AG32" s="42">
        <f t="shared" si="1"/>
        <v>778.2</v>
      </c>
      <c r="AH32" s="42">
        <f t="shared" si="2"/>
        <v>778.2</v>
      </c>
      <c r="AI32" s="42">
        <f t="shared" si="3"/>
        <v>466.96000000000004</v>
      </c>
      <c r="AJ32" s="43">
        <f t="shared" si="4"/>
        <v>-194.54999999999995</v>
      </c>
    </row>
    <row r="33" spans="1:36" ht="19.5" customHeight="1" x14ac:dyDescent="0.3">
      <c r="A33" s="24" t="s">
        <v>29</v>
      </c>
      <c r="B33" s="25"/>
      <c r="C33" s="25"/>
      <c r="D33" s="25"/>
      <c r="E33" s="25"/>
      <c r="F33" s="25"/>
      <c r="G33" s="25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7"/>
      <c r="AF33" s="157"/>
      <c r="AG33" s="42">
        <f t="shared" si="1"/>
        <v>0</v>
      </c>
      <c r="AH33" s="18">
        <f t="shared" si="2"/>
        <v>0</v>
      </c>
      <c r="AI33" s="18">
        <f t="shared" si="3"/>
        <v>0</v>
      </c>
      <c r="AJ33" s="19">
        <f t="shared" si="4"/>
        <v>0</v>
      </c>
    </row>
    <row r="34" spans="1:36" ht="27.75" customHeight="1" x14ac:dyDescent="0.3">
      <c r="A34" s="28" t="s">
        <v>30</v>
      </c>
      <c r="B34" s="25">
        <f>H34+J34+L34+N34+P34+R34+T34+V34+X34+Z34+AB34+AD34</f>
        <v>778.2</v>
      </c>
      <c r="C34" s="25">
        <f>H34+J34+L34+N34+P34+R34</f>
        <v>661.51</v>
      </c>
      <c r="D34" s="25">
        <v>466.96</v>
      </c>
      <c r="E34" s="25">
        <f>I34+K34+M34+O34+Q34+S34+U34+W34+Y34+AA34+AC34+AE34</f>
        <v>466.96000000000004</v>
      </c>
      <c r="F34" s="25">
        <f>E34/B34*100</f>
        <v>60.005140066820871</v>
      </c>
      <c r="G34" s="25">
        <f>E34/C34*100</f>
        <v>70.590013756405796</v>
      </c>
      <c r="H34" s="47">
        <v>0</v>
      </c>
      <c r="I34" s="47">
        <v>0</v>
      </c>
      <c r="J34" s="47">
        <v>155.69999999999999</v>
      </c>
      <c r="K34" s="47">
        <v>155.65</v>
      </c>
      <c r="L34" s="47">
        <v>194.55</v>
      </c>
      <c r="M34" s="47">
        <v>0</v>
      </c>
      <c r="N34" s="47">
        <v>116.71</v>
      </c>
      <c r="O34" s="47">
        <v>311.31</v>
      </c>
      <c r="P34" s="47">
        <v>0</v>
      </c>
      <c r="Q34" s="47">
        <v>0</v>
      </c>
      <c r="R34" s="47">
        <v>194.55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116.69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50">
        <v>0</v>
      </c>
      <c r="AF34" s="157"/>
      <c r="AG34" s="42">
        <f t="shared" si="1"/>
        <v>778.2</v>
      </c>
      <c r="AH34" s="18">
        <f t="shared" si="2"/>
        <v>778.2</v>
      </c>
      <c r="AI34" s="18">
        <f t="shared" si="3"/>
        <v>466.96000000000004</v>
      </c>
      <c r="AJ34" s="19">
        <f t="shared" si="4"/>
        <v>-194.54999999999995</v>
      </c>
    </row>
    <row r="35" spans="1:36" ht="17.25" customHeight="1" x14ac:dyDescent="0.3">
      <c r="A35" s="24" t="s">
        <v>31</v>
      </c>
      <c r="B35" s="25"/>
      <c r="C35" s="25"/>
      <c r="D35" s="25"/>
      <c r="E35" s="25"/>
      <c r="F35" s="25"/>
      <c r="G35" s="25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7"/>
      <c r="AF35" s="157"/>
      <c r="AG35" s="42">
        <f t="shared" si="1"/>
        <v>0</v>
      </c>
      <c r="AH35" s="18">
        <f t="shared" si="2"/>
        <v>0</v>
      </c>
      <c r="AI35" s="18">
        <f t="shared" si="3"/>
        <v>0</v>
      </c>
      <c r="AJ35" s="19">
        <f t="shared" si="4"/>
        <v>0</v>
      </c>
    </row>
    <row r="36" spans="1:36" ht="17.25" customHeight="1" x14ac:dyDescent="0.25">
      <c r="A36" s="38" t="s">
        <v>32</v>
      </c>
      <c r="B36" s="25"/>
      <c r="C36" s="25"/>
      <c r="D36" s="25"/>
      <c r="E36" s="25"/>
      <c r="F36" s="25"/>
      <c r="G36" s="25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7"/>
      <c r="AF36" s="157"/>
      <c r="AG36" s="42">
        <f t="shared" si="1"/>
        <v>0</v>
      </c>
      <c r="AH36" s="18">
        <f t="shared" si="2"/>
        <v>0</v>
      </c>
      <c r="AI36" s="18">
        <f t="shared" si="3"/>
        <v>0</v>
      </c>
      <c r="AJ36" s="19">
        <f t="shared" si="4"/>
        <v>0</v>
      </c>
    </row>
    <row r="37" spans="1:36" ht="33" customHeight="1" x14ac:dyDescent="0.3">
      <c r="A37" s="24" t="s">
        <v>33</v>
      </c>
      <c r="B37" s="25"/>
      <c r="C37" s="25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7"/>
      <c r="AF37" s="158"/>
      <c r="AG37" s="42">
        <f t="shared" si="1"/>
        <v>0</v>
      </c>
      <c r="AH37" s="18">
        <f t="shared" si="2"/>
        <v>0</v>
      </c>
      <c r="AI37" s="18">
        <f t="shared" si="3"/>
        <v>0</v>
      </c>
      <c r="AJ37" s="19">
        <f t="shared" si="4"/>
        <v>0</v>
      </c>
    </row>
    <row r="38" spans="1:36" ht="27.75" customHeight="1" x14ac:dyDescent="0.25">
      <c r="A38" s="159" t="s">
        <v>38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1"/>
      <c r="AF38" s="51"/>
      <c r="AG38" s="18"/>
      <c r="AH38" s="18"/>
      <c r="AI38" s="18"/>
      <c r="AJ38" s="19"/>
    </row>
    <row r="39" spans="1:36" ht="48.75" customHeight="1" x14ac:dyDescent="0.25">
      <c r="A39" s="22" t="s">
        <v>28</v>
      </c>
      <c r="B39" s="23">
        <f>B40+B41+B42+B44</f>
        <v>2450</v>
      </c>
      <c r="C39" s="23">
        <f t="shared" ref="C39:AE39" si="9">C40+C41+C42+C44</f>
        <v>1890</v>
      </c>
      <c r="D39" s="23">
        <f t="shared" si="9"/>
        <v>0</v>
      </c>
      <c r="E39" s="23">
        <f t="shared" si="9"/>
        <v>0</v>
      </c>
      <c r="F39" s="23">
        <f>E39/B39*100</f>
        <v>0</v>
      </c>
      <c r="G39" s="23">
        <f>E39/C39*100</f>
        <v>0</v>
      </c>
      <c r="H39" s="23">
        <f t="shared" si="9"/>
        <v>0</v>
      </c>
      <c r="I39" s="23">
        <f t="shared" si="9"/>
        <v>0</v>
      </c>
      <c r="J39" s="23">
        <f t="shared" si="9"/>
        <v>0</v>
      </c>
      <c r="K39" s="23">
        <f t="shared" si="9"/>
        <v>0</v>
      </c>
      <c r="L39" s="23">
        <f t="shared" si="9"/>
        <v>0</v>
      </c>
      <c r="M39" s="23">
        <f t="shared" si="9"/>
        <v>0</v>
      </c>
      <c r="N39" s="23">
        <f t="shared" si="9"/>
        <v>0</v>
      </c>
      <c r="O39" s="23">
        <f t="shared" si="9"/>
        <v>0</v>
      </c>
      <c r="P39" s="23">
        <f t="shared" si="9"/>
        <v>0</v>
      </c>
      <c r="Q39" s="23">
        <f t="shared" si="9"/>
        <v>0</v>
      </c>
      <c r="R39" s="23">
        <f t="shared" si="9"/>
        <v>0</v>
      </c>
      <c r="S39" s="23">
        <f t="shared" si="9"/>
        <v>0</v>
      </c>
      <c r="T39" s="23">
        <f t="shared" si="9"/>
        <v>700</v>
      </c>
      <c r="U39" s="23">
        <f t="shared" si="9"/>
        <v>0</v>
      </c>
      <c r="V39" s="23">
        <f t="shared" si="9"/>
        <v>1190</v>
      </c>
      <c r="W39" s="23">
        <f t="shared" si="9"/>
        <v>0</v>
      </c>
      <c r="X39" s="23">
        <f t="shared" si="9"/>
        <v>560</v>
      </c>
      <c r="Y39" s="23">
        <f t="shared" si="9"/>
        <v>0</v>
      </c>
      <c r="Z39" s="23">
        <f t="shared" si="9"/>
        <v>0</v>
      </c>
      <c r="AA39" s="23">
        <f t="shared" si="9"/>
        <v>0</v>
      </c>
      <c r="AB39" s="23">
        <f t="shared" si="9"/>
        <v>0</v>
      </c>
      <c r="AC39" s="23">
        <f t="shared" si="9"/>
        <v>0</v>
      </c>
      <c r="AD39" s="23">
        <f t="shared" si="9"/>
        <v>0</v>
      </c>
      <c r="AE39" s="23">
        <f t="shared" si="9"/>
        <v>0</v>
      </c>
      <c r="AF39" s="144" t="s">
        <v>72</v>
      </c>
      <c r="AG39" s="18">
        <f t="shared" si="1"/>
        <v>2450</v>
      </c>
      <c r="AH39" s="18">
        <f t="shared" si="2"/>
        <v>2450</v>
      </c>
      <c r="AI39" s="18">
        <f t="shared" si="3"/>
        <v>0</v>
      </c>
      <c r="AJ39" s="19">
        <f t="shared" si="4"/>
        <v>-1890</v>
      </c>
    </row>
    <row r="40" spans="1:36" ht="16.5" customHeight="1" x14ac:dyDescent="0.3">
      <c r="A40" s="24" t="s">
        <v>29</v>
      </c>
      <c r="B40" s="25"/>
      <c r="C40" s="25"/>
      <c r="D40" s="25"/>
      <c r="E40" s="25"/>
      <c r="F40" s="25"/>
      <c r="G40" s="25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7"/>
      <c r="AF40" s="145"/>
      <c r="AG40" s="18">
        <f t="shared" si="1"/>
        <v>0</v>
      </c>
      <c r="AH40" s="18">
        <f t="shared" si="2"/>
        <v>0</v>
      </c>
      <c r="AI40" s="18">
        <f t="shared" si="3"/>
        <v>0</v>
      </c>
      <c r="AJ40" s="19">
        <f t="shared" si="4"/>
        <v>0</v>
      </c>
    </row>
    <row r="41" spans="1:36" ht="30" customHeight="1" x14ac:dyDescent="0.3">
      <c r="A41" s="28" t="s">
        <v>30</v>
      </c>
      <c r="B41" s="25">
        <f>H41+J41+L41+N41+P41+R41+T41+V41+X41+Z41+AB41+AD41</f>
        <v>2450</v>
      </c>
      <c r="C41" s="25">
        <f>H41+J41+L41+N41+P41+R41+T41+V41</f>
        <v>1890</v>
      </c>
      <c r="D41" s="25">
        <v>0</v>
      </c>
      <c r="E41" s="25">
        <f>I41+K41+M41+O41+Q41+S41+U41+W41+Y41+AA41+AC41+AE41</f>
        <v>0</v>
      </c>
      <c r="F41" s="25">
        <f>E41/B41*100</f>
        <v>0</v>
      </c>
      <c r="G41" s="25">
        <f>E41/C41*100</f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700</v>
      </c>
      <c r="U41" s="47">
        <v>0</v>
      </c>
      <c r="V41" s="47">
        <v>1190</v>
      </c>
      <c r="W41" s="47">
        <v>0</v>
      </c>
      <c r="X41" s="47">
        <v>560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50">
        <v>0</v>
      </c>
      <c r="AF41" s="145"/>
      <c r="AG41" s="18">
        <f t="shared" si="1"/>
        <v>2450</v>
      </c>
      <c r="AH41" s="18">
        <f t="shared" si="2"/>
        <v>2450</v>
      </c>
      <c r="AI41" s="18">
        <f t="shared" si="3"/>
        <v>0</v>
      </c>
      <c r="AJ41" s="19">
        <f t="shared" si="4"/>
        <v>-1890</v>
      </c>
    </row>
    <row r="42" spans="1:36" ht="21" customHeight="1" x14ac:dyDescent="0.3">
      <c r="A42" s="24" t="s">
        <v>31</v>
      </c>
      <c r="B42" s="25"/>
      <c r="C42" s="25"/>
      <c r="D42" s="25"/>
      <c r="E42" s="25"/>
      <c r="F42" s="25"/>
      <c r="G42" s="25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7"/>
      <c r="AF42" s="145"/>
      <c r="AG42" s="18">
        <f t="shared" si="1"/>
        <v>0</v>
      </c>
      <c r="AH42" s="18">
        <f t="shared" si="2"/>
        <v>0</v>
      </c>
      <c r="AI42" s="18">
        <f t="shared" si="3"/>
        <v>0</v>
      </c>
      <c r="AJ42" s="19">
        <f t="shared" si="4"/>
        <v>0</v>
      </c>
    </row>
    <row r="43" spans="1:36" ht="21" customHeight="1" x14ac:dyDescent="0.25">
      <c r="A43" s="38" t="s">
        <v>32</v>
      </c>
      <c r="B43" s="25"/>
      <c r="C43" s="25"/>
      <c r="D43" s="25"/>
      <c r="E43" s="25"/>
      <c r="F43" s="25"/>
      <c r="G43" s="25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7"/>
      <c r="AF43" s="145"/>
      <c r="AG43" s="18">
        <f t="shared" si="1"/>
        <v>0</v>
      </c>
      <c r="AH43" s="18">
        <f t="shared" si="2"/>
        <v>0</v>
      </c>
      <c r="AI43" s="18">
        <f t="shared" si="3"/>
        <v>0</v>
      </c>
      <c r="AJ43" s="19">
        <f t="shared" si="4"/>
        <v>0</v>
      </c>
    </row>
    <row r="44" spans="1:36" ht="37.5" customHeight="1" x14ac:dyDescent="0.3">
      <c r="A44" s="24" t="s">
        <v>33</v>
      </c>
      <c r="B44" s="25"/>
      <c r="C44" s="25"/>
      <c r="D44" s="25"/>
      <c r="E44" s="25"/>
      <c r="F44" s="25"/>
      <c r="G44" s="25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7"/>
      <c r="AF44" s="146"/>
      <c r="AG44" s="18">
        <f t="shared" si="1"/>
        <v>0</v>
      </c>
      <c r="AH44" s="18">
        <f t="shared" si="2"/>
        <v>0</v>
      </c>
      <c r="AI44" s="18">
        <f t="shared" si="3"/>
        <v>0</v>
      </c>
      <c r="AJ44" s="19">
        <f t="shared" si="4"/>
        <v>0</v>
      </c>
    </row>
    <row r="45" spans="1:36" ht="30" customHeight="1" x14ac:dyDescent="0.25">
      <c r="A45" s="138" t="s">
        <v>39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40"/>
      <c r="AF45" s="52"/>
      <c r="AG45" s="18"/>
      <c r="AH45" s="18"/>
      <c r="AI45" s="18"/>
      <c r="AJ45" s="19"/>
    </row>
    <row r="46" spans="1:36" ht="66.75" customHeight="1" x14ac:dyDescent="0.25">
      <c r="A46" s="22" t="s">
        <v>28</v>
      </c>
      <c r="B46" s="23">
        <f>B47+B48+B49+B51</f>
        <v>8051.5</v>
      </c>
      <c r="C46" s="23">
        <f t="shared" ref="C46:AE46" si="10">C47+C48+C49+C51</f>
        <v>5898.3899999999994</v>
      </c>
      <c r="D46" s="23">
        <f t="shared" si="10"/>
        <v>6126.7</v>
      </c>
      <c r="E46" s="23">
        <f t="shared" si="10"/>
        <v>4704.99</v>
      </c>
      <c r="F46" s="23">
        <f>E46/B46*100</f>
        <v>58.43619201391045</v>
      </c>
      <c r="G46" s="23">
        <f>E46/C46*100</f>
        <v>79.767360245761992</v>
      </c>
      <c r="H46" s="23">
        <f t="shared" si="10"/>
        <v>694.35</v>
      </c>
      <c r="I46" s="23">
        <f t="shared" si="10"/>
        <v>550.47</v>
      </c>
      <c r="J46" s="23">
        <f t="shared" si="10"/>
        <v>548.04</v>
      </c>
      <c r="K46" s="23">
        <f t="shared" si="10"/>
        <v>605.15</v>
      </c>
      <c r="L46" s="23">
        <f t="shared" si="10"/>
        <v>410.87</v>
      </c>
      <c r="M46" s="23">
        <f t="shared" si="10"/>
        <v>339.59</v>
      </c>
      <c r="N46" s="23">
        <f t="shared" si="10"/>
        <v>1014</v>
      </c>
      <c r="O46" s="23">
        <f t="shared" si="10"/>
        <v>1040.8399999999999</v>
      </c>
      <c r="P46" s="23">
        <f t="shared" si="10"/>
        <v>492.24</v>
      </c>
      <c r="Q46" s="23">
        <f t="shared" si="10"/>
        <v>504.46</v>
      </c>
      <c r="R46" s="23">
        <f t="shared" si="10"/>
        <v>837.03</v>
      </c>
      <c r="S46" s="23">
        <f t="shared" si="10"/>
        <v>0</v>
      </c>
      <c r="T46" s="23">
        <f t="shared" si="10"/>
        <v>1121.0899999999999</v>
      </c>
      <c r="U46" s="23">
        <f t="shared" si="10"/>
        <v>1141.33</v>
      </c>
      <c r="V46" s="23">
        <f t="shared" si="10"/>
        <v>780.77</v>
      </c>
      <c r="W46" s="23">
        <f t="shared" si="10"/>
        <v>523.15</v>
      </c>
      <c r="X46" s="23">
        <f t="shared" si="10"/>
        <v>333.34</v>
      </c>
      <c r="Y46" s="23">
        <f t="shared" si="10"/>
        <v>0</v>
      </c>
      <c r="Z46" s="23">
        <f t="shared" si="10"/>
        <v>708.55</v>
      </c>
      <c r="AA46" s="23">
        <f t="shared" si="10"/>
        <v>0</v>
      </c>
      <c r="AB46" s="23">
        <f t="shared" si="10"/>
        <v>482.5</v>
      </c>
      <c r="AC46" s="23">
        <f t="shared" si="10"/>
        <v>0</v>
      </c>
      <c r="AD46" s="23">
        <f t="shared" si="10"/>
        <v>628.72</v>
      </c>
      <c r="AE46" s="23">
        <f t="shared" si="10"/>
        <v>0</v>
      </c>
      <c r="AF46" s="156" t="s">
        <v>73</v>
      </c>
      <c r="AG46" s="42">
        <f t="shared" si="1"/>
        <v>8051.5</v>
      </c>
      <c r="AH46" s="42">
        <f t="shared" si="2"/>
        <v>6231.73</v>
      </c>
      <c r="AI46" s="18">
        <f t="shared" si="3"/>
        <v>4704.99</v>
      </c>
      <c r="AJ46" s="19">
        <f t="shared" si="4"/>
        <v>-1193.3999999999996</v>
      </c>
    </row>
    <row r="47" spans="1:36" ht="21" customHeight="1" x14ac:dyDescent="0.3">
      <c r="A47" s="24" t="s">
        <v>29</v>
      </c>
      <c r="B47" s="25"/>
      <c r="C47" s="25"/>
      <c r="D47" s="25"/>
      <c r="E47" s="25"/>
      <c r="F47" s="25"/>
      <c r="G47" s="25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7"/>
      <c r="AF47" s="157"/>
      <c r="AG47" s="42">
        <f t="shared" si="1"/>
        <v>0</v>
      </c>
      <c r="AH47" s="42">
        <f t="shared" si="2"/>
        <v>0</v>
      </c>
      <c r="AI47" s="18">
        <f t="shared" si="3"/>
        <v>0</v>
      </c>
      <c r="AJ47" s="19">
        <f t="shared" si="4"/>
        <v>0</v>
      </c>
    </row>
    <row r="48" spans="1:36" ht="30" customHeight="1" x14ac:dyDescent="0.3">
      <c r="A48" s="28" t="s">
        <v>30</v>
      </c>
      <c r="B48" s="25">
        <f>H48+J48+L48+N48+P48+R48+T48+V48+X48+Z48+AB48+AD48</f>
        <v>8051.5</v>
      </c>
      <c r="C48" s="25">
        <f>H48+J48+L48+N48+P48+R48+T48+V48</f>
        <v>5898.3899999999994</v>
      </c>
      <c r="D48" s="25">
        <v>6126.7</v>
      </c>
      <c r="E48" s="25">
        <f>I48+K48+M48+O48+Q48+S48+U48+W48+Y48+AA48+AC48+AE48</f>
        <v>4704.99</v>
      </c>
      <c r="F48" s="25">
        <f>E48/B48*100</f>
        <v>58.43619201391045</v>
      </c>
      <c r="G48" s="25">
        <f>E48/C48*100</f>
        <v>79.767360245761992</v>
      </c>
      <c r="H48" s="47">
        <v>694.35</v>
      </c>
      <c r="I48" s="47">
        <v>550.47</v>
      </c>
      <c r="J48" s="47">
        <v>548.04</v>
      </c>
      <c r="K48" s="47">
        <v>605.15</v>
      </c>
      <c r="L48" s="47">
        <v>410.87</v>
      </c>
      <c r="M48" s="47">
        <v>339.59</v>
      </c>
      <c r="N48" s="47">
        <v>1014</v>
      </c>
      <c r="O48" s="47">
        <v>1040.8399999999999</v>
      </c>
      <c r="P48" s="47">
        <v>492.24</v>
      </c>
      <c r="Q48" s="47">
        <v>504.46</v>
      </c>
      <c r="R48" s="47">
        <v>837.03</v>
      </c>
      <c r="S48" s="47">
        <v>0</v>
      </c>
      <c r="T48" s="47">
        <v>1121.0899999999999</v>
      </c>
      <c r="U48" s="47">
        <v>1141.33</v>
      </c>
      <c r="V48" s="47">
        <v>780.77</v>
      </c>
      <c r="W48" s="47">
        <v>523.15</v>
      </c>
      <c r="X48" s="47">
        <v>333.34</v>
      </c>
      <c r="Y48" s="47">
        <v>0</v>
      </c>
      <c r="Z48" s="47">
        <v>708.55</v>
      </c>
      <c r="AA48" s="47">
        <v>0</v>
      </c>
      <c r="AB48" s="47">
        <v>482.5</v>
      </c>
      <c r="AC48" s="47">
        <v>0</v>
      </c>
      <c r="AD48" s="47">
        <v>628.72</v>
      </c>
      <c r="AE48" s="50">
        <v>0</v>
      </c>
      <c r="AF48" s="157"/>
      <c r="AG48" s="42">
        <f t="shared" si="1"/>
        <v>8051.5</v>
      </c>
      <c r="AH48" s="42">
        <f t="shared" si="2"/>
        <v>6231.73</v>
      </c>
      <c r="AI48" s="18">
        <f t="shared" si="3"/>
        <v>4704.99</v>
      </c>
      <c r="AJ48" s="19">
        <f t="shared" si="4"/>
        <v>-1193.3999999999996</v>
      </c>
    </row>
    <row r="49" spans="1:36" ht="18.75" customHeight="1" x14ac:dyDescent="0.3">
      <c r="A49" s="24" t="s">
        <v>31</v>
      </c>
      <c r="B49" s="25"/>
      <c r="C49" s="25"/>
      <c r="D49" s="25"/>
      <c r="E49" s="25"/>
      <c r="F49" s="25"/>
      <c r="G49" s="25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7"/>
      <c r="AF49" s="157"/>
      <c r="AG49" s="42">
        <f t="shared" si="1"/>
        <v>0</v>
      </c>
      <c r="AH49" s="42">
        <f t="shared" si="2"/>
        <v>0</v>
      </c>
      <c r="AI49" s="18">
        <f t="shared" si="3"/>
        <v>0</v>
      </c>
      <c r="AJ49" s="19">
        <f t="shared" si="4"/>
        <v>0</v>
      </c>
    </row>
    <row r="50" spans="1:36" ht="14.25" customHeight="1" x14ac:dyDescent="0.25">
      <c r="A50" s="38" t="s">
        <v>32</v>
      </c>
      <c r="B50" s="25"/>
      <c r="C50" s="25"/>
      <c r="D50" s="25"/>
      <c r="E50" s="25"/>
      <c r="F50" s="25"/>
      <c r="G50" s="25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7"/>
      <c r="AF50" s="157"/>
      <c r="AG50" s="42">
        <f t="shared" si="1"/>
        <v>0</v>
      </c>
      <c r="AH50" s="42">
        <f t="shared" si="2"/>
        <v>0</v>
      </c>
      <c r="AI50" s="18">
        <f t="shared" si="3"/>
        <v>0</v>
      </c>
      <c r="AJ50" s="19">
        <f t="shared" si="4"/>
        <v>0</v>
      </c>
    </row>
    <row r="51" spans="1:36" ht="14.25" customHeight="1" x14ac:dyDescent="0.3">
      <c r="A51" s="24" t="s">
        <v>33</v>
      </c>
      <c r="B51" s="25"/>
      <c r="C51" s="25"/>
      <c r="D51" s="25"/>
      <c r="E51" s="25"/>
      <c r="F51" s="25"/>
      <c r="G51" s="25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7"/>
      <c r="AF51" s="158"/>
      <c r="AG51" s="42">
        <f t="shared" si="1"/>
        <v>0</v>
      </c>
      <c r="AH51" s="42">
        <f t="shared" si="2"/>
        <v>0</v>
      </c>
      <c r="AI51" s="18">
        <f t="shared" si="3"/>
        <v>0</v>
      </c>
      <c r="AJ51" s="19">
        <f t="shared" si="4"/>
        <v>0</v>
      </c>
    </row>
    <row r="52" spans="1:36" ht="30" customHeight="1" x14ac:dyDescent="0.25">
      <c r="A52" s="159" t="s">
        <v>40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1"/>
      <c r="AF52" s="53"/>
      <c r="AG52" s="18"/>
      <c r="AH52" s="18"/>
      <c r="AI52" s="18"/>
      <c r="AJ52" s="19"/>
    </row>
    <row r="53" spans="1:36" ht="44.25" customHeight="1" x14ac:dyDescent="0.3">
      <c r="A53" s="22" t="s">
        <v>28</v>
      </c>
      <c r="B53" s="23">
        <f>B54+B55+B56+B58</f>
        <v>17512.71</v>
      </c>
      <c r="C53" s="23">
        <f t="shared" ref="C53:AE53" si="11">C54+C55+C56+C58</f>
        <v>6749.17</v>
      </c>
      <c r="D53" s="23">
        <f t="shared" si="11"/>
        <v>8557.8700000000008</v>
      </c>
      <c r="E53" s="23">
        <f t="shared" si="11"/>
        <v>6747.6299999999992</v>
      </c>
      <c r="F53" s="23">
        <f>E53/B53*100</f>
        <v>38.529901996892541</v>
      </c>
      <c r="G53" s="23">
        <f>E53/C53*100</f>
        <v>99.977182379462946</v>
      </c>
      <c r="H53" s="23">
        <f t="shared" si="11"/>
        <v>7.52</v>
      </c>
      <c r="I53" s="23">
        <f t="shared" si="11"/>
        <v>0</v>
      </c>
      <c r="J53" s="23">
        <f t="shared" si="11"/>
        <v>9.7899999999999991</v>
      </c>
      <c r="K53" s="23">
        <f t="shared" si="11"/>
        <v>12.9</v>
      </c>
      <c r="L53" s="23">
        <f t="shared" si="11"/>
        <v>9.7899999999999991</v>
      </c>
      <c r="M53" s="23">
        <f t="shared" si="11"/>
        <v>10.57</v>
      </c>
      <c r="N53" s="23">
        <f t="shared" si="11"/>
        <v>4458.47</v>
      </c>
      <c r="O53" s="23">
        <f t="shared" si="11"/>
        <v>9.4499999999999993</v>
      </c>
      <c r="P53" s="23">
        <f t="shared" si="11"/>
        <v>9.89</v>
      </c>
      <c r="Q53" s="23">
        <f t="shared" si="11"/>
        <v>4457.17</v>
      </c>
      <c r="R53" s="23">
        <f t="shared" si="11"/>
        <v>13.19</v>
      </c>
      <c r="S53" s="23">
        <f t="shared" si="11"/>
        <v>18.23</v>
      </c>
      <c r="T53" s="23">
        <f t="shared" si="11"/>
        <v>2234.13</v>
      </c>
      <c r="U53" s="23">
        <f t="shared" si="11"/>
        <v>2232.58</v>
      </c>
      <c r="V53" s="23">
        <f t="shared" si="11"/>
        <v>6.39</v>
      </c>
      <c r="W53" s="23">
        <f t="shared" si="11"/>
        <v>6.73</v>
      </c>
      <c r="X53" s="23">
        <f t="shared" si="11"/>
        <v>9.7899999999999991</v>
      </c>
      <c r="Y53" s="23">
        <f t="shared" si="11"/>
        <v>0</v>
      </c>
      <c r="Z53" s="23">
        <f t="shared" si="11"/>
        <v>9.7799999999999994</v>
      </c>
      <c r="AA53" s="23">
        <f t="shared" si="11"/>
        <v>0</v>
      </c>
      <c r="AB53" s="23">
        <f t="shared" si="11"/>
        <v>9.7799999999999994</v>
      </c>
      <c r="AC53" s="23">
        <f t="shared" si="11"/>
        <v>0</v>
      </c>
      <c r="AD53" s="23">
        <f t="shared" si="11"/>
        <v>10734.189999999999</v>
      </c>
      <c r="AE53" s="23">
        <f t="shared" si="11"/>
        <v>0</v>
      </c>
      <c r="AF53" s="54"/>
      <c r="AG53" s="18">
        <f t="shared" si="1"/>
        <v>17512.71</v>
      </c>
      <c r="AH53" s="18">
        <f t="shared" si="2"/>
        <v>6758.9600000000009</v>
      </c>
      <c r="AI53" s="18">
        <f t="shared" si="3"/>
        <v>6747.6299999999992</v>
      </c>
      <c r="AJ53" s="19">
        <f t="shared" si="4"/>
        <v>-1.5400000000008731</v>
      </c>
    </row>
    <row r="54" spans="1:36" ht="30" customHeight="1" x14ac:dyDescent="0.3">
      <c r="A54" s="24" t="s">
        <v>29</v>
      </c>
      <c r="B54" s="25">
        <f>B61+B68</f>
        <v>0</v>
      </c>
      <c r="C54" s="25">
        <f t="shared" ref="C54:AE58" si="12">C61+C68</f>
        <v>0</v>
      </c>
      <c r="D54" s="25">
        <f t="shared" si="12"/>
        <v>0</v>
      </c>
      <c r="E54" s="25">
        <f t="shared" si="12"/>
        <v>0</v>
      </c>
      <c r="F54" s="25" t="e">
        <f t="shared" ref="F54:F58" si="13">E54/B54*100</f>
        <v>#DIV/0!</v>
      </c>
      <c r="G54" s="25" t="e">
        <f t="shared" ref="G54:G58" si="14">E54/C54*100</f>
        <v>#DIV/0!</v>
      </c>
      <c r="H54" s="26">
        <f t="shared" si="12"/>
        <v>0</v>
      </c>
      <c r="I54" s="26">
        <f t="shared" si="12"/>
        <v>0</v>
      </c>
      <c r="J54" s="26">
        <f t="shared" si="12"/>
        <v>0</v>
      </c>
      <c r="K54" s="26">
        <f t="shared" si="12"/>
        <v>0</v>
      </c>
      <c r="L54" s="26">
        <f t="shared" si="12"/>
        <v>0</v>
      </c>
      <c r="M54" s="26">
        <f t="shared" si="12"/>
        <v>0</v>
      </c>
      <c r="N54" s="26">
        <f t="shared" si="12"/>
        <v>0</v>
      </c>
      <c r="O54" s="26">
        <f t="shared" si="12"/>
        <v>0</v>
      </c>
      <c r="P54" s="26">
        <f t="shared" si="12"/>
        <v>0</v>
      </c>
      <c r="Q54" s="26">
        <f t="shared" si="12"/>
        <v>0</v>
      </c>
      <c r="R54" s="26">
        <f t="shared" si="12"/>
        <v>0</v>
      </c>
      <c r="S54" s="26">
        <f t="shared" si="12"/>
        <v>0</v>
      </c>
      <c r="T54" s="26">
        <f t="shared" si="12"/>
        <v>0</v>
      </c>
      <c r="U54" s="26">
        <f t="shared" si="12"/>
        <v>0</v>
      </c>
      <c r="V54" s="26">
        <f t="shared" si="12"/>
        <v>0</v>
      </c>
      <c r="W54" s="26">
        <f t="shared" si="12"/>
        <v>0</v>
      </c>
      <c r="X54" s="26">
        <f t="shared" si="12"/>
        <v>0</v>
      </c>
      <c r="Y54" s="26">
        <f t="shared" si="12"/>
        <v>0</v>
      </c>
      <c r="Z54" s="26">
        <f t="shared" si="12"/>
        <v>0</v>
      </c>
      <c r="AA54" s="26">
        <f t="shared" si="12"/>
        <v>0</v>
      </c>
      <c r="AB54" s="26">
        <f t="shared" si="12"/>
        <v>0</v>
      </c>
      <c r="AC54" s="26">
        <f t="shared" si="12"/>
        <v>0</v>
      </c>
      <c r="AD54" s="26">
        <f t="shared" si="12"/>
        <v>0</v>
      </c>
      <c r="AE54" s="27">
        <f t="shared" si="12"/>
        <v>0</v>
      </c>
      <c r="AF54" s="54"/>
      <c r="AG54" s="18">
        <f t="shared" si="1"/>
        <v>0</v>
      </c>
      <c r="AH54" s="18">
        <f t="shared" si="2"/>
        <v>0</v>
      </c>
      <c r="AI54" s="18">
        <f t="shared" si="3"/>
        <v>0</v>
      </c>
      <c r="AJ54" s="19">
        <f t="shared" si="4"/>
        <v>0</v>
      </c>
    </row>
    <row r="55" spans="1:36" ht="30" customHeight="1" x14ac:dyDescent="0.3">
      <c r="A55" s="28" t="s">
        <v>30</v>
      </c>
      <c r="B55" s="25">
        <f t="shared" ref="B55:C58" si="15">B62+B69</f>
        <v>14591.41</v>
      </c>
      <c r="C55" s="25">
        <f t="shared" si="15"/>
        <v>5497.19</v>
      </c>
      <c r="D55" s="25">
        <f t="shared" si="12"/>
        <v>7305.89</v>
      </c>
      <c r="E55" s="25">
        <f t="shared" si="12"/>
        <v>5495.65</v>
      </c>
      <c r="F55" s="25">
        <f t="shared" si="13"/>
        <v>37.663597966200655</v>
      </c>
      <c r="G55" s="25">
        <f t="shared" si="14"/>
        <v>99.97198568723293</v>
      </c>
      <c r="H55" s="26">
        <f t="shared" si="12"/>
        <v>7.52</v>
      </c>
      <c r="I55" s="26">
        <f t="shared" si="12"/>
        <v>0</v>
      </c>
      <c r="J55" s="26">
        <f t="shared" si="12"/>
        <v>9.7899999999999991</v>
      </c>
      <c r="K55" s="26">
        <f t="shared" si="12"/>
        <v>12.9</v>
      </c>
      <c r="L55" s="26">
        <f t="shared" si="12"/>
        <v>9.7899999999999991</v>
      </c>
      <c r="M55" s="26">
        <f t="shared" si="12"/>
        <v>10.57</v>
      </c>
      <c r="N55" s="26">
        <f t="shared" si="12"/>
        <v>3623.82</v>
      </c>
      <c r="O55" s="26">
        <f t="shared" si="12"/>
        <v>9.4499999999999993</v>
      </c>
      <c r="P55" s="26">
        <f t="shared" si="12"/>
        <v>9.89</v>
      </c>
      <c r="Q55" s="26">
        <f t="shared" si="12"/>
        <v>3622.52</v>
      </c>
      <c r="R55" s="26">
        <f t="shared" si="12"/>
        <v>13.19</v>
      </c>
      <c r="S55" s="26">
        <f t="shared" si="12"/>
        <v>18.23</v>
      </c>
      <c r="T55" s="26">
        <f t="shared" si="12"/>
        <v>1816.8</v>
      </c>
      <c r="U55" s="26">
        <f t="shared" si="12"/>
        <v>1815.25</v>
      </c>
      <c r="V55" s="26">
        <f t="shared" si="12"/>
        <v>6.39</v>
      </c>
      <c r="W55" s="26">
        <f t="shared" si="12"/>
        <v>6.73</v>
      </c>
      <c r="X55" s="26">
        <f t="shared" si="12"/>
        <v>9.7899999999999991</v>
      </c>
      <c r="Y55" s="26">
        <f t="shared" si="12"/>
        <v>0</v>
      </c>
      <c r="Z55" s="26">
        <f t="shared" si="12"/>
        <v>9.7799999999999994</v>
      </c>
      <c r="AA55" s="26">
        <f t="shared" si="12"/>
        <v>0</v>
      </c>
      <c r="AB55" s="26">
        <f t="shared" si="12"/>
        <v>9.7799999999999994</v>
      </c>
      <c r="AC55" s="26">
        <f t="shared" si="12"/>
        <v>0</v>
      </c>
      <c r="AD55" s="26">
        <f t="shared" si="12"/>
        <v>9064.869999999999</v>
      </c>
      <c r="AE55" s="27">
        <f t="shared" si="12"/>
        <v>0</v>
      </c>
      <c r="AF55" s="54"/>
      <c r="AG55" s="18">
        <f t="shared" si="1"/>
        <v>14591.41</v>
      </c>
      <c r="AH55" s="18">
        <f t="shared" si="2"/>
        <v>5506.9800000000005</v>
      </c>
      <c r="AI55" s="18">
        <f t="shared" si="3"/>
        <v>5495.65</v>
      </c>
      <c r="AJ55" s="19">
        <f t="shared" si="4"/>
        <v>-1.5399999999999636</v>
      </c>
    </row>
    <row r="56" spans="1:36" ht="30" customHeight="1" x14ac:dyDescent="0.3">
      <c r="A56" s="24" t="s">
        <v>31</v>
      </c>
      <c r="B56" s="25">
        <f t="shared" si="15"/>
        <v>2921.3</v>
      </c>
      <c r="C56" s="25">
        <f t="shared" si="15"/>
        <v>1251.98</v>
      </c>
      <c r="D56" s="25">
        <f t="shared" si="12"/>
        <v>1251.98</v>
      </c>
      <c r="E56" s="25">
        <f t="shared" si="12"/>
        <v>1251.98</v>
      </c>
      <c r="F56" s="25">
        <f t="shared" si="13"/>
        <v>42.856947249512203</v>
      </c>
      <c r="G56" s="25">
        <f t="shared" si="14"/>
        <v>100</v>
      </c>
      <c r="H56" s="26">
        <f t="shared" si="12"/>
        <v>0</v>
      </c>
      <c r="I56" s="26">
        <f t="shared" si="12"/>
        <v>0</v>
      </c>
      <c r="J56" s="26">
        <f t="shared" si="12"/>
        <v>0</v>
      </c>
      <c r="K56" s="26">
        <f t="shared" si="12"/>
        <v>0</v>
      </c>
      <c r="L56" s="26">
        <f t="shared" si="12"/>
        <v>0</v>
      </c>
      <c r="M56" s="26">
        <f t="shared" si="12"/>
        <v>0</v>
      </c>
      <c r="N56" s="26">
        <f t="shared" si="12"/>
        <v>834.65</v>
      </c>
      <c r="O56" s="26">
        <f t="shared" si="12"/>
        <v>0</v>
      </c>
      <c r="P56" s="26">
        <f t="shared" si="12"/>
        <v>0</v>
      </c>
      <c r="Q56" s="26">
        <f t="shared" si="12"/>
        <v>834.65</v>
      </c>
      <c r="R56" s="26">
        <f t="shared" si="12"/>
        <v>0</v>
      </c>
      <c r="S56" s="26">
        <f t="shared" si="12"/>
        <v>0</v>
      </c>
      <c r="T56" s="26">
        <f t="shared" si="12"/>
        <v>417.33</v>
      </c>
      <c r="U56" s="26">
        <f t="shared" si="12"/>
        <v>417.33</v>
      </c>
      <c r="V56" s="26">
        <f t="shared" si="12"/>
        <v>0</v>
      </c>
      <c r="W56" s="26">
        <f t="shared" si="12"/>
        <v>0</v>
      </c>
      <c r="X56" s="26">
        <f t="shared" si="12"/>
        <v>0</v>
      </c>
      <c r="Y56" s="26">
        <f t="shared" si="12"/>
        <v>0</v>
      </c>
      <c r="Z56" s="26">
        <f t="shared" si="12"/>
        <v>0</v>
      </c>
      <c r="AA56" s="26">
        <f t="shared" si="12"/>
        <v>0</v>
      </c>
      <c r="AB56" s="26">
        <f t="shared" si="12"/>
        <v>0</v>
      </c>
      <c r="AC56" s="26">
        <f t="shared" si="12"/>
        <v>0</v>
      </c>
      <c r="AD56" s="26">
        <f t="shared" si="12"/>
        <v>1669.32</v>
      </c>
      <c r="AE56" s="27">
        <f t="shared" si="12"/>
        <v>0</v>
      </c>
      <c r="AF56" s="54"/>
      <c r="AG56" s="18">
        <f t="shared" si="1"/>
        <v>2921.3</v>
      </c>
      <c r="AH56" s="18">
        <f t="shared" si="2"/>
        <v>1251.98</v>
      </c>
      <c r="AI56" s="18">
        <f t="shared" si="3"/>
        <v>1251.98</v>
      </c>
      <c r="AJ56" s="19">
        <f t="shared" si="4"/>
        <v>0</v>
      </c>
    </row>
    <row r="57" spans="1:36" ht="24.75" customHeight="1" x14ac:dyDescent="0.3">
      <c r="A57" s="38" t="s">
        <v>32</v>
      </c>
      <c r="B57" s="25">
        <f t="shared" si="15"/>
        <v>0</v>
      </c>
      <c r="C57" s="25">
        <f t="shared" si="15"/>
        <v>0</v>
      </c>
      <c r="D57" s="25">
        <f t="shared" si="12"/>
        <v>0</v>
      </c>
      <c r="E57" s="25">
        <f t="shared" si="12"/>
        <v>0</v>
      </c>
      <c r="F57" s="25" t="e">
        <f t="shared" si="13"/>
        <v>#DIV/0!</v>
      </c>
      <c r="G57" s="25" t="e">
        <f t="shared" si="14"/>
        <v>#DIV/0!</v>
      </c>
      <c r="H57" s="26">
        <f t="shared" si="12"/>
        <v>0</v>
      </c>
      <c r="I57" s="26">
        <f t="shared" si="12"/>
        <v>0</v>
      </c>
      <c r="J57" s="26">
        <f t="shared" si="12"/>
        <v>0</v>
      </c>
      <c r="K57" s="26">
        <f t="shared" si="12"/>
        <v>0</v>
      </c>
      <c r="L57" s="26">
        <f t="shared" si="12"/>
        <v>0</v>
      </c>
      <c r="M57" s="26">
        <f t="shared" si="12"/>
        <v>0</v>
      </c>
      <c r="N57" s="26">
        <f t="shared" si="12"/>
        <v>0</v>
      </c>
      <c r="O57" s="26">
        <f t="shared" si="12"/>
        <v>0</v>
      </c>
      <c r="P57" s="26">
        <f t="shared" si="12"/>
        <v>0</v>
      </c>
      <c r="Q57" s="26">
        <f t="shared" si="12"/>
        <v>0</v>
      </c>
      <c r="R57" s="26">
        <f t="shared" si="12"/>
        <v>0</v>
      </c>
      <c r="S57" s="26">
        <f t="shared" si="12"/>
        <v>0</v>
      </c>
      <c r="T57" s="26">
        <f t="shared" si="12"/>
        <v>0</v>
      </c>
      <c r="U57" s="26">
        <f t="shared" si="12"/>
        <v>0</v>
      </c>
      <c r="V57" s="26">
        <f t="shared" si="12"/>
        <v>0</v>
      </c>
      <c r="W57" s="26">
        <f t="shared" si="12"/>
        <v>0</v>
      </c>
      <c r="X57" s="26">
        <f t="shared" si="12"/>
        <v>0</v>
      </c>
      <c r="Y57" s="26">
        <f t="shared" si="12"/>
        <v>0</v>
      </c>
      <c r="Z57" s="26">
        <f t="shared" si="12"/>
        <v>0</v>
      </c>
      <c r="AA57" s="26">
        <f t="shared" si="12"/>
        <v>0</v>
      </c>
      <c r="AB57" s="26">
        <f t="shared" si="12"/>
        <v>0</v>
      </c>
      <c r="AC57" s="26">
        <f t="shared" si="12"/>
        <v>0</v>
      </c>
      <c r="AD57" s="26">
        <f t="shared" si="12"/>
        <v>0</v>
      </c>
      <c r="AE57" s="27">
        <f t="shared" si="12"/>
        <v>0</v>
      </c>
      <c r="AF57" s="54"/>
      <c r="AG57" s="18">
        <f t="shared" si="1"/>
        <v>0</v>
      </c>
      <c r="AH57" s="18">
        <f t="shared" si="2"/>
        <v>0</v>
      </c>
      <c r="AI57" s="18">
        <f t="shared" si="3"/>
        <v>0</v>
      </c>
      <c r="AJ57" s="19">
        <f t="shared" si="4"/>
        <v>0</v>
      </c>
    </row>
    <row r="58" spans="1:36" ht="30" customHeight="1" x14ac:dyDescent="0.3">
      <c r="A58" s="24" t="s">
        <v>33</v>
      </c>
      <c r="B58" s="25">
        <f t="shared" si="15"/>
        <v>0</v>
      </c>
      <c r="C58" s="25">
        <f t="shared" si="15"/>
        <v>0</v>
      </c>
      <c r="D58" s="25">
        <f t="shared" si="12"/>
        <v>0</v>
      </c>
      <c r="E58" s="25">
        <f t="shared" si="12"/>
        <v>0</v>
      </c>
      <c r="F58" s="25" t="e">
        <f t="shared" si="13"/>
        <v>#DIV/0!</v>
      </c>
      <c r="G58" s="25" t="e">
        <f t="shared" si="14"/>
        <v>#DIV/0!</v>
      </c>
      <c r="H58" s="26">
        <f t="shared" si="12"/>
        <v>0</v>
      </c>
      <c r="I58" s="26">
        <f t="shared" si="12"/>
        <v>0</v>
      </c>
      <c r="J58" s="26">
        <f t="shared" si="12"/>
        <v>0</v>
      </c>
      <c r="K58" s="26">
        <f t="shared" si="12"/>
        <v>0</v>
      </c>
      <c r="L58" s="26">
        <f t="shared" si="12"/>
        <v>0</v>
      </c>
      <c r="M58" s="26">
        <f t="shared" si="12"/>
        <v>0</v>
      </c>
      <c r="N58" s="26">
        <f t="shared" si="12"/>
        <v>0</v>
      </c>
      <c r="O58" s="26">
        <f t="shared" si="12"/>
        <v>0</v>
      </c>
      <c r="P58" s="26">
        <f t="shared" si="12"/>
        <v>0</v>
      </c>
      <c r="Q58" s="26">
        <f t="shared" si="12"/>
        <v>0</v>
      </c>
      <c r="R58" s="26">
        <f t="shared" si="12"/>
        <v>0</v>
      </c>
      <c r="S58" s="26">
        <f t="shared" si="12"/>
        <v>0</v>
      </c>
      <c r="T58" s="26">
        <f t="shared" si="12"/>
        <v>0</v>
      </c>
      <c r="U58" s="26">
        <f t="shared" si="12"/>
        <v>0</v>
      </c>
      <c r="V58" s="26">
        <f t="shared" si="12"/>
        <v>0</v>
      </c>
      <c r="W58" s="26">
        <f t="shared" si="12"/>
        <v>0</v>
      </c>
      <c r="X58" s="26">
        <f t="shared" si="12"/>
        <v>0</v>
      </c>
      <c r="Y58" s="26">
        <f t="shared" si="12"/>
        <v>0</v>
      </c>
      <c r="Z58" s="26">
        <f t="shared" si="12"/>
        <v>0</v>
      </c>
      <c r="AA58" s="26">
        <f t="shared" si="12"/>
        <v>0</v>
      </c>
      <c r="AB58" s="26">
        <f t="shared" si="12"/>
        <v>0</v>
      </c>
      <c r="AC58" s="26">
        <f t="shared" si="12"/>
        <v>0</v>
      </c>
      <c r="AD58" s="26">
        <f t="shared" si="12"/>
        <v>0</v>
      </c>
      <c r="AE58" s="27">
        <f t="shared" si="12"/>
        <v>0</v>
      </c>
      <c r="AF58" s="54"/>
      <c r="AG58" s="18">
        <f t="shared" si="1"/>
        <v>0</v>
      </c>
      <c r="AH58" s="18">
        <f t="shared" si="2"/>
        <v>0</v>
      </c>
      <c r="AI58" s="18">
        <f t="shared" si="3"/>
        <v>0</v>
      </c>
      <c r="AJ58" s="19">
        <f t="shared" si="4"/>
        <v>0</v>
      </c>
    </row>
    <row r="59" spans="1:36" ht="30" customHeight="1" x14ac:dyDescent="0.3">
      <c r="A59" s="162" t="s">
        <v>41</v>
      </c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4"/>
      <c r="AF59" s="55"/>
      <c r="AG59" s="18"/>
      <c r="AH59" s="18"/>
      <c r="AI59" s="18"/>
      <c r="AJ59" s="19"/>
    </row>
    <row r="60" spans="1:36" s="44" customFormat="1" ht="44.25" customHeight="1" x14ac:dyDescent="0.25">
      <c r="A60" s="41" t="s">
        <v>28</v>
      </c>
      <c r="B60" s="23">
        <f>B61+B62+B63+B65</f>
        <v>17377.41</v>
      </c>
      <c r="C60" s="23">
        <f t="shared" ref="C60:AE60" si="16">C61+C62+C63+C65</f>
        <v>6673.02</v>
      </c>
      <c r="D60" s="23">
        <f t="shared" si="16"/>
        <v>8480.0400000000009</v>
      </c>
      <c r="E60" s="23">
        <f t="shared" si="16"/>
        <v>6673.02</v>
      </c>
      <c r="F60" s="23">
        <f t="shared" ref="F60:F65" si="17">E60/B60*100</f>
        <v>38.400544154738824</v>
      </c>
      <c r="G60" s="23">
        <f t="shared" ref="G60:G65" si="18">E60/C60*100</f>
        <v>100</v>
      </c>
      <c r="H60" s="23">
        <f t="shared" si="16"/>
        <v>0</v>
      </c>
      <c r="I60" s="23">
        <f t="shared" si="16"/>
        <v>0</v>
      </c>
      <c r="J60" s="23">
        <f t="shared" si="16"/>
        <v>0</v>
      </c>
      <c r="K60" s="23">
        <f t="shared" si="16"/>
        <v>0</v>
      </c>
      <c r="L60" s="23">
        <f t="shared" si="16"/>
        <v>0</v>
      </c>
      <c r="M60" s="23">
        <f t="shared" si="16"/>
        <v>0</v>
      </c>
      <c r="N60" s="23">
        <f t="shared" si="16"/>
        <v>4448.68</v>
      </c>
      <c r="O60" s="23">
        <f t="shared" si="16"/>
        <v>0</v>
      </c>
      <c r="P60" s="23">
        <f t="shared" si="16"/>
        <v>0</v>
      </c>
      <c r="Q60" s="23">
        <f t="shared" si="16"/>
        <v>4448.68</v>
      </c>
      <c r="R60" s="23">
        <f t="shared" si="16"/>
        <v>0</v>
      </c>
      <c r="S60" s="23">
        <f t="shared" si="16"/>
        <v>0</v>
      </c>
      <c r="T60" s="23">
        <f t="shared" si="16"/>
        <v>2224.34</v>
      </c>
      <c r="U60" s="23">
        <f t="shared" si="16"/>
        <v>2224.34</v>
      </c>
      <c r="V60" s="23">
        <f t="shared" si="16"/>
        <v>0</v>
      </c>
      <c r="W60" s="23">
        <f t="shared" si="16"/>
        <v>0</v>
      </c>
      <c r="X60" s="23">
        <f t="shared" si="16"/>
        <v>0</v>
      </c>
      <c r="Y60" s="23">
        <f t="shared" si="16"/>
        <v>0</v>
      </c>
      <c r="Z60" s="23">
        <f t="shared" si="16"/>
        <v>0</v>
      </c>
      <c r="AA60" s="23">
        <f t="shared" si="16"/>
        <v>0</v>
      </c>
      <c r="AB60" s="23">
        <f t="shared" si="16"/>
        <v>0</v>
      </c>
      <c r="AC60" s="23">
        <f t="shared" si="16"/>
        <v>0</v>
      </c>
      <c r="AD60" s="23">
        <f t="shared" si="16"/>
        <v>10704.39</v>
      </c>
      <c r="AE60" s="23">
        <f t="shared" si="16"/>
        <v>0</v>
      </c>
      <c r="AF60" s="144" t="s">
        <v>75</v>
      </c>
      <c r="AG60" s="42">
        <f t="shared" si="1"/>
        <v>17377.41</v>
      </c>
      <c r="AH60" s="42">
        <f t="shared" si="2"/>
        <v>6673.02</v>
      </c>
      <c r="AI60" s="42">
        <f t="shared" si="3"/>
        <v>6673.02</v>
      </c>
      <c r="AJ60" s="43">
        <f t="shared" si="4"/>
        <v>0</v>
      </c>
    </row>
    <row r="61" spans="1:36" ht="23.25" customHeight="1" x14ac:dyDescent="0.3">
      <c r="A61" s="24" t="s">
        <v>29</v>
      </c>
      <c r="B61" s="25">
        <f>H61+J61+L61+N61+P61+R61+T61+V61+X61+Z61+AB61+AD61</f>
        <v>0</v>
      </c>
      <c r="C61" s="25">
        <f>H61</f>
        <v>0</v>
      </c>
      <c r="D61" s="25"/>
      <c r="E61" s="25">
        <f>I61+K61+M61+O61+Q61+S61+U61+W61+Y61+AA61+AC61+AE61</f>
        <v>0</v>
      </c>
      <c r="F61" s="25" t="e">
        <f t="shared" si="17"/>
        <v>#DIV/0!</v>
      </c>
      <c r="G61" s="25" t="e">
        <f t="shared" si="18"/>
        <v>#DIV/0!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7"/>
      <c r="AF61" s="165"/>
      <c r="AG61" s="18">
        <f t="shared" si="1"/>
        <v>0</v>
      </c>
      <c r="AH61" s="18">
        <f t="shared" si="2"/>
        <v>0</v>
      </c>
      <c r="AI61" s="18">
        <f t="shared" si="3"/>
        <v>0</v>
      </c>
      <c r="AJ61" s="19">
        <f t="shared" si="4"/>
        <v>0</v>
      </c>
    </row>
    <row r="62" spans="1:36" ht="23.25" customHeight="1" x14ac:dyDescent="0.3">
      <c r="A62" s="56" t="s">
        <v>30</v>
      </c>
      <c r="B62" s="45">
        <f>H62+J62+L62+N62+P62+R62+T62+V62+X62+Z62+AB62+AD62</f>
        <v>14456.11</v>
      </c>
      <c r="C62" s="45">
        <f>H62+J62+L62+N62+P62+R62+T62+V62</f>
        <v>5421.04</v>
      </c>
      <c r="D62" s="45">
        <v>7228.06</v>
      </c>
      <c r="E62" s="45">
        <f>I62+K62+M62+O62+Q62+S62+U62+W62+Y62+AA62+AC62+AE62</f>
        <v>5421.04</v>
      </c>
      <c r="F62" s="25">
        <f t="shared" si="17"/>
        <v>37.499991353137183</v>
      </c>
      <c r="G62" s="25">
        <f t="shared" si="18"/>
        <v>100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8">
        <v>3614.03</v>
      </c>
      <c r="O62" s="47">
        <v>0</v>
      </c>
      <c r="P62" s="47">
        <v>0</v>
      </c>
      <c r="Q62" s="48">
        <v>3614.03</v>
      </c>
      <c r="R62" s="47">
        <v>0</v>
      </c>
      <c r="S62" s="47">
        <v>0</v>
      </c>
      <c r="T62" s="47">
        <v>1807.01</v>
      </c>
      <c r="U62" s="47">
        <v>1807.01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8">
        <v>9035.07</v>
      </c>
      <c r="AE62" s="50">
        <v>0</v>
      </c>
      <c r="AF62" s="165"/>
      <c r="AG62" s="18">
        <f t="shared" si="1"/>
        <v>14456.11</v>
      </c>
      <c r="AH62" s="18">
        <f t="shared" si="2"/>
        <v>5421.04</v>
      </c>
      <c r="AI62" s="18">
        <f t="shared" si="3"/>
        <v>5421.04</v>
      </c>
      <c r="AJ62" s="19">
        <f t="shared" si="4"/>
        <v>0</v>
      </c>
    </row>
    <row r="63" spans="1:36" ht="23.25" customHeight="1" x14ac:dyDescent="0.3">
      <c r="A63" s="39" t="s">
        <v>31</v>
      </c>
      <c r="B63" s="45">
        <f>H63+J63+L63+N63+P63+R63+T63+V63+X63+Z63+AB63+AD63</f>
        <v>2921.3</v>
      </c>
      <c r="C63" s="45">
        <f>H63+J63+L63+N63+P63+R63+T63</f>
        <v>1251.98</v>
      </c>
      <c r="D63" s="45">
        <v>1251.98</v>
      </c>
      <c r="E63" s="45">
        <f>I63+K63+M63+O63+Q63+S63+U63+W63+Y63+AA63+AC63+AE63</f>
        <v>1251.98</v>
      </c>
      <c r="F63" s="25">
        <f t="shared" si="17"/>
        <v>42.856947249512203</v>
      </c>
      <c r="G63" s="25">
        <f t="shared" si="18"/>
        <v>100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8">
        <v>834.65</v>
      </c>
      <c r="O63" s="47">
        <v>0</v>
      </c>
      <c r="P63" s="47">
        <v>0</v>
      </c>
      <c r="Q63" s="48">
        <v>834.65</v>
      </c>
      <c r="R63" s="47">
        <v>0</v>
      </c>
      <c r="S63" s="47">
        <v>0</v>
      </c>
      <c r="T63" s="47">
        <v>417.33</v>
      </c>
      <c r="U63" s="47">
        <v>417.33</v>
      </c>
      <c r="V63" s="47">
        <v>0</v>
      </c>
      <c r="W63" s="47">
        <v>0</v>
      </c>
      <c r="X63" s="47">
        <v>0</v>
      </c>
      <c r="Y63" s="47">
        <v>0</v>
      </c>
      <c r="Z63" s="47">
        <v>0</v>
      </c>
      <c r="AA63" s="47">
        <v>0</v>
      </c>
      <c r="AB63" s="47">
        <v>0</v>
      </c>
      <c r="AC63" s="47">
        <v>0</v>
      </c>
      <c r="AD63" s="48">
        <v>1669.32</v>
      </c>
      <c r="AE63" s="50">
        <v>0</v>
      </c>
      <c r="AF63" s="165"/>
      <c r="AG63" s="18">
        <f t="shared" si="1"/>
        <v>2921.3</v>
      </c>
      <c r="AH63" s="18">
        <f t="shared" si="2"/>
        <v>1251.98</v>
      </c>
      <c r="AI63" s="18">
        <f t="shared" si="3"/>
        <v>1251.98</v>
      </c>
      <c r="AJ63" s="19">
        <f t="shared" si="4"/>
        <v>0</v>
      </c>
    </row>
    <row r="64" spans="1:36" ht="23.25" customHeight="1" x14ac:dyDescent="0.25">
      <c r="A64" s="38" t="s">
        <v>32</v>
      </c>
      <c r="B64" s="25">
        <f t="shared" ref="B63:B65" si="19">H64+J64+L64+N64+P64+R64+T64+V64+X64+Z64+AB64+AD64</f>
        <v>0</v>
      </c>
      <c r="C64" s="25">
        <f t="shared" ref="C64:C65" si="20">H64</f>
        <v>0</v>
      </c>
      <c r="D64" s="25"/>
      <c r="E64" s="25">
        <f t="shared" ref="E64:E65" si="21">I64+K64+M64+O64+Q64+S64+U64+W64+Y64+AA64+AC64+AE64</f>
        <v>0</v>
      </c>
      <c r="F64" s="25">
        <f>IFERROR(E64/B64*100,0)</f>
        <v>0</v>
      </c>
      <c r="G64" s="25" t="e">
        <f t="shared" si="18"/>
        <v>#DIV/0!</v>
      </c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7"/>
      <c r="AF64" s="165"/>
      <c r="AG64" s="18">
        <f t="shared" si="1"/>
        <v>0</v>
      </c>
      <c r="AH64" s="18">
        <f t="shared" si="2"/>
        <v>0</v>
      </c>
      <c r="AI64" s="18">
        <f t="shared" si="3"/>
        <v>0</v>
      </c>
      <c r="AJ64" s="19">
        <f t="shared" si="4"/>
        <v>0</v>
      </c>
    </row>
    <row r="65" spans="1:36" ht="81" customHeight="1" x14ac:dyDescent="0.3">
      <c r="A65" s="24" t="s">
        <v>33</v>
      </c>
      <c r="B65" s="25">
        <f t="shared" si="19"/>
        <v>0</v>
      </c>
      <c r="C65" s="25">
        <f t="shared" si="20"/>
        <v>0</v>
      </c>
      <c r="D65" s="25"/>
      <c r="E65" s="25">
        <f t="shared" si="21"/>
        <v>0</v>
      </c>
      <c r="F65" s="25" t="e">
        <f t="shared" si="17"/>
        <v>#DIV/0!</v>
      </c>
      <c r="G65" s="25" t="e">
        <f t="shared" si="18"/>
        <v>#DIV/0!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7"/>
      <c r="AF65" s="166"/>
      <c r="AG65" s="18">
        <f t="shared" si="1"/>
        <v>0</v>
      </c>
      <c r="AH65" s="18">
        <f t="shared" si="2"/>
        <v>0</v>
      </c>
      <c r="AI65" s="18">
        <f t="shared" si="3"/>
        <v>0</v>
      </c>
      <c r="AJ65" s="19">
        <f t="shared" si="4"/>
        <v>0</v>
      </c>
    </row>
    <row r="66" spans="1:36" ht="32.25" customHeight="1" x14ac:dyDescent="0.25">
      <c r="A66" s="162" t="s">
        <v>42</v>
      </c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4"/>
      <c r="AF66" s="51"/>
      <c r="AG66" s="18"/>
      <c r="AH66" s="18"/>
      <c r="AI66" s="18"/>
      <c r="AJ66" s="19"/>
    </row>
    <row r="67" spans="1:36" s="44" customFormat="1" ht="46.5" customHeight="1" x14ac:dyDescent="0.25">
      <c r="A67" s="41" t="s">
        <v>28</v>
      </c>
      <c r="B67" s="23">
        <f>B68+B69+B70+B72</f>
        <v>135.30000000000001</v>
      </c>
      <c r="C67" s="23">
        <f t="shared" ref="C67:E67" si="22">C68+C69+C70+C72</f>
        <v>76.149999999999991</v>
      </c>
      <c r="D67" s="23">
        <f t="shared" si="22"/>
        <v>77.83</v>
      </c>
      <c r="E67" s="23">
        <f t="shared" si="22"/>
        <v>74.61</v>
      </c>
      <c r="F67" s="23">
        <f t="shared" ref="F67:F70" si="23">E67/B67*100</f>
        <v>55.144124168514409</v>
      </c>
      <c r="G67" s="23">
        <f t="shared" ref="G67:G72" si="24">E67/C67*100</f>
        <v>97.977675640183861</v>
      </c>
      <c r="H67" s="23">
        <f t="shared" ref="H67:AE67" si="25">H68+H69+H70+H72</f>
        <v>7.52</v>
      </c>
      <c r="I67" s="23">
        <f t="shared" si="25"/>
        <v>0</v>
      </c>
      <c r="J67" s="23">
        <f t="shared" si="25"/>
        <v>9.7899999999999991</v>
      </c>
      <c r="K67" s="23">
        <f t="shared" si="25"/>
        <v>12.9</v>
      </c>
      <c r="L67" s="23">
        <f t="shared" si="25"/>
        <v>9.7899999999999991</v>
      </c>
      <c r="M67" s="23">
        <f t="shared" si="25"/>
        <v>10.57</v>
      </c>
      <c r="N67" s="23">
        <f t="shared" si="25"/>
        <v>9.7899999999999991</v>
      </c>
      <c r="O67" s="23">
        <f t="shared" si="25"/>
        <v>9.4499999999999993</v>
      </c>
      <c r="P67" s="23">
        <f t="shared" si="25"/>
        <v>9.89</v>
      </c>
      <c r="Q67" s="23">
        <f t="shared" si="25"/>
        <v>8.49</v>
      </c>
      <c r="R67" s="23">
        <f t="shared" si="25"/>
        <v>13.19</v>
      </c>
      <c r="S67" s="23">
        <f t="shared" si="25"/>
        <v>18.23</v>
      </c>
      <c r="T67" s="23">
        <f t="shared" si="25"/>
        <v>9.7899999999999991</v>
      </c>
      <c r="U67" s="23">
        <f t="shared" si="25"/>
        <v>8.24</v>
      </c>
      <c r="V67" s="23">
        <f t="shared" si="25"/>
        <v>6.39</v>
      </c>
      <c r="W67" s="23">
        <f t="shared" si="25"/>
        <v>6.73</v>
      </c>
      <c r="X67" s="23">
        <f t="shared" si="25"/>
        <v>9.7899999999999991</v>
      </c>
      <c r="Y67" s="23">
        <f t="shared" si="25"/>
        <v>0</v>
      </c>
      <c r="Z67" s="23">
        <f t="shared" si="25"/>
        <v>9.7799999999999994</v>
      </c>
      <c r="AA67" s="23">
        <f t="shared" si="25"/>
        <v>0</v>
      </c>
      <c r="AB67" s="23">
        <f t="shared" si="25"/>
        <v>9.7799999999999994</v>
      </c>
      <c r="AC67" s="23">
        <f t="shared" si="25"/>
        <v>0</v>
      </c>
      <c r="AD67" s="23">
        <f t="shared" si="25"/>
        <v>29.8</v>
      </c>
      <c r="AE67" s="23">
        <f t="shared" si="25"/>
        <v>0</v>
      </c>
      <c r="AF67" s="144" t="s">
        <v>74</v>
      </c>
      <c r="AG67" s="42">
        <f t="shared" si="1"/>
        <v>135.30000000000001</v>
      </c>
      <c r="AH67" s="42">
        <f t="shared" si="2"/>
        <v>85.94</v>
      </c>
      <c r="AI67" s="42">
        <f t="shared" si="3"/>
        <v>74.61</v>
      </c>
      <c r="AJ67" s="43">
        <f t="shared" si="4"/>
        <v>-1.539999999999992</v>
      </c>
    </row>
    <row r="68" spans="1:36" ht="16.5" customHeight="1" x14ac:dyDescent="0.3">
      <c r="A68" s="24" t="s">
        <v>29</v>
      </c>
      <c r="B68" s="25">
        <f>H68+J68+L68+N68+P68+R68+T68+V68+X68+Z68+AB68+AD68</f>
        <v>0</v>
      </c>
      <c r="C68" s="25">
        <f>H68</f>
        <v>0</v>
      </c>
      <c r="D68" s="25"/>
      <c r="E68" s="25">
        <f>I68+K68+M68+O68+Q68+S68+U68+W68+Y68+AA68+AC68+AE68</f>
        <v>0</v>
      </c>
      <c r="F68" s="25" t="e">
        <f t="shared" si="23"/>
        <v>#DIV/0!</v>
      </c>
      <c r="G68" s="25" t="e">
        <f t="shared" si="24"/>
        <v>#DIV/0!</v>
      </c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7"/>
      <c r="AF68" s="165"/>
      <c r="AG68" s="18">
        <f t="shared" si="1"/>
        <v>0</v>
      </c>
      <c r="AH68" s="18">
        <f t="shared" si="2"/>
        <v>0</v>
      </c>
      <c r="AI68" s="18">
        <f t="shared" si="3"/>
        <v>0</v>
      </c>
      <c r="AJ68" s="19">
        <f t="shared" si="4"/>
        <v>0</v>
      </c>
    </row>
    <row r="69" spans="1:36" ht="27" customHeight="1" x14ac:dyDescent="0.3">
      <c r="A69" s="28" t="s">
        <v>30</v>
      </c>
      <c r="B69" s="25">
        <f>H69+J69+L69+N69+P69+R69+T69+V69+X69+Z69+AB69+AD69</f>
        <v>135.30000000000001</v>
      </c>
      <c r="C69" s="25">
        <f>H69+J69+L69+N69+P69+R69+T69+V69</f>
        <v>76.149999999999991</v>
      </c>
      <c r="D69" s="25">
        <v>77.83</v>
      </c>
      <c r="E69" s="25">
        <f>I69+K69+M69+O69+Q69+S69+U69+W69+Y69+AA69+AC69+AE69</f>
        <v>74.61</v>
      </c>
      <c r="F69" s="25">
        <f t="shared" si="23"/>
        <v>55.144124168514409</v>
      </c>
      <c r="G69" s="25">
        <f t="shared" si="24"/>
        <v>97.977675640183861</v>
      </c>
      <c r="H69" s="57">
        <v>7.52</v>
      </c>
      <c r="I69" s="25">
        <v>0</v>
      </c>
      <c r="J69" s="25">
        <v>9.7899999999999991</v>
      </c>
      <c r="K69" s="25">
        <v>12.9</v>
      </c>
      <c r="L69" s="25">
        <v>9.7899999999999991</v>
      </c>
      <c r="M69" s="25">
        <v>10.57</v>
      </c>
      <c r="N69" s="25">
        <v>9.7899999999999991</v>
      </c>
      <c r="O69" s="25">
        <v>9.4499999999999993</v>
      </c>
      <c r="P69" s="25">
        <v>9.89</v>
      </c>
      <c r="Q69" s="25">
        <v>8.49</v>
      </c>
      <c r="R69" s="25">
        <v>13.19</v>
      </c>
      <c r="S69" s="25">
        <v>18.23</v>
      </c>
      <c r="T69" s="25">
        <v>9.7899999999999991</v>
      </c>
      <c r="U69" s="25">
        <v>8.24</v>
      </c>
      <c r="V69" s="25">
        <v>6.39</v>
      </c>
      <c r="W69" s="25">
        <v>6.73</v>
      </c>
      <c r="X69" s="25">
        <v>9.7899999999999991</v>
      </c>
      <c r="Y69" s="25">
        <v>0</v>
      </c>
      <c r="Z69" s="25">
        <v>9.7799999999999994</v>
      </c>
      <c r="AA69" s="25">
        <v>0</v>
      </c>
      <c r="AB69" s="25">
        <v>9.7799999999999994</v>
      </c>
      <c r="AC69" s="25">
        <v>0</v>
      </c>
      <c r="AD69" s="25">
        <v>29.8</v>
      </c>
      <c r="AE69" s="50">
        <v>0</v>
      </c>
      <c r="AF69" s="165"/>
      <c r="AG69" s="18">
        <f t="shared" si="1"/>
        <v>135.30000000000001</v>
      </c>
      <c r="AH69" s="18">
        <f t="shared" si="2"/>
        <v>85.94</v>
      </c>
      <c r="AI69" s="18">
        <f t="shared" si="3"/>
        <v>74.61</v>
      </c>
      <c r="AJ69" s="19">
        <f t="shared" si="4"/>
        <v>-1.539999999999992</v>
      </c>
    </row>
    <row r="70" spans="1:36" ht="20.25" customHeight="1" x14ac:dyDescent="0.3">
      <c r="A70" s="24" t="s">
        <v>31</v>
      </c>
      <c r="B70" s="25">
        <f t="shared" ref="B70:B72" si="26">H70+J70+L70+N70+P70+R70+T70+V70+X70+Z70+AB70+AD70</f>
        <v>0</v>
      </c>
      <c r="C70" s="25">
        <f t="shared" ref="C70:C72" si="27">H70</f>
        <v>0</v>
      </c>
      <c r="D70" s="25"/>
      <c r="E70" s="25">
        <f t="shared" ref="E70:E72" si="28">I70+K70+M70+O70+Q70+S70+U70+W70+Y70+AA70+AC70+AE70</f>
        <v>0</v>
      </c>
      <c r="F70" s="25" t="e">
        <f t="shared" si="23"/>
        <v>#DIV/0!</v>
      </c>
      <c r="G70" s="25" t="e">
        <f t="shared" si="24"/>
        <v>#DIV/0!</v>
      </c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7"/>
      <c r="AF70" s="165"/>
      <c r="AG70" s="18">
        <f t="shared" si="1"/>
        <v>0</v>
      </c>
      <c r="AH70" s="18">
        <f t="shared" si="2"/>
        <v>0</v>
      </c>
      <c r="AI70" s="18">
        <f t="shared" si="3"/>
        <v>0</v>
      </c>
      <c r="AJ70" s="19">
        <f t="shared" si="4"/>
        <v>0</v>
      </c>
    </row>
    <row r="71" spans="1:36" ht="20.25" customHeight="1" x14ac:dyDescent="0.25">
      <c r="A71" s="38" t="s">
        <v>32</v>
      </c>
      <c r="B71" s="25">
        <f t="shared" si="26"/>
        <v>0</v>
      </c>
      <c r="C71" s="25">
        <f t="shared" si="27"/>
        <v>0</v>
      </c>
      <c r="D71" s="25"/>
      <c r="E71" s="25">
        <f t="shared" si="28"/>
        <v>0</v>
      </c>
      <c r="F71" s="25">
        <f>IFERROR(E71/B71*100,0)</f>
        <v>0</v>
      </c>
      <c r="G71" s="25" t="e">
        <f t="shared" si="24"/>
        <v>#DIV/0!</v>
      </c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7"/>
      <c r="AF71" s="165"/>
      <c r="AG71" s="18">
        <f t="shared" si="1"/>
        <v>0</v>
      </c>
      <c r="AH71" s="18">
        <f t="shared" si="2"/>
        <v>0</v>
      </c>
      <c r="AI71" s="18">
        <f t="shared" si="3"/>
        <v>0</v>
      </c>
      <c r="AJ71" s="19">
        <f t="shared" si="4"/>
        <v>0</v>
      </c>
    </row>
    <row r="72" spans="1:36" ht="95.25" customHeight="1" x14ac:dyDescent="0.3">
      <c r="A72" s="24" t="s">
        <v>33</v>
      </c>
      <c r="B72" s="25">
        <f t="shared" si="26"/>
        <v>0</v>
      </c>
      <c r="C72" s="25">
        <f t="shared" si="27"/>
        <v>0</v>
      </c>
      <c r="D72" s="25"/>
      <c r="E72" s="25">
        <f t="shared" si="28"/>
        <v>0</v>
      </c>
      <c r="F72" s="25" t="e">
        <f t="shared" ref="F72" si="29">E72/B72*100</f>
        <v>#DIV/0!</v>
      </c>
      <c r="G72" s="25" t="e">
        <f t="shared" si="24"/>
        <v>#DIV/0!</v>
      </c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7"/>
      <c r="AF72" s="166"/>
      <c r="AG72" s="18">
        <f t="shared" si="1"/>
        <v>0</v>
      </c>
      <c r="AH72" s="18">
        <f t="shared" si="2"/>
        <v>0</v>
      </c>
      <c r="AI72" s="18">
        <f t="shared" si="3"/>
        <v>0</v>
      </c>
      <c r="AJ72" s="19">
        <f t="shared" si="4"/>
        <v>0</v>
      </c>
    </row>
    <row r="73" spans="1:36" s="63" customFormat="1" ht="66" customHeight="1" x14ac:dyDescent="0.3">
      <c r="A73" s="58" t="s">
        <v>43</v>
      </c>
      <c r="B73" s="59">
        <f>B74+B75+B76+B78</f>
        <v>75460.31</v>
      </c>
      <c r="C73" s="59">
        <f t="shared" ref="C73:E73" si="30">C74+C75+C76+C78</f>
        <v>45504.25</v>
      </c>
      <c r="D73" s="59">
        <f t="shared" si="30"/>
        <v>45659.19</v>
      </c>
      <c r="E73" s="59">
        <f t="shared" si="30"/>
        <v>40949.560000000005</v>
      </c>
      <c r="F73" s="59">
        <f>E73/B73*100</f>
        <v>54.266355386030099</v>
      </c>
      <c r="G73" s="59">
        <f>E73/C73*100</f>
        <v>89.990627249103113</v>
      </c>
      <c r="H73" s="59">
        <f>H74+H75+H76+H78</f>
        <v>2330.85</v>
      </c>
      <c r="I73" s="59">
        <f t="shared" ref="I73:AE73" si="31">I74+I75+I76+I78</f>
        <v>1832.81</v>
      </c>
      <c r="J73" s="59">
        <f t="shared" si="31"/>
        <v>4420.3100000000004</v>
      </c>
      <c r="K73" s="59">
        <f t="shared" si="31"/>
        <v>4538.5899999999992</v>
      </c>
      <c r="L73" s="59">
        <f t="shared" si="31"/>
        <v>4049.34</v>
      </c>
      <c r="M73" s="59">
        <f t="shared" si="31"/>
        <v>3547.6200000000003</v>
      </c>
      <c r="N73" s="59">
        <f t="shared" si="31"/>
        <v>10037.74</v>
      </c>
      <c r="O73" s="59">
        <f t="shared" si="31"/>
        <v>5723.13</v>
      </c>
      <c r="P73" s="59">
        <f t="shared" si="31"/>
        <v>4710.45</v>
      </c>
      <c r="Q73" s="59">
        <f t="shared" si="31"/>
        <v>8820.369999999999</v>
      </c>
      <c r="R73" s="59">
        <f t="shared" si="31"/>
        <v>5658.66</v>
      </c>
      <c r="S73" s="59">
        <f t="shared" si="31"/>
        <v>4203.6299999999992</v>
      </c>
      <c r="T73" s="59">
        <f t="shared" si="31"/>
        <v>8470.19</v>
      </c>
      <c r="U73" s="59">
        <f t="shared" si="31"/>
        <v>8096.08</v>
      </c>
      <c r="V73" s="59">
        <f t="shared" si="31"/>
        <v>5826.71</v>
      </c>
      <c r="W73" s="59">
        <f t="shared" si="31"/>
        <v>4187.329999999999</v>
      </c>
      <c r="X73" s="59">
        <f t="shared" si="31"/>
        <v>4011.0200000000004</v>
      </c>
      <c r="Y73" s="59">
        <f t="shared" si="31"/>
        <v>0</v>
      </c>
      <c r="Z73" s="59">
        <f t="shared" si="31"/>
        <v>4816.45</v>
      </c>
      <c r="AA73" s="59">
        <f t="shared" si="31"/>
        <v>0</v>
      </c>
      <c r="AB73" s="59">
        <f t="shared" si="31"/>
        <v>3865.9900000000002</v>
      </c>
      <c r="AC73" s="59">
        <f t="shared" si="31"/>
        <v>0</v>
      </c>
      <c r="AD73" s="59">
        <f t="shared" si="31"/>
        <v>17262.599999999999</v>
      </c>
      <c r="AE73" s="59">
        <f t="shared" si="31"/>
        <v>0</v>
      </c>
      <c r="AF73" s="60"/>
      <c r="AG73" s="61">
        <f t="shared" si="1"/>
        <v>75460.31</v>
      </c>
      <c r="AH73" s="61">
        <f t="shared" si="2"/>
        <v>49515.270000000004</v>
      </c>
      <c r="AI73" s="61">
        <f t="shared" si="3"/>
        <v>40949.560000000005</v>
      </c>
      <c r="AJ73" s="62">
        <f t="shared" si="4"/>
        <v>-4554.6899999999951</v>
      </c>
    </row>
    <row r="74" spans="1:36" ht="27" customHeight="1" x14ac:dyDescent="0.3">
      <c r="A74" s="39" t="s">
        <v>29</v>
      </c>
      <c r="B74" s="45">
        <f>B54+B47+B40+B19+B12</f>
        <v>0</v>
      </c>
      <c r="C74" s="45">
        <f t="shared" ref="C74:E74" si="32">C54+C47+C40+C19+C12</f>
        <v>0</v>
      </c>
      <c r="D74" s="45">
        <f t="shared" si="32"/>
        <v>0</v>
      </c>
      <c r="E74" s="45">
        <f t="shared" si="32"/>
        <v>0</v>
      </c>
      <c r="F74" s="45" t="e">
        <f>E74/B74*100</f>
        <v>#DIV/0!</v>
      </c>
      <c r="G74" s="45" t="e">
        <f>E74/C74*100</f>
        <v>#DIV/0!</v>
      </c>
      <c r="H74" s="2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31"/>
      <c r="AF74" s="64"/>
      <c r="AG74" s="18">
        <f t="shared" si="1"/>
        <v>0</v>
      </c>
      <c r="AH74" s="18">
        <f t="shared" si="2"/>
        <v>0</v>
      </c>
      <c r="AI74" s="18">
        <f t="shared" si="3"/>
        <v>0</v>
      </c>
      <c r="AJ74" s="19">
        <f t="shared" si="4"/>
        <v>0</v>
      </c>
    </row>
    <row r="75" spans="1:36" ht="27" customHeight="1" x14ac:dyDescent="0.3">
      <c r="A75" s="56" t="s">
        <v>44</v>
      </c>
      <c r="B75" s="45">
        <f>B13+B20+B41+B48+B55</f>
        <v>72539.009999999995</v>
      </c>
      <c r="C75" s="45">
        <f>C13+C20+C41+C48+C55</f>
        <v>44252.27</v>
      </c>
      <c r="D75" s="45">
        <f>D13+D20+D41+D48+D55</f>
        <v>44407.21</v>
      </c>
      <c r="E75" s="45">
        <f>E13+E20+E41+E48+E55</f>
        <v>39697.58</v>
      </c>
      <c r="F75" s="45">
        <f>E75/B75*100</f>
        <v>54.725836484396474</v>
      </c>
      <c r="G75" s="45">
        <f>E75/C75*100</f>
        <v>89.707443256583232</v>
      </c>
      <c r="H75" s="25">
        <f t="shared" ref="H75:AE76" si="33">H13+H20+H41+H48+H55</f>
        <v>2330.85</v>
      </c>
      <c r="I75" s="45">
        <f t="shared" si="33"/>
        <v>1832.81</v>
      </c>
      <c r="J75" s="45">
        <f t="shared" si="33"/>
        <v>4420.3100000000004</v>
      </c>
      <c r="K75" s="45">
        <f t="shared" si="33"/>
        <v>4538.5899999999992</v>
      </c>
      <c r="L75" s="45">
        <f t="shared" si="33"/>
        <v>4049.34</v>
      </c>
      <c r="M75" s="45">
        <f t="shared" si="33"/>
        <v>3547.6200000000003</v>
      </c>
      <c r="N75" s="45">
        <f t="shared" si="33"/>
        <v>9203.09</v>
      </c>
      <c r="O75" s="45">
        <f t="shared" si="33"/>
        <v>5723.13</v>
      </c>
      <c r="P75" s="45">
        <f t="shared" si="33"/>
        <v>4710.45</v>
      </c>
      <c r="Q75" s="45">
        <f t="shared" si="33"/>
        <v>7985.7199999999993</v>
      </c>
      <c r="R75" s="45">
        <f t="shared" si="33"/>
        <v>5658.66</v>
      </c>
      <c r="S75" s="45">
        <f t="shared" si="33"/>
        <v>4203.6299999999992</v>
      </c>
      <c r="T75" s="45">
        <f t="shared" si="33"/>
        <v>8052.86</v>
      </c>
      <c r="U75" s="45">
        <f t="shared" si="33"/>
        <v>7678.75</v>
      </c>
      <c r="V75" s="45">
        <f t="shared" si="33"/>
        <v>5826.71</v>
      </c>
      <c r="W75" s="45">
        <f t="shared" si="33"/>
        <v>4187.329999999999</v>
      </c>
      <c r="X75" s="45">
        <f t="shared" si="33"/>
        <v>4011.0200000000004</v>
      </c>
      <c r="Y75" s="45">
        <f t="shared" si="33"/>
        <v>0</v>
      </c>
      <c r="Z75" s="45">
        <f t="shared" si="33"/>
        <v>4816.45</v>
      </c>
      <c r="AA75" s="45">
        <f t="shared" si="33"/>
        <v>0</v>
      </c>
      <c r="AB75" s="45">
        <f t="shared" si="33"/>
        <v>3865.9900000000002</v>
      </c>
      <c r="AC75" s="45">
        <f t="shared" si="33"/>
        <v>0</v>
      </c>
      <c r="AD75" s="45">
        <f t="shared" si="33"/>
        <v>15593.279999999999</v>
      </c>
      <c r="AE75" s="31">
        <f t="shared" si="33"/>
        <v>0</v>
      </c>
      <c r="AF75" s="17"/>
      <c r="AG75" s="18">
        <f t="shared" ref="AG75:AG137" si="34">H75+J75+L75+N75+P75+R75+T75+V75+X75+Z75+AB75+AD75</f>
        <v>72539.00999999998</v>
      </c>
      <c r="AH75" s="18">
        <f t="shared" ref="AH75:AH137" si="35">H75+J75+L75+N75+P75+R75+T75+V75+X75</f>
        <v>48263.289999999994</v>
      </c>
      <c r="AI75" s="18">
        <f t="shared" ref="AI75:AI137" si="36">I75+K75+M75+O75+Q75+S75+U75+W75+Y75+AA75+AC75+AE75</f>
        <v>39697.58</v>
      </c>
      <c r="AJ75" s="19">
        <f t="shared" ref="AJ75:AJ137" si="37">E75-C75</f>
        <v>-4554.6899999999951</v>
      </c>
    </row>
    <row r="76" spans="1:36" ht="27" customHeight="1" x14ac:dyDescent="0.3">
      <c r="A76" s="39" t="s">
        <v>31</v>
      </c>
      <c r="B76" s="45">
        <f>B56+B49+B42+B35+B28</f>
        <v>2921.3</v>
      </c>
      <c r="C76" s="45">
        <f t="shared" ref="C76:E76" si="38">C56+C49+C42+C35+C28</f>
        <v>1251.98</v>
      </c>
      <c r="D76" s="45">
        <f t="shared" si="38"/>
        <v>1251.98</v>
      </c>
      <c r="E76" s="45">
        <f t="shared" si="38"/>
        <v>1251.98</v>
      </c>
      <c r="F76" s="45">
        <f t="shared" ref="F76:F77" si="39">E76/B76*100</f>
        <v>42.856947249512203</v>
      </c>
      <c r="G76" s="45">
        <f t="shared" ref="G76:G77" si="40">E76/C76*100</f>
        <v>100</v>
      </c>
      <c r="H76" s="25">
        <f t="shared" si="33"/>
        <v>0</v>
      </c>
      <c r="I76" s="45">
        <f t="shared" si="33"/>
        <v>0</v>
      </c>
      <c r="J76" s="45">
        <f t="shared" si="33"/>
        <v>0</v>
      </c>
      <c r="K76" s="45">
        <f t="shared" si="33"/>
        <v>0</v>
      </c>
      <c r="L76" s="45">
        <f t="shared" si="33"/>
        <v>0</v>
      </c>
      <c r="M76" s="45">
        <f t="shared" si="33"/>
        <v>0</v>
      </c>
      <c r="N76" s="45">
        <f t="shared" si="33"/>
        <v>834.65</v>
      </c>
      <c r="O76" s="45">
        <f t="shared" si="33"/>
        <v>0</v>
      </c>
      <c r="P76" s="45">
        <f t="shared" si="33"/>
        <v>0</v>
      </c>
      <c r="Q76" s="45">
        <f t="shared" si="33"/>
        <v>834.65</v>
      </c>
      <c r="R76" s="45">
        <f t="shared" si="33"/>
        <v>0</v>
      </c>
      <c r="S76" s="45">
        <f t="shared" si="33"/>
        <v>0</v>
      </c>
      <c r="T76" s="45">
        <f t="shared" si="33"/>
        <v>417.33</v>
      </c>
      <c r="U76" s="45">
        <f t="shared" si="33"/>
        <v>417.33</v>
      </c>
      <c r="V76" s="45">
        <f t="shared" si="33"/>
        <v>0</v>
      </c>
      <c r="W76" s="45">
        <f t="shared" si="33"/>
        <v>0</v>
      </c>
      <c r="X76" s="45">
        <f t="shared" si="33"/>
        <v>0</v>
      </c>
      <c r="Y76" s="45">
        <f t="shared" si="33"/>
        <v>0</v>
      </c>
      <c r="Z76" s="45">
        <f t="shared" si="33"/>
        <v>0</v>
      </c>
      <c r="AA76" s="45">
        <f t="shared" si="33"/>
        <v>0</v>
      </c>
      <c r="AB76" s="45">
        <f t="shared" si="33"/>
        <v>0</v>
      </c>
      <c r="AC76" s="45">
        <f t="shared" si="33"/>
        <v>0</v>
      </c>
      <c r="AD76" s="45">
        <f t="shared" si="33"/>
        <v>1669.32</v>
      </c>
      <c r="AE76" s="45">
        <f t="shared" si="33"/>
        <v>0</v>
      </c>
      <c r="AF76" s="17"/>
      <c r="AG76" s="18">
        <f t="shared" si="34"/>
        <v>2921.3</v>
      </c>
      <c r="AH76" s="18">
        <f t="shared" si="35"/>
        <v>1251.98</v>
      </c>
      <c r="AI76" s="18">
        <f t="shared" si="36"/>
        <v>1251.98</v>
      </c>
      <c r="AJ76" s="19">
        <f t="shared" si="37"/>
        <v>0</v>
      </c>
    </row>
    <row r="77" spans="1:36" ht="27" customHeight="1" x14ac:dyDescent="0.3">
      <c r="A77" s="65" t="s">
        <v>32</v>
      </c>
      <c r="B77" s="45">
        <f>B15+B22+B43+B50+B57</f>
        <v>0</v>
      </c>
      <c r="C77" s="45">
        <f t="shared" ref="C77:E78" si="41">C15+C22+C43+C50+C57</f>
        <v>0</v>
      </c>
      <c r="D77" s="45">
        <f t="shared" si="41"/>
        <v>0</v>
      </c>
      <c r="E77" s="45">
        <f t="shared" si="41"/>
        <v>0</v>
      </c>
      <c r="F77" s="45" t="e">
        <f t="shared" si="39"/>
        <v>#DIV/0!</v>
      </c>
      <c r="G77" s="45" t="e">
        <f t="shared" si="40"/>
        <v>#DIV/0!</v>
      </c>
      <c r="H77" s="2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31"/>
      <c r="AF77" s="17"/>
      <c r="AG77" s="18">
        <f t="shared" si="34"/>
        <v>0</v>
      </c>
      <c r="AH77" s="18">
        <f t="shared" si="35"/>
        <v>0</v>
      </c>
      <c r="AI77" s="18">
        <f t="shared" si="36"/>
        <v>0</v>
      </c>
      <c r="AJ77" s="19">
        <f t="shared" si="37"/>
        <v>0</v>
      </c>
    </row>
    <row r="78" spans="1:36" ht="27" customHeight="1" x14ac:dyDescent="0.3">
      <c r="A78" s="39" t="s">
        <v>33</v>
      </c>
      <c r="B78" s="45">
        <f>B16+B23+B44+B51+B58</f>
        <v>0</v>
      </c>
      <c r="C78" s="45">
        <f t="shared" si="41"/>
        <v>0</v>
      </c>
      <c r="D78" s="45">
        <f t="shared" si="41"/>
        <v>0</v>
      </c>
      <c r="E78" s="45">
        <f t="shared" si="41"/>
        <v>0</v>
      </c>
      <c r="F78" s="45" t="e">
        <f>E78/B78*100</f>
        <v>#DIV/0!</v>
      </c>
      <c r="G78" s="45" t="e">
        <f>E78/C78*100</f>
        <v>#DIV/0!</v>
      </c>
      <c r="H78" s="45">
        <f t="shared" ref="H78:AE78" si="42">H16+H23+H44+H51+H58</f>
        <v>0</v>
      </c>
      <c r="I78" s="45">
        <f t="shared" si="42"/>
        <v>0</v>
      </c>
      <c r="J78" s="45">
        <f t="shared" si="42"/>
        <v>0</v>
      </c>
      <c r="K78" s="45">
        <f t="shared" si="42"/>
        <v>0</v>
      </c>
      <c r="L78" s="45">
        <f t="shared" si="42"/>
        <v>0</v>
      </c>
      <c r="M78" s="45">
        <f t="shared" si="42"/>
        <v>0</v>
      </c>
      <c r="N78" s="45">
        <f t="shared" si="42"/>
        <v>0</v>
      </c>
      <c r="O78" s="45">
        <f t="shared" si="42"/>
        <v>0</v>
      </c>
      <c r="P78" s="45">
        <f t="shared" si="42"/>
        <v>0</v>
      </c>
      <c r="Q78" s="45">
        <f t="shared" si="42"/>
        <v>0</v>
      </c>
      <c r="R78" s="45">
        <f t="shared" si="42"/>
        <v>0</v>
      </c>
      <c r="S78" s="45">
        <f t="shared" si="42"/>
        <v>0</v>
      </c>
      <c r="T78" s="45">
        <f t="shared" si="42"/>
        <v>0</v>
      </c>
      <c r="U78" s="45">
        <f t="shared" si="42"/>
        <v>0</v>
      </c>
      <c r="V78" s="45">
        <f t="shared" si="42"/>
        <v>0</v>
      </c>
      <c r="W78" s="45">
        <f t="shared" si="42"/>
        <v>0</v>
      </c>
      <c r="X78" s="45">
        <f t="shared" si="42"/>
        <v>0</v>
      </c>
      <c r="Y78" s="45">
        <f t="shared" si="42"/>
        <v>0</v>
      </c>
      <c r="Z78" s="45">
        <f t="shared" si="42"/>
        <v>0</v>
      </c>
      <c r="AA78" s="45">
        <f t="shared" si="42"/>
        <v>0</v>
      </c>
      <c r="AB78" s="45">
        <f t="shared" si="42"/>
        <v>0</v>
      </c>
      <c r="AC78" s="45">
        <f t="shared" si="42"/>
        <v>0</v>
      </c>
      <c r="AD78" s="45">
        <f t="shared" si="42"/>
        <v>0</v>
      </c>
      <c r="AE78" s="45">
        <f t="shared" si="42"/>
        <v>0</v>
      </c>
      <c r="AF78" s="17"/>
      <c r="AG78" s="18">
        <f t="shared" si="34"/>
        <v>0</v>
      </c>
      <c r="AH78" s="18">
        <f t="shared" si="35"/>
        <v>0</v>
      </c>
      <c r="AI78" s="18">
        <f t="shared" si="36"/>
        <v>0</v>
      </c>
      <c r="AJ78" s="19">
        <f t="shared" si="37"/>
        <v>0</v>
      </c>
    </row>
    <row r="79" spans="1:36" ht="43.5" customHeight="1" x14ac:dyDescent="0.3">
      <c r="A79" s="150" t="s">
        <v>45</v>
      </c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2"/>
      <c r="AE79" s="66"/>
      <c r="AF79" s="67"/>
      <c r="AG79" s="18"/>
      <c r="AH79" s="18"/>
      <c r="AI79" s="18"/>
      <c r="AJ79" s="19"/>
    </row>
    <row r="80" spans="1:36" ht="43.5" customHeight="1" x14ac:dyDescent="0.3">
      <c r="A80" s="138" t="s">
        <v>46</v>
      </c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40"/>
      <c r="AF80" s="67"/>
      <c r="AG80" s="18"/>
      <c r="AH80" s="18"/>
      <c r="AI80" s="18"/>
      <c r="AJ80" s="19"/>
    </row>
    <row r="81" spans="1:36" ht="39" customHeight="1" x14ac:dyDescent="0.3">
      <c r="A81" s="68" t="s">
        <v>28</v>
      </c>
      <c r="B81" s="69">
        <f>B82+B83+B84+B86</f>
        <v>0</v>
      </c>
      <c r="C81" s="69">
        <f t="shared" ref="C81:E81" si="43">C82+C83+C84+C86</f>
        <v>0</v>
      </c>
      <c r="D81" s="69">
        <f t="shared" si="43"/>
        <v>0</v>
      </c>
      <c r="E81" s="69">
        <f t="shared" si="43"/>
        <v>0</v>
      </c>
      <c r="F81" s="69" t="e">
        <f>E81/B81*100</f>
        <v>#DIV/0!</v>
      </c>
      <c r="G81" s="69" t="e">
        <f>E81/C81*100</f>
        <v>#DIV/0!</v>
      </c>
      <c r="H81" s="70">
        <f>H82+H83+H84+H86</f>
        <v>0</v>
      </c>
      <c r="I81" s="70">
        <f t="shared" ref="I81:AE81" si="44">I82+I83+I84+I86</f>
        <v>0</v>
      </c>
      <c r="J81" s="70">
        <f t="shared" si="44"/>
        <v>0</v>
      </c>
      <c r="K81" s="70">
        <f t="shared" si="44"/>
        <v>0</v>
      </c>
      <c r="L81" s="70">
        <f t="shared" si="44"/>
        <v>0</v>
      </c>
      <c r="M81" s="70">
        <f t="shared" si="44"/>
        <v>0</v>
      </c>
      <c r="N81" s="70">
        <f t="shared" si="44"/>
        <v>0</v>
      </c>
      <c r="O81" s="70">
        <f t="shared" si="44"/>
        <v>0</v>
      </c>
      <c r="P81" s="70">
        <f t="shared" si="44"/>
        <v>0</v>
      </c>
      <c r="Q81" s="70">
        <f t="shared" si="44"/>
        <v>0</v>
      </c>
      <c r="R81" s="70">
        <f t="shared" si="44"/>
        <v>0</v>
      </c>
      <c r="S81" s="70">
        <f t="shared" si="44"/>
        <v>0</v>
      </c>
      <c r="T81" s="70">
        <f t="shared" si="44"/>
        <v>0</v>
      </c>
      <c r="U81" s="70">
        <f t="shared" si="44"/>
        <v>0</v>
      </c>
      <c r="V81" s="70">
        <f t="shared" si="44"/>
        <v>0</v>
      </c>
      <c r="W81" s="70">
        <f t="shared" si="44"/>
        <v>0</v>
      </c>
      <c r="X81" s="70">
        <f t="shared" si="44"/>
        <v>0</v>
      </c>
      <c r="Y81" s="70">
        <f t="shared" si="44"/>
        <v>0</v>
      </c>
      <c r="Z81" s="70">
        <f t="shared" si="44"/>
        <v>0</v>
      </c>
      <c r="AA81" s="70">
        <f t="shared" si="44"/>
        <v>0</v>
      </c>
      <c r="AB81" s="70">
        <f t="shared" si="44"/>
        <v>0</v>
      </c>
      <c r="AC81" s="70">
        <f t="shared" si="44"/>
        <v>0</v>
      </c>
      <c r="AD81" s="70">
        <f t="shared" si="44"/>
        <v>0</v>
      </c>
      <c r="AE81" s="70">
        <f t="shared" si="44"/>
        <v>0</v>
      </c>
      <c r="AF81" s="71"/>
      <c r="AG81" s="18">
        <f t="shared" si="34"/>
        <v>0</v>
      </c>
      <c r="AH81" s="18">
        <f t="shared" si="35"/>
        <v>0</v>
      </c>
      <c r="AI81" s="18">
        <f t="shared" si="36"/>
        <v>0</v>
      </c>
      <c r="AJ81" s="19">
        <f t="shared" si="37"/>
        <v>0</v>
      </c>
    </row>
    <row r="82" spans="1:36" ht="24" customHeight="1" x14ac:dyDescent="0.3">
      <c r="A82" s="24" t="s">
        <v>29</v>
      </c>
      <c r="B82" s="25">
        <f t="shared" ref="B82:AE86" si="45">B88+B94</f>
        <v>0</v>
      </c>
      <c r="C82" s="25">
        <f t="shared" si="45"/>
        <v>0</v>
      </c>
      <c r="D82" s="25">
        <f t="shared" si="45"/>
        <v>0</v>
      </c>
      <c r="E82" s="25">
        <f t="shared" si="45"/>
        <v>0</v>
      </c>
      <c r="F82" s="69"/>
      <c r="G82" s="69"/>
      <c r="H82" s="26">
        <f t="shared" si="45"/>
        <v>0</v>
      </c>
      <c r="I82" s="34">
        <f t="shared" si="45"/>
        <v>0</v>
      </c>
      <c r="J82" s="34">
        <f t="shared" si="45"/>
        <v>0</v>
      </c>
      <c r="K82" s="34">
        <f t="shared" si="45"/>
        <v>0</v>
      </c>
      <c r="L82" s="34">
        <f t="shared" si="45"/>
        <v>0</v>
      </c>
      <c r="M82" s="34">
        <f t="shared" si="45"/>
        <v>0</v>
      </c>
      <c r="N82" s="26">
        <f t="shared" si="45"/>
        <v>0</v>
      </c>
      <c r="O82" s="26">
        <f t="shared" si="45"/>
        <v>0</v>
      </c>
      <c r="P82" s="26">
        <f t="shared" si="45"/>
        <v>0</v>
      </c>
      <c r="Q82" s="26">
        <f t="shared" si="45"/>
        <v>0</v>
      </c>
      <c r="R82" s="26">
        <f t="shared" si="45"/>
        <v>0</v>
      </c>
      <c r="S82" s="26">
        <f t="shared" si="45"/>
        <v>0</v>
      </c>
      <c r="T82" s="26">
        <f t="shared" si="45"/>
        <v>0</v>
      </c>
      <c r="U82" s="26">
        <f t="shared" si="45"/>
        <v>0</v>
      </c>
      <c r="V82" s="34">
        <f t="shared" si="45"/>
        <v>0</v>
      </c>
      <c r="W82" s="34">
        <f t="shared" si="45"/>
        <v>0</v>
      </c>
      <c r="X82" s="34">
        <f t="shared" si="45"/>
        <v>0</v>
      </c>
      <c r="Y82" s="34">
        <f t="shared" si="45"/>
        <v>0</v>
      </c>
      <c r="Z82" s="34">
        <f t="shared" si="45"/>
        <v>0</v>
      </c>
      <c r="AA82" s="26">
        <f t="shared" si="45"/>
        <v>0</v>
      </c>
      <c r="AB82" s="26">
        <f t="shared" si="45"/>
        <v>0</v>
      </c>
      <c r="AC82" s="26">
        <f t="shared" si="45"/>
        <v>0</v>
      </c>
      <c r="AD82" s="34">
        <f t="shared" si="45"/>
        <v>0</v>
      </c>
      <c r="AE82" s="46">
        <f t="shared" si="45"/>
        <v>0</v>
      </c>
      <c r="AF82" s="72"/>
      <c r="AG82" s="18">
        <f t="shared" si="34"/>
        <v>0</v>
      </c>
      <c r="AH82" s="18">
        <f t="shared" si="35"/>
        <v>0</v>
      </c>
      <c r="AI82" s="18">
        <f t="shared" si="36"/>
        <v>0</v>
      </c>
      <c r="AJ82" s="19">
        <f t="shared" si="37"/>
        <v>0</v>
      </c>
    </row>
    <row r="83" spans="1:36" ht="24" customHeight="1" x14ac:dyDescent="0.3">
      <c r="A83" s="28" t="s">
        <v>30</v>
      </c>
      <c r="B83" s="25">
        <f t="shared" si="45"/>
        <v>0</v>
      </c>
      <c r="C83" s="25">
        <f t="shared" si="45"/>
        <v>0</v>
      </c>
      <c r="D83" s="25">
        <f t="shared" si="45"/>
        <v>0</v>
      </c>
      <c r="E83" s="25">
        <f t="shared" si="45"/>
        <v>0</v>
      </c>
      <c r="F83" s="69"/>
      <c r="G83" s="69"/>
      <c r="H83" s="26">
        <f t="shared" si="45"/>
        <v>0</v>
      </c>
      <c r="I83" s="26">
        <f t="shared" si="45"/>
        <v>0</v>
      </c>
      <c r="J83" s="26">
        <f t="shared" si="45"/>
        <v>0</v>
      </c>
      <c r="K83" s="26">
        <f t="shared" si="45"/>
        <v>0</v>
      </c>
      <c r="L83" s="26">
        <f t="shared" si="45"/>
        <v>0</v>
      </c>
      <c r="M83" s="34">
        <f t="shared" si="45"/>
        <v>0</v>
      </c>
      <c r="N83" s="26">
        <f t="shared" si="45"/>
        <v>0</v>
      </c>
      <c r="O83" s="26">
        <f t="shared" si="45"/>
        <v>0</v>
      </c>
      <c r="P83" s="26">
        <f t="shared" si="45"/>
        <v>0</v>
      </c>
      <c r="Q83" s="26">
        <f t="shared" si="45"/>
        <v>0</v>
      </c>
      <c r="R83" s="26">
        <f t="shared" si="45"/>
        <v>0</v>
      </c>
      <c r="S83" s="26">
        <f t="shared" si="45"/>
        <v>0</v>
      </c>
      <c r="T83" s="26">
        <f t="shared" si="45"/>
        <v>0</v>
      </c>
      <c r="U83" s="26">
        <f t="shared" si="45"/>
        <v>0</v>
      </c>
      <c r="V83" s="34">
        <f t="shared" si="45"/>
        <v>0</v>
      </c>
      <c r="W83" s="34">
        <f t="shared" si="45"/>
        <v>0</v>
      </c>
      <c r="X83" s="26">
        <f t="shared" si="45"/>
        <v>0</v>
      </c>
      <c r="Y83" s="26">
        <f t="shared" si="45"/>
        <v>0</v>
      </c>
      <c r="Z83" s="26">
        <f t="shared" si="45"/>
        <v>0</v>
      </c>
      <c r="AA83" s="26">
        <f t="shared" si="45"/>
        <v>0</v>
      </c>
      <c r="AB83" s="26">
        <f t="shared" si="45"/>
        <v>0</v>
      </c>
      <c r="AC83" s="26">
        <f t="shared" si="45"/>
        <v>0</v>
      </c>
      <c r="AD83" s="26">
        <f t="shared" si="45"/>
        <v>0</v>
      </c>
      <c r="AE83" s="46">
        <f t="shared" si="45"/>
        <v>0</v>
      </c>
      <c r="AF83" s="72"/>
      <c r="AG83" s="18">
        <f t="shared" si="34"/>
        <v>0</v>
      </c>
      <c r="AH83" s="18">
        <f t="shared" si="35"/>
        <v>0</v>
      </c>
      <c r="AI83" s="18">
        <f t="shared" si="36"/>
        <v>0</v>
      </c>
      <c r="AJ83" s="19">
        <f t="shared" si="37"/>
        <v>0</v>
      </c>
    </row>
    <row r="84" spans="1:36" ht="21.75" customHeight="1" x14ac:dyDescent="0.3">
      <c r="A84" s="24" t="s">
        <v>31</v>
      </c>
      <c r="B84" s="25">
        <f t="shared" si="45"/>
        <v>0</v>
      </c>
      <c r="C84" s="25">
        <f t="shared" si="45"/>
        <v>0</v>
      </c>
      <c r="D84" s="25">
        <f t="shared" si="45"/>
        <v>0</v>
      </c>
      <c r="E84" s="25">
        <f t="shared" si="45"/>
        <v>0</v>
      </c>
      <c r="F84" s="73" t="e">
        <f t="shared" ref="F84:F96" si="46">E84/B84*100</f>
        <v>#DIV/0!</v>
      </c>
      <c r="G84" s="73" t="e">
        <f t="shared" ref="G84:G96" si="47">E84/C84*100</f>
        <v>#DIV/0!</v>
      </c>
      <c r="H84" s="26">
        <f t="shared" si="45"/>
        <v>0</v>
      </c>
      <c r="I84" s="34">
        <f t="shared" si="45"/>
        <v>0</v>
      </c>
      <c r="J84" s="34">
        <f t="shared" si="45"/>
        <v>0</v>
      </c>
      <c r="K84" s="34">
        <f t="shared" si="45"/>
        <v>0</v>
      </c>
      <c r="L84" s="34">
        <f t="shared" si="45"/>
        <v>0</v>
      </c>
      <c r="M84" s="34">
        <f t="shared" si="45"/>
        <v>0</v>
      </c>
      <c r="N84" s="26">
        <f t="shared" si="45"/>
        <v>0</v>
      </c>
      <c r="O84" s="26">
        <f t="shared" si="45"/>
        <v>0</v>
      </c>
      <c r="P84" s="26">
        <f t="shared" si="45"/>
        <v>0</v>
      </c>
      <c r="Q84" s="26">
        <f t="shared" si="45"/>
        <v>0</v>
      </c>
      <c r="R84" s="26">
        <f t="shared" si="45"/>
        <v>0</v>
      </c>
      <c r="S84" s="26">
        <f t="shared" si="45"/>
        <v>0</v>
      </c>
      <c r="T84" s="26">
        <f t="shared" si="45"/>
        <v>0</v>
      </c>
      <c r="U84" s="26">
        <f t="shared" si="45"/>
        <v>0</v>
      </c>
      <c r="V84" s="34">
        <f t="shared" si="45"/>
        <v>0</v>
      </c>
      <c r="W84" s="34">
        <f t="shared" si="45"/>
        <v>0</v>
      </c>
      <c r="X84" s="34">
        <f t="shared" si="45"/>
        <v>0</v>
      </c>
      <c r="Y84" s="34">
        <f t="shared" si="45"/>
        <v>0</v>
      </c>
      <c r="Z84" s="34">
        <f t="shared" si="45"/>
        <v>0</v>
      </c>
      <c r="AA84" s="34">
        <f t="shared" si="45"/>
        <v>0</v>
      </c>
      <c r="AB84" s="34">
        <f t="shared" si="45"/>
        <v>0</v>
      </c>
      <c r="AC84" s="34">
        <f t="shared" si="45"/>
        <v>0</v>
      </c>
      <c r="AD84" s="34">
        <f t="shared" si="45"/>
        <v>0</v>
      </c>
      <c r="AE84" s="46">
        <f t="shared" si="45"/>
        <v>0</v>
      </c>
      <c r="AF84" s="72"/>
      <c r="AG84" s="18">
        <f t="shared" si="34"/>
        <v>0</v>
      </c>
      <c r="AH84" s="18">
        <f t="shared" si="35"/>
        <v>0</v>
      </c>
      <c r="AI84" s="18">
        <f t="shared" si="36"/>
        <v>0</v>
      </c>
      <c r="AJ84" s="19">
        <f t="shared" si="37"/>
        <v>0</v>
      </c>
    </row>
    <row r="85" spans="1:36" ht="39" customHeight="1" x14ac:dyDescent="0.3">
      <c r="A85" s="28" t="s">
        <v>32</v>
      </c>
      <c r="B85" s="25">
        <f t="shared" si="45"/>
        <v>0</v>
      </c>
      <c r="C85" s="25">
        <f t="shared" si="45"/>
        <v>0</v>
      </c>
      <c r="D85" s="25">
        <f t="shared" si="45"/>
        <v>0</v>
      </c>
      <c r="E85" s="25">
        <f t="shared" si="45"/>
        <v>0</v>
      </c>
      <c r="F85" s="73"/>
      <c r="G85" s="73"/>
      <c r="H85" s="26">
        <f t="shared" si="45"/>
        <v>0</v>
      </c>
      <c r="I85" s="34">
        <f t="shared" si="45"/>
        <v>0</v>
      </c>
      <c r="J85" s="34">
        <f t="shared" si="45"/>
        <v>0</v>
      </c>
      <c r="K85" s="34">
        <f t="shared" si="45"/>
        <v>0</v>
      </c>
      <c r="L85" s="34">
        <f t="shared" si="45"/>
        <v>0</v>
      </c>
      <c r="M85" s="34">
        <f t="shared" si="45"/>
        <v>0</v>
      </c>
      <c r="N85" s="26">
        <f t="shared" si="45"/>
        <v>0</v>
      </c>
      <c r="O85" s="26">
        <f t="shared" si="45"/>
        <v>0</v>
      </c>
      <c r="P85" s="26">
        <f t="shared" si="45"/>
        <v>0</v>
      </c>
      <c r="Q85" s="26">
        <f t="shared" si="45"/>
        <v>0</v>
      </c>
      <c r="R85" s="26">
        <f t="shared" si="45"/>
        <v>0</v>
      </c>
      <c r="S85" s="26">
        <f t="shared" si="45"/>
        <v>0</v>
      </c>
      <c r="T85" s="26">
        <f t="shared" si="45"/>
        <v>0</v>
      </c>
      <c r="U85" s="26">
        <f t="shared" si="45"/>
        <v>0</v>
      </c>
      <c r="V85" s="34">
        <f t="shared" si="45"/>
        <v>0</v>
      </c>
      <c r="W85" s="34">
        <f t="shared" si="45"/>
        <v>0</v>
      </c>
      <c r="X85" s="34">
        <f t="shared" si="45"/>
        <v>0</v>
      </c>
      <c r="Y85" s="34">
        <f t="shared" si="45"/>
        <v>0</v>
      </c>
      <c r="Z85" s="34">
        <f t="shared" si="45"/>
        <v>0</v>
      </c>
      <c r="AA85" s="34">
        <f t="shared" si="45"/>
        <v>0</v>
      </c>
      <c r="AB85" s="34">
        <f t="shared" si="45"/>
        <v>0</v>
      </c>
      <c r="AC85" s="34">
        <f t="shared" si="45"/>
        <v>0</v>
      </c>
      <c r="AD85" s="34">
        <f t="shared" si="45"/>
        <v>0</v>
      </c>
      <c r="AE85" s="46">
        <f t="shared" si="45"/>
        <v>0</v>
      </c>
      <c r="AF85" s="72"/>
      <c r="AG85" s="18">
        <f t="shared" si="34"/>
        <v>0</v>
      </c>
      <c r="AH85" s="18">
        <f t="shared" si="35"/>
        <v>0</v>
      </c>
      <c r="AI85" s="18">
        <f t="shared" si="36"/>
        <v>0</v>
      </c>
      <c r="AJ85" s="19">
        <f t="shared" si="37"/>
        <v>0</v>
      </c>
    </row>
    <row r="86" spans="1:36" ht="29.25" customHeight="1" x14ac:dyDescent="0.3">
      <c r="A86" s="39" t="s">
        <v>33</v>
      </c>
      <c r="B86" s="25">
        <f t="shared" si="45"/>
        <v>0</v>
      </c>
      <c r="C86" s="25">
        <f t="shared" si="45"/>
        <v>0</v>
      </c>
      <c r="D86" s="25">
        <f t="shared" si="45"/>
        <v>0</v>
      </c>
      <c r="E86" s="25">
        <f t="shared" si="45"/>
        <v>0</v>
      </c>
      <c r="F86" s="73"/>
      <c r="G86" s="73"/>
      <c r="H86" s="26">
        <f t="shared" si="45"/>
        <v>0</v>
      </c>
      <c r="I86" s="34">
        <f t="shared" si="45"/>
        <v>0</v>
      </c>
      <c r="J86" s="34">
        <f t="shared" si="45"/>
        <v>0</v>
      </c>
      <c r="K86" s="34">
        <f t="shared" si="45"/>
        <v>0</v>
      </c>
      <c r="L86" s="34">
        <f t="shared" si="45"/>
        <v>0</v>
      </c>
      <c r="M86" s="34">
        <f t="shared" si="45"/>
        <v>0</v>
      </c>
      <c r="N86" s="26">
        <f t="shared" si="45"/>
        <v>0</v>
      </c>
      <c r="O86" s="26">
        <f t="shared" si="45"/>
        <v>0</v>
      </c>
      <c r="P86" s="26">
        <f t="shared" si="45"/>
        <v>0</v>
      </c>
      <c r="Q86" s="26">
        <f t="shared" si="45"/>
        <v>0</v>
      </c>
      <c r="R86" s="26">
        <f t="shared" si="45"/>
        <v>0</v>
      </c>
      <c r="S86" s="26">
        <f t="shared" si="45"/>
        <v>0</v>
      </c>
      <c r="T86" s="26">
        <f t="shared" si="45"/>
        <v>0</v>
      </c>
      <c r="U86" s="26">
        <f t="shared" si="45"/>
        <v>0</v>
      </c>
      <c r="V86" s="34">
        <f t="shared" si="45"/>
        <v>0</v>
      </c>
      <c r="W86" s="34">
        <f t="shared" si="45"/>
        <v>0</v>
      </c>
      <c r="X86" s="34">
        <f t="shared" si="45"/>
        <v>0</v>
      </c>
      <c r="Y86" s="34">
        <f t="shared" si="45"/>
        <v>0</v>
      </c>
      <c r="Z86" s="34">
        <f t="shared" si="45"/>
        <v>0</v>
      </c>
      <c r="AA86" s="34">
        <f t="shared" si="45"/>
        <v>0</v>
      </c>
      <c r="AB86" s="34">
        <f t="shared" si="45"/>
        <v>0</v>
      </c>
      <c r="AC86" s="34">
        <f t="shared" si="45"/>
        <v>0</v>
      </c>
      <c r="AD86" s="34">
        <f t="shared" si="45"/>
        <v>0</v>
      </c>
      <c r="AE86" s="46">
        <f t="shared" si="45"/>
        <v>0</v>
      </c>
      <c r="AF86" s="72"/>
      <c r="AG86" s="18">
        <f t="shared" si="34"/>
        <v>0</v>
      </c>
      <c r="AH86" s="18">
        <f t="shared" si="35"/>
        <v>0</v>
      </c>
      <c r="AI86" s="18">
        <f t="shared" si="36"/>
        <v>0</v>
      </c>
      <c r="AJ86" s="19">
        <f t="shared" si="37"/>
        <v>0</v>
      </c>
    </row>
    <row r="87" spans="1:36" ht="72.75" customHeight="1" x14ac:dyDescent="0.25">
      <c r="A87" s="74" t="s">
        <v>47</v>
      </c>
      <c r="B87" s="75">
        <f>B88+B89+B90+B92</f>
        <v>0</v>
      </c>
      <c r="C87" s="75">
        <f t="shared" ref="C87:E87" si="48">C88+C89+C90+C92</f>
        <v>0</v>
      </c>
      <c r="D87" s="75">
        <f t="shared" si="48"/>
        <v>0</v>
      </c>
      <c r="E87" s="75">
        <f t="shared" si="48"/>
        <v>0</v>
      </c>
      <c r="F87" s="73" t="e">
        <f t="shared" si="46"/>
        <v>#DIV/0!</v>
      </c>
      <c r="G87" s="73" t="e">
        <f t="shared" si="47"/>
        <v>#DIV/0!</v>
      </c>
      <c r="H87" s="76">
        <f t="shared" ref="H87:AE87" si="49">H88+H89+H90+H91+H92</f>
        <v>0</v>
      </c>
      <c r="I87" s="75">
        <f t="shared" si="49"/>
        <v>0</v>
      </c>
      <c r="J87" s="75">
        <f t="shared" si="49"/>
        <v>0</v>
      </c>
      <c r="K87" s="75">
        <f t="shared" si="49"/>
        <v>0</v>
      </c>
      <c r="L87" s="75">
        <f t="shared" si="49"/>
        <v>0</v>
      </c>
      <c r="M87" s="75">
        <f t="shared" si="49"/>
        <v>0</v>
      </c>
      <c r="N87" s="75">
        <f t="shared" si="49"/>
        <v>0</v>
      </c>
      <c r="O87" s="75">
        <f t="shared" si="49"/>
        <v>0</v>
      </c>
      <c r="P87" s="75">
        <f t="shared" si="49"/>
        <v>0</v>
      </c>
      <c r="Q87" s="75">
        <f t="shared" si="49"/>
        <v>0</v>
      </c>
      <c r="R87" s="75">
        <f t="shared" si="49"/>
        <v>0</v>
      </c>
      <c r="S87" s="75">
        <f t="shared" si="49"/>
        <v>0</v>
      </c>
      <c r="T87" s="75">
        <f t="shared" si="49"/>
        <v>0</v>
      </c>
      <c r="U87" s="75">
        <f t="shared" si="49"/>
        <v>0</v>
      </c>
      <c r="V87" s="75">
        <f t="shared" si="49"/>
        <v>0</v>
      </c>
      <c r="W87" s="75">
        <f t="shared" si="49"/>
        <v>0</v>
      </c>
      <c r="X87" s="75">
        <f t="shared" si="49"/>
        <v>0</v>
      </c>
      <c r="Y87" s="75">
        <f t="shared" si="49"/>
        <v>0</v>
      </c>
      <c r="Z87" s="75">
        <f t="shared" si="49"/>
        <v>0</v>
      </c>
      <c r="AA87" s="75">
        <f t="shared" si="49"/>
        <v>0</v>
      </c>
      <c r="AB87" s="75">
        <f t="shared" si="49"/>
        <v>0</v>
      </c>
      <c r="AC87" s="75">
        <f t="shared" si="49"/>
        <v>0</v>
      </c>
      <c r="AD87" s="75">
        <f t="shared" si="49"/>
        <v>0</v>
      </c>
      <c r="AE87" s="75">
        <f t="shared" si="49"/>
        <v>0</v>
      </c>
      <c r="AF87" s="153"/>
      <c r="AG87" s="18">
        <f t="shared" si="34"/>
        <v>0</v>
      </c>
      <c r="AH87" s="18">
        <f t="shared" si="35"/>
        <v>0</v>
      </c>
      <c r="AI87" s="18">
        <f t="shared" si="36"/>
        <v>0</v>
      </c>
      <c r="AJ87" s="19">
        <f t="shared" si="37"/>
        <v>0</v>
      </c>
    </row>
    <row r="88" spans="1:36" ht="30.75" customHeight="1" x14ac:dyDescent="0.3">
      <c r="A88" s="24" t="s">
        <v>29</v>
      </c>
      <c r="B88" s="25"/>
      <c r="C88" s="25"/>
      <c r="D88" s="25"/>
      <c r="E88" s="25"/>
      <c r="F88" s="73"/>
      <c r="G88" s="73"/>
      <c r="H88" s="26"/>
      <c r="I88" s="34"/>
      <c r="J88" s="34"/>
      <c r="K88" s="34"/>
      <c r="L88" s="34"/>
      <c r="M88" s="34"/>
      <c r="N88" s="26"/>
      <c r="O88" s="26"/>
      <c r="P88" s="26"/>
      <c r="Q88" s="26"/>
      <c r="R88" s="26"/>
      <c r="S88" s="26"/>
      <c r="T88" s="26"/>
      <c r="U88" s="26"/>
      <c r="V88" s="34"/>
      <c r="W88" s="34"/>
      <c r="X88" s="34"/>
      <c r="Y88" s="34"/>
      <c r="Z88" s="34"/>
      <c r="AA88" s="34"/>
      <c r="AB88" s="34"/>
      <c r="AC88" s="34"/>
      <c r="AD88" s="34"/>
      <c r="AE88" s="46"/>
      <c r="AF88" s="154"/>
      <c r="AG88" s="18">
        <f t="shared" si="34"/>
        <v>0</v>
      </c>
      <c r="AH88" s="18">
        <f t="shared" si="35"/>
        <v>0</v>
      </c>
      <c r="AI88" s="18">
        <f t="shared" si="36"/>
        <v>0</v>
      </c>
      <c r="AJ88" s="19">
        <f t="shared" si="37"/>
        <v>0</v>
      </c>
    </row>
    <row r="89" spans="1:36" ht="39.75" customHeight="1" x14ac:dyDescent="0.3">
      <c r="A89" s="28" t="s">
        <v>48</v>
      </c>
      <c r="B89" s="25"/>
      <c r="C89" s="25"/>
      <c r="D89" s="25"/>
      <c r="E89" s="25"/>
      <c r="F89" s="73"/>
      <c r="G89" s="73"/>
      <c r="H89" s="26"/>
      <c r="I89" s="34"/>
      <c r="J89" s="34"/>
      <c r="K89" s="34"/>
      <c r="L89" s="34"/>
      <c r="M89" s="34"/>
      <c r="N89" s="26"/>
      <c r="O89" s="26"/>
      <c r="P89" s="26"/>
      <c r="Q89" s="26"/>
      <c r="R89" s="26"/>
      <c r="S89" s="26"/>
      <c r="T89" s="26"/>
      <c r="U89" s="26"/>
      <c r="V89" s="34"/>
      <c r="W89" s="34"/>
      <c r="X89" s="34"/>
      <c r="Y89" s="34"/>
      <c r="Z89" s="34"/>
      <c r="AA89" s="34"/>
      <c r="AB89" s="34"/>
      <c r="AC89" s="34"/>
      <c r="AD89" s="34"/>
      <c r="AE89" s="46"/>
      <c r="AF89" s="154"/>
      <c r="AG89" s="18">
        <f t="shared" si="34"/>
        <v>0</v>
      </c>
      <c r="AH89" s="18">
        <f t="shared" si="35"/>
        <v>0</v>
      </c>
      <c r="AI89" s="18">
        <f t="shared" si="36"/>
        <v>0</v>
      </c>
      <c r="AJ89" s="19">
        <f t="shared" si="37"/>
        <v>0</v>
      </c>
    </row>
    <row r="90" spans="1:36" ht="39" customHeight="1" x14ac:dyDescent="0.3">
      <c r="A90" s="24" t="s">
        <v>31</v>
      </c>
      <c r="B90" s="45">
        <f>H90+J90+L90+N90+P90+R90+T90+V90+X90+Z90+AB90+AD90</f>
        <v>0</v>
      </c>
      <c r="C90" s="45">
        <f>H90</f>
        <v>0</v>
      </c>
      <c r="D90" s="45"/>
      <c r="E90" s="45">
        <f>I90+K90+M90+O90+Q90+S90+U90+W90+Y90+AA90+AC90+AE90</f>
        <v>0</v>
      </c>
      <c r="F90" s="73" t="e">
        <f t="shared" si="46"/>
        <v>#DIV/0!</v>
      </c>
      <c r="G90" s="73" t="e">
        <f t="shared" si="47"/>
        <v>#DIV/0!</v>
      </c>
      <c r="H90" s="26"/>
      <c r="I90" s="34"/>
      <c r="J90" s="34"/>
      <c r="K90" s="34"/>
      <c r="L90" s="34"/>
      <c r="M90" s="34"/>
      <c r="N90" s="26"/>
      <c r="O90" s="26"/>
      <c r="P90" s="26"/>
      <c r="Q90" s="26"/>
      <c r="R90" s="26"/>
      <c r="S90" s="26"/>
      <c r="T90" s="26"/>
      <c r="U90" s="26"/>
      <c r="V90" s="34"/>
      <c r="W90" s="34"/>
      <c r="X90" s="34"/>
      <c r="Y90" s="34"/>
      <c r="Z90" s="34"/>
      <c r="AA90" s="34"/>
      <c r="AB90" s="34"/>
      <c r="AC90" s="34"/>
      <c r="AD90" s="34"/>
      <c r="AE90" s="46"/>
      <c r="AF90" s="154"/>
      <c r="AG90" s="18">
        <f t="shared" si="34"/>
        <v>0</v>
      </c>
      <c r="AH90" s="18">
        <f t="shared" si="35"/>
        <v>0</v>
      </c>
      <c r="AI90" s="18">
        <f t="shared" si="36"/>
        <v>0</v>
      </c>
      <c r="AJ90" s="19">
        <f t="shared" si="37"/>
        <v>0</v>
      </c>
    </row>
    <row r="91" spans="1:36" ht="42" customHeight="1" x14ac:dyDescent="0.3">
      <c r="A91" s="28" t="s">
        <v>32</v>
      </c>
      <c r="B91" s="25"/>
      <c r="C91" s="25"/>
      <c r="D91" s="25"/>
      <c r="E91" s="25"/>
      <c r="F91" s="73"/>
      <c r="G91" s="73"/>
      <c r="H91" s="26"/>
      <c r="I91" s="34"/>
      <c r="J91" s="34"/>
      <c r="K91" s="34"/>
      <c r="L91" s="34"/>
      <c r="M91" s="34"/>
      <c r="N91" s="26"/>
      <c r="O91" s="26"/>
      <c r="P91" s="26"/>
      <c r="Q91" s="26"/>
      <c r="R91" s="26"/>
      <c r="S91" s="26"/>
      <c r="T91" s="26"/>
      <c r="U91" s="26"/>
      <c r="V91" s="34"/>
      <c r="W91" s="34"/>
      <c r="X91" s="34"/>
      <c r="Y91" s="34"/>
      <c r="Z91" s="34"/>
      <c r="AA91" s="34"/>
      <c r="AB91" s="34"/>
      <c r="AC91" s="34"/>
      <c r="AD91" s="34"/>
      <c r="AE91" s="46"/>
      <c r="AF91" s="154"/>
      <c r="AG91" s="18">
        <f t="shared" si="34"/>
        <v>0</v>
      </c>
      <c r="AH91" s="18">
        <f t="shared" si="35"/>
        <v>0</v>
      </c>
      <c r="AI91" s="18">
        <f t="shared" si="36"/>
        <v>0</v>
      </c>
      <c r="AJ91" s="19">
        <f t="shared" si="37"/>
        <v>0</v>
      </c>
    </row>
    <row r="92" spans="1:36" ht="33.75" customHeight="1" x14ac:dyDescent="0.3">
      <c r="A92" s="39" t="s">
        <v>33</v>
      </c>
      <c r="B92" s="25"/>
      <c r="C92" s="25"/>
      <c r="D92" s="25"/>
      <c r="E92" s="25"/>
      <c r="F92" s="73"/>
      <c r="G92" s="73"/>
      <c r="H92" s="26"/>
      <c r="I92" s="34"/>
      <c r="J92" s="34"/>
      <c r="K92" s="34"/>
      <c r="L92" s="34"/>
      <c r="M92" s="34"/>
      <c r="N92" s="26"/>
      <c r="O92" s="26"/>
      <c r="P92" s="26"/>
      <c r="Q92" s="26"/>
      <c r="R92" s="26"/>
      <c r="S92" s="26"/>
      <c r="T92" s="26"/>
      <c r="U92" s="26"/>
      <c r="V92" s="34"/>
      <c r="W92" s="34"/>
      <c r="X92" s="34"/>
      <c r="Y92" s="34"/>
      <c r="Z92" s="34"/>
      <c r="AA92" s="34"/>
      <c r="AB92" s="34"/>
      <c r="AC92" s="34"/>
      <c r="AD92" s="34"/>
      <c r="AE92" s="46"/>
      <c r="AF92" s="155"/>
      <c r="AG92" s="18">
        <f t="shared" si="34"/>
        <v>0</v>
      </c>
      <c r="AH92" s="18">
        <f t="shared" si="35"/>
        <v>0</v>
      </c>
      <c r="AI92" s="18">
        <f t="shared" si="36"/>
        <v>0</v>
      </c>
      <c r="AJ92" s="19">
        <f t="shared" si="37"/>
        <v>0</v>
      </c>
    </row>
    <row r="93" spans="1:36" ht="198.75" customHeight="1" x14ac:dyDescent="0.25">
      <c r="A93" s="77" t="s">
        <v>49</v>
      </c>
      <c r="B93" s="76">
        <f>B94+B95+B96+B98</f>
        <v>0</v>
      </c>
      <c r="C93" s="76">
        <f t="shared" ref="C93:E93" si="50">C94+C95+C96+C98</f>
        <v>0</v>
      </c>
      <c r="D93" s="76">
        <f t="shared" si="50"/>
        <v>0</v>
      </c>
      <c r="E93" s="76">
        <f t="shared" si="50"/>
        <v>0</v>
      </c>
      <c r="F93" s="73" t="e">
        <f t="shared" si="46"/>
        <v>#DIV/0!</v>
      </c>
      <c r="G93" s="73" t="e">
        <f t="shared" si="47"/>
        <v>#DIV/0!</v>
      </c>
      <c r="H93" s="76">
        <f>H94+H95+H96+H98</f>
        <v>0</v>
      </c>
      <c r="I93" s="76">
        <f t="shared" ref="I93:AE93" si="51">I94+I95+I96+I98</f>
        <v>0</v>
      </c>
      <c r="J93" s="76">
        <f t="shared" si="51"/>
        <v>0</v>
      </c>
      <c r="K93" s="76">
        <f t="shared" si="51"/>
        <v>0</v>
      </c>
      <c r="L93" s="76">
        <f t="shared" si="51"/>
        <v>0</v>
      </c>
      <c r="M93" s="76">
        <f t="shared" si="51"/>
        <v>0</v>
      </c>
      <c r="N93" s="76">
        <f t="shared" si="51"/>
        <v>0</v>
      </c>
      <c r="O93" s="76">
        <f t="shared" si="51"/>
        <v>0</v>
      </c>
      <c r="P93" s="76">
        <f t="shared" si="51"/>
        <v>0</v>
      </c>
      <c r="Q93" s="76">
        <f t="shared" si="51"/>
        <v>0</v>
      </c>
      <c r="R93" s="76">
        <f t="shared" si="51"/>
        <v>0</v>
      </c>
      <c r="S93" s="76">
        <f t="shared" si="51"/>
        <v>0</v>
      </c>
      <c r="T93" s="76">
        <f t="shared" si="51"/>
        <v>0</v>
      </c>
      <c r="U93" s="76">
        <f t="shared" si="51"/>
        <v>0</v>
      </c>
      <c r="V93" s="76">
        <f t="shared" si="51"/>
        <v>0</v>
      </c>
      <c r="W93" s="76">
        <f t="shared" si="51"/>
        <v>0</v>
      </c>
      <c r="X93" s="76">
        <f t="shared" si="51"/>
        <v>0</v>
      </c>
      <c r="Y93" s="76">
        <f t="shared" si="51"/>
        <v>0</v>
      </c>
      <c r="Z93" s="76">
        <f t="shared" si="51"/>
        <v>0</v>
      </c>
      <c r="AA93" s="76">
        <f t="shared" si="51"/>
        <v>0</v>
      </c>
      <c r="AB93" s="76">
        <f t="shared" si="51"/>
        <v>0</v>
      </c>
      <c r="AC93" s="76">
        <f t="shared" si="51"/>
        <v>0</v>
      </c>
      <c r="AD93" s="76">
        <f t="shared" si="51"/>
        <v>0</v>
      </c>
      <c r="AE93" s="76">
        <f t="shared" si="51"/>
        <v>0</v>
      </c>
      <c r="AF93" s="156"/>
      <c r="AG93" s="18">
        <f t="shared" si="34"/>
        <v>0</v>
      </c>
      <c r="AH93" s="18">
        <f t="shared" si="35"/>
        <v>0</v>
      </c>
      <c r="AI93" s="18">
        <f t="shared" si="36"/>
        <v>0</v>
      </c>
      <c r="AJ93" s="19">
        <f t="shared" si="37"/>
        <v>0</v>
      </c>
    </row>
    <row r="94" spans="1:36" ht="28.5" customHeight="1" x14ac:dyDescent="0.3">
      <c r="A94" s="24" t="s">
        <v>29</v>
      </c>
      <c r="B94" s="25"/>
      <c r="C94" s="25"/>
      <c r="D94" s="25"/>
      <c r="E94" s="25"/>
      <c r="F94" s="73"/>
      <c r="G94" s="73"/>
      <c r="H94" s="26"/>
      <c r="I94" s="26"/>
      <c r="J94" s="26"/>
      <c r="K94" s="26"/>
      <c r="L94" s="26"/>
      <c r="M94" s="34"/>
      <c r="N94" s="26"/>
      <c r="O94" s="26"/>
      <c r="P94" s="26"/>
      <c r="Q94" s="26"/>
      <c r="R94" s="26"/>
      <c r="S94" s="26"/>
      <c r="T94" s="26"/>
      <c r="U94" s="26"/>
      <c r="V94" s="34"/>
      <c r="W94" s="34"/>
      <c r="X94" s="26"/>
      <c r="Y94" s="26"/>
      <c r="Z94" s="26"/>
      <c r="AA94" s="26"/>
      <c r="AB94" s="26"/>
      <c r="AC94" s="26"/>
      <c r="AD94" s="26"/>
      <c r="AE94" s="46"/>
      <c r="AF94" s="157"/>
      <c r="AG94" s="18">
        <f t="shared" si="34"/>
        <v>0</v>
      </c>
      <c r="AH94" s="18">
        <f t="shared" si="35"/>
        <v>0</v>
      </c>
      <c r="AI94" s="18">
        <f t="shared" si="36"/>
        <v>0</v>
      </c>
      <c r="AJ94" s="19">
        <f t="shared" si="37"/>
        <v>0</v>
      </c>
    </row>
    <row r="95" spans="1:36" ht="28.5" customHeight="1" x14ac:dyDescent="0.3">
      <c r="A95" s="28" t="s">
        <v>30</v>
      </c>
      <c r="B95" s="25"/>
      <c r="C95" s="25"/>
      <c r="D95" s="25"/>
      <c r="E95" s="25"/>
      <c r="F95" s="73"/>
      <c r="G95" s="73"/>
      <c r="H95" s="26"/>
      <c r="I95" s="26"/>
      <c r="J95" s="26"/>
      <c r="K95" s="26"/>
      <c r="L95" s="26"/>
      <c r="M95" s="34"/>
      <c r="N95" s="26"/>
      <c r="O95" s="26"/>
      <c r="P95" s="26"/>
      <c r="Q95" s="26"/>
      <c r="R95" s="26"/>
      <c r="S95" s="26"/>
      <c r="T95" s="26"/>
      <c r="U95" s="26"/>
      <c r="V95" s="34"/>
      <c r="W95" s="34"/>
      <c r="X95" s="26"/>
      <c r="Y95" s="26"/>
      <c r="Z95" s="26"/>
      <c r="AA95" s="26"/>
      <c r="AB95" s="26"/>
      <c r="AC95" s="26"/>
      <c r="AD95" s="26"/>
      <c r="AE95" s="46"/>
      <c r="AF95" s="157"/>
      <c r="AG95" s="18">
        <f t="shared" si="34"/>
        <v>0</v>
      </c>
      <c r="AH95" s="18">
        <f t="shared" si="35"/>
        <v>0</v>
      </c>
      <c r="AI95" s="18">
        <f t="shared" si="36"/>
        <v>0</v>
      </c>
      <c r="AJ95" s="19">
        <f t="shared" si="37"/>
        <v>0</v>
      </c>
    </row>
    <row r="96" spans="1:36" ht="28.5" customHeight="1" x14ac:dyDescent="0.3">
      <c r="A96" s="24" t="s">
        <v>31</v>
      </c>
      <c r="B96" s="45">
        <f>H96+J96+L96+N96+P96+R96+T96+V96+X96+Z96+AB96+AD96</f>
        <v>0</v>
      </c>
      <c r="C96" s="45">
        <f>H96</f>
        <v>0</v>
      </c>
      <c r="D96" s="45"/>
      <c r="E96" s="45">
        <f>I96+K96+M96+O96+Q96+S96+U96+W96+Y96+AA96+AC96+AE96</f>
        <v>0</v>
      </c>
      <c r="F96" s="73" t="e">
        <f t="shared" si="46"/>
        <v>#DIV/0!</v>
      </c>
      <c r="G96" s="73" t="e">
        <f t="shared" si="47"/>
        <v>#DIV/0!</v>
      </c>
      <c r="H96" s="26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26"/>
      <c r="AA96" s="26"/>
      <c r="AB96" s="26"/>
      <c r="AC96" s="26"/>
      <c r="AD96" s="26"/>
      <c r="AE96" s="46"/>
      <c r="AF96" s="157"/>
      <c r="AG96" s="18">
        <f t="shared" si="34"/>
        <v>0</v>
      </c>
      <c r="AH96" s="18">
        <f t="shared" si="35"/>
        <v>0</v>
      </c>
      <c r="AI96" s="18">
        <f t="shared" si="36"/>
        <v>0</v>
      </c>
      <c r="AJ96" s="19">
        <f t="shared" si="37"/>
        <v>0</v>
      </c>
    </row>
    <row r="97" spans="1:36" ht="28.5" customHeight="1" x14ac:dyDescent="0.25">
      <c r="A97" s="38" t="s">
        <v>32</v>
      </c>
      <c r="B97" s="25"/>
      <c r="C97" s="25"/>
      <c r="D97" s="25"/>
      <c r="E97" s="25"/>
      <c r="F97" s="69"/>
      <c r="G97" s="69"/>
      <c r="H97" s="26"/>
      <c r="I97" s="26"/>
      <c r="J97" s="26"/>
      <c r="K97" s="26"/>
      <c r="L97" s="26"/>
      <c r="M97" s="34"/>
      <c r="N97" s="26"/>
      <c r="O97" s="26"/>
      <c r="P97" s="26"/>
      <c r="Q97" s="26"/>
      <c r="R97" s="34"/>
      <c r="S97" s="34"/>
      <c r="T97" s="34"/>
      <c r="U97" s="34"/>
      <c r="V97" s="34"/>
      <c r="W97" s="34"/>
      <c r="X97" s="26"/>
      <c r="Y97" s="26"/>
      <c r="Z97" s="26"/>
      <c r="AA97" s="26"/>
      <c r="AB97" s="26"/>
      <c r="AC97" s="26"/>
      <c r="AD97" s="26"/>
      <c r="AE97" s="46"/>
      <c r="AF97" s="157"/>
      <c r="AG97" s="18">
        <f t="shared" si="34"/>
        <v>0</v>
      </c>
      <c r="AH97" s="18">
        <f t="shared" si="35"/>
        <v>0</v>
      </c>
      <c r="AI97" s="18">
        <f t="shared" si="36"/>
        <v>0</v>
      </c>
      <c r="AJ97" s="19">
        <f t="shared" si="37"/>
        <v>0</v>
      </c>
    </row>
    <row r="98" spans="1:36" ht="28.5" customHeight="1" x14ac:dyDescent="0.3">
      <c r="A98" s="39" t="s">
        <v>33</v>
      </c>
      <c r="B98" s="25"/>
      <c r="C98" s="25"/>
      <c r="D98" s="25"/>
      <c r="E98" s="25"/>
      <c r="F98" s="69"/>
      <c r="G98" s="69"/>
      <c r="H98" s="26"/>
      <c r="I98" s="26"/>
      <c r="J98" s="26"/>
      <c r="K98" s="26"/>
      <c r="L98" s="26"/>
      <c r="M98" s="34"/>
      <c r="N98" s="26"/>
      <c r="O98" s="26"/>
      <c r="P98" s="26"/>
      <c r="Q98" s="26"/>
      <c r="R98" s="26"/>
      <c r="S98" s="26"/>
      <c r="T98" s="26"/>
      <c r="U98" s="26"/>
      <c r="V98" s="34"/>
      <c r="W98" s="34"/>
      <c r="X98" s="26"/>
      <c r="Y98" s="26"/>
      <c r="Z98" s="26"/>
      <c r="AA98" s="26"/>
      <c r="AB98" s="26"/>
      <c r="AC98" s="26"/>
      <c r="AD98" s="26"/>
      <c r="AE98" s="46"/>
      <c r="AF98" s="158"/>
      <c r="AG98" s="18">
        <f t="shared" si="34"/>
        <v>0</v>
      </c>
      <c r="AH98" s="18">
        <f t="shared" si="35"/>
        <v>0</v>
      </c>
      <c r="AI98" s="18">
        <f t="shared" si="36"/>
        <v>0</v>
      </c>
      <c r="AJ98" s="19">
        <f t="shared" si="37"/>
        <v>0</v>
      </c>
    </row>
    <row r="99" spans="1:36" ht="32.25" customHeight="1" x14ac:dyDescent="0.25">
      <c r="A99" s="138" t="s">
        <v>50</v>
      </c>
      <c r="B99" s="139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40"/>
      <c r="AF99" s="78"/>
      <c r="AG99" s="18"/>
      <c r="AH99" s="18"/>
      <c r="AI99" s="18"/>
      <c r="AJ99" s="19"/>
    </row>
    <row r="100" spans="1:36" ht="47.25" customHeight="1" x14ac:dyDescent="0.25">
      <c r="A100" s="79" t="s">
        <v>28</v>
      </c>
      <c r="B100" s="23">
        <f>B101+B102+B103+B105</f>
        <v>630</v>
      </c>
      <c r="C100" s="23">
        <f t="shared" ref="C100:E100" si="52">C101+C102+C103+C105</f>
        <v>249.59999999999997</v>
      </c>
      <c r="D100" s="23">
        <f t="shared" si="52"/>
        <v>249.4</v>
      </c>
      <c r="E100" s="23">
        <f t="shared" si="52"/>
        <v>249.40000000000003</v>
      </c>
      <c r="F100" s="31">
        <f>E100/B100*100</f>
        <v>39.587301587301596</v>
      </c>
      <c r="G100" s="31">
        <f t="shared" ref="G100" si="53">E100/C100*100</f>
        <v>99.919871794871824</v>
      </c>
      <c r="H100" s="23">
        <f>H101+H102+H103+H105</f>
        <v>0</v>
      </c>
      <c r="I100" s="23">
        <f t="shared" ref="I100:AE100" si="54">I101+I102+I103+I105</f>
        <v>0</v>
      </c>
      <c r="J100" s="23">
        <f t="shared" si="54"/>
        <v>31.2</v>
      </c>
      <c r="K100" s="23">
        <f t="shared" si="54"/>
        <v>31.18</v>
      </c>
      <c r="L100" s="23">
        <f t="shared" si="54"/>
        <v>31.2</v>
      </c>
      <c r="M100" s="23">
        <f t="shared" si="54"/>
        <v>31.18</v>
      </c>
      <c r="N100" s="23">
        <f t="shared" si="54"/>
        <v>62.4</v>
      </c>
      <c r="O100" s="23">
        <f t="shared" si="54"/>
        <v>62.36</v>
      </c>
      <c r="P100" s="23">
        <f t="shared" si="54"/>
        <v>0</v>
      </c>
      <c r="Q100" s="23">
        <f t="shared" si="54"/>
        <v>31.17</v>
      </c>
      <c r="R100" s="23">
        <f t="shared" si="54"/>
        <v>31.2</v>
      </c>
      <c r="S100" s="23">
        <f t="shared" si="54"/>
        <v>31.17</v>
      </c>
      <c r="T100" s="23">
        <f t="shared" si="54"/>
        <v>31.2</v>
      </c>
      <c r="U100" s="23">
        <f t="shared" si="54"/>
        <v>31.17</v>
      </c>
      <c r="V100" s="23">
        <f t="shared" si="54"/>
        <v>31.2</v>
      </c>
      <c r="W100" s="23">
        <f t="shared" si="54"/>
        <v>31.17</v>
      </c>
      <c r="X100" s="23">
        <f t="shared" si="54"/>
        <v>31.2</v>
      </c>
      <c r="Y100" s="23">
        <f t="shared" si="54"/>
        <v>0</v>
      </c>
      <c r="Z100" s="23">
        <f t="shared" si="54"/>
        <v>91.2</v>
      </c>
      <c r="AA100" s="23">
        <f t="shared" si="54"/>
        <v>0</v>
      </c>
      <c r="AB100" s="23">
        <f t="shared" si="54"/>
        <v>171.2</v>
      </c>
      <c r="AC100" s="23">
        <f t="shared" si="54"/>
        <v>0</v>
      </c>
      <c r="AD100" s="23">
        <f t="shared" si="54"/>
        <v>118</v>
      </c>
      <c r="AE100" s="23">
        <f t="shared" si="54"/>
        <v>0</v>
      </c>
      <c r="AF100" s="144" t="s">
        <v>51</v>
      </c>
      <c r="AG100" s="18">
        <f t="shared" si="34"/>
        <v>630</v>
      </c>
      <c r="AH100" s="18">
        <f t="shared" si="35"/>
        <v>249.59999999999997</v>
      </c>
      <c r="AI100" s="18">
        <f t="shared" si="36"/>
        <v>249.40000000000003</v>
      </c>
      <c r="AJ100" s="19">
        <f t="shared" si="37"/>
        <v>-0.19999999999993179</v>
      </c>
    </row>
    <row r="101" spans="1:36" ht="23.25" customHeight="1" x14ac:dyDescent="0.3">
      <c r="A101" s="24" t="s">
        <v>29</v>
      </c>
      <c r="B101" s="25"/>
      <c r="C101" s="25"/>
      <c r="D101" s="25"/>
      <c r="E101" s="25"/>
      <c r="F101" s="45"/>
      <c r="G101" s="45"/>
      <c r="H101" s="26"/>
      <c r="I101" s="34"/>
      <c r="J101" s="34"/>
      <c r="K101" s="34"/>
      <c r="L101" s="34"/>
      <c r="M101" s="34"/>
      <c r="N101" s="26"/>
      <c r="O101" s="26"/>
      <c r="P101" s="26"/>
      <c r="Q101" s="26"/>
      <c r="R101" s="26"/>
      <c r="S101" s="26"/>
      <c r="T101" s="26"/>
      <c r="U101" s="26"/>
      <c r="V101" s="34"/>
      <c r="W101" s="34"/>
      <c r="X101" s="34"/>
      <c r="Y101" s="34"/>
      <c r="Z101" s="34"/>
      <c r="AA101" s="26"/>
      <c r="AB101" s="26"/>
      <c r="AC101" s="26"/>
      <c r="AD101" s="34"/>
      <c r="AE101" s="46"/>
      <c r="AF101" s="145"/>
      <c r="AG101" s="18">
        <f t="shared" si="34"/>
        <v>0</v>
      </c>
      <c r="AH101" s="18">
        <f t="shared" si="35"/>
        <v>0</v>
      </c>
      <c r="AI101" s="18">
        <f t="shared" si="36"/>
        <v>0</v>
      </c>
      <c r="AJ101" s="19">
        <f>E101-C101</f>
        <v>0</v>
      </c>
    </row>
    <row r="102" spans="1:36" ht="23.25" customHeight="1" x14ac:dyDescent="0.3">
      <c r="A102" s="28" t="s">
        <v>30</v>
      </c>
      <c r="B102" s="25"/>
      <c r="C102" s="25"/>
      <c r="D102" s="25"/>
      <c r="E102" s="25"/>
      <c r="F102" s="45"/>
      <c r="G102" s="45"/>
      <c r="H102" s="26"/>
      <c r="I102" s="80"/>
      <c r="J102" s="80"/>
      <c r="K102" s="80"/>
      <c r="L102" s="80"/>
      <c r="M102" s="81"/>
      <c r="N102" s="82"/>
      <c r="O102" s="82"/>
      <c r="P102" s="82"/>
      <c r="Q102" s="82"/>
      <c r="R102" s="82"/>
      <c r="S102" s="82"/>
      <c r="T102" s="82"/>
      <c r="U102" s="82"/>
      <c r="V102" s="81"/>
      <c r="W102" s="81"/>
      <c r="X102" s="80"/>
      <c r="Y102" s="80"/>
      <c r="Z102" s="80"/>
      <c r="AA102" s="80"/>
      <c r="AB102" s="80"/>
      <c r="AC102" s="80"/>
      <c r="AD102" s="80"/>
      <c r="AE102" s="46"/>
      <c r="AF102" s="145"/>
      <c r="AG102" s="18">
        <f t="shared" si="34"/>
        <v>0</v>
      </c>
      <c r="AH102" s="18">
        <f t="shared" si="35"/>
        <v>0</v>
      </c>
      <c r="AI102" s="18">
        <f t="shared" si="36"/>
        <v>0</v>
      </c>
      <c r="AJ102" s="19">
        <f t="shared" si="37"/>
        <v>0</v>
      </c>
    </row>
    <row r="103" spans="1:36" ht="23.25" customHeight="1" x14ac:dyDescent="0.3">
      <c r="A103" s="24" t="s">
        <v>31</v>
      </c>
      <c r="B103" s="25">
        <f>H103+J103+L103+N103+P103+R103+T103+V103+X103+Z103+AB103+AD103</f>
        <v>630</v>
      </c>
      <c r="C103" s="25">
        <f>H103+J103+L103+N103+P103+R103+T103+V103+X103</f>
        <v>249.59999999999997</v>
      </c>
      <c r="D103" s="25">
        <v>249.4</v>
      </c>
      <c r="E103" s="25">
        <f>I103+K103+M103+O103+Q103+S103+U103+W103+Y103+AA103+AC103+AE103</f>
        <v>249.40000000000003</v>
      </c>
      <c r="F103" s="25">
        <f>E103/B103*100</f>
        <v>39.587301587301596</v>
      </c>
      <c r="G103" s="25">
        <f>E103/C103*100</f>
        <v>99.919871794871824</v>
      </c>
      <c r="H103" s="47">
        <v>0</v>
      </c>
      <c r="I103" s="47">
        <v>0</v>
      </c>
      <c r="J103" s="47">
        <v>31.2</v>
      </c>
      <c r="K103" s="47">
        <v>31.18</v>
      </c>
      <c r="L103" s="47">
        <v>31.2</v>
      </c>
      <c r="M103" s="47">
        <v>31.18</v>
      </c>
      <c r="N103" s="47">
        <v>62.4</v>
      </c>
      <c r="O103" s="47">
        <v>62.36</v>
      </c>
      <c r="P103" s="47">
        <v>0</v>
      </c>
      <c r="Q103" s="47">
        <v>31.17</v>
      </c>
      <c r="R103" s="47">
        <v>31.2</v>
      </c>
      <c r="S103" s="47">
        <v>31.17</v>
      </c>
      <c r="T103" s="47">
        <v>31.2</v>
      </c>
      <c r="U103" s="47">
        <v>31.17</v>
      </c>
      <c r="V103" s="48">
        <v>31.2</v>
      </c>
      <c r="W103" s="48">
        <v>31.17</v>
      </c>
      <c r="X103" s="48">
        <v>31.2</v>
      </c>
      <c r="Y103" s="48">
        <v>0</v>
      </c>
      <c r="Z103" s="48">
        <v>91.2</v>
      </c>
      <c r="AA103" s="48">
        <v>0</v>
      </c>
      <c r="AB103" s="48">
        <v>171.2</v>
      </c>
      <c r="AC103" s="48">
        <v>0</v>
      </c>
      <c r="AD103" s="48">
        <v>118</v>
      </c>
      <c r="AE103" s="83">
        <v>0</v>
      </c>
      <c r="AF103" s="145"/>
      <c r="AG103" s="18">
        <f t="shared" si="34"/>
        <v>630</v>
      </c>
      <c r="AH103" s="18">
        <f t="shared" si="35"/>
        <v>249.59999999999997</v>
      </c>
      <c r="AI103" s="18">
        <f t="shared" si="36"/>
        <v>249.40000000000003</v>
      </c>
      <c r="AJ103" s="19">
        <f t="shared" si="37"/>
        <v>-0.19999999999993179</v>
      </c>
    </row>
    <row r="104" spans="1:36" ht="23.25" customHeight="1" x14ac:dyDescent="0.25">
      <c r="A104" s="37" t="s">
        <v>32</v>
      </c>
      <c r="B104" s="45"/>
      <c r="C104" s="45"/>
      <c r="D104" s="45"/>
      <c r="E104" s="45"/>
      <c r="F104" s="45"/>
      <c r="G104" s="45"/>
      <c r="H104" s="26"/>
      <c r="I104" s="34"/>
      <c r="J104" s="34"/>
      <c r="K104" s="34"/>
      <c r="L104" s="34"/>
      <c r="M104" s="34"/>
      <c r="N104" s="26"/>
      <c r="O104" s="26"/>
      <c r="P104" s="26"/>
      <c r="Q104" s="26"/>
      <c r="R104" s="26"/>
      <c r="S104" s="26"/>
      <c r="T104" s="26"/>
      <c r="U104" s="26"/>
      <c r="V104" s="34"/>
      <c r="W104" s="34"/>
      <c r="X104" s="34"/>
      <c r="Y104" s="34"/>
      <c r="Z104" s="34"/>
      <c r="AA104" s="26"/>
      <c r="AB104" s="26"/>
      <c r="AC104" s="26"/>
      <c r="AD104" s="34"/>
      <c r="AE104" s="46"/>
      <c r="AF104" s="145"/>
      <c r="AG104" s="18">
        <f t="shared" si="34"/>
        <v>0</v>
      </c>
      <c r="AH104" s="18">
        <f t="shared" si="35"/>
        <v>0</v>
      </c>
      <c r="AI104" s="18">
        <f t="shared" si="36"/>
        <v>0</v>
      </c>
      <c r="AJ104" s="19">
        <f t="shared" si="37"/>
        <v>0</v>
      </c>
    </row>
    <row r="105" spans="1:36" ht="23.25" customHeight="1" x14ac:dyDescent="0.3">
      <c r="A105" s="39" t="s">
        <v>33</v>
      </c>
      <c r="B105" s="45"/>
      <c r="C105" s="45"/>
      <c r="D105" s="45"/>
      <c r="E105" s="45"/>
      <c r="F105" s="45"/>
      <c r="G105" s="45"/>
      <c r="H105" s="26"/>
      <c r="I105" s="34"/>
      <c r="J105" s="34"/>
      <c r="K105" s="34"/>
      <c r="L105" s="34"/>
      <c r="M105" s="34"/>
      <c r="N105" s="26"/>
      <c r="O105" s="26"/>
      <c r="P105" s="26"/>
      <c r="Q105" s="26"/>
      <c r="R105" s="26"/>
      <c r="S105" s="26"/>
      <c r="T105" s="26"/>
      <c r="U105" s="26"/>
      <c r="V105" s="34"/>
      <c r="W105" s="34"/>
      <c r="X105" s="34"/>
      <c r="Y105" s="34"/>
      <c r="Z105" s="34"/>
      <c r="AA105" s="26"/>
      <c r="AB105" s="26"/>
      <c r="AC105" s="26"/>
      <c r="AD105" s="34"/>
      <c r="AE105" s="46"/>
      <c r="AF105" s="146"/>
      <c r="AG105" s="18">
        <f t="shared" si="34"/>
        <v>0</v>
      </c>
      <c r="AH105" s="18">
        <f t="shared" si="35"/>
        <v>0</v>
      </c>
      <c r="AI105" s="18">
        <f t="shared" si="36"/>
        <v>0</v>
      </c>
      <c r="AJ105" s="19">
        <f t="shared" si="37"/>
        <v>0</v>
      </c>
    </row>
    <row r="106" spans="1:36" ht="30.75" customHeight="1" x14ac:dyDescent="0.25">
      <c r="A106" s="138" t="s">
        <v>52</v>
      </c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40"/>
      <c r="AF106" s="84"/>
      <c r="AG106" s="18"/>
      <c r="AH106" s="18"/>
      <c r="AI106" s="18"/>
      <c r="AJ106" s="19"/>
    </row>
    <row r="107" spans="1:36" ht="41.25" customHeight="1" x14ac:dyDescent="0.3">
      <c r="A107" s="85" t="s">
        <v>28</v>
      </c>
      <c r="B107" s="23">
        <f>B108+B109+B110+B112</f>
        <v>26.1</v>
      </c>
      <c r="C107" s="23">
        <f t="shared" ref="C107:E107" si="55">C108+C109+C110+C112</f>
        <v>26.1</v>
      </c>
      <c r="D107" s="23">
        <f t="shared" si="55"/>
        <v>26.1</v>
      </c>
      <c r="E107" s="23">
        <f t="shared" si="55"/>
        <v>26.1</v>
      </c>
      <c r="F107" s="23">
        <f>E107/B107*100</f>
        <v>100</v>
      </c>
      <c r="G107" s="23">
        <f>E107/C107*100</f>
        <v>100</v>
      </c>
      <c r="H107" s="23">
        <f>H108+H109+H110+H112</f>
        <v>0</v>
      </c>
      <c r="I107" s="23">
        <f t="shared" ref="I107:AE107" si="56">I108+I109+I110+I112</f>
        <v>0</v>
      </c>
      <c r="J107" s="23">
        <f t="shared" si="56"/>
        <v>0</v>
      </c>
      <c r="K107" s="23">
        <f t="shared" si="56"/>
        <v>0</v>
      </c>
      <c r="L107" s="23">
        <f t="shared" si="56"/>
        <v>0</v>
      </c>
      <c r="M107" s="23">
        <f t="shared" si="56"/>
        <v>0</v>
      </c>
      <c r="N107" s="23">
        <f t="shared" si="56"/>
        <v>26.1</v>
      </c>
      <c r="O107" s="23">
        <f t="shared" si="56"/>
        <v>26.1</v>
      </c>
      <c r="P107" s="23">
        <f t="shared" si="56"/>
        <v>0</v>
      </c>
      <c r="Q107" s="23">
        <f t="shared" si="56"/>
        <v>0</v>
      </c>
      <c r="R107" s="23">
        <f t="shared" si="56"/>
        <v>0</v>
      </c>
      <c r="S107" s="23">
        <f t="shared" si="56"/>
        <v>0</v>
      </c>
      <c r="T107" s="23">
        <f t="shared" si="56"/>
        <v>0</v>
      </c>
      <c r="U107" s="23">
        <f t="shared" si="56"/>
        <v>0</v>
      </c>
      <c r="V107" s="23">
        <f t="shared" si="56"/>
        <v>0</v>
      </c>
      <c r="W107" s="23">
        <f t="shared" si="56"/>
        <v>0</v>
      </c>
      <c r="X107" s="23">
        <f t="shared" si="56"/>
        <v>0</v>
      </c>
      <c r="Y107" s="23">
        <f t="shared" si="56"/>
        <v>0</v>
      </c>
      <c r="Z107" s="23">
        <f t="shared" si="56"/>
        <v>0</v>
      </c>
      <c r="AA107" s="23">
        <f t="shared" si="56"/>
        <v>0</v>
      </c>
      <c r="AB107" s="23">
        <f t="shared" si="56"/>
        <v>0</v>
      </c>
      <c r="AC107" s="23">
        <f t="shared" si="56"/>
        <v>0</v>
      </c>
      <c r="AD107" s="23">
        <f t="shared" si="56"/>
        <v>0</v>
      </c>
      <c r="AE107" s="23">
        <f t="shared" si="56"/>
        <v>0</v>
      </c>
      <c r="AF107" s="72"/>
      <c r="AG107" s="18">
        <f t="shared" si="34"/>
        <v>26.1</v>
      </c>
      <c r="AH107" s="18">
        <f t="shared" si="35"/>
        <v>26.1</v>
      </c>
      <c r="AI107" s="18">
        <f t="shared" si="36"/>
        <v>26.1</v>
      </c>
      <c r="AJ107" s="19">
        <f t="shared" si="37"/>
        <v>0</v>
      </c>
    </row>
    <row r="108" spans="1:36" ht="20.25" customHeight="1" x14ac:dyDescent="0.3">
      <c r="A108" s="24" t="s">
        <v>29</v>
      </c>
      <c r="B108" s="25">
        <f t="shared" ref="B108:AE112" si="57">B115</f>
        <v>0</v>
      </c>
      <c r="C108" s="25">
        <f t="shared" si="57"/>
        <v>0</v>
      </c>
      <c r="D108" s="25">
        <f t="shared" si="57"/>
        <v>0</v>
      </c>
      <c r="E108" s="25">
        <f t="shared" si="57"/>
        <v>0</v>
      </c>
      <c r="F108" s="25" t="e">
        <f t="shared" ref="F108:F112" si="58">E108/B108*100</f>
        <v>#DIV/0!</v>
      </c>
      <c r="G108" s="25" t="e">
        <f t="shared" ref="G108:G112" si="59">E108/C108*100</f>
        <v>#DIV/0!</v>
      </c>
      <c r="H108" s="26">
        <f t="shared" si="57"/>
        <v>0</v>
      </c>
      <c r="I108" s="26">
        <f t="shared" si="57"/>
        <v>0</v>
      </c>
      <c r="J108" s="26">
        <f t="shared" si="57"/>
        <v>0</v>
      </c>
      <c r="K108" s="26">
        <f t="shared" si="57"/>
        <v>0</v>
      </c>
      <c r="L108" s="26">
        <f t="shared" si="57"/>
        <v>0</v>
      </c>
      <c r="M108" s="34">
        <f t="shared" si="57"/>
        <v>0</v>
      </c>
      <c r="N108" s="26">
        <f t="shared" si="57"/>
        <v>0</v>
      </c>
      <c r="O108" s="26">
        <f t="shared" si="57"/>
        <v>0</v>
      </c>
      <c r="P108" s="26">
        <f t="shared" si="57"/>
        <v>0</v>
      </c>
      <c r="Q108" s="26">
        <f t="shared" si="57"/>
        <v>0</v>
      </c>
      <c r="R108" s="26">
        <f t="shared" si="57"/>
        <v>0</v>
      </c>
      <c r="S108" s="26">
        <f t="shared" si="57"/>
        <v>0</v>
      </c>
      <c r="T108" s="26">
        <f t="shared" si="57"/>
        <v>0</v>
      </c>
      <c r="U108" s="26">
        <f t="shared" si="57"/>
        <v>0</v>
      </c>
      <c r="V108" s="34">
        <f t="shared" si="57"/>
        <v>0</v>
      </c>
      <c r="W108" s="34">
        <f t="shared" si="57"/>
        <v>0</v>
      </c>
      <c r="X108" s="26">
        <f t="shared" si="57"/>
        <v>0</v>
      </c>
      <c r="Y108" s="26">
        <f t="shared" si="57"/>
        <v>0</v>
      </c>
      <c r="Z108" s="26">
        <f t="shared" si="57"/>
        <v>0</v>
      </c>
      <c r="AA108" s="26">
        <f t="shared" si="57"/>
        <v>0</v>
      </c>
      <c r="AB108" s="26">
        <f t="shared" si="57"/>
        <v>0</v>
      </c>
      <c r="AC108" s="26">
        <f t="shared" si="57"/>
        <v>0</v>
      </c>
      <c r="AD108" s="26">
        <f t="shared" si="57"/>
        <v>0</v>
      </c>
      <c r="AE108" s="46">
        <f t="shared" si="57"/>
        <v>0</v>
      </c>
      <c r="AF108" s="72"/>
      <c r="AG108" s="18">
        <f t="shared" si="34"/>
        <v>0</v>
      </c>
      <c r="AH108" s="18">
        <f t="shared" si="35"/>
        <v>0</v>
      </c>
      <c r="AI108" s="18">
        <f t="shared" si="36"/>
        <v>0</v>
      </c>
      <c r="AJ108" s="19">
        <f t="shared" si="37"/>
        <v>0</v>
      </c>
    </row>
    <row r="109" spans="1:36" ht="28.5" customHeight="1" x14ac:dyDescent="0.3">
      <c r="A109" s="28" t="s">
        <v>30</v>
      </c>
      <c r="B109" s="25">
        <f t="shared" si="57"/>
        <v>0</v>
      </c>
      <c r="C109" s="25">
        <f t="shared" si="57"/>
        <v>0</v>
      </c>
      <c r="D109" s="25">
        <f t="shared" si="57"/>
        <v>0</v>
      </c>
      <c r="E109" s="25">
        <f t="shared" si="57"/>
        <v>0</v>
      </c>
      <c r="F109" s="25" t="e">
        <f t="shared" si="58"/>
        <v>#DIV/0!</v>
      </c>
      <c r="G109" s="25" t="e">
        <f t="shared" si="59"/>
        <v>#DIV/0!</v>
      </c>
      <c r="H109" s="26">
        <f t="shared" si="57"/>
        <v>0</v>
      </c>
      <c r="I109" s="26">
        <f t="shared" si="57"/>
        <v>0</v>
      </c>
      <c r="J109" s="26">
        <f t="shared" si="57"/>
        <v>0</v>
      </c>
      <c r="K109" s="26">
        <f t="shared" si="57"/>
        <v>0</v>
      </c>
      <c r="L109" s="26">
        <f t="shared" si="57"/>
        <v>0</v>
      </c>
      <c r="M109" s="34">
        <f t="shared" si="57"/>
        <v>0</v>
      </c>
      <c r="N109" s="26">
        <f t="shared" si="57"/>
        <v>0</v>
      </c>
      <c r="O109" s="26">
        <f t="shared" si="57"/>
        <v>0</v>
      </c>
      <c r="P109" s="26">
        <f t="shared" si="57"/>
        <v>0</v>
      </c>
      <c r="Q109" s="26">
        <f t="shared" si="57"/>
        <v>0</v>
      </c>
      <c r="R109" s="26">
        <f t="shared" si="57"/>
        <v>0</v>
      </c>
      <c r="S109" s="26">
        <f>S115</f>
        <v>0</v>
      </c>
      <c r="T109" s="26">
        <f t="shared" si="57"/>
        <v>0</v>
      </c>
      <c r="U109" s="26">
        <f t="shared" si="57"/>
        <v>0</v>
      </c>
      <c r="V109" s="34">
        <f t="shared" si="57"/>
        <v>0</v>
      </c>
      <c r="W109" s="34">
        <f t="shared" si="57"/>
        <v>0</v>
      </c>
      <c r="X109" s="26">
        <f t="shared" si="57"/>
        <v>0</v>
      </c>
      <c r="Y109" s="26">
        <f t="shared" si="57"/>
        <v>0</v>
      </c>
      <c r="Z109" s="26">
        <f t="shared" si="57"/>
        <v>0</v>
      </c>
      <c r="AA109" s="26">
        <f t="shared" si="57"/>
        <v>0</v>
      </c>
      <c r="AB109" s="26">
        <f t="shared" si="57"/>
        <v>0</v>
      </c>
      <c r="AC109" s="26">
        <f t="shared" si="57"/>
        <v>0</v>
      </c>
      <c r="AD109" s="26">
        <f t="shared" si="57"/>
        <v>0</v>
      </c>
      <c r="AE109" s="46">
        <f t="shared" si="57"/>
        <v>0</v>
      </c>
      <c r="AF109" s="72"/>
      <c r="AG109" s="18">
        <f t="shared" si="34"/>
        <v>0</v>
      </c>
      <c r="AH109" s="18">
        <f t="shared" si="35"/>
        <v>0</v>
      </c>
      <c r="AI109" s="18">
        <f t="shared" si="36"/>
        <v>0</v>
      </c>
      <c r="AJ109" s="19">
        <f t="shared" si="37"/>
        <v>0</v>
      </c>
    </row>
    <row r="110" spans="1:36" ht="28.5" customHeight="1" x14ac:dyDescent="0.3">
      <c r="A110" s="24" t="s">
        <v>31</v>
      </c>
      <c r="B110" s="25">
        <f t="shared" si="57"/>
        <v>26.1</v>
      </c>
      <c r="C110" s="25">
        <f>C117</f>
        <v>26.1</v>
      </c>
      <c r="D110" s="25">
        <f t="shared" si="57"/>
        <v>26.1</v>
      </c>
      <c r="E110" s="25">
        <f t="shared" si="57"/>
        <v>26.1</v>
      </c>
      <c r="F110" s="25">
        <f t="shared" si="58"/>
        <v>100</v>
      </c>
      <c r="G110" s="25">
        <f t="shared" si="59"/>
        <v>100</v>
      </c>
      <c r="H110" s="26">
        <f t="shared" si="57"/>
        <v>0</v>
      </c>
      <c r="I110" s="26">
        <f t="shared" si="57"/>
        <v>0</v>
      </c>
      <c r="J110" s="26">
        <f t="shared" si="57"/>
        <v>0</v>
      </c>
      <c r="K110" s="26">
        <f t="shared" si="57"/>
        <v>0</v>
      </c>
      <c r="L110" s="26">
        <f t="shared" si="57"/>
        <v>0</v>
      </c>
      <c r="M110" s="34">
        <f t="shared" si="57"/>
        <v>0</v>
      </c>
      <c r="N110" s="26">
        <f t="shared" si="57"/>
        <v>26.1</v>
      </c>
      <c r="O110" s="26">
        <f t="shared" si="57"/>
        <v>26.1</v>
      </c>
      <c r="P110" s="26">
        <f t="shared" si="57"/>
        <v>0</v>
      </c>
      <c r="Q110" s="26">
        <f t="shared" si="57"/>
        <v>0</v>
      </c>
      <c r="R110" s="26">
        <f t="shared" si="57"/>
        <v>0</v>
      </c>
      <c r="S110" s="26">
        <f>S117</f>
        <v>0</v>
      </c>
      <c r="T110" s="26">
        <f t="shared" si="57"/>
        <v>0</v>
      </c>
      <c r="U110" s="26">
        <f t="shared" si="57"/>
        <v>0</v>
      </c>
      <c r="V110" s="34">
        <f t="shared" si="57"/>
        <v>0</v>
      </c>
      <c r="W110" s="34">
        <f t="shared" si="57"/>
        <v>0</v>
      </c>
      <c r="X110" s="26">
        <f t="shared" si="57"/>
        <v>0</v>
      </c>
      <c r="Y110" s="26">
        <f t="shared" si="57"/>
        <v>0</v>
      </c>
      <c r="Z110" s="26">
        <f t="shared" si="57"/>
        <v>0</v>
      </c>
      <c r="AA110" s="26">
        <f t="shared" si="57"/>
        <v>0</v>
      </c>
      <c r="AB110" s="26">
        <f t="shared" si="57"/>
        <v>0</v>
      </c>
      <c r="AC110" s="26">
        <f t="shared" si="57"/>
        <v>0</v>
      </c>
      <c r="AD110" s="26">
        <f t="shared" si="57"/>
        <v>0</v>
      </c>
      <c r="AE110" s="46">
        <f t="shared" si="57"/>
        <v>0</v>
      </c>
      <c r="AF110" s="72"/>
      <c r="AG110" s="18">
        <f t="shared" si="34"/>
        <v>26.1</v>
      </c>
      <c r="AH110" s="18">
        <f t="shared" si="35"/>
        <v>26.1</v>
      </c>
      <c r="AI110" s="18">
        <f t="shared" si="36"/>
        <v>26.1</v>
      </c>
      <c r="AJ110" s="19">
        <f t="shared" si="37"/>
        <v>0</v>
      </c>
    </row>
    <row r="111" spans="1:36" ht="23.25" customHeight="1" x14ac:dyDescent="0.3">
      <c r="A111" s="38" t="s">
        <v>32</v>
      </c>
      <c r="B111" s="25">
        <f t="shared" si="57"/>
        <v>0</v>
      </c>
      <c r="C111" s="25">
        <f t="shared" si="57"/>
        <v>0</v>
      </c>
      <c r="D111" s="25">
        <f t="shared" si="57"/>
        <v>0</v>
      </c>
      <c r="E111" s="25">
        <f t="shared" si="57"/>
        <v>0</v>
      </c>
      <c r="F111" s="25" t="e">
        <f t="shared" si="58"/>
        <v>#DIV/0!</v>
      </c>
      <c r="G111" s="25" t="e">
        <f t="shared" si="59"/>
        <v>#DIV/0!</v>
      </c>
      <c r="H111" s="26">
        <f t="shared" si="57"/>
        <v>0</v>
      </c>
      <c r="I111" s="26">
        <f t="shared" si="57"/>
        <v>0</v>
      </c>
      <c r="J111" s="26">
        <f t="shared" si="57"/>
        <v>0</v>
      </c>
      <c r="K111" s="26">
        <f t="shared" si="57"/>
        <v>0</v>
      </c>
      <c r="L111" s="26">
        <f t="shared" si="57"/>
        <v>0</v>
      </c>
      <c r="M111" s="34">
        <f t="shared" si="57"/>
        <v>0</v>
      </c>
      <c r="N111" s="26">
        <f t="shared" si="57"/>
        <v>0</v>
      </c>
      <c r="O111" s="26">
        <f t="shared" si="57"/>
        <v>0</v>
      </c>
      <c r="P111" s="26">
        <f t="shared" si="57"/>
        <v>0</v>
      </c>
      <c r="Q111" s="26">
        <f t="shared" si="57"/>
        <v>0</v>
      </c>
      <c r="R111" s="26">
        <f t="shared" si="57"/>
        <v>0</v>
      </c>
      <c r="S111" s="26">
        <f>S118</f>
        <v>0</v>
      </c>
      <c r="T111" s="26">
        <f t="shared" si="57"/>
        <v>0</v>
      </c>
      <c r="U111" s="26">
        <f t="shared" si="57"/>
        <v>0</v>
      </c>
      <c r="V111" s="34">
        <f t="shared" si="57"/>
        <v>0</v>
      </c>
      <c r="W111" s="34">
        <f t="shared" si="57"/>
        <v>0</v>
      </c>
      <c r="X111" s="26">
        <f t="shared" si="57"/>
        <v>0</v>
      </c>
      <c r="Y111" s="26">
        <f t="shared" si="57"/>
        <v>0</v>
      </c>
      <c r="Z111" s="26">
        <f t="shared" si="57"/>
        <v>0</v>
      </c>
      <c r="AA111" s="26">
        <f t="shared" si="57"/>
        <v>0</v>
      </c>
      <c r="AB111" s="26">
        <f t="shared" si="57"/>
        <v>0</v>
      </c>
      <c r="AC111" s="26">
        <f t="shared" si="57"/>
        <v>0</v>
      </c>
      <c r="AD111" s="26">
        <f t="shared" si="57"/>
        <v>0</v>
      </c>
      <c r="AE111" s="46">
        <f t="shared" si="57"/>
        <v>0</v>
      </c>
      <c r="AF111" s="72"/>
      <c r="AG111" s="18">
        <f t="shared" si="34"/>
        <v>0</v>
      </c>
      <c r="AH111" s="18">
        <f t="shared" si="35"/>
        <v>0</v>
      </c>
      <c r="AI111" s="18">
        <f t="shared" si="36"/>
        <v>0</v>
      </c>
      <c r="AJ111" s="19">
        <f t="shared" si="37"/>
        <v>0</v>
      </c>
    </row>
    <row r="112" spans="1:36" ht="21.75" customHeight="1" x14ac:dyDescent="0.3">
      <c r="A112" s="39" t="s">
        <v>33</v>
      </c>
      <c r="B112" s="25">
        <f t="shared" si="57"/>
        <v>0</v>
      </c>
      <c r="C112" s="25">
        <f t="shared" si="57"/>
        <v>0</v>
      </c>
      <c r="D112" s="25">
        <f t="shared" si="57"/>
        <v>0</v>
      </c>
      <c r="E112" s="25">
        <f t="shared" si="57"/>
        <v>0</v>
      </c>
      <c r="F112" s="25" t="e">
        <f t="shared" si="58"/>
        <v>#DIV/0!</v>
      </c>
      <c r="G112" s="25" t="e">
        <f t="shared" si="59"/>
        <v>#DIV/0!</v>
      </c>
      <c r="H112" s="26">
        <f t="shared" si="57"/>
        <v>0</v>
      </c>
      <c r="I112" s="26">
        <f t="shared" si="57"/>
        <v>0</v>
      </c>
      <c r="J112" s="26">
        <f t="shared" si="57"/>
        <v>0</v>
      </c>
      <c r="K112" s="26">
        <f>K118</f>
        <v>0</v>
      </c>
      <c r="L112" s="26">
        <f t="shared" si="57"/>
        <v>0</v>
      </c>
      <c r="M112" s="34">
        <f t="shared" si="57"/>
        <v>0</v>
      </c>
      <c r="N112" s="26">
        <f t="shared" si="57"/>
        <v>0</v>
      </c>
      <c r="O112" s="26">
        <f t="shared" si="57"/>
        <v>0</v>
      </c>
      <c r="P112" s="26">
        <f t="shared" si="57"/>
        <v>0</v>
      </c>
      <c r="Q112" s="26">
        <f t="shared" si="57"/>
        <v>0</v>
      </c>
      <c r="R112" s="26">
        <f t="shared" si="57"/>
        <v>0</v>
      </c>
      <c r="S112" s="26">
        <f>S119</f>
        <v>0</v>
      </c>
      <c r="T112" s="26">
        <f t="shared" si="57"/>
        <v>0</v>
      </c>
      <c r="U112" s="26">
        <f t="shared" si="57"/>
        <v>0</v>
      </c>
      <c r="V112" s="34">
        <f t="shared" si="57"/>
        <v>0</v>
      </c>
      <c r="W112" s="34">
        <f t="shared" si="57"/>
        <v>0</v>
      </c>
      <c r="X112" s="26">
        <f t="shared" si="57"/>
        <v>0</v>
      </c>
      <c r="Y112" s="26">
        <f t="shared" si="57"/>
        <v>0</v>
      </c>
      <c r="Z112" s="26">
        <f t="shared" si="57"/>
        <v>0</v>
      </c>
      <c r="AA112" s="26">
        <f t="shared" si="57"/>
        <v>0</v>
      </c>
      <c r="AB112" s="26">
        <f t="shared" si="57"/>
        <v>0</v>
      </c>
      <c r="AC112" s="26">
        <f t="shared" si="57"/>
        <v>0</v>
      </c>
      <c r="AD112" s="26">
        <f t="shared" si="57"/>
        <v>0</v>
      </c>
      <c r="AE112" s="46">
        <f t="shared" si="57"/>
        <v>0</v>
      </c>
      <c r="AF112" s="72"/>
      <c r="AG112" s="18">
        <f t="shared" si="34"/>
        <v>0</v>
      </c>
      <c r="AH112" s="18">
        <f t="shared" si="35"/>
        <v>0</v>
      </c>
      <c r="AI112" s="18">
        <f t="shared" si="36"/>
        <v>0</v>
      </c>
      <c r="AJ112" s="19">
        <f t="shared" si="37"/>
        <v>0</v>
      </c>
    </row>
    <row r="113" spans="1:36" ht="28.5" customHeight="1" x14ac:dyDescent="0.3">
      <c r="A113" s="141" t="s">
        <v>53</v>
      </c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142"/>
      <c r="AE113" s="143"/>
      <c r="AF113" s="86"/>
      <c r="AG113" s="18"/>
      <c r="AH113" s="18"/>
      <c r="AI113" s="18"/>
      <c r="AJ113" s="19"/>
    </row>
    <row r="114" spans="1:36" ht="39.75" customHeight="1" x14ac:dyDescent="0.25">
      <c r="A114" s="87" t="s">
        <v>28</v>
      </c>
      <c r="B114" s="31">
        <f>B115+B116+B117+B119</f>
        <v>26.1</v>
      </c>
      <c r="C114" s="31">
        <f t="shared" ref="C114:E114" si="60">C115+C116+C117+C119</f>
        <v>26.1</v>
      </c>
      <c r="D114" s="31">
        <f t="shared" si="60"/>
        <v>26.1</v>
      </c>
      <c r="E114" s="31">
        <f t="shared" si="60"/>
        <v>26.1</v>
      </c>
      <c r="F114" s="23">
        <f t="shared" ref="F114" si="61">E114/B114*100</f>
        <v>100</v>
      </c>
      <c r="G114" s="23">
        <f t="shared" ref="G114" si="62">E114/C114*100</f>
        <v>100</v>
      </c>
      <c r="H114" s="23">
        <f>H115+H116+H117+H119</f>
        <v>0</v>
      </c>
      <c r="I114" s="23">
        <f t="shared" ref="I114:AE114" si="63">I115+I116+I117+I119</f>
        <v>0</v>
      </c>
      <c r="J114" s="23">
        <f t="shared" si="63"/>
        <v>0</v>
      </c>
      <c r="K114" s="23">
        <f t="shared" si="63"/>
        <v>0</v>
      </c>
      <c r="L114" s="23">
        <f t="shared" si="63"/>
        <v>0</v>
      </c>
      <c r="M114" s="23">
        <f t="shared" si="63"/>
        <v>0</v>
      </c>
      <c r="N114" s="23">
        <f t="shared" si="63"/>
        <v>26.1</v>
      </c>
      <c r="O114" s="23">
        <f t="shared" si="63"/>
        <v>26.1</v>
      </c>
      <c r="P114" s="23">
        <f t="shared" si="63"/>
        <v>0</v>
      </c>
      <c r="Q114" s="23">
        <f t="shared" si="63"/>
        <v>0</v>
      </c>
      <c r="R114" s="23">
        <f t="shared" si="63"/>
        <v>0</v>
      </c>
      <c r="S114" s="23">
        <f t="shared" si="63"/>
        <v>0</v>
      </c>
      <c r="T114" s="23">
        <f t="shared" si="63"/>
        <v>0</v>
      </c>
      <c r="U114" s="23">
        <f t="shared" si="63"/>
        <v>0</v>
      </c>
      <c r="V114" s="23">
        <f t="shared" si="63"/>
        <v>0</v>
      </c>
      <c r="W114" s="23">
        <f t="shared" si="63"/>
        <v>0</v>
      </c>
      <c r="X114" s="23">
        <f t="shared" si="63"/>
        <v>0</v>
      </c>
      <c r="Y114" s="23">
        <f t="shared" si="63"/>
        <v>0</v>
      </c>
      <c r="Z114" s="23">
        <f t="shared" si="63"/>
        <v>0</v>
      </c>
      <c r="AA114" s="23">
        <f t="shared" si="63"/>
        <v>0</v>
      </c>
      <c r="AB114" s="23">
        <f t="shared" si="63"/>
        <v>0</v>
      </c>
      <c r="AC114" s="23">
        <f t="shared" si="63"/>
        <v>0</v>
      </c>
      <c r="AD114" s="23">
        <f t="shared" si="63"/>
        <v>0</v>
      </c>
      <c r="AE114" s="23">
        <f t="shared" si="63"/>
        <v>0</v>
      </c>
      <c r="AF114" s="144" t="s">
        <v>54</v>
      </c>
      <c r="AG114" s="18">
        <f t="shared" si="34"/>
        <v>26.1</v>
      </c>
      <c r="AH114" s="18">
        <f t="shared" si="35"/>
        <v>26.1</v>
      </c>
      <c r="AI114" s="18">
        <f t="shared" si="36"/>
        <v>26.1</v>
      </c>
      <c r="AJ114" s="19">
        <f t="shared" si="37"/>
        <v>0</v>
      </c>
    </row>
    <row r="115" spans="1:36" ht="24.75" customHeight="1" x14ac:dyDescent="0.3">
      <c r="A115" s="24" t="s">
        <v>29</v>
      </c>
      <c r="B115" s="25"/>
      <c r="C115" s="25"/>
      <c r="D115" s="25"/>
      <c r="E115" s="25"/>
      <c r="F115" s="25"/>
      <c r="G115" s="25"/>
      <c r="H115" s="26"/>
      <c r="I115" s="26"/>
      <c r="J115" s="26"/>
      <c r="K115" s="26"/>
      <c r="L115" s="26"/>
      <c r="M115" s="34"/>
      <c r="N115" s="26"/>
      <c r="O115" s="26"/>
      <c r="P115" s="26"/>
      <c r="Q115" s="26"/>
      <c r="R115" s="26"/>
      <c r="S115" s="26"/>
      <c r="T115" s="26"/>
      <c r="U115" s="26"/>
      <c r="V115" s="34"/>
      <c r="W115" s="34"/>
      <c r="X115" s="26"/>
      <c r="Y115" s="26"/>
      <c r="Z115" s="26"/>
      <c r="AA115" s="26"/>
      <c r="AB115" s="26"/>
      <c r="AC115" s="26"/>
      <c r="AD115" s="26"/>
      <c r="AE115" s="46"/>
      <c r="AF115" s="145"/>
      <c r="AG115" s="18">
        <f t="shared" si="34"/>
        <v>0</v>
      </c>
      <c r="AH115" s="18">
        <f t="shared" si="35"/>
        <v>0</v>
      </c>
      <c r="AI115" s="18">
        <f t="shared" si="36"/>
        <v>0</v>
      </c>
      <c r="AJ115" s="19">
        <f t="shared" si="37"/>
        <v>0</v>
      </c>
    </row>
    <row r="116" spans="1:36" ht="24.75" customHeight="1" x14ac:dyDescent="0.3">
      <c r="A116" s="28" t="s">
        <v>30</v>
      </c>
      <c r="B116" s="25"/>
      <c r="C116" s="25"/>
      <c r="D116" s="25"/>
      <c r="E116" s="25"/>
      <c r="F116" s="25"/>
      <c r="G116" s="25"/>
      <c r="H116" s="26"/>
      <c r="I116" s="26"/>
      <c r="J116" s="26"/>
      <c r="K116" s="26"/>
      <c r="L116" s="26"/>
      <c r="M116" s="34"/>
      <c r="N116" s="26"/>
      <c r="O116" s="26"/>
      <c r="P116" s="26"/>
      <c r="Q116" s="26"/>
      <c r="R116" s="26"/>
      <c r="S116" s="26"/>
      <c r="T116" s="26"/>
      <c r="U116" s="26"/>
      <c r="V116" s="34"/>
      <c r="W116" s="34"/>
      <c r="X116" s="26"/>
      <c r="Y116" s="26"/>
      <c r="Z116" s="26"/>
      <c r="AA116" s="26"/>
      <c r="AB116" s="26"/>
      <c r="AC116" s="26"/>
      <c r="AD116" s="26"/>
      <c r="AE116" s="46"/>
      <c r="AF116" s="145"/>
      <c r="AG116" s="18">
        <f t="shared" si="34"/>
        <v>0</v>
      </c>
      <c r="AH116" s="18">
        <f t="shared" si="35"/>
        <v>0</v>
      </c>
      <c r="AI116" s="18">
        <f t="shared" si="36"/>
        <v>0</v>
      </c>
      <c r="AJ116" s="19">
        <f t="shared" si="37"/>
        <v>0</v>
      </c>
    </row>
    <row r="117" spans="1:36" ht="27.75" customHeight="1" x14ac:dyDescent="0.3">
      <c r="A117" s="24" t="s">
        <v>31</v>
      </c>
      <c r="B117" s="45">
        <f>H117+J117+L117+N117+P117+R117+T117+V117+X117+Z117+AB117+AD117</f>
        <v>26.1</v>
      </c>
      <c r="C117" s="45">
        <f>H117+J117+L117+N117+P117</f>
        <v>26.1</v>
      </c>
      <c r="D117" s="45">
        <v>26.1</v>
      </c>
      <c r="E117" s="45">
        <f>I117+K117+M117+O117+Q117+S117+U117+W117+Y117+AA117+AC117+AE117</f>
        <v>26.1</v>
      </c>
      <c r="F117" s="45">
        <f>E117/B117*100</f>
        <v>100</v>
      </c>
      <c r="G117" s="45">
        <f>E117/C117*100</f>
        <v>100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6">
        <v>26.1</v>
      </c>
      <c r="O117" s="26">
        <v>26.1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  <c r="V117" s="26">
        <v>0</v>
      </c>
      <c r="W117" s="26">
        <v>0</v>
      </c>
      <c r="X117" s="26">
        <v>0</v>
      </c>
      <c r="Y117" s="26">
        <v>0</v>
      </c>
      <c r="Z117" s="26">
        <v>0</v>
      </c>
      <c r="AA117" s="26">
        <v>0</v>
      </c>
      <c r="AB117" s="26">
        <v>0</v>
      </c>
      <c r="AC117" s="26">
        <v>0</v>
      </c>
      <c r="AD117" s="26">
        <v>0</v>
      </c>
      <c r="AE117" s="88">
        <v>0</v>
      </c>
      <c r="AF117" s="145"/>
      <c r="AG117" s="18">
        <f t="shared" si="34"/>
        <v>26.1</v>
      </c>
      <c r="AH117" s="18">
        <f t="shared" si="35"/>
        <v>26.1</v>
      </c>
      <c r="AI117" s="18">
        <f t="shared" si="36"/>
        <v>26.1</v>
      </c>
      <c r="AJ117" s="19">
        <f t="shared" si="37"/>
        <v>0</v>
      </c>
    </row>
    <row r="118" spans="1:36" ht="26.25" customHeight="1" x14ac:dyDescent="0.25">
      <c r="A118" s="38" t="s">
        <v>32</v>
      </c>
      <c r="B118" s="25"/>
      <c r="C118" s="25"/>
      <c r="D118" s="25"/>
      <c r="E118" s="25"/>
      <c r="F118" s="25"/>
      <c r="G118" s="25"/>
      <c r="H118" s="26"/>
      <c r="I118" s="26"/>
      <c r="J118" s="26"/>
      <c r="K118" s="26"/>
      <c r="L118" s="26"/>
      <c r="M118" s="34"/>
      <c r="N118" s="26"/>
      <c r="O118" s="26"/>
      <c r="P118" s="26"/>
      <c r="Q118" s="26"/>
      <c r="R118" s="26"/>
      <c r="S118" s="26"/>
      <c r="T118" s="26"/>
      <c r="U118" s="26"/>
      <c r="V118" s="34"/>
      <c r="W118" s="34"/>
      <c r="X118" s="26"/>
      <c r="Y118" s="26"/>
      <c r="Z118" s="26"/>
      <c r="AA118" s="26"/>
      <c r="AB118" s="26"/>
      <c r="AC118" s="26"/>
      <c r="AD118" s="26"/>
      <c r="AE118" s="46"/>
      <c r="AF118" s="145"/>
      <c r="AG118" s="18">
        <f t="shared" si="34"/>
        <v>0</v>
      </c>
      <c r="AH118" s="18">
        <f t="shared" si="35"/>
        <v>0</v>
      </c>
      <c r="AI118" s="18">
        <f t="shared" si="36"/>
        <v>0</v>
      </c>
      <c r="AJ118" s="19">
        <f t="shared" si="37"/>
        <v>0</v>
      </c>
    </row>
    <row r="119" spans="1:36" ht="26.25" customHeight="1" x14ac:dyDescent="0.3">
      <c r="A119" s="39" t="s">
        <v>33</v>
      </c>
      <c r="B119" s="25"/>
      <c r="C119" s="25"/>
      <c r="D119" s="25"/>
      <c r="E119" s="25"/>
      <c r="F119" s="25"/>
      <c r="G119" s="25"/>
      <c r="H119" s="26"/>
      <c r="I119" s="26"/>
      <c r="J119" s="26"/>
      <c r="K119" s="26"/>
      <c r="L119" s="26"/>
      <c r="M119" s="34"/>
      <c r="N119" s="26"/>
      <c r="O119" s="26"/>
      <c r="P119" s="26"/>
      <c r="Q119" s="26"/>
      <c r="R119" s="26"/>
      <c r="S119" s="26"/>
      <c r="T119" s="26"/>
      <c r="U119" s="26"/>
      <c r="V119" s="34"/>
      <c r="W119" s="34"/>
      <c r="X119" s="26"/>
      <c r="Y119" s="26"/>
      <c r="Z119" s="26"/>
      <c r="AA119" s="26"/>
      <c r="AB119" s="26"/>
      <c r="AC119" s="26"/>
      <c r="AD119" s="26"/>
      <c r="AE119" s="46"/>
      <c r="AF119" s="146"/>
      <c r="AG119" s="18">
        <f t="shared" si="34"/>
        <v>0</v>
      </c>
      <c r="AH119" s="18">
        <f t="shared" si="35"/>
        <v>0</v>
      </c>
      <c r="AI119" s="18">
        <f t="shared" si="36"/>
        <v>0</v>
      </c>
      <c r="AJ119" s="19">
        <f t="shared" si="37"/>
        <v>0</v>
      </c>
    </row>
    <row r="120" spans="1:36" ht="43.5" customHeight="1" x14ac:dyDescent="0.3">
      <c r="A120" s="89" t="s">
        <v>55</v>
      </c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2"/>
      <c r="AF120" s="93" t="s">
        <v>56</v>
      </c>
      <c r="AG120" s="18"/>
      <c r="AH120" s="18"/>
      <c r="AI120" s="18"/>
      <c r="AJ120" s="19"/>
    </row>
    <row r="121" spans="1:36" ht="26.25" customHeight="1" x14ac:dyDescent="0.25">
      <c r="A121" s="87" t="s">
        <v>28</v>
      </c>
      <c r="B121" s="25">
        <f t="shared" ref="B121:AE121" si="64">B124</f>
        <v>425.28</v>
      </c>
      <c r="C121" s="25">
        <f t="shared" si="64"/>
        <v>425.28</v>
      </c>
      <c r="D121" s="25">
        <f t="shared" si="64"/>
        <v>425.28</v>
      </c>
      <c r="E121" s="25">
        <f t="shared" si="64"/>
        <v>413.78000000000003</v>
      </c>
      <c r="F121" s="25">
        <f t="shared" si="64"/>
        <v>97.295899172310016</v>
      </c>
      <c r="G121" s="25">
        <f t="shared" si="64"/>
        <v>97.295899172310016</v>
      </c>
      <c r="H121" s="25">
        <f t="shared" si="64"/>
        <v>0</v>
      </c>
      <c r="I121" s="25">
        <f t="shared" si="64"/>
        <v>0</v>
      </c>
      <c r="J121" s="25">
        <f t="shared" si="64"/>
        <v>0</v>
      </c>
      <c r="K121" s="25">
        <f t="shared" si="64"/>
        <v>0</v>
      </c>
      <c r="L121" s="25">
        <f t="shared" si="64"/>
        <v>0</v>
      </c>
      <c r="M121" s="25">
        <f t="shared" si="64"/>
        <v>0</v>
      </c>
      <c r="N121" s="25">
        <f t="shared" si="64"/>
        <v>425.28</v>
      </c>
      <c r="O121" s="25">
        <f t="shared" si="64"/>
        <v>0</v>
      </c>
      <c r="P121" s="25">
        <f t="shared" si="64"/>
        <v>0</v>
      </c>
      <c r="Q121" s="25">
        <f t="shared" si="64"/>
        <v>402.29</v>
      </c>
      <c r="R121" s="25">
        <f t="shared" si="64"/>
        <v>0</v>
      </c>
      <c r="S121" s="25">
        <f t="shared" si="64"/>
        <v>11.49</v>
      </c>
      <c r="T121" s="25">
        <f t="shared" si="64"/>
        <v>0</v>
      </c>
      <c r="U121" s="25">
        <f t="shared" si="64"/>
        <v>0</v>
      </c>
      <c r="V121" s="25">
        <f t="shared" si="64"/>
        <v>0</v>
      </c>
      <c r="W121" s="25">
        <f t="shared" si="64"/>
        <v>0</v>
      </c>
      <c r="X121" s="25">
        <f t="shared" si="64"/>
        <v>0</v>
      </c>
      <c r="Y121" s="25">
        <f t="shared" si="64"/>
        <v>0</v>
      </c>
      <c r="Z121" s="25">
        <f t="shared" si="64"/>
        <v>0</v>
      </c>
      <c r="AA121" s="25">
        <f t="shared" si="64"/>
        <v>0</v>
      </c>
      <c r="AB121" s="25">
        <f t="shared" si="64"/>
        <v>0</v>
      </c>
      <c r="AC121" s="25">
        <f t="shared" si="64"/>
        <v>0</v>
      </c>
      <c r="AD121" s="25">
        <f t="shared" si="64"/>
        <v>0</v>
      </c>
      <c r="AE121" s="94">
        <f t="shared" si="64"/>
        <v>0</v>
      </c>
      <c r="AF121" s="84"/>
      <c r="AG121" s="18"/>
      <c r="AH121" s="18"/>
      <c r="AI121" s="18"/>
      <c r="AJ121" s="19"/>
    </row>
    <row r="122" spans="1:36" ht="26.25" customHeight="1" x14ac:dyDescent="0.3">
      <c r="A122" s="39" t="s">
        <v>29</v>
      </c>
      <c r="B122" s="25">
        <v>0</v>
      </c>
      <c r="C122" s="25">
        <v>0</v>
      </c>
      <c r="D122" s="25">
        <v>0</v>
      </c>
      <c r="E122" s="25">
        <v>0</v>
      </c>
      <c r="F122" s="25">
        <v>0</v>
      </c>
      <c r="G122" s="25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  <c r="Z122" s="26">
        <v>0</v>
      </c>
      <c r="AA122" s="26">
        <v>0</v>
      </c>
      <c r="AB122" s="26">
        <v>0</v>
      </c>
      <c r="AC122" s="26">
        <v>0</v>
      </c>
      <c r="AD122" s="26">
        <v>0</v>
      </c>
      <c r="AE122" s="88">
        <v>0</v>
      </c>
      <c r="AF122" s="84"/>
      <c r="AG122" s="18"/>
      <c r="AH122" s="18"/>
      <c r="AI122" s="18"/>
      <c r="AJ122" s="19"/>
    </row>
    <row r="123" spans="1:36" ht="26.25" customHeight="1" x14ac:dyDescent="0.3">
      <c r="A123" s="39" t="s">
        <v>30</v>
      </c>
      <c r="B123" s="25">
        <v>0</v>
      </c>
      <c r="C123" s="25">
        <v>0</v>
      </c>
      <c r="D123" s="25">
        <v>0</v>
      </c>
      <c r="E123" s="25">
        <v>0</v>
      </c>
      <c r="F123" s="25">
        <v>0</v>
      </c>
      <c r="G123" s="25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26">
        <v>0</v>
      </c>
      <c r="P123" s="26">
        <v>0</v>
      </c>
      <c r="Q123" s="26">
        <v>0</v>
      </c>
      <c r="R123" s="26">
        <v>0</v>
      </c>
      <c r="S123" s="26">
        <v>0</v>
      </c>
      <c r="T123" s="26">
        <v>0</v>
      </c>
      <c r="U123" s="26">
        <v>0</v>
      </c>
      <c r="V123" s="26">
        <v>0</v>
      </c>
      <c r="W123" s="26">
        <v>0</v>
      </c>
      <c r="X123" s="26">
        <v>0</v>
      </c>
      <c r="Y123" s="26">
        <v>0</v>
      </c>
      <c r="Z123" s="26">
        <v>0</v>
      </c>
      <c r="AA123" s="26">
        <v>0</v>
      </c>
      <c r="AB123" s="26">
        <v>0</v>
      </c>
      <c r="AC123" s="26">
        <v>0</v>
      </c>
      <c r="AD123" s="26">
        <v>0</v>
      </c>
      <c r="AE123" s="88">
        <v>0</v>
      </c>
      <c r="AF123" s="84"/>
      <c r="AG123" s="18"/>
      <c r="AH123" s="18"/>
      <c r="AI123" s="18"/>
      <c r="AJ123" s="19"/>
    </row>
    <row r="124" spans="1:36" ht="26.25" customHeight="1" x14ac:dyDescent="0.3">
      <c r="A124" s="24" t="s">
        <v>31</v>
      </c>
      <c r="B124" s="25">
        <f>H124+J124+L124+N124+P124+R124+T124+V124+X124+Z124+AB124+AD124</f>
        <v>425.28</v>
      </c>
      <c r="C124" s="25">
        <f>H124+J124+L124+N124+P124+R124</f>
        <v>425.28</v>
      </c>
      <c r="D124" s="25">
        <v>425.28</v>
      </c>
      <c r="E124" s="25">
        <f>I124+K124+M124+O124+Q124+S124</f>
        <v>413.78000000000003</v>
      </c>
      <c r="F124" s="25">
        <f>E124/B124*100</f>
        <v>97.295899172310016</v>
      </c>
      <c r="G124" s="25">
        <f>E124/C124*100</f>
        <v>97.295899172310016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34">
        <v>0</v>
      </c>
      <c r="N124" s="26">
        <v>425.28</v>
      </c>
      <c r="O124" s="26">
        <v>0</v>
      </c>
      <c r="P124" s="26">
        <v>0</v>
      </c>
      <c r="Q124" s="26">
        <v>402.29</v>
      </c>
      <c r="R124" s="26">
        <v>0</v>
      </c>
      <c r="S124" s="26">
        <v>11.49</v>
      </c>
      <c r="T124" s="26">
        <v>0</v>
      </c>
      <c r="U124" s="26">
        <v>0</v>
      </c>
      <c r="V124" s="34">
        <v>0</v>
      </c>
      <c r="W124" s="34">
        <v>0</v>
      </c>
      <c r="X124" s="26">
        <v>0</v>
      </c>
      <c r="Y124" s="26">
        <v>0</v>
      </c>
      <c r="Z124" s="26">
        <v>0</v>
      </c>
      <c r="AA124" s="26">
        <v>0</v>
      </c>
      <c r="AB124" s="26">
        <v>0</v>
      </c>
      <c r="AC124" s="26">
        <v>0</v>
      </c>
      <c r="AD124" s="26">
        <v>0</v>
      </c>
      <c r="AE124" s="46">
        <v>0</v>
      </c>
      <c r="AF124" s="95" t="s">
        <v>57</v>
      </c>
      <c r="AG124" s="18"/>
      <c r="AH124" s="18"/>
      <c r="AI124" s="18"/>
      <c r="AJ124" s="19"/>
    </row>
    <row r="125" spans="1:36" ht="36" customHeight="1" x14ac:dyDescent="0.3">
      <c r="A125" s="39" t="s">
        <v>32</v>
      </c>
      <c r="B125" s="25"/>
      <c r="C125" s="25"/>
      <c r="D125" s="25"/>
      <c r="E125" s="25"/>
      <c r="F125" s="25"/>
      <c r="G125" s="25"/>
      <c r="H125" s="26"/>
      <c r="I125" s="26"/>
      <c r="J125" s="26"/>
      <c r="K125" s="26"/>
      <c r="L125" s="26"/>
      <c r="M125" s="34"/>
      <c r="N125" s="26"/>
      <c r="O125" s="26"/>
      <c r="P125" s="26"/>
      <c r="Q125" s="26"/>
      <c r="R125" s="26"/>
      <c r="S125" s="26"/>
      <c r="T125" s="26"/>
      <c r="U125" s="26"/>
      <c r="V125" s="34"/>
      <c r="W125" s="34"/>
      <c r="X125" s="26"/>
      <c r="Y125" s="26"/>
      <c r="Z125" s="26"/>
      <c r="AA125" s="26"/>
      <c r="AB125" s="26"/>
      <c r="AC125" s="26"/>
      <c r="AD125" s="26"/>
      <c r="AE125" s="46"/>
      <c r="AF125" s="84"/>
      <c r="AG125" s="18"/>
      <c r="AH125" s="18"/>
      <c r="AI125" s="18"/>
      <c r="AJ125" s="19"/>
    </row>
    <row r="126" spans="1:36" ht="26.25" customHeight="1" x14ac:dyDescent="0.3">
      <c r="A126" s="39" t="s">
        <v>33</v>
      </c>
      <c r="B126" s="25"/>
      <c r="C126" s="25"/>
      <c r="D126" s="25"/>
      <c r="E126" s="25"/>
      <c r="F126" s="25"/>
      <c r="G126" s="25"/>
      <c r="H126" s="26"/>
      <c r="I126" s="26"/>
      <c r="J126" s="26"/>
      <c r="K126" s="26"/>
      <c r="L126" s="26"/>
      <c r="M126" s="34"/>
      <c r="N126" s="26"/>
      <c r="O126" s="26"/>
      <c r="P126" s="26"/>
      <c r="Q126" s="26"/>
      <c r="R126" s="26"/>
      <c r="S126" s="26"/>
      <c r="T126" s="26"/>
      <c r="U126" s="26"/>
      <c r="V126" s="34"/>
      <c r="W126" s="34"/>
      <c r="X126" s="26"/>
      <c r="Y126" s="26"/>
      <c r="Z126" s="26"/>
      <c r="AA126" s="26"/>
      <c r="AB126" s="26"/>
      <c r="AC126" s="26"/>
      <c r="AD126" s="26"/>
      <c r="AE126" s="46"/>
      <c r="AF126" s="84"/>
      <c r="AG126" s="18"/>
      <c r="AH126" s="18"/>
      <c r="AI126" s="18"/>
      <c r="AJ126" s="19"/>
    </row>
    <row r="127" spans="1:36" s="63" customFormat="1" ht="72" customHeight="1" x14ac:dyDescent="0.25">
      <c r="A127" s="96" t="s">
        <v>58</v>
      </c>
      <c r="B127" s="97">
        <f>B128+B129+B130+B132</f>
        <v>1081.3800000000001</v>
      </c>
      <c r="C127" s="97">
        <f t="shared" ref="C127:E127" si="65">C128+C129+C130+C132</f>
        <v>275.7</v>
      </c>
      <c r="D127" s="97">
        <f t="shared" si="65"/>
        <v>275.5</v>
      </c>
      <c r="E127" s="97">
        <f t="shared" si="65"/>
        <v>275.50000000000006</v>
      </c>
      <c r="F127" s="97">
        <f>E127/B127*100</f>
        <v>25.476705690876479</v>
      </c>
      <c r="G127" s="97">
        <f>E127/C127*100</f>
        <v>99.927457381211482</v>
      </c>
      <c r="H127" s="97">
        <f>H128+H129+H130+H132</f>
        <v>0</v>
      </c>
      <c r="I127" s="97">
        <f t="shared" ref="I127:AE127" si="66">I128+I129+I130+I132</f>
        <v>0</v>
      </c>
      <c r="J127" s="97">
        <f t="shared" si="66"/>
        <v>31.2</v>
      </c>
      <c r="K127" s="97">
        <f t="shared" si="66"/>
        <v>31.18</v>
      </c>
      <c r="L127" s="97">
        <f t="shared" si="66"/>
        <v>31.2</v>
      </c>
      <c r="M127" s="97">
        <f t="shared" si="66"/>
        <v>31.18</v>
      </c>
      <c r="N127" s="97">
        <f t="shared" si="66"/>
        <v>88.5</v>
      </c>
      <c r="O127" s="97">
        <f t="shared" si="66"/>
        <v>88.460000000000008</v>
      </c>
      <c r="P127" s="97">
        <f t="shared" si="66"/>
        <v>0</v>
      </c>
      <c r="Q127" s="97">
        <f t="shared" si="66"/>
        <v>31.17</v>
      </c>
      <c r="R127" s="97">
        <f t="shared" si="66"/>
        <v>31.2</v>
      </c>
      <c r="S127" s="97">
        <f t="shared" si="66"/>
        <v>31.17</v>
      </c>
      <c r="T127" s="97">
        <f t="shared" si="66"/>
        <v>31.2</v>
      </c>
      <c r="U127" s="97">
        <f t="shared" si="66"/>
        <v>31.17</v>
      </c>
      <c r="V127" s="97">
        <f t="shared" si="66"/>
        <v>31.2</v>
      </c>
      <c r="W127" s="97">
        <f t="shared" si="66"/>
        <v>31.17</v>
      </c>
      <c r="X127" s="97">
        <f t="shared" si="66"/>
        <v>31.2</v>
      </c>
      <c r="Y127" s="97">
        <f t="shared" si="66"/>
        <v>0</v>
      </c>
      <c r="Z127" s="97">
        <f t="shared" si="66"/>
        <v>91.2</v>
      </c>
      <c r="AA127" s="97">
        <f t="shared" si="66"/>
        <v>0</v>
      </c>
      <c r="AB127" s="97">
        <f t="shared" si="66"/>
        <v>171.2</v>
      </c>
      <c r="AC127" s="97">
        <f t="shared" si="66"/>
        <v>0</v>
      </c>
      <c r="AD127" s="97">
        <f t="shared" si="66"/>
        <v>118</v>
      </c>
      <c r="AE127" s="97">
        <f t="shared" si="66"/>
        <v>0</v>
      </c>
      <c r="AF127" s="59"/>
      <c r="AG127" s="61">
        <f t="shared" si="34"/>
        <v>656.09999999999991</v>
      </c>
      <c r="AH127" s="61">
        <f t="shared" si="35"/>
        <v>275.7</v>
      </c>
      <c r="AI127" s="61">
        <f t="shared" si="36"/>
        <v>275.50000000000006</v>
      </c>
      <c r="AJ127" s="62">
        <f t="shared" si="37"/>
        <v>-0.19999999999993179</v>
      </c>
    </row>
    <row r="128" spans="1:36" ht="29.25" customHeight="1" x14ac:dyDescent="0.3">
      <c r="A128" s="39" t="s">
        <v>29</v>
      </c>
      <c r="B128" s="45"/>
      <c r="C128" s="45"/>
      <c r="D128" s="45"/>
      <c r="E128" s="45"/>
      <c r="F128" s="45"/>
      <c r="G128" s="45"/>
      <c r="H128" s="2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31"/>
      <c r="AF128" s="31"/>
      <c r="AG128" s="18">
        <f t="shared" si="34"/>
        <v>0</v>
      </c>
      <c r="AH128" s="18">
        <f t="shared" si="35"/>
        <v>0</v>
      </c>
      <c r="AI128" s="18">
        <f t="shared" si="36"/>
        <v>0</v>
      </c>
      <c r="AJ128" s="19">
        <f t="shared" si="37"/>
        <v>0</v>
      </c>
    </row>
    <row r="129" spans="1:36" ht="29.25" customHeight="1" x14ac:dyDescent="0.3">
      <c r="A129" s="56" t="s">
        <v>30</v>
      </c>
      <c r="B129" s="45"/>
      <c r="C129" s="45"/>
      <c r="D129" s="45"/>
      <c r="E129" s="45"/>
      <c r="F129" s="45"/>
      <c r="G129" s="45"/>
      <c r="H129" s="2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31"/>
      <c r="AF129" s="31"/>
      <c r="AG129" s="18">
        <f t="shared" si="34"/>
        <v>0</v>
      </c>
      <c r="AH129" s="18">
        <f t="shared" si="35"/>
        <v>0</v>
      </c>
      <c r="AI129" s="18">
        <f t="shared" si="36"/>
        <v>0</v>
      </c>
      <c r="AJ129" s="19">
        <f t="shared" si="37"/>
        <v>0</v>
      </c>
    </row>
    <row r="130" spans="1:36" ht="29.25" customHeight="1" x14ac:dyDescent="0.3">
      <c r="A130" s="39" t="s">
        <v>31</v>
      </c>
      <c r="B130" s="45">
        <f>B84+B103+B110+B124</f>
        <v>1081.3800000000001</v>
      </c>
      <c r="C130" s="45">
        <f>C84+C103+C110</f>
        <v>275.7</v>
      </c>
      <c r="D130" s="45">
        <f>D84+D103+D110</f>
        <v>275.5</v>
      </c>
      <c r="E130" s="45">
        <f>E84+E103+E110</f>
        <v>275.50000000000006</v>
      </c>
      <c r="F130" s="45">
        <f>E130/B130*100</f>
        <v>25.476705690876479</v>
      </c>
      <c r="G130" s="45">
        <f>E130/C130*100</f>
        <v>99.927457381211482</v>
      </c>
      <c r="H130" s="25">
        <f t="shared" ref="H130:AE130" si="67">H84+H103+H110</f>
        <v>0</v>
      </c>
      <c r="I130" s="45">
        <f t="shared" si="67"/>
        <v>0</v>
      </c>
      <c r="J130" s="45">
        <f t="shared" si="67"/>
        <v>31.2</v>
      </c>
      <c r="K130" s="45">
        <f t="shared" si="67"/>
        <v>31.18</v>
      </c>
      <c r="L130" s="45">
        <f t="shared" si="67"/>
        <v>31.2</v>
      </c>
      <c r="M130" s="45">
        <f t="shared" si="67"/>
        <v>31.18</v>
      </c>
      <c r="N130" s="45">
        <f t="shared" si="67"/>
        <v>88.5</v>
      </c>
      <c r="O130" s="45">
        <f t="shared" si="67"/>
        <v>88.460000000000008</v>
      </c>
      <c r="P130" s="45">
        <f t="shared" si="67"/>
        <v>0</v>
      </c>
      <c r="Q130" s="45">
        <f t="shared" si="67"/>
        <v>31.17</v>
      </c>
      <c r="R130" s="45">
        <f t="shared" si="67"/>
        <v>31.2</v>
      </c>
      <c r="S130" s="45">
        <f t="shared" si="67"/>
        <v>31.17</v>
      </c>
      <c r="T130" s="45">
        <f t="shared" si="67"/>
        <v>31.2</v>
      </c>
      <c r="U130" s="45">
        <f t="shared" si="67"/>
        <v>31.17</v>
      </c>
      <c r="V130" s="45">
        <f t="shared" si="67"/>
        <v>31.2</v>
      </c>
      <c r="W130" s="45">
        <f t="shared" si="67"/>
        <v>31.17</v>
      </c>
      <c r="X130" s="45">
        <f t="shared" si="67"/>
        <v>31.2</v>
      </c>
      <c r="Y130" s="45">
        <f t="shared" si="67"/>
        <v>0</v>
      </c>
      <c r="Z130" s="45">
        <f t="shared" si="67"/>
        <v>91.2</v>
      </c>
      <c r="AA130" s="45">
        <f t="shared" si="67"/>
        <v>0</v>
      </c>
      <c r="AB130" s="45">
        <f t="shared" si="67"/>
        <v>171.2</v>
      </c>
      <c r="AC130" s="45">
        <f t="shared" si="67"/>
        <v>0</v>
      </c>
      <c r="AD130" s="45">
        <f t="shared" si="67"/>
        <v>118</v>
      </c>
      <c r="AE130" s="45">
        <f t="shared" si="67"/>
        <v>0</v>
      </c>
      <c r="AF130" s="31"/>
      <c r="AG130" s="18">
        <f t="shared" si="34"/>
        <v>656.09999999999991</v>
      </c>
      <c r="AH130" s="18">
        <f t="shared" si="35"/>
        <v>275.7</v>
      </c>
      <c r="AI130" s="18">
        <f t="shared" si="36"/>
        <v>275.50000000000006</v>
      </c>
      <c r="AJ130" s="19">
        <f t="shared" si="37"/>
        <v>-0.19999999999993179</v>
      </c>
    </row>
    <row r="131" spans="1:36" ht="29.25" customHeight="1" x14ac:dyDescent="0.25">
      <c r="A131" s="65" t="s">
        <v>32</v>
      </c>
      <c r="B131" s="45"/>
      <c r="C131" s="45"/>
      <c r="D131" s="45"/>
      <c r="E131" s="45"/>
      <c r="F131" s="45"/>
      <c r="G131" s="45"/>
      <c r="H131" s="2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31"/>
      <c r="AF131" s="31"/>
      <c r="AG131" s="18">
        <f t="shared" si="34"/>
        <v>0</v>
      </c>
      <c r="AH131" s="18">
        <f t="shared" si="35"/>
        <v>0</v>
      </c>
      <c r="AI131" s="18">
        <f t="shared" si="36"/>
        <v>0</v>
      </c>
      <c r="AJ131" s="19">
        <f t="shared" si="37"/>
        <v>0</v>
      </c>
    </row>
    <row r="132" spans="1:36" ht="29.25" customHeight="1" x14ac:dyDescent="0.3">
      <c r="A132" s="39" t="s">
        <v>33</v>
      </c>
      <c r="B132" s="45"/>
      <c r="C132" s="45"/>
      <c r="D132" s="45"/>
      <c r="E132" s="45"/>
      <c r="F132" s="45"/>
      <c r="G132" s="45"/>
      <c r="H132" s="2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31"/>
      <c r="AF132" s="31"/>
      <c r="AG132" s="18">
        <f t="shared" si="34"/>
        <v>0</v>
      </c>
      <c r="AH132" s="18">
        <f t="shared" si="35"/>
        <v>0</v>
      </c>
      <c r="AI132" s="18">
        <f t="shared" si="36"/>
        <v>0</v>
      </c>
      <c r="AJ132" s="19">
        <f t="shared" si="37"/>
        <v>0</v>
      </c>
    </row>
    <row r="133" spans="1:36" s="63" customFormat="1" ht="50.25" customHeight="1" x14ac:dyDescent="0.25">
      <c r="A133" s="96" t="s">
        <v>59</v>
      </c>
      <c r="B133" s="59">
        <f>B134+B135+B136+B138</f>
        <v>76541.69</v>
      </c>
      <c r="C133" s="59">
        <f>C134+C135+C136+C138</f>
        <v>45779.95</v>
      </c>
      <c r="D133" s="59">
        <f>D134+D135+D136+D138</f>
        <v>45934.69</v>
      </c>
      <c r="E133" s="59">
        <f>E134+E135+E136+E138</f>
        <v>41225.060000000005</v>
      </c>
      <c r="F133" s="59">
        <f>E133/B133*100</f>
        <v>53.859615589883113</v>
      </c>
      <c r="G133" s="59">
        <f>E133/C133*100</f>
        <v>90.050469692518249</v>
      </c>
      <c r="H133" s="59">
        <f t="shared" ref="H133:AE133" si="68">H134+H135+H136+H138</f>
        <v>2330.85</v>
      </c>
      <c r="I133" s="59">
        <f t="shared" si="68"/>
        <v>1832.81</v>
      </c>
      <c r="J133" s="59">
        <f t="shared" si="68"/>
        <v>4451.51</v>
      </c>
      <c r="K133" s="59">
        <f t="shared" si="68"/>
        <v>4569.7699999999995</v>
      </c>
      <c r="L133" s="59">
        <f t="shared" si="68"/>
        <v>4080.54</v>
      </c>
      <c r="M133" s="59">
        <f t="shared" si="68"/>
        <v>3578.8</v>
      </c>
      <c r="N133" s="59">
        <f t="shared" si="68"/>
        <v>10126.24</v>
      </c>
      <c r="O133" s="59">
        <f t="shared" si="68"/>
        <v>5811.59</v>
      </c>
      <c r="P133" s="59">
        <f t="shared" si="68"/>
        <v>4710.45</v>
      </c>
      <c r="Q133" s="59">
        <f t="shared" si="68"/>
        <v>8851.5399999999991</v>
      </c>
      <c r="R133" s="59">
        <f t="shared" si="68"/>
        <v>5689.86</v>
      </c>
      <c r="S133" s="59">
        <f t="shared" si="68"/>
        <v>4234.7999999999993</v>
      </c>
      <c r="T133" s="59">
        <f t="shared" si="68"/>
        <v>8501.39</v>
      </c>
      <c r="U133" s="59">
        <f t="shared" si="68"/>
        <v>8127.25</v>
      </c>
      <c r="V133" s="59">
        <f t="shared" si="68"/>
        <v>5857.91</v>
      </c>
      <c r="W133" s="59">
        <f t="shared" si="68"/>
        <v>4218.4999999999991</v>
      </c>
      <c r="X133" s="59">
        <f t="shared" si="68"/>
        <v>4042.2200000000003</v>
      </c>
      <c r="Y133" s="59">
        <f t="shared" si="68"/>
        <v>0</v>
      </c>
      <c r="Z133" s="59">
        <f t="shared" si="68"/>
        <v>4907.6499999999996</v>
      </c>
      <c r="AA133" s="59">
        <f t="shared" si="68"/>
        <v>0</v>
      </c>
      <c r="AB133" s="59">
        <f t="shared" si="68"/>
        <v>4037.19</v>
      </c>
      <c r="AC133" s="59">
        <f t="shared" si="68"/>
        <v>0</v>
      </c>
      <c r="AD133" s="59">
        <f t="shared" si="68"/>
        <v>17380.599999999999</v>
      </c>
      <c r="AE133" s="59">
        <f t="shared" si="68"/>
        <v>0</v>
      </c>
      <c r="AF133" s="59"/>
      <c r="AG133" s="61">
        <f t="shared" si="34"/>
        <v>76116.41</v>
      </c>
      <c r="AH133" s="61">
        <f t="shared" si="35"/>
        <v>49790.97</v>
      </c>
      <c r="AI133" s="61">
        <f t="shared" si="36"/>
        <v>41225.06</v>
      </c>
      <c r="AJ133" s="62">
        <f t="shared" si="37"/>
        <v>-4554.8899999999921</v>
      </c>
    </row>
    <row r="134" spans="1:36" ht="33" customHeight="1" x14ac:dyDescent="0.3">
      <c r="A134" s="39" t="s">
        <v>29</v>
      </c>
      <c r="B134" s="45">
        <f>B128+B74</f>
        <v>0</v>
      </c>
      <c r="C134" s="45">
        <f>C128+C74</f>
        <v>0</v>
      </c>
      <c r="D134" s="45">
        <f>D128+D74</f>
        <v>0</v>
      </c>
      <c r="E134" s="45">
        <f>E128+E74</f>
        <v>0</v>
      </c>
      <c r="F134" s="25" t="e">
        <f>E134/B134*100</f>
        <v>#DIV/0!</v>
      </c>
      <c r="G134" s="25" t="e">
        <f>E134/C134*100</f>
        <v>#DIV/0!</v>
      </c>
      <c r="H134" s="45">
        <f>H128+H74</f>
        <v>0</v>
      </c>
      <c r="I134" s="45">
        <f t="shared" ref="I134:AE134" si="69">I128+I74</f>
        <v>0</v>
      </c>
      <c r="J134" s="45">
        <f t="shared" si="69"/>
        <v>0</v>
      </c>
      <c r="K134" s="45">
        <f t="shared" si="69"/>
        <v>0</v>
      </c>
      <c r="L134" s="45">
        <f t="shared" si="69"/>
        <v>0</v>
      </c>
      <c r="M134" s="45">
        <f t="shared" si="69"/>
        <v>0</v>
      </c>
      <c r="N134" s="45">
        <f t="shared" si="69"/>
        <v>0</v>
      </c>
      <c r="O134" s="45">
        <f t="shared" si="69"/>
        <v>0</v>
      </c>
      <c r="P134" s="45">
        <f t="shared" si="69"/>
        <v>0</v>
      </c>
      <c r="Q134" s="45">
        <f t="shared" si="69"/>
        <v>0</v>
      </c>
      <c r="R134" s="45">
        <f t="shared" si="69"/>
        <v>0</v>
      </c>
      <c r="S134" s="45">
        <f t="shared" si="69"/>
        <v>0</v>
      </c>
      <c r="T134" s="45">
        <f t="shared" si="69"/>
        <v>0</v>
      </c>
      <c r="U134" s="45">
        <f t="shared" si="69"/>
        <v>0</v>
      </c>
      <c r="V134" s="45">
        <f t="shared" si="69"/>
        <v>0</v>
      </c>
      <c r="W134" s="45">
        <f t="shared" si="69"/>
        <v>0</v>
      </c>
      <c r="X134" s="45">
        <f t="shared" si="69"/>
        <v>0</v>
      </c>
      <c r="Y134" s="45">
        <f t="shared" si="69"/>
        <v>0</v>
      </c>
      <c r="Z134" s="45">
        <f t="shared" si="69"/>
        <v>0</v>
      </c>
      <c r="AA134" s="45">
        <f t="shared" si="69"/>
        <v>0</v>
      </c>
      <c r="AB134" s="45">
        <f t="shared" si="69"/>
        <v>0</v>
      </c>
      <c r="AC134" s="45">
        <f t="shared" si="69"/>
        <v>0</v>
      </c>
      <c r="AD134" s="45">
        <f t="shared" si="69"/>
        <v>0</v>
      </c>
      <c r="AE134" s="45">
        <f t="shared" si="69"/>
        <v>0</v>
      </c>
      <c r="AF134" s="17"/>
      <c r="AG134" s="18">
        <f t="shared" si="34"/>
        <v>0</v>
      </c>
      <c r="AH134" s="18">
        <f t="shared" si="35"/>
        <v>0</v>
      </c>
      <c r="AI134" s="18">
        <f t="shared" si="36"/>
        <v>0</v>
      </c>
      <c r="AJ134" s="19">
        <f t="shared" si="37"/>
        <v>0</v>
      </c>
    </row>
    <row r="135" spans="1:36" ht="33" customHeight="1" x14ac:dyDescent="0.3">
      <c r="A135" s="56" t="s">
        <v>30</v>
      </c>
      <c r="B135" s="45">
        <f>B75+B129</f>
        <v>72539.009999999995</v>
      </c>
      <c r="C135" s="45">
        <f t="shared" ref="C135:E137" si="70">C75+C129</f>
        <v>44252.27</v>
      </c>
      <c r="D135" s="45">
        <f t="shared" si="70"/>
        <v>44407.21</v>
      </c>
      <c r="E135" s="45">
        <f t="shared" si="70"/>
        <v>39697.58</v>
      </c>
      <c r="F135" s="25">
        <f t="shared" ref="F135:F137" si="71">E135/B135*100</f>
        <v>54.725836484396474</v>
      </c>
      <c r="G135" s="25">
        <f t="shared" ref="G135:G137" si="72">E135/C135*100</f>
        <v>89.707443256583232</v>
      </c>
      <c r="H135" s="25">
        <f t="shared" ref="H135:AE138" si="73">H75+H129</f>
        <v>2330.85</v>
      </c>
      <c r="I135" s="25">
        <f t="shared" si="73"/>
        <v>1832.81</v>
      </c>
      <c r="J135" s="25">
        <f t="shared" si="73"/>
        <v>4420.3100000000004</v>
      </c>
      <c r="K135" s="25">
        <f t="shared" si="73"/>
        <v>4538.5899999999992</v>
      </c>
      <c r="L135" s="25">
        <f t="shared" si="73"/>
        <v>4049.34</v>
      </c>
      <c r="M135" s="25">
        <f t="shared" si="73"/>
        <v>3547.6200000000003</v>
      </c>
      <c r="N135" s="25">
        <f t="shared" si="73"/>
        <v>9203.09</v>
      </c>
      <c r="O135" s="25">
        <f t="shared" si="73"/>
        <v>5723.13</v>
      </c>
      <c r="P135" s="25">
        <f t="shared" si="73"/>
        <v>4710.45</v>
      </c>
      <c r="Q135" s="25">
        <f t="shared" si="73"/>
        <v>7985.7199999999993</v>
      </c>
      <c r="R135" s="25">
        <f t="shared" si="73"/>
        <v>5658.66</v>
      </c>
      <c r="S135" s="25">
        <f t="shared" si="73"/>
        <v>4203.6299999999992</v>
      </c>
      <c r="T135" s="25">
        <f t="shared" si="73"/>
        <v>8052.86</v>
      </c>
      <c r="U135" s="25">
        <f t="shared" si="73"/>
        <v>7678.75</v>
      </c>
      <c r="V135" s="25">
        <f t="shared" si="73"/>
        <v>5826.71</v>
      </c>
      <c r="W135" s="25">
        <f t="shared" si="73"/>
        <v>4187.329999999999</v>
      </c>
      <c r="X135" s="25">
        <f t="shared" si="73"/>
        <v>4011.0200000000004</v>
      </c>
      <c r="Y135" s="25">
        <f t="shared" si="73"/>
        <v>0</v>
      </c>
      <c r="Z135" s="25">
        <f t="shared" si="73"/>
        <v>4816.45</v>
      </c>
      <c r="AA135" s="25">
        <f t="shared" si="73"/>
        <v>0</v>
      </c>
      <c r="AB135" s="25">
        <f t="shared" si="73"/>
        <v>3865.9900000000002</v>
      </c>
      <c r="AC135" s="25">
        <f t="shared" si="73"/>
        <v>0</v>
      </c>
      <c r="AD135" s="25">
        <f t="shared" si="73"/>
        <v>15593.279999999999</v>
      </c>
      <c r="AE135" s="25">
        <f t="shared" si="73"/>
        <v>0</v>
      </c>
      <c r="AF135" s="17"/>
      <c r="AG135" s="18">
        <f t="shared" si="34"/>
        <v>72539.00999999998</v>
      </c>
      <c r="AH135" s="18">
        <f t="shared" si="35"/>
        <v>48263.289999999994</v>
      </c>
      <c r="AI135" s="18">
        <f t="shared" si="36"/>
        <v>39697.58</v>
      </c>
      <c r="AJ135" s="19">
        <f t="shared" si="37"/>
        <v>-4554.6899999999951</v>
      </c>
    </row>
    <row r="136" spans="1:36" ht="33" customHeight="1" x14ac:dyDescent="0.3">
      <c r="A136" s="39" t="s">
        <v>31</v>
      </c>
      <c r="B136" s="45">
        <f>B76+B130</f>
        <v>4002.6800000000003</v>
      </c>
      <c r="C136" s="45">
        <f t="shared" si="70"/>
        <v>1527.68</v>
      </c>
      <c r="D136" s="45">
        <f t="shared" si="70"/>
        <v>1527.48</v>
      </c>
      <c r="E136" s="45">
        <f t="shared" si="70"/>
        <v>1527.48</v>
      </c>
      <c r="F136" s="25">
        <f t="shared" si="71"/>
        <v>38.161431840666751</v>
      </c>
      <c r="G136" s="25">
        <f t="shared" si="72"/>
        <v>99.986908253037285</v>
      </c>
      <c r="H136" s="25">
        <f t="shared" si="73"/>
        <v>0</v>
      </c>
      <c r="I136" s="25">
        <f t="shared" si="73"/>
        <v>0</v>
      </c>
      <c r="J136" s="25">
        <f t="shared" si="73"/>
        <v>31.2</v>
      </c>
      <c r="K136" s="25">
        <f t="shared" si="73"/>
        <v>31.18</v>
      </c>
      <c r="L136" s="25">
        <f t="shared" si="73"/>
        <v>31.2</v>
      </c>
      <c r="M136" s="25">
        <f t="shared" si="73"/>
        <v>31.18</v>
      </c>
      <c r="N136" s="25">
        <f t="shared" si="73"/>
        <v>923.15</v>
      </c>
      <c r="O136" s="25">
        <f t="shared" si="73"/>
        <v>88.460000000000008</v>
      </c>
      <c r="P136" s="25">
        <f t="shared" si="73"/>
        <v>0</v>
      </c>
      <c r="Q136" s="25">
        <f t="shared" si="73"/>
        <v>865.81999999999994</v>
      </c>
      <c r="R136" s="25">
        <f t="shared" si="73"/>
        <v>31.2</v>
      </c>
      <c r="S136" s="25">
        <f t="shared" si="73"/>
        <v>31.17</v>
      </c>
      <c r="T136" s="25">
        <f t="shared" si="73"/>
        <v>448.53</v>
      </c>
      <c r="U136" s="25">
        <f t="shared" si="73"/>
        <v>448.5</v>
      </c>
      <c r="V136" s="25">
        <f t="shared" si="73"/>
        <v>31.2</v>
      </c>
      <c r="W136" s="25">
        <f t="shared" si="73"/>
        <v>31.17</v>
      </c>
      <c r="X136" s="25">
        <f t="shared" si="73"/>
        <v>31.2</v>
      </c>
      <c r="Y136" s="25">
        <f t="shared" si="73"/>
        <v>0</v>
      </c>
      <c r="Z136" s="25">
        <f t="shared" si="73"/>
        <v>91.2</v>
      </c>
      <c r="AA136" s="25">
        <f t="shared" si="73"/>
        <v>0</v>
      </c>
      <c r="AB136" s="25">
        <f t="shared" si="73"/>
        <v>171.2</v>
      </c>
      <c r="AC136" s="25">
        <f t="shared" si="73"/>
        <v>0</v>
      </c>
      <c r="AD136" s="25">
        <f t="shared" si="73"/>
        <v>1787.32</v>
      </c>
      <c r="AE136" s="25">
        <f t="shared" si="73"/>
        <v>0</v>
      </c>
      <c r="AF136" s="17"/>
      <c r="AG136" s="18">
        <f t="shared" si="34"/>
        <v>3577.4</v>
      </c>
      <c r="AH136" s="18">
        <f t="shared" si="35"/>
        <v>1527.68</v>
      </c>
      <c r="AI136" s="18">
        <f t="shared" si="36"/>
        <v>1527.48</v>
      </c>
      <c r="AJ136" s="19">
        <f t="shared" si="37"/>
        <v>-0.20000000000004547</v>
      </c>
    </row>
    <row r="137" spans="1:36" ht="33" customHeight="1" x14ac:dyDescent="0.25">
      <c r="A137" s="65" t="s">
        <v>32</v>
      </c>
      <c r="B137" s="45">
        <f>B77+B131</f>
        <v>0</v>
      </c>
      <c r="C137" s="45">
        <f t="shared" si="70"/>
        <v>0</v>
      </c>
      <c r="D137" s="45">
        <f t="shared" si="70"/>
        <v>0</v>
      </c>
      <c r="E137" s="45">
        <f t="shared" si="70"/>
        <v>0</v>
      </c>
      <c r="F137" s="25" t="e">
        <f t="shared" si="71"/>
        <v>#DIV/0!</v>
      </c>
      <c r="G137" s="25" t="e">
        <f t="shared" si="72"/>
        <v>#DIV/0!</v>
      </c>
      <c r="H137" s="25">
        <f t="shared" si="73"/>
        <v>0</v>
      </c>
      <c r="I137" s="25">
        <f t="shared" si="73"/>
        <v>0</v>
      </c>
      <c r="J137" s="25">
        <f t="shared" si="73"/>
        <v>0</v>
      </c>
      <c r="K137" s="25">
        <f t="shared" si="73"/>
        <v>0</v>
      </c>
      <c r="L137" s="25">
        <f t="shared" si="73"/>
        <v>0</v>
      </c>
      <c r="M137" s="25">
        <f t="shared" si="73"/>
        <v>0</v>
      </c>
      <c r="N137" s="25">
        <f t="shared" si="73"/>
        <v>0</v>
      </c>
      <c r="O137" s="25">
        <f t="shared" si="73"/>
        <v>0</v>
      </c>
      <c r="P137" s="25">
        <f t="shared" si="73"/>
        <v>0</v>
      </c>
      <c r="Q137" s="25">
        <f t="shared" si="73"/>
        <v>0</v>
      </c>
      <c r="R137" s="25">
        <f t="shared" si="73"/>
        <v>0</v>
      </c>
      <c r="S137" s="25">
        <f t="shared" si="73"/>
        <v>0</v>
      </c>
      <c r="T137" s="25">
        <f t="shared" si="73"/>
        <v>0</v>
      </c>
      <c r="U137" s="25">
        <f t="shared" si="73"/>
        <v>0</v>
      </c>
      <c r="V137" s="25">
        <f t="shared" si="73"/>
        <v>0</v>
      </c>
      <c r="W137" s="25">
        <f t="shared" si="73"/>
        <v>0</v>
      </c>
      <c r="X137" s="25">
        <f t="shared" si="73"/>
        <v>0</v>
      </c>
      <c r="Y137" s="25">
        <f t="shared" si="73"/>
        <v>0</v>
      </c>
      <c r="Z137" s="25">
        <f t="shared" si="73"/>
        <v>0</v>
      </c>
      <c r="AA137" s="25">
        <f t="shared" si="73"/>
        <v>0</v>
      </c>
      <c r="AB137" s="25">
        <f t="shared" si="73"/>
        <v>0</v>
      </c>
      <c r="AC137" s="25">
        <f t="shared" si="73"/>
        <v>0</v>
      </c>
      <c r="AD137" s="25">
        <f t="shared" si="73"/>
        <v>0</v>
      </c>
      <c r="AE137" s="25">
        <f t="shared" si="73"/>
        <v>0</v>
      </c>
      <c r="AF137" s="45"/>
      <c r="AG137" s="18">
        <f t="shared" si="34"/>
        <v>0</v>
      </c>
      <c r="AH137" s="18">
        <f t="shared" si="35"/>
        <v>0</v>
      </c>
      <c r="AI137" s="18">
        <f t="shared" si="36"/>
        <v>0</v>
      </c>
      <c r="AJ137" s="19">
        <f t="shared" si="37"/>
        <v>0</v>
      </c>
    </row>
    <row r="138" spans="1:36" ht="33" customHeight="1" x14ac:dyDescent="0.3">
      <c r="A138" s="39" t="s">
        <v>33</v>
      </c>
      <c r="B138" s="45">
        <f>B78</f>
        <v>0</v>
      </c>
      <c r="C138" s="45">
        <f>C78</f>
        <v>0</v>
      </c>
      <c r="D138" s="45">
        <f t="shared" ref="D138" si="74">D78</f>
        <v>0</v>
      </c>
      <c r="E138" s="45">
        <f>E78</f>
        <v>0</v>
      </c>
      <c r="F138" s="25" t="e">
        <f>E138/B138*100</f>
        <v>#DIV/0!</v>
      </c>
      <c r="G138" s="25" t="e">
        <f>E138/C138*100</f>
        <v>#DIV/0!</v>
      </c>
      <c r="H138" s="25">
        <f t="shared" si="73"/>
        <v>0</v>
      </c>
      <c r="I138" s="25">
        <f t="shared" si="73"/>
        <v>0</v>
      </c>
      <c r="J138" s="25">
        <f t="shared" si="73"/>
        <v>0</v>
      </c>
      <c r="K138" s="25">
        <f t="shared" si="73"/>
        <v>0</v>
      </c>
      <c r="L138" s="25">
        <f t="shared" si="73"/>
        <v>0</v>
      </c>
      <c r="M138" s="25">
        <f t="shared" si="73"/>
        <v>0</v>
      </c>
      <c r="N138" s="25">
        <f t="shared" si="73"/>
        <v>0</v>
      </c>
      <c r="O138" s="25">
        <f t="shared" si="73"/>
        <v>0</v>
      </c>
      <c r="P138" s="25">
        <f t="shared" si="73"/>
        <v>0</v>
      </c>
      <c r="Q138" s="25">
        <f t="shared" si="73"/>
        <v>0</v>
      </c>
      <c r="R138" s="25">
        <f t="shared" si="73"/>
        <v>0</v>
      </c>
      <c r="S138" s="25">
        <f t="shared" si="73"/>
        <v>0</v>
      </c>
      <c r="T138" s="25">
        <f t="shared" si="73"/>
        <v>0</v>
      </c>
      <c r="U138" s="25">
        <f t="shared" si="73"/>
        <v>0</v>
      </c>
      <c r="V138" s="25">
        <f t="shared" si="73"/>
        <v>0</v>
      </c>
      <c r="W138" s="25">
        <f t="shared" si="73"/>
        <v>0</v>
      </c>
      <c r="X138" s="25">
        <f t="shared" si="73"/>
        <v>0</v>
      </c>
      <c r="Y138" s="25">
        <f t="shared" si="73"/>
        <v>0</v>
      </c>
      <c r="Z138" s="25">
        <f t="shared" si="73"/>
        <v>0</v>
      </c>
      <c r="AA138" s="25">
        <f t="shared" si="73"/>
        <v>0</v>
      </c>
      <c r="AB138" s="25">
        <f t="shared" si="73"/>
        <v>0</v>
      </c>
      <c r="AC138" s="25">
        <f t="shared" si="73"/>
        <v>0</v>
      </c>
      <c r="AD138" s="25">
        <f t="shared" si="73"/>
        <v>0</v>
      </c>
      <c r="AE138" s="25">
        <f t="shared" si="73"/>
        <v>0</v>
      </c>
      <c r="AF138" s="45"/>
    </row>
    <row r="139" spans="1:36" ht="47.25" hidden="1" customHeight="1" x14ac:dyDescent="0.3">
      <c r="A139" s="98" t="s">
        <v>60</v>
      </c>
      <c r="B139" s="99"/>
      <c r="C139" s="99"/>
      <c r="D139" s="99"/>
      <c r="E139" s="99"/>
      <c r="F139" s="99"/>
      <c r="G139" s="99"/>
      <c r="H139" s="100"/>
      <c r="I139" s="9"/>
      <c r="J139" s="9"/>
      <c r="K139" s="9"/>
      <c r="L139" s="9"/>
      <c r="M139" s="9"/>
      <c r="N139" s="9"/>
      <c r="O139" s="9"/>
      <c r="P139" s="9"/>
      <c r="Q139" s="9"/>
      <c r="R139" s="8"/>
      <c r="S139" s="8"/>
      <c r="T139" s="8"/>
      <c r="U139" s="8"/>
      <c r="V139" s="8"/>
      <c r="W139" s="8"/>
      <c r="X139" s="9"/>
      <c r="Y139" s="9"/>
      <c r="Z139" s="9"/>
      <c r="AA139" s="9"/>
      <c r="AB139" s="9"/>
      <c r="AC139" s="9"/>
      <c r="AD139" s="101"/>
      <c r="AE139" s="102"/>
      <c r="AF139" s="103"/>
    </row>
    <row r="140" spans="1:36" ht="33.75" hidden="1" customHeight="1" x14ac:dyDescent="0.3">
      <c r="A140" s="39" t="s">
        <v>29</v>
      </c>
      <c r="B140" s="104"/>
      <c r="C140" s="104"/>
      <c r="D140" s="104"/>
      <c r="E140" s="104"/>
      <c r="F140" s="104"/>
      <c r="G140" s="104"/>
      <c r="H140" s="100"/>
      <c r="I140" s="9"/>
      <c r="J140" s="9"/>
      <c r="K140" s="9"/>
      <c r="L140" s="9"/>
      <c r="M140" s="9"/>
      <c r="N140" s="9"/>
      <c r="O140" s="9"/>
      <c r="P140" s="9"/>
      <c r="Q140" s="9"/>
      <c r="R140" s="8"/>
      <c r="S140" s="8"/>
      <c r="T140" s="8"/>
      <c r="U140" s="8"/>
      <c r="V140" s="8"/>
      <c r="W140" s="8"/>
      <c r="X140" s="9"/>
      <c r="Y140" s="9"/>
      <c r="Z140" s="9"/>
      <c r="AA140" s="9"/>
      <c r="AB140" s="9"/>
      <c r="AC140" s="9"/>
      <c r="AD140" s="9"/>
      <c r="AE140" s="105"/>
      <c r="AF140" s="103"/>
    </row>
    <row r="141" spans="1:36" ht="56.25" hidden="1" customHeight="1" x14ac:dyDescent="0.3">
      <c r="A141" s="56" t="s">
        <v>48</v>
      </c>
      <c r="B141" s="104"/>
      <c r="C141" s="104"/>
      <c r="D141" s="104"/>
      <c r="E141" s="104"/>
      <c r="F141" s="104"/>
      <c r="G141" s="104"/>
      <c r="H141" s="100"/>
      <c r="I141" s="9"/>
      <c r="J141" s="9"/>
      <c r="K141" s="9"/>
      <c r="L141" s="9"/>
      <c r="M141" s="9"/>
      <c r="N141" s="9"/>
      <c r="O141" s="9"/>
      <c r="P141" s="9"/>
      <c r="Q141" s="9"/>
      <c r="R141" s="8"/>
      <c r="S141" s="8"/>
      <c r="T141" s="8"/>
      <c r="U141" s="8"/>
      <c r="V141" s="8"/>
      <c r="W141" s="8"/>
      <c r="X141" s="9"/>
      <c r="Y141" s="9"/>
      <c r="Z141" s="9"/>
      <c r="AA141" s="9"/>
      <c r="AB141" s="9"/>
      <c r="AC141" s="9"/>
      <c r="AD141" s="9"/>
      <c r="AE141" s="105"/>
      <c r="AF141" s="103"/>
    </row>
    <row r="142" spans="1:36" ht="31.5" hidden="1" customHeight="1" x14ac:dyDescent="0.3">
      <c r="A142" s="39" t="s">
        <v>31</v>
      </c>
      <c r="B142" s="104"/>
      <c r="C142" s="104"/>
      <c r="D142" s="104"/>
      <c r="E142" s="104"/>
      <c r="F142" s="104"/>
      <c r="G142" s="104"/>
      <c r="H142" s="100"/>
      <c r="I142" s="9"/>
      <c r="J142" s="9"/>
      <c r="K142" s="9"/>
      <c r="L142" s="9"/>
      <c r="M142" s="9"/>
      <c r="N142" s="9"/>
      <c r="O142" s="9"/>
      <c r="P142" s="9"/>
      <c r="Q142" s="9"/>
      <c r="R142" s="8"/>
      <c r="S142" s="8"/>
      <c r="T142" s="8"/>
      <c r="U142" s="8"/>
      <c r="V142" s="8"/>
      <c r="W142" s="8"/>
      <c r="X142" s="9"/>
      <c r="Y142" s="9"/>
      <c r="Z142" s="9"/>
      <c r="AA142" s="9"/>
      <c r="AB142" s="9"/>
      <c r="AC142" s="9"/>
      <c r="AD142" s="9"/>
      <c r="AE142" s="105"/>
      <c r="AF142" s="103"/>
    </row>
    <row r="143" spans="1:36" ht="43.5" hidden="1" customHeight="1" x14ac:dyDescent="0.25">
      <c r="A143" s="106" t="s">
        <v>32</v>
      </c>
      <c r="B143" s="104"/>
      <c r="C143" s="104"/>
      <c r="D143" s="104"/>
      <c r="E143" s="104"/>
      <c r="F143" s="104"/>
      <c r="G143" s="104"/>
      <c r="H143" s="100"/>
      <c r="I143" s="9"/>
      <c r="J143" s="9"/>
      <c r="K143" s="9"/>
      <c r="L143" s="9"/>
      <c r="M143" s="9"/>
      <c r="N143" s="9"/>
      <c r="O143" s="9"/>
      <c r="P143" s="9"/>
      <c r="Q143" s="9"/>
      <c r="R143" s="8"/>
      <c r="S143" s="8"/>
      <c r="T143" s="8"/>
      <c r="U143" s="8"/>
      <c r="V143" s="8"/>
      <c r="W143" s="8"/>
      <c r="X143" s="9"/>
      <c r="Y143" s="9"/>
      <c r="Z143" s="9"/>
      <c r="AA143" s="9"/>
      <c r="AB143" s="9"/>
      <c r="AC143" s="9"/>
      <c r="AD143" s="9"/>
      <c r="AE143" s="105"/>
      <c r="AF143" s="103"/>
    </row>
    <row r="144" spans="1:36" ht="24.75" hidden="1" customHeight="1" x14ac:dyDescent="0.3">
      <c r="A144" s="39" t="s">
        <v>61</v>
      </c>
      <c r="B144" s="104"/>
      <c r="C144" s="104"/>
      <c r="D144" s="104"/>
      <c r="E144" s="104"/>
      <c r="F144" s="104"/>
      <c r="G144" s="104"/>
      <c r="H144" s="100"/>
      <c r="I144" s="9"/>
      <c r="J144" s="9"/>
      <c r="K144" s="9"/>
      <c r="L144" s="9"/>
      <c r="M144" s="9"/>
      <c r="N144" s="9"/>
      <c r="O144" s="9"/>
      <c r="P144" s="9"/>
      <c r="Q144" s="9"/>
      <c r="R144" s="8"/>
      <c r="S144" s="8"/>
      <c r="T144" s="8"/>
      <c r="U144" s="8"/>
      <c r="V144" s="8"/>
      <c r="W144" s="8"/>
      <c r="X144" s="9"/>
      <c r="Y144" s="9"/>
      <c r="Z144" s="9"/>
      <c r="AA144" s="9"/>
      <c r="AB144" s="9"/>
      <c r="AC144" s="9"/>
      <c r="AD144" s="9"/>
      <c r="AE144" s="105"/>
      <c r="AF144" s="103"/>
    </row>
    <row r="145" spans="1:32" ht="55.5" hidden="1" customHeight="1" x14ac:dyDescent="0.3">
      <c r="A145" s="98" t="s">
        <v>62</v>
      </c>
      <c r="B145" s="99"/>
      <c r="C145" s="99"/>
      <c r="D145" s="99"/>
      <c r="E145" s="99"/>
      <c r="F145" s="99"/>
      <c r="G145" s="99"/>
      <c r="H145" s="100"/>
      <c r="I145" s="9"/>
      <c r="J145" s="9"/>
      <c r="K145" s="9"/>
      <c r="L145" s="9"/>
      <c r="M145" s="9"/>
      <c r="N145" s="9"/>
      <c r="O145" s="9"/>
      <c r="P145" s="9"/>
      <c r="Q145" s="9"/>
      <c r="R145" s="8"/>
      <c r="S145" s="8"/>
      <c r="T145" s="8"/>
      <c r="U145" s="8"/>
      <c r="V145" s="8"/>
      <c r="W145" s="8"/>
      <c r="X145" s="9"/>
      <c r="Y145" s="9"/>
      <c r="Z145" s="9"/>
      <c r="AA145" s="9"/>
      <c r="AB145" s="9"/>
      <c r="AC145" s="9"/>
      <c r="AD145" s="9"/>
      <c r="AE145" s="105"/>
      <c r="AF145" s="103"/>
    </row>
    <row r="146" spans="1:32" ht="29.25" hidden="1" customHeight="1" x14ac:dyDescent="0.3">
      <c r="A146" s="39" t="s">
        <v>29</v>
      </c>
      <c r="B146" s="104"/>
      <c r="C146" s="104"/>
      <c r="D146" s="104"/>
      <c r="E146" s="104"/>
      <c r="F146" s="104"/>
      <c r="G146" s="104"/>
      <c r="H146" s="100"/>
      <c r="I146" s="9"/>
      <c r="J146" s="9"/>
      <c r="K146" s="9"/>
      <c r="L146" s="9"/>
      <c r="M146" s="9"/>
      <c r="N146" s="9"/>
      <c r="O146" s="9"/>
      <c r="P146" s="9"/>
      <c r="Q146" s="9"/>
      <c r="R146" s="8"/>
      <c r="S146" s="8"/>
      <c r="T146" s="8"/>
      <c r="U146" s="8"/>
      <c r="V146" s="8"/>
      <c r="W146" s="8"/>
      <c r="X146" s="9"/>
      <c r="Y146" s="9"/>
      <c r="Z146" s="9"/>
      <c r="AA146" s="9"/>
      <c r="AB146" s="9"/>
      <c r="AC146" s="9"/>
      <c r="AD146" s="9"/>
      <c r="AE146" s="105"/>
      <c r="AF146" s="103"/>
    </row>
    <row r="147" spans="1:32" ht="53.25" hidden="1" customHeight="1" x14ac:dyDescent="0.3">
      <c r="A147" s="56" t="s">
        <v>48</v>
      </c>
      <c r="B147" s="104"/>
      <c r="C147" s="104"/>
      <c r="D147" s="104"/>
      <c r="E147" s="104"/>
      <c r="F147" s="104"/>
      <c r="G147" s="104"/>
      <c r="H147" s="100"/>
      <c r="I147" s="9"/>
      <c r="J147" s="9"/>
      <c r="K147" s="9"/>
      <c r="L147" s="9"/>
      <c r="M147" s="9"/>
      <c r="N147" s="9"/>
      <c r="O147" s="9"/>
      <c r="P147" s="9"/>
      <c r="Q147" s="9"/>
      <c r="R147" s="8"/>
      <c r="S147" s="8"/>
      <c r="T147" s="8"/>
      <c r="U147" s="8"/>
      <c r="V147" s="8"/>
      <c r="W147" s="8"/>
      <c r="X147" s="9"/>
      <c r="Y147" s="9"/>
      <c r="Z147" s="9"/>
      <c r="AA147" s="9"/>
      <c r="AB147" s="9"/>
      <c r="AC147" s="9"/>
      <c r="AD147" s="9"/>
      <c r="AE147" s="105"/>
      <c r="AF147" s="103"/>
    </row>
    <row r="148" spans="1:32" ht="48" hidden="1" customHeight="1" x14ac:dyDescent="0.3">
      <c r="A148" s="39" t="s">
        <v>31</v>
      </c>
      <c r="B148" s="104"/>
      <c r="C148" s="104"/>
      <c r="D148" s="104"/>
      <c r="E148" s="104"/>
      <c r="F148" s="104"/>
      <c r="G148" s="104"/>
      <c r="H148" s="100"/>
      <c r="I148" s="9"/>
      <c r="J148" s="9"/>
      <c r="K148" s="9"/>
      <c r="L148" s="9"/>
      <c r="M148" s="9"/>
      <c r="N148" s="9"/>
      <c r="O148" s="9"/>
      <c r="P148" s="9"/>
      <c r="Q148" s="9"/>
      <c r="R148" s="8"/>
      <c r="S148" s="8"/>
      <c r="T148" s="8"/>
      <c r="U148" s="8"/>
      <c r="V148" s="8"/>
      <c r="W148" s="8"/>
      <c r="X148" s="9"/>
      <c r="Y148" s="9"/>
      <c r="Z148" s="9"/>
      <c r="AA148" s="9"/>
      <c r="AB148" s="9"/>
      <c r="AC148" s="9"/>
      <c r="AD148" s="9"/>
      <c r="AE148" s="105"/>
      <c r="AF148" s="103"/>
    </row>
    <row r="149" spans="1:32" ht="55.5" hidden="1" customHeight="1" x14ac:dyDescent="0.25">
      <c r="A149" s="106" t="s">
        <v>32</v>
      </c>
      <c r="B149" s="104"/>
      <c r="C149" s="104"/>
      <c r="D149" s="104"/>
      <c r="E149" s="104"/>
      <c r="F149" s="104"/>
      <c r="G149" s="104"/>
      <c r="H149" s="100"/>
      <c r="I149" s="9"/>
      <c r="J149" s="9"/>
      <c r="K149" s="9"/>
      <c r="L149" s="9"/>
      <c r="M149" s="9"/>
      <c r="N149" s="9"/>
      <c r="O149" s="9"/>
      <c r="P149" s="9"/>
      <c r="Q149" s="9"/>
      <c r="R149" s="8"/>
      <c r="S149" s="8"/>
      <c r="T149" s="8"/>
      <c r="U149" s="8"/>
      <c r="V149" s="8"/>
      <c r="W149" s="8"/>
      <c r="X149" s="9"/>
      <c r="Y149" s="9"/>
      <c r="Z149" s="9"/>
      <c r="AA149" s="9"/>
      <c r="AB149" s="9"/>
      <c r="AC149" s="9"/>
      <c r="AD149" s="9"/>
      <c r="AE149" s="105"/>
      <c r="AF149" s="103"/>
    </row>
    <row r="150" spans="1:32" ht="33.75" hidden="1" customHeight="1" x14ac:dyDescent="0.3">
      <c r="A150" s="39" t="s">
        <v>61</v>
      </c>
      <c r="B150" s="104"/>
      <c r="C150" s="104"/>
      <c r="D150" s="104"/>
      <c r="E150" s="104"/>
      <c r="F150" s="104"/>
      <c r="G150" s="104"/>
      <c r="H150" s="100"/>
      <c r="I150" s="9"/>
      <c r="J150" s="9"/>
      <c r="K150" s="9"/>
      <c r="L150" s="9"/>
      <c r="M150" s="9"/>
      <c r="N150" s="9"/>
      <c r="O150" s="9"/>
      <c r="P150" s="9"/>
      <c r="Q150" s="9"/>
      <c r="R150" s="8"/>
      <c r="S150" s="8"/>
      <c r="T150" s="8"/>
      <c r="U150" s="8"/>
      <c r="V150" s="8"/>
      <c r="W150" s="8"/>
      <c r="X150" s="9"/>
      <c r="Y150" s="9"/>
      <c r="Z150" s="9"/>
      <c r="AA150" s="9"/>
      <c r="AB150" s="9"/>
      <c r="AC150" s="9"/>
      <c r="AD150" s="9"/>
      <c r="AE150" s="105"/>
      <c r="AF150" s="103"/>
    </row>
    <row r="151" spans="1:32" ht="33.75" hidden="1" customHeight="1" x14ac:dyDescent="0.3">
      <c r="A151" s="98" t="s">
        <v>63</v>
      </c>
      <c r="B151" s="99"/>
      <c r="C151" s="99"/>
      <c r="D151" s="99"/>
      <c r="E151" s="99"/>
      <c r="F151" s="99"/>
      <c r="G151" s="99"/>
      <c r="H151" s="100"/>
      <c r="I151" s="9"/>
      <c r="J151" s="9"/>
      <c r="K151" s="9"/>
      <c r="L151" s="9"/>
      <c r="M151" s="9"/>
      <c r="N151" s="9"/>
      <c r="O151" s="9"/>
      <c r="P151" s="9"/>
      <c r="Q151" s="9"/>
      <c r="R151" s="8"/>
      <c r="S151" s="8"/>
      <c r="T151" s="8"/>
      <c r="U151" s="8"/>
      <c r="V151" s="8"/>
      <c r="W151" s="8"/>
      <c r="X151" s="9"/>
      <c r="Y151" s="9"/>
      <c r="Z151" s="9"/>
      <c r="AA151" s="9"/>
      <c r="AB151" s="9"/>
      <c r="AC151" s="9"/>
      <c r="AD151" s="9"/>
      <c r="AE151" s="105"/>
      <c r="AF151" s="103"/>
    </row>
    <row r="152" spans="1:32" ht="26.25" hidden="1" customHeight="1" x14ac:dyDescent="0.3">
      <c r="A152" s="39" t="s">
        <v>29</v>
      </c>
      <c r="B152" s="104"/>
      <c r="C152" s="104"/>
      <c r="D152" s="104"/>
      <c r="E152" s="104"/>
      <c r="F152" s="104"/>
      <c r="G152" s="104"/>
      <c r="H152" s="100"/>
      <c r="I152" s="9"/>
      <c r="J152" s="9"/>
      <c r="K152" s="9"/>
      <c r="L152" s="9"/>
      <c r="M152" s="9"/>
      <c r="N152" s="9"/>
      <c r="O152" s="9"/>
      <c r="P152" s="9"/>
      <c r="Q152" s="9"/>
      <c r="R152" s="8"/>
      <c r="S152" s="8"/>
      <c r="T152" s="8"/>
      <c r="U152" s="8"/>
      <c r="V152" s="8"/>
      <c r="W152" s="8"/>
      <c r="X152" s="9"/>
      <c r="Y152" s="9"/>
      <c r="Z152" s="9"/>
      <c r="AA152" s="9"/>
      <c r="AB152" s="9"/>
      <c r="AC152" s="9"/>
      <c r="AD152" s="9"/>
      <c r="AE152" s="105"/>
      <c r="AF152" s="103"/>
    </row>
    <row r="153" spans="1:32" ht="38.25" hidden="1" customHeight="1" x14ac:dyDescent="0.3">
      <c r="A153" s="56" t="s">
        <v>48</v>
      </c>
      <c r="B153" s="104"/>
      <c r="C153" s="104"/>
      <c r="D153" s="104"/>
      <c r="E153" s="104"/>
      <c r="F153" s="104"/>
      <c r="G153" s="104"/>
      <c r="H153" s="100"/>
      <c r="I153" s="9"/>
      <c r="J153" s="9"/>
      <c r="K153" s="9"/>
      <c r="L153" s="9"/>
      <c r="M153" s="9"/>
      <c r="N153" s="9"/>
      <c r="O153" s="9"/>
      <c r="P153" s="9"/>
      <c r="Q153" s="9"/>
      <c r="R153" s="8"/>
      <c r="S153" s="8"/>
      <c r="T153" s="8"/>
      <c r="U153" s="8"/>
      <c r="V153" s="8"/>
      <c r="W153" s="8"/>
      <c r="X153" s="9"/>
      <c r="Y153" s="9"/>
      <c r="Z153" s="9"/>
      <c r="AA153" s="9"/>
      <c r="AB153" s="9"/>
      <c r="AC153" s="9"/>
      <c r="AD153" s="9"/>
      <c r="AE153" s="105"/>
      <c r="AF153" s="103"/>
    </row>
    <row r="154" spans="1:32" ht="30" hidden="1" customHeight="1" x14ac:dyDescent="0.3">
      <c r="A154" s="39" t="s">
        <v>31</v>
      </c>
      <c r="B154" s="104"/>
      <c r="C154" s="104"/>
      <c r="D154" s="104"/>
      <c r="E154" s="104"/>
      <c r="F154" s="104"/>
      <c r="G154" s="104"/>
      <c r="H154" s="100"/>
      <c r="I154" s="9"/>
      <c r="J154" s="9"/>
      <c r="K154" s="9"/>
      <c r="L154" s="9"/>
      <c r="M154" s="9"/>
      <c r="N154" s="9"/>
      <c r="O154" s="9"/>
      <c r="P154" s="9"/>
      <c r="Q154" s="9"/>
      <c r="R154" s="8"/>
      <c r="S154" s="8"/>
      <c r="T154" s="8"/>
      <c r="U154" s="8"/>
      <c r="V154" s="8"/>
      <c r="W154" s="8"/>
      <c r="X154" s="9"/>
      <c r="Y154" s="9"/>
      <c r="Z154" s="9"/>
      <c r="AA154" s="9"/>
      <c r="AB154" s="9"/>
      <c r="AC154" s="9"/>
      <c r="AD154" s="9"/>
      <c r="AE154" s="105"/>
      <c r="AF154" s="103"/>
    </row>
    <row r="155" spans="1:32" ht="39" hidden="1" customHeight="1" x14ac:dyDescent="0.25">
      <c r="A155" s="106" t="s">
        <v>32</v>
      </c>
      <c r="B155" s="104"/>
      <c r="C155" s="104"/>
      <c r="D155" s="104"/>
      <c r="E155" s="104"/>
      <c r="F155" s="104"/>
      <c r="G155" s="104"/>
      <c r="H155" s="100"/>
      <c r="I155" s="9"/>
      <c r="J155" s="9"/>
      <c r="K155" s="9"/>
      <c r="L155" s="9"/>
      <c r="M155" s="9"/>
      <c r="N155" s="9"/>
      <c r="O155" s="9"/>
      <c r="P155" s="9"/>
      <c r="Q155" s="9"/>
      <c r="R155" s="8"/>
      <c r="S155" s="8"/>
      <c r="T155" s="8"/>
      <c r="U155" s="8"/>
      <c r="V155" s="8"/>
      <c r="W155" s="8"/>
      <c r="X155" s="9"/>
      <c r="Y155" s="9"/>
      <c r="Z155" s="9"/>
      <c r="AA155" s="9"/>
      <c r="AB155" s="9"/>
      <c r="AC155" s="9"/>
      <c r="AD155" s="9"/>
      <c r="AE155" s="105"/>
      <c r="AF155" s="103"/>
    </row>
    <row r="156" spans="1:32" ht="26.25" hidden="1" customHeight="1" x14ac:dyDescent="0.3">
      <c r="A156" s="39" t="s">
        <v>61</v>
      </c>
      <c r="B156" s="104"/>
      <c r="C156" s="104"/>
      <c r="D156" s="104"/>
      <c r="E156" s="104"/>
      <c r="F156" s="104"/>
      <c r="G156" s="104"/>
      <c r="H156" s="100"/>
      <c r="I156" s="9"/>
      <c r="J156" s="9"/>
      <c r="K156" s="9"/>
      <c r="L156" s="9"/>
      <c r="M156" s="9"/>
      <c r="N156" s="9"/>
      <c r="O156" s="9"/>
      <c r="P156" s="9"/>
      <c r="Q156" s="9"/>
      <c r="R156" s="8"/>
      <c r="S156" s="8"/>
      <c r="T156" s="8"/>
      <c r="U156" s="8"/>
      <c r="V156" s="8"/>
      <c r="W156" s="8"/>
      <c r="X156" s="9"/>
      <c r="Y156" s="9"/>
      <c r="Z156" s="9"/>
      <c r="AA156" s="9"/>
      <c r="AB156" s="9"/>
      <c r="AC156" s="9"/>
      <c r="AD156" s="9"/>
      <c r="AE156" s="105"/>
      <c r="AF156" s="103"/>
    </row>
    <row r="157" spans="1:32" ht="145.5" hidden="1" customHeight="1" x14ac:dyDescent="0.3">
      <c r="A157" s="98" t="s">
        <v>64</v>
      </c>
      <c r="B157" s="99"/>
      <c r="C157" s="99"/>
      <c r="D157" s="99"/>
      <c r="E157" s="99"/>
      <c r="F157" s="99"/>
      <c r="G157" s="99"/>
      <c r="H157" s="100"/>
      <c r="I157" s="9"/>
      <c r="J157" s="9"/>
      <c r="K157" s="9"/>
      <c r="L157" s="9"/>
      <c r="M157" s="9"/>
      <c r="N157" s="9"/>
      <c r="O157" s="9"/>
      <c r="P157" s="9"/>
      <c r="Q157" s="9"/>
      <c r="R157" s="8"/>
      <c r="S157" s="8"/>
      <c r="T157" s="8"/>
      <c r="U157" s="8"/>
      <c r="V157" s="8"/>
      <c r="W157" s="8"/>
      <c r="X157" s="9"/>
      <c r="Y157" s="9"/>
      <c r="Z157" s="9"/>
      <c r="AA157" s="9"/>
      <c r="AB157" s="9"/>
      <c r="AC157" s="9"/>
      <c r="AD157" s="9"/>
      <c r="AE157" s="105"/>
      <c r="AF157" s="103"/>
    </row>
    <row r="158" spans="1:32" ht="30.75" hidden="1" customHeight="1" x14ac:dyDescent="0.3">
      <c r="A158" s="39" t="s">
        <v>29</v>
      </c>
      <c r="B158" s="104"/>
      <c r="C158" s="104"/>
      <c r="D158" s="104"/>
      <c r="E158" s="104"/>
      <c r="F158" s="104"/>
      <c r="G158" s="104"/>
      <c r="H158" s="100"/>
      <c r="I158" s="9"/>
      <c r="J158" s="9"/>
      <c r="K158" s="9"/>
      <c r="L158" s="9"/>
      <c r="M158" s="9"/>
      <c r="N158" s="9"/>
      <c r="O158" s="9"/>
      <c r="P158" s="9"/>
      <c r="Q158" s="9"/>
      <c r="R158" s="8"/>
      <c r="S158" s="8"/>
      <c r="T158" s="8"/>
      <c r="U158" s="8"/>
      <c r="V158" s="8"/>
      <c r="W158" s="8"/>
      <c r="X158" s="9"/>
      <c r="Y158" s="9"/>
      <c r="Z158" s="9"/>
      <c r="AA158" s="9"/>
      <c r="AB158" s="9"/>
      <c r="AC158" s="9"/>
      <c r="AD158" s="9"/>
      <c r="AE158" s="105"/>
      <c r="AF158" s="103"/>
    </row>
    <row r="159" spans="1:32" ht="44.25" hidden="1" customHeight="1" x14ac:dyDescent="0.3">
      <c r="A159" s="56" t="s">
        <v>48</v>
      </c>
      <c r="B159" s="104"/>
      <c r="C159" s="104"/>
      <c r="D159" s="104"/>
      <c r="E159" s="104"/>
      <c r="F159" s="104"/>
      <c r="G159" s="104"/>
      <c r="H159" s="100"/>
      <c r="I159" s="9"/>
      <c r="J159" s="9"/>
      <c r="K159" s="9"/>
      <c r="L159" s="9"/>
      <c r="M159" s="9"/>
      <c r="N159" s="9"/>
      <c r="O159" s="9"/>
      <c r="P159" s="9"/>
      <c r="Q159" s="9"/>
      <c r="R159" s="8"/>
      <c r="S159" s="8"/>
      <c r="T159" s="8"/>
      <c r="U159" s="8"/>
      <c r="V159" s="8"/>
      <c r="W159" s="8"/>
      <c r="X159" s="9"/>
      <c r="Y159" s="9"/>
      <c r="Z159" s="9"/>
      <c r="AA159" s="9"/>
      <c r="AB159" s="9"/>
      <c r="AC159" s="9"/>
      <c r="AD159" s="9"/>
      <c r="AE159" s="105"/>
      <c r="AF159" s="103"/>
    </row>
    <row r="160" spans="1:32" ht="37.5" hidden="1" customHeight="1" x14ac:dyDescent="0.3">
      <c r="A160" s="39" t="s">
        <v>31</v>
      </c>
      <c r="B160" s="104"/>
      <c r="C160" s="104"/>
      <c r="D160" s="104"/>
      <c r="E160" s="104"/>
      <c r="F160" s="104"/>
      <c r="G160" s="104"/>
      <c r="H160" s="100"/>
      <c r="I160" s="9"/>
      <c r="J160" s="9"/>
      <c r="K160" s="9"/>
      <c r="L160" s="9"/>
      <c r="M160" s="9"/>
      <c r="N160" s="9"/>
      <c r="O160" s="9"/>
      <c r="P160" s="9"/>
      <c r="Q160" s="9"/>
      <c r="R160" s="8"/>
      <c r="S160" s="8"/>
      <c r="T160" s="8"/>
      <c r="U160" s="8"/>
      <c r="V160" s="8"/>
      <c r="W160" s="8"/>
      <c r="X160" s="9"/>
      <c r="Y160" s="9"/>
      <c r="Z160" s="9"/>
      <c r="AA160" s="9"/>
      <c r="AB160" s="9"/>
      <c r="AC160" s="9"/>
      <c r="AD160" s="9"/>
      <c r="AE160" s="105"/>
      <c r="AF160" s="103"/>
    </row>
    <row r="161" spans="1:35" ht="48" hidden="1" customHeight="1" x14ac:dyDescent="0.25">
      <c r="A161" s="106" t="s">
        <v>32</v>
      </c>
      <c r="B161" s="104"/>
      <c r="C161" s="104"/>
      <c r="D161" s="104"/>
      <c r="E161" s="104"/>
      <c r="F161" s="104"/>
      <c r="G161" s="104"/>
      <c r="H161" s="100"/>
      <c r="I161" s="9"/>
      <c r="J161" s="9"/>
      <c r="K161" s="9"/>
      <c r="L161" s="9"/>
      <c r="M161" s="9"/>
      <c r="N161" s="9"/>
      <c r="O161" s="9"/>
      <c r="P161" s="9"/>
      <c r="Q161" s="9"/>
      <c r="R161" s="8"/>
      <c r="S161" s="8"/>
      <c r="T161" s="8"/>
      <c r="U161" s="8"/>
      <c r="V161" s="8"/>
      <c r="W161" s="8"/>
      <c r="X161" s="9"/>
      <c r="Y161" s="9"/>
      <c r="Z161" s="9"/>
      <c r="AA161" s="9"/>
      <c r="AB161" s="9"/>
      <c r="AC161" s="9"/>
      <c r="AD161" s="9"/>
      <c r="AE161" s="105"/>
      <c r="AF161" s="103"/>
    </row>
    <row r="162" spans="1:35" ht="18.75" hidden="1" customHeight="1" x14ac:dyDescent="0.3">
      <c r="A162" s="107" t="s">
        <v>61</v>
      </c>
      <c r="B162" s="104"/>
      <c r="C162" s="104"/>
      <c r="D162" s="104"/>
      <c r="E162" s="104"/>
      <c r="F162" s="104"/>
      <c r="G162" s="104"/>
      <c r="H162" s="100"/>
      <c r="I162" s="9"/>
      <c r="J162" s="9"/>
      <c r="K162" s="9"/>
      <c r="L162" s="9"/>
      <c r="M162" s="9"/>
      <c r="N162" s="9"/>
      <c r="O162" s="9"/>
      <c r="P162" s="9"/>
      <c r="Q162" s="9"/>
      <c r="R162" s="8"/>
      <c r="S162" s="8"/>
      <c r="T162" s="8"/>
      <c r="U162" s="8"/>
      <c r="V162" s="8"/>
      <c r="W162" s="8"/>
      <c r="X162" s="9"/>
      <c r="Y162" s="9"/>
      <c r="Z162" s="9"/>
      <c r="AA162" s="9"/>
      <c r="AB162" s="9"/>
      <c r="AC162" s="9"/>
      <c r="AD162" s="9"/>
      <c r="AE162" s="105"/>
      <c r="AF162" s="103"/>
    </row>
    <row r="163" spans="1:35" ht="18.75" customHeight="1" x14ac:dyDescent="0.3">
      <c r="A163" s="108"/>
      <c r="B163" s="109"/>
      <c r="C163" s="109"/>
      <c r="D163" s="109"/>
      <c r="E163" s="109"/>
      <c r="F163" s="109"/>
      <c r="G163" s="109"/>
      <c r="H163" s="110"/>
      <c r="I163" s="111"/>
      <c r="J163" s="111"/>
      <c r="K163" s="111"/>
      <c r="L163" s="111"/>
      <c r="M163" s="111"/>
      <c r="N163" s="111"/>
      <c r="O163" s="111"/>
      <c r="P163" s="111"/>
      <c r="Q163" s="111"/>
      <c r="R163" s="112"/>
      <c r="S163" s="112"/>
      <c r="T163" s="112"/>
      <c r="U163" s="112"/>
      <c r="V163" s="112"/>
      <c r="W163" s="112"/>
      <c r="X163" s="111"/>
      <c r="Y163" s="111"/>
      <c r="Z163" s="111"/>
      <c r="AA163" s="111"/>
      <c r="AB163" s="111"/>
      <c r="AC163" s="111"/>
      <c r="AD163" s="111"/>
      <c r="AE163" s="113"/>
      <c r="AF163" s="114"/>
    </row>
    <row r="164" spans="1:35" s="122" customFormat="1" ht="33" customHeight="1" x14ac:dyDescent="0.3">
      <c r="A164" s="147" t="s">
        <v>65</v>
      </c>
      <c r="B164" s="147"/>
      <c r="C164" s="115"/>
      <c r="D164" s="115"/>
      <c r="E164" s="115"/>
      <c r="F164" s="116"/>
      <c r="G164" s="117" t="s">
        <v>66</v>
      </c>
      <c r="H164" s="117"/>
      <c r="I164" s="117"/>
      <c r="J164" s="117"/>
      <c r="K164" s="118"/>
      <c r="L164" s="118"/>
      <c r="M164" s="118"/>
      <c r="N164" s="118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20"/>
      <c r="AG164" s="121"/>
      <c r="AH164" s="121"/>
      <c r="AI164" s="121"/>
    </row>
    <row r="165" spans="1:35" s="128" customFormat="1" ht="39" customHeight="1" x14ac:dyDescent="0.3">
      <c r="A165" s="123"/>
      <c r="B165" s="124" t="s">
        <v>67</v>
      </c>
      <c r="C165" s="115"/>
      <c r="D165" s="115"/>
      <c r="E165" s="115"/>
      <c r="F165" s="125"/>
      <c r="G165" s="148"/>
      <c r="H165" s="148"/>
      <c r="I165" s="149" t="s">
        <v>68</v>
      </c>
      <c r="J165" s="149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6"/>
      <c r="AF165" s="127"/>
    </row>
    <row r="166" spans="1:35" s="128" customFormat="1" ht="19.5" customHeight="1" x14ac:dyDescent="0.25">
      <c r="A166" s="129" t="s">
        <v>69</v>
      </c>
      <c r="B166" s="126"/>
      <c r="C166" s="126"/>
      <c r="D166" s="126"/>
      <c r="E166" s="126"/>
      <c r="F166" s="126"/>
      <c r="G166" s="136" t="s">
        <v>69</v>
      </c>
      <c r="H166" s="13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  <c r="AF166" s="130"/>
    </row>
    <row r="167" spans="1:35" s="128" customFormat="1" ht="24.75" customHeight="1" x14ac:dyDescent="0.3">
      <c r="A167" s="131">
        <v>44017</v>
      </c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5"/>
      <c r="AB167" s="125"/>
      <c r="AC167" s="125"/>
      <c r="AD167" s="125"/>
      <c r="AE167" s="126"/>
      <c r="AF167" s="132"/>
    </row>
    <row r="168" spans="1:35" ht="83.25" customHeight="1" x14ac:dyDescent="0.3">
      <c r="A168" s="133"/>
      <c r="B168" s="133"/>
      <c r="C168" s="133"/>
      <c r="D168" s="133"/>
      <c r="E168" s="137"/>
      <c r="F168" s="137"/>
      <c r="G168" s="137"/>
      <c r="H168" s="125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5"/>
      <c r="AE168" s="1"/>
    </row>
    <row r="169" spans="1:35" ht="18.75" x14ac:dyDescent="0.3">
      <c r="A169" s="135"/>
      <c r="B169" s="135"/>
      <c r="C169" s="135"/>
      <c r="D169" s="135"/>
      <c r="E169" s="135"/>
      <c r="F169" s="135"/>
      <c r="G169" s="135"/>
      <c r="H169" s="133"/>
      <c r="I169" s="133"/>
      <c r="J169" s="133"/>
      <c r="K169" s="133"/>
      <c r="L169" s="133"/>
      <c r="M169" s="133"/>
      <c r="N169" s="133"/>
      <c r="O169" s="133"/>
      <c r="P169" s="133"/>
      <c r="Q169" s="134"/>
      <c r="R169" s="134"/>
      <c r="S169" s="134"/>
      <c r="T169" s="134"/>
      <c r="U169" s="125"/>
      <c r="V169" s="125"/>
      <c r="W169" s="125"/>
      <c r="X169" s="125"/>
      <c r="Y169" s="125"/>
      <c r="Z169" s="125"/>
      <c r="AA169" s="125"/>
      <c r="AB169" s="125"/>
      <c r="AC169" s="125"/>
      <c r="AD169" s="125"/>
      <c r="AE169" s="1"/>
    </row>
    <row r="170" spans="1:35" ht="75" customHeight="1" x14ac:dyDescent="0.3"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4"/>
      <c r="R170" s="134"/>
      <c r="S170" s="134"/>
      <c r="T170" s="134"/>
      <c r="U170" s="125"/>
      <c r="V170" s="125"/>
      <c r="W170" s="125"/>
      <c r="X170" s="125"/>
      <c r="Y170" s="125"/>
      <c r="Z170" s="125"/>
      <c r="AA170" s="125"/>
      <c r="AB170" s="125"/>
      <c r="AC170" s="125"/>
      <c r="AD170" s="125"/>
      <c r="AE170" s="1"/>
    </row>
    <row r="171" spans="1:35" x14ac:dyDescent="0.25">
      <c r="R171" s="44"/>
      <c r="S171" s="44"/>
      <c r="T171" s="44"/>
      <c r="U171" s="44"/>
    </row>
    <row r="172" spans="1:35" x14ac:dyDescent="0.25">
      <c r="R172" s="44"/>
      <c r="S172" s="44"/>
      <c r="T172" s="44"/>
      <c r="U172" s="44"/>
    </row>
    <row r="173" spans="1:35" x14ac:dyDescent="0.25">
      <c r="R173" s="44"/>
      <c r="S173" s="44"/>
      <c r="T173" s="44"/>
      <c r="U173" s="44"/>
    </row>
    <row r="174" spans="1:35" x14ac:dyDescent="0.25">
      <c r="R174" s="44"/>
      <c r="S174" s="44"/>
      <c r="T174" s="44"/>
      <c r="U174" s="44"/>
    </row>
    <row r="175" spans="1:35" x14ac:dyDescent="0.25">
      <c r="R175" s="44"/>
      <c r="S175" s="44"/>
      <c r="T175" s="44"/>
      <c r="U175" s="44"/>
    </row>
    <row r="176" spans="1:35" x14ac:dyDescent="0.25">
      <c r="T176" s="44"/>
      <c r="U176" s="44"/>
    </row>
  </sheetData>
  <mergeCells count="54">
    <mergeCell ref="N5:O5"/>
    <mergeCell ref="P5:Q5"/>
    <mergeCell ref="R5:S5"/>
    <mergeCell ref="A1:AD1"/>
    <mergeCell ref="A2:AD2"/>
    <mergeCell ref="A3:AD3"/>
    <mergeCell ref="A4:AD4"/>
    <mergeCell ref="A5:A7"/>
    <mergeCell ref="B5:B6"/>
    <mergeCell ref="C5:C6"/>
    <mergeCell ref="D5:D6"/>
    <mergeCell ref="E5:E6"/>
    <mergeCell ref="F5:G5"/>
    <mergeCell ref="A45:AE45"/>
    <mergeCell ref="AF5:AF6"/>
    <mergeCell ref="A9:AE9"/>
    <mergeCell ref="A10:AE10"/>
    <mergeCell ref="AF11:AF16"/>
    <mergeCell ref="A17:AE17"/>
    <mergeCell ref="A24:AE24"/>
    <mergeCell ref="T5:U5"/>
    <mergeCell ref="V5:W5"/>
    <mergeCell ref="X5:Y5"/>
    <mergeCell ref="Z5:AA5"/>
    <mergeCell ref="AB5:AC5"/>
    <mergeCell ref="AD5:AE5"/>
    <mergeCell ref="H5:I5"/>
    <mergeCell ref="J5:K5"/>
    <mergeCell ref="L5:M5"/>
    <mergeCell ref="AF25:AF30"/>
    <mergeCell ref="A31:AE31"/>
    <mergeCell ref="AF32:AF37"/>
    <mergeCell ref="A38:AE38"/>
    <mergeCell ref="AF39:AF44"/>
    <mergeCell ref="AF100:AF105"/>
    <mergeCell ref="AF46:AF51"/>
    <mergeCell ref="A52:AE52"/>
    <mergeCell ref="A59:AE59"/>
    <mergeCell ref="AF60:AF65"/>
    <mergeCell ref="A66:AE66"/>
    <mergeCell ref="AF67:AF72"/>
    <mergeCell ref="A79:AD79"/>
    <mergeCell ref="A80:AE80"/>
    <mergeCell ref="AF87:AF92"/>
    <mergeCell ref="AF93:AF98"/>
    <mergeCell ref="A99:AE99"/>
    <mergeCell ref="G166:H166"/>
    <mergeCell ref="E168:G168"/>
    <mergeCell ref="A106:AE106"/>
    <mergeCell ref="A113:AE113"/>
    <mergeCell ref="AF114:AF119"/>
    <mergeCell ref="A164:B164"/>
    <mergeCell ref="G165:H165"/>
    <mergeCell ref="I165:J165"/>
  </mergeCells>
  <hyperlinks>
    <hyperlink ref="AG1" location="ОГЛАВЛЕНИЕ!A1" display="ОГЛАВЛЕНИЕ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2020-12-24T07:52:58Z</dcterms:modified>
</cp:coreProperties>
</file>