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2020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<sst xmlns="http://schemas.openxmlformats.org/spreadsheetml/2006/main" count="75" uniqueCount="42">
  <si>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</si>
  <si>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</si>
  <si>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</si>
  <si>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</si>
  <si>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</si>
  <si>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</si>
  <si>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</si>
  <si>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</si>
  <si>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</si>
  <si>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</si>
  <si>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</si>
  <si>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</si>
  <si>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</si>
  <si>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</si>
  <si>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</si>
  <si>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</si>
  <si>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</si>
  <si>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</si>
  <si>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</si>
  <si>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</si>
  <si>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</si>
  <si>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</si>
  <si>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</si>
  <si>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</si>
  <si>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</si>
  <si>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</si>
  <si>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</si>
  <si>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</si>
  <si>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</si>
  <si>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</si>
  <si>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</si>
  <si>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</si>
  <si>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</si>
  <si>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</si>
  <si>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 xml:space="preserve"> -  по заработной плате и начислениям на оплату труда:
 - наличие листов нетрудоспособности;
 - премия по итогам 2019 года выплачена за фактически отработанное время;
 - наличие вакансий.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</si>
  <si>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</si>
  <si>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</si>
  <si>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</si>
  <si>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 xml:space="preserve">Председатель Комитета финансов </t>
  </si>
  <si>
    <t>М.Г.Рыбачок</t>
  </si>
  <si>
    <t>Исполнитель : Главный специалист:  Сенив М.В. 93-678</t>
  </si>
  <si>
    <t>Отчет о ходе реализации муниципальной программы (сетевой график)  на 01.01.2021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</si>
</sst>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4" borderId="0" xfId="0" applyFont="1" applyFill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5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>
      <alignment horizontal="right" vertical="center" wrapText="1"/>
    </xf>
    <xf numFmtId="175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4" fillId="10" borderId="10" xfId="0" applyFont="1" applyFill="1" applyBorder="1" applyAlignment="1">
      <alignment horizontal="justify" wrapText="1"/>
    </xf>
    <xf numFmtId="4" fontId="2" fillId="10" borderId="10" xfId="0" applyNumberFormat="1" applyFont="1" applyFill="1" applyBorder="1" applyAlignment="1">
      <alignment horizontal="right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5" fontId="4" fillId="37" borderId="12" xfId="0" applyNumberFormat="1" applyFont="1" applyFill="1" applyBorder="1" applyAlignment="1">
      <alignment horizontal="center" vertical="center" wrapText="1"/>
    </xf>
    <xf numFmtId="175" fontId="4" fillId="37" borderId="13" xfId="0" applyNumberFormat="1" applyFont="1" applyFill="1" applyBorder="1" applyAlignment="1">
      <alignment horizontal="center" vertical="center" wrapText="1"/>
    </xf>
    <xf numFmtId="175" fontId="4" fillId="38" borderId="12" xfId="0" applyNumberFormat="1" applyFont="1" applyFill="1" applyBorder="1" applyAlignment="1">
      <alignment horizontal="center" vertical="center" wrapText="1"/>
    </xf>
    <xf numFmtId="175" fontId="4" fillId="38" borderId="13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wrapText="1"/>
    </xf>
    <xf numFmtId="0" fontId="9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3" borderId="16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  <xf numFmtId="175" fontId="8" fillId="0" borderId="15" xfId="0" applyNumberFormat="1" applyFont="1" applyFill="1" applyBorder="1" applyAlignment="1">
      <alignment horizontal="center" vertical="center" wrapText="1"/>
    </xf>
    <xf numFmtId="0" fontId="36" fillId="0" borderId="0" xfId="42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zoomScale="55" zoomScaleNormal="55" zoomScaleSheetLayoutView="70" zoomScalePageLayoutView="0" workbookViewId="0" topLeftCell="A13">
      <selection activeCell="C32" sqref="C32"/>
    </sheetView>
  </sheetViews>
  <sheetFormatPr defaultColWidth="9.140625" defaultRowHeight="12.75"/>
  <cols>
    <col min="1" max="1" width="35.140625" style="3" customWidth="1"/>
    <col min="2" max="3" width="14.140625" style="3" customWidth="1"/>
    <col min="4" max="4" width="14.140625" style="45" customWidth="1"/>
    <col min="5" max="5" width="14.140625" style="3" customWidth="1"/>
    <col min="6" max="7" width="10.28125" style="3" customWidth="1"/>
    <col min="8" max="19" width="10.28125" style="1" customWidth="1"/>
    <col min="20" max="21" width="10.28125" style="4" customWidth="1"/>
    <col min="22" max="23" width="10.28125" style="61" customWidth="1"/>
    <col min="24" max="31" width="10.28125" style="4" customWidth="1"/>
    <col min="32" max="32" width="13.140625" style="1" customWidth="1"/>
    <col min="33" max="33" width="10.8515625" style="1" customWidth="1"/>
    <col min="34" max="16384" width="8.8515625" style="1" customWidth="1"/>
  </cols>
  <sheetData>
    <row r="1" spans="1:33" ht="20.25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23"/>
      <c r="AF1" s="98" t="s">
        <v>26</v>
      </c>
      <c r="AG1" s="98"/>
    </row>
    <row r="2" spans="1:256" ht="26.25">
      <c r="A2" s="97" t="s">
        <v>27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26"/>
      <c r="AF2" s="89" t="s">
        <v>13</v>
      </c>
      <c r="AG2" s="89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90" t="s">
        <v>28</v>
      </c>
      <c r="B3" s="93" t="s">
        <v>29</v>
      </c>
      <c r="C3" s="95" t="s">
        <v>29</v>
      </c>
      <c r="D3" s="93" t="s">
        <v>30</v>
      </c>
      <c r="E3" s="95" t="s">
        <v>31</v>
      </c>
      <c r="F3" s="85" t="s">
        <v>24</v>
      </c>
      <c r="G3" s="86"/>
      <c r="H3" s="81" t="s">
        <v>0</v>
      </c>
      <c r="I3" s="82"/>
      <c r="J3" s="81" t="s">
        <v>1</v>
      </c>
      <c r="K3" s="82"/>
      <c r="L3" s="81" t="s">
        <v>2</v>
      </c>
      <c r="M3" s="82"/>
      <c r="N3" s="81" t="s">
        <v>3</v>
      </c>
      <c r="O3" s="82"/>
      <c r="P3" s="81" t="s">
        <v>4</v>
      </c>
      <c r="Q3" s="82"/>
      <c r="R3" s="81" t="s">
        <v>5</v>
      </c>
      <c r="S3" s="82"/>
      <c r="T3" s="81" t="s">
        <v>6</v>
      </c>
      <c r="U3" s="82"/>
      <c r="V3" s="81" t="s">
        <v>7</v>
      </c>
      <c r="W3" s="82"/>
      <c r="X3" s="81" t="s">
        <v>8</v>
      </c>
      <c r="Y3" s="82"/>
      <c r="Z3" s="83" t="s">
        <v>9</v>
      </c>
      <c r="AA3" s="84"/>
      <c r="AB3" s="85" t="s">
        <v>10</v>
      </c>
      <c r="AC3" s="86"/>
      <c r="AD3" s="85" t="s">
        <v>11</v>
      </c>
      <c r="AE3" s="86"/>
      <c r="AF3" s="87" t="s">
        <v>32</v>
      </c>
      <c r="AG3" s="8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75">
      <c r="A4" s="91"/>
      <c r="B4" s="94"/>
      <c r="C4" s="96"/>
      <c r="D4" s="94"/>
      <c r="E4" s="96"/>
      <c r="F4" s="22"/>
      <c r="G4" s="22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87"/>
      <c r="AG4" s="8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70.5" customHeight="1">
      <c r="A5" s="92"/>
      <c r="B5" s="34">
        <v>2020</v>
      </c>
      <c r="C5" s="35">
        <v>44197</v>
      </c>
      <c r="D5" s="35">
        <v>44197</v>
      </c>
      <c r="E5" s="35">
        <v>44197</v>
      </c>
      <c r="F5" s="36" t="s">
        <v>22</v>
      </c>
      <c r="G5" s="36" t="s">
        <v>23</v>
      </c>
      <c r="H5" s="54" t="s">
        <v>12</v>
      </c>
      <c r="I5" s="36" t="s">
        <v>25</v>
      </c>
      <c r="J5" s="54" t="s">
        <v>12</v>
      </c>
      <c r="K5" s="36" t="s">
        <v>25</v>
      </c>
      <c r="L5" s="54" t="s">
        <v>12</v>
      </c>
      <c r="M5" s="36" t="s">
        <v>25</v>
      </c>
      <c r="N5" s="54" t="s">
        <v>12</v>
      </c>
      <c r="O5" s="36" t="s">
        <v>25</v>
      </c>
      <c r="P5" s="54" t="s">
        <v>12</v>
      </c>
      <c r="Q5" s="36" t="s">
        <v>25</v>
      </c>
      <c r="R5" s="54" t="s">
        <v>12</v>
      </c>
      <c r="S5" s="36" t="s">
        <v>25</v>
      </c>
      <c r="T5" s="54" t="s">
        <v>12</v>
      </c>
      <c r="U5" s="36" t="s">
        <v>25</v>
      </c>
      <c r="V5" s="57" t="s">
        <v>12</v>
      </c>
      <c r="W5" s="57" t="s">
        <v>25</v>
      </c>
      <c r="X5" s="54" t="s">
        <v>12</v>
      </c>
      <c r="Y5" s="36" t="s">
        <v>25</v>
      </c>
      <c r="Z5" s="54" t="s">
        <v>12</v>
      </c>
      <c r="AA5" s="36" t="s">
        <v>25</v>
      </c>
      <c r="AB5" s="54" t="s">
        <v>12</v>
      </c>
      <c r="AC5" s="36" t="s">
        <v>25</v>
      </c>
      <c r="AD5" s="54" t="s">
        <v>12</v>
      </c>
      <c r="AE5" s="36" t="s">
        <v>25</v>
      </c>
      <c r="AF5" s="31"/>
      <c r="AG5" s="31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58">
        <v>22</v>
      </c>
      <c r="W6" s="5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0">
        <v>32</v>
      </c>
      <c r="AG6" s="80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0.25">
      <c r="A7" s="77" t="s">
        <v>33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9"/>
      <c r="AF7" s="77"/>
      <c r="AG7" s="7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.75">
      <c r="A8" s="37" t="s">
        <v>17</v>
      </c>
      <c r="B8" s="38">
        <f>B9+B10+B11+B12</f>
        <v>43065.899999999994</v>
      </c>
      <c r="C8" s="38">
        <f>C9+C10+C11+C13</f>
        <v>43065.899999999994</v>
      </c>
      <c r="D8" s="38">
        <f>D9+D10+D11+D13</f>
        <v>42702.72</v>
      </c>
      <c r="E8" s="38">
        <f>E9+E10+E11+E13</f>
        <v>42702.72</v>
      </c>
      <c r="F8" s="38">
        <f>E8/B8*100</f>
        <v>99.15668777385358</v>
      </c>
      <c r="G8" s="29">
        <f>E8/C8*100</f>
        <v>99.15668777385358</v>
      </c>
      <c r="H8" s="29">
        <f aca="true" t="shared" si="0" ref="H8:AE8">H11</f>
        <v>6463.6</v>
      </c>
      <c r="I8" s="29">
        <f t="shared" si="0"/>
        <v>5038.4</v>
      </c>
      <c r="J8" s="29">
        <f t="shared" si="0"/>
        <v>1953</v>
      </c>
      <c r="K8" s="29">
        <f t="shared" si="0"/>
        <v>2095.6</v>
      </c>
      <c r="L8" s="29">
        <f t="shared" si="0"/>
        <v>2503</v>
      </c>
      <c r="M8" s="29">
        <f t="shared" si="0"/>
        <v>3068.84</v>
      </c>
      <c r="N8" s="29">
        <f t="shared" si="0"/>
        <v>4566</v>
      </c>
      <c r="O8" s="29">
        <f>O11</f>
        <v>4144.13</v>
      </c>
      <c r="P8" s="29">
        <f t="shared" si="0"/>
        <v>2856</v>
      </c>
      <c r="Q8" s="29">
        <f t="shared" si="0"/>
        <v>2695.64</v>
      </c>
      <c r="R8" s="29">
        <f>R11</f>
        <v>3345</v>
      </c>
      <c r="S8" s="29">
        <f t="shared" si="0"/>
        <v>3110.65</v>
      </c>
      <c r="T8" s="29">
        <f t="shared" si="0"/>
        <v>5998.8</v>
      </c>
      <c r="U8" s="29">
        <f t="shared" si="0"/>
        <v>5753.4</v>
      </c>
      <c r="V8" s="55">
        <f t="shared" si="0"/>
        <v>3022.8</v>
      </c>
      <c r="W8" s="55">
        <f t="shared" si="0"/>
        <v>3350.2</v>
      </c>
      <c r="X8" s="29">
        <f t="shared" si="0"/>
        <v>2405</v>
      </c>
      <c r="Y8" s="29">
        <f t="shared" si="0"/>
        <v>2169.2</v>
      </c>
      <c r="Z8" s="29">
        <f t="shared" si="0"/>
        <v>4662.5</v>
      </c>
      <c r="AA8" s="29">
        <f t="shared" si="0"/>
        <v>2565.46</v>
      </c>
      <c r="AB8" s="29">
        <f t="shared" si="0"/>
        <v>1953</v>
      </c>
      <c r="AC8" s="29">
        <f t="shared" si="0"/>
        <v>2103.82</v>
      </c>
      <c r="AD8" s="29">
        <f t="shared" si="0"/>
        <v>3337.2</v>
      </c>
      <c r="AE8" s="27">
        <f t="shared" si="0"/>
        <v>6607.38</v>
      </c>
      <c r="AF8" s="69"/>
      <c r="AG8" s="7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>
      <c r="A9" s="2" t="s">
        <v>15</v>
      </c>
      <c r="B9" s="28">
        <v>0</v>
      </c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55"/>
      <c r="W9" s="55"/>
      <c r="X9" s="29"/>
      <c r="Y9" s="29"/>
      <c r="Z9" s="29"/>
      <c r="AA9" s="29"/>
      <c r="AB9" s="29"/>
      <c r="AC9" s="29"/>
      <c r="AD9" s="29"/>
      <c r="AE9" s="27"/>
      <c r="AF9" s="69"/>
      <c r="AG9" s="7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56.25">
      <c r="A10" s="12" t="s">
        <v>18</v>
      </c>
      <c r="B10" s="28">
        <v>0</v>
      </c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55"/>
      <c r="W10" s="55"/>
      <c r="X10" s="29"/>
      <c r="Y10" s="29"/>
      <c r="Z10" s="29"/>
      <c r="AA10" s="29"/>
      <c r="AB10" s="29"/>
      <c r="AC10" s="29"/>
      <c r="AD10" s="29"/>
      <c r="AE10" s="27"/>
      <c r="AF10" s="69"/>
      <c r="AG10" s="7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9" customFormat="1" ht="165" customHeight="1">
      <c r="A11" s="52" t="s">
        <v>14</v>
      </c>
      <c r="B11" s="50">
        <f>H11+J11+L11+N11+P11+R11+T11+V11+X11+Z11+AB11+AD11</f>
        <v>43065.899999999994</v>
      </c>
      <c r="C11" s="50">
        <f>H11+J11+L11+N11+P11+R11+T11+V11+X11+Z11+AB11+AD11</f>
        <v>43065.899999999994</v>
      </c>
      <c r="D11" s="50">
        <f>I11+K11+M11+O11+Q11+S11+U11+W11+Y11+AA11+AC11+AE11</f>
        <v>42702.72</v>
      </c>
      <c r="E11" s="50">
        <f>I11+K11+M11+O11+Q11+S11+U11+W11+Y11+AA11+AC11+AE11</f>
        <v>42702.72</v>
      </c>
      <c r="F11" s="50">
        <f>E11/B11*100</f>
        <v>99.15668777385358</v>
      </c>
      <c r="G11" s="47">
        <f>E11/C11*100</f>
        <v>99.15668777385358</v>
      </c>
      <c r="H11" s="53">
        <v>6463.6</v>
      </c>
      <c r="I11" s="47">
        <v>5038.4</v>
      </c>
      <c r="J11" s="47">
        <v>1953</v>
      </c>
      <c r="K11" s="47">
        <v>2095.6</v>
      </c>
      <c r="L11" s="47">
        <v>2503</v>
      </c>
      <c r="M11" s="47">
        <v>3068.84</v>
      </c>
      <c r="N11" s="47">
        <v>4566</v>
      </c>
      <c r="O11" s="47">
        <v>4144.13</v>
      </c>
      <c r="P11" s="47">
        <v>2856</v>
      </c>
      <c r="Q11" s="47">
        <v>2695.64</v>
      </c>
      <c r="R11" s="47">
        <v>3345</v>
      </c>
      <c r="S11" s="47">
        <v>3110.65</v>
      </c>
      <c r="T11" s="47">
        <v>5998.8</v>
      </c>
      <c r="U11" s="47">
        <v>5753.4</v>
      </c>
      <c r="V11" s="56">
        <v>3022.8</v>
      </c>
      <c r="W11" s="56">
        <v>3350.2</v>
      </c>
      <c r="X11" s="47">
        <v>2405</v>
      </c>
      <c r="Y11" s="47">
        <v>2169.2</v>
      </c>
      <c r="Z11" s="47">
        <v>4662.5</v>
      </c>
      <c r="AA11" s="47">
        <f>2607.2-42+0.26</f>
        <v>2565.46</v>
      </c>
      <c r="AB11" s="47">
        <v>1953</v>
      </c>
      <c r="AC11" s="47">
        <v>2103.82</v>
      </c>
      <c r="AD11" s="47">
        <v>3337.2</v>
      </c>
      <c r="AE11" s="47">
        <v>6607.38</v>
      </c>
      <c r="AF11" s="71" t="s">
        <v>34</v>
      </c>
      <c r="AG11" s="72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36">
      <c r="A12" s="12" t="s">
        <v>19</v>
      </c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55"/>
      <c r="W12" s="55"/>
      <c r="X12" s="29"/>
      <c r="Y12" s="29"/>
      <c r="Z12" s="29"/>
      <c r="AA12" s="29"/>
      <c r="AB12" s="29"/>
      <c r="AC12" s="29"/>
      <c r="AD12" s="29"/>
      <c r="AE12" s="27"/>
      <c r="AF12" s="69"/>
      <c r="AG12" s="7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">
      <c r="A13" s="2" t="s">
        <v>16</v>
      </c>
      <c r="B13" s="51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55"/>
      <c r="W13" s="55"/>
      <c r="X13" s="29"/>
      <c r="Y13" s="29"/>
      <c r="Z13" s="29"/>
      <c r="AA13" s="29"/>
      <c r="AB13" s="29"/>
      <c r="AC13" s="29"/>
      <c r="AD13" s="29"/>
      <c r="AE13" s="27"/>
      <c r="AF13" s="69"/>
      <c r="AG13" s="7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0.25">
      <c r="A14" s="77" t="s">
        <v>35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32"/>
      <c r="AG14" s="33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7.25">
      <c r="A15" s="37" t="s">
        <v>17</v>
      </c>
      <c r="B15" s="38">
        <f>B16+B17+B18+B20</f>
        <v>42</v>
      </c>
      <c r="C15" s="38">
        <f>C16+C17+C18+C20</f>
        <v>42</v>
      </c>
      <c r="D15" s="38">
        <f>D16+D17+D18+D20</f>
        <v>42</v>
      </c>
      <c r="E15" s="38">
        <f>E16+E17+E18+E20</f>
        <v>42</v>
      </c>
      <c r="F15" s="29">
        <f>E15/B15*100</f>
        <v>100</v>
      </c>
      <c r="G15" s="29">
        <f>E15/C15*100</f>
        <v>100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55">
        <v>0</v>
      </c>
      <c r="W15" s="55">
        <v>0</v>
      </c>
      <c r="X15" s="29">
        <v>0</v>
      </c>
      <c r="Y15" s="29">
        <v>0</v>
      </c>
      <c r="Z15" s="29">
        <v>0</v>
      </c>
      <c r="AA15" s="29">
        <v>0</v>
      </c>
      <c r="AB15" s="29">
        <f>AB18</f>
        <v>0</v>
      </c>
      <c r="AC15" s="29">
        <v>0</v>
      </c>
      <c r="AD15" s="29">
        <v>0</v>
      </c>
      <c r="AE15" s="27">
        <v>0</v>
      </c>
      <c r="AF15" s="69"/>
      <c r="AG15" s="7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8">
      <c r="A16" s="2" t="s">
        <v>15</v>
      </c>
      <c r="B16" s="28"/>
      <c r="C16" s="28"/>
      <c r="D16" s="28"/>
      <c r="E16" s="28"/>
      <c r="F16" s="2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59"/>
      <c r="W16" s="59"/>
      <c r="X16" s="39"/>
      <c r="Y16" s="39"/>
      <c r="Z16" s="39"/>
      <c r="AA16" s="39"/>
      <c r="AB16" s="39"/>
      <c r="AC16" s="39"/>
      <c r="AD16" s="39"/>
      <c r="AE16" s="40"/>
      <c r="AF16" s="71"/>
      <c r="AG16" s="72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ht="18">
      <c r="A17" s="12" t="s">
        <v>36</v>
      </c>
      <c r="B17" s="28"/>
      <c r="C17" s="28"/>
      <c r="D17" s="28"/>
      <c r="E17" s="28"/>
      <c r="F17" s="2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59"/>
      <c r="W17" s="59"/>
      <c r="X17" s="39"/>
      <c r="Y17" s="39"/>
      <c r="Z17" s="39"/>
      <c r="AA17" s="39"/>
      <c r="AB17" s="39"/>
      <c r="AC17" s="39"/>
      <c r="AD17" s="39"/>
      <c r="AE17" s="40"/>
      <c r="AF17" s="71"/>
      <c r="AG17" s="72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ht="18">
      <c r="A18" s="12" t="s">
        <v>14</v>
      </c>
      <c r="B18" s="28">
        <v>42</v>
      </c>
      <c r="C18" s="28">
        <v>42</v>
      </c>
      <c r="D18" s="28">
        <v>42</v>
      </c>
      <c r="E18" s="28">
        <v>42</v>
      </c>
      <c r="F18" s="28">
        <f>E18/B18*100</f>
        <v>100</v>
      </c>
      <c r="G18" s="39">
        <f>E18/C18*100</f>
        <v>100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59"/>
      <c r="W18" s="59"/>
      <c r="X18" s="39"/>
      <c r="Y18" s="39"/>
      <c r="Z18" s="39">
        <v>42</v>
      </c>
      <c r="AA18" s="39">
        <v>42</v>
      </c>
      <c r="AB18" s="39">
        <v>0</v>
      </c>
      <c r="AC18" s="39"/>
      <c r="AD18" s="39"/>
      <c r="AE18" s="40"/>
      <c r="AF18" s="71"/>
      <c r="AG18" s="72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ht="36">
      <c r="A19" s="42" t="s">
        <v>19</v>
      </c>
      <c r="B19" s="28"/>
      <c r="C19" s="28"/>
      <c r="D19" s="28"/>
      <c r="E19" s="28"/>
      <c r="F19" s="28"/>
      <c r="G19" s="2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59"/>
      <c r="W19" s="59"/>
      <c r="X19" s="39"/>
      <c r="Y19" s="39"/>
      <c r="Z19" s="39"/>
      <c r="AA19" s="39"/>
      <c r="AB19" s="39"/>
      <c r="AC19" s="39"/>
      <c r="AD19" s="39"/>
      <c r="AE19" s="40"/>
      <c r="AF19" s="71"/>
      <c r="AG19" s="72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ht="18">
      <c r="A20" s="14" t="s">
        <v>16</v>
      </c>
      <c r="B20" s="28"/>
      <c r="C20" s="28"/>
      <c r="D20" s="28"/>
      <c r="E20" s="28"/>
      <c r="F20" s="28"/>
      <c r="G20" s="2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59"/>
      <c r="W20" s="59"/>
      <c r="X20" s="39"/>
      <c r="Y20" s="39"/>
      <c r="Z20" s="39"/>
      <c r="AA20" s="39"/>
      <c r="AB20" s="39"/>
      <c r="AC20" s="39"/>
      <c r="AD20" s="39"/>
      <c r="AE20" s="40"/>
      <c r="AF20" s="71"/>
      <c r="AG20" s="72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67" customFormat="1" ht="34.5">
      <c r="A21" s="64" t="s">
        <v>20</v>
      </c>
      <c r="B21" s="65">
        <f>B22+B23+B24+B26</f>
        <v>43107.899999999994</v>
      </c>
      <c r="C21" s="65">
        <f>C24</f>
        <v>43107.899999999994</v>
      </c>
      <c r="D21" s="65">
        <f aca="true" t="shared" si="1" ref="D21:AE21">D24</f>
        <v>42744.72</v>
      </c>
      <c r="E21" s="65">
        <f>E24</f>
        <v>42744.72</v>
      </c>
      <c r="F21" s="63">
        <f t="shared" si="1"/>
        <v>199.15668777385358</v>
      </c>
      <c r="G21" s="65">
        <f t="shared" si="1"/>
        <v>199.15668777385358</v>
      </c>
      <c r="H21" s="63">
        <f t="shared" si="1"/>
        <v>6463.6</v>
      </c>
      <c r="I21" s="63">
        <f t="shared" si="1"/>
        <v>5038.4</v>
      </c>
      <c r="J21" s="63">
        <f t="shared" si="1"/>
        <v>1953</v>
      </c>
      <c r="K21" s="63">
        <f t="shared" si="1"/>
        <v>2095.6</v>
      </c>
      <c r="L21" s="63">
        <f t="shared" si="1"/>
        <v>2503</v>
      </c>
      <c r="M21" s="63">
        <f t="shared" si="1"/>
        <v>3068.84</v>
      </c>
      <c r="N21" s="63">
        <f t="shared" si="1"/>
        <v>4566</v>
      </c>
      <c r="O21" s="63">
        <f t="shared" si="1"/>
        <v>4144.13</v>
      </c>
      <c r="P21" s="63">
        <f t="shared" si="1"/>
        <v>2856</v>
      </c>
      <c r="Q21" s="63">
        <f t="shared" si="1"/>
        <v>2695.64</v>
      </c>
      <c r="R21" s="63">
        <f t="shared" si="1"/>
        <v>3345</v>
      </c>
      <c r="S21" s="63">
        <f t="shared" si="1"/>
        <v>3110.65</v>
      </c>
      <c r="T21" s="63">
        <f t="shared" si="1"/>
        <v>5998.8</v>
      </c>
      <c r="U21" s="63">
        <f t="shared" si="1"/>
        <v>5753.4</v>
      </c>
      <c r="V21" s="63">
        <f t="shared" si="1"/>
        <v>3022.8</v>
      </c>
      <c r="W21" s="63">
        <f t="shared" si="1"/>
        <v>3350.2</v>
      </c>
      <c r="X21" s="63">
        <f t="shared" si="1"/>
        <v>2405</v>
      </c>
      <c r="Y21" s="63">
        <f>Y24</f>
        <v>2169.2</v>
      </c>
      <c r="Z21" s="63">
        <f t="shared" si="1"/>
        <v>4704.5</v>
      </c>
      <c r="AA21" s="63">
        <f t="shared" si="1"/>
        <v>2607.46</v>
      </c>
      <c r="AB21" s="63">
        <f>AB24</f>
        <v>1953</v>
      </c>
      <c r="AC21" s="63">
        <f t="shared" si="1"/>
        <v>2103.82</v>
      </c>
      <c r="AD21" s="63">
        <f t="shared" si="1"/>
        <v>3337.2</v>
      </c>
      <c r="AE21" s="63">
        <f t="shared" si="1"/>
        <v>6607.38</v>
      </c>
      <c r="AF21" s="75"/>
      <c r="AG21" s="7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8">
      <c r="A22" s="2" t="s">
        <v>15</v>
      </c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55"/>
      <c r="W22" s="55"/>
      <c r="X22" s="29"/>
      <c r="Y22" s="29"/>
      <c r="Z22" s="29"/>
      <c r="AA22" s="29"/>
      <c r="AB22" s="29"/>
      <c r="AC22" s="29"/>
      <c r="AD22" s="29"/>
      <c r="AE22" s="27"/>
      <c r="AF22" s="69"/>
      <c r="AG22" s="7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8">
      <c r="A23" s="12" t="s">
        <v>36</v>
      </c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5"/>
      <c r="W23" s="55"/>
      <c r="X23" s="29"/>
      <c r="Y23" s="29"/>
      <c r="Z23" s="29"/>
      <c r="AA23" s="29"/>
      <c r="AB23" s="29"/>
      <c r="AC23" s="29"/>
      <c r="AD23" s="29"/>
      <c r="AE23" s="27"/>
      <c r="AF23" s="69"/>
      <c r="AG23" s="7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8">
      <c r="A24" s="2" t="s">
        <v>14</v>
      </c>
      <c r="B24" s="43">
        <f>B18+B11</f>
        <v>43107.899999999994</v>
      </c>
      <c r="C24" s="43">
        <f>C18+C11</f>
        <v>43107.899999999994</v>
      </c>
      <c r="D24" s="43">
        <f aca="true" t="shared" si="2" ref="D24:AE24">D18+D11</f>
        <v>42744.72</v>
      </c>
      <c r="E24" s="43">
        <f t="shared" si="2"/>
        <v>42744.72</v>
      </c>
      <c r="F24" s="43">
        <f t="shared" si="2"/>
        <v>199.15668777385358</v>
      </c>
      <c r="G24" s="43">
        <f t="shared" si="2"/>
        <v>199.15668777385358</v>
      </c>
      <c r="H24" s="43">
        <f t="shared" si="2"/>
        <v>6463.6</v>
      </c>
      <c r="I24" s="43">
        <f t="shared" si="2"/>
        <v>5038.4</v>
      </c>
      <c r="J24" s="43">
        <f t="shared" si="2"/>
        <v>1953</v>
      </c>
      <c r="K24" s="43">
        <f t="shared" si="2"/>
        <v>2095.6</v>
      </c>
      <c r="L24" s="43">
        <f t="shared" si="2"/>
        <v>2503</v>
      </c>
      <c r="M24" s="43">
        <f t="shared" si="2"/>
        <v>3068.84</v>
      </c>
      <c r="N24" s="43">
        <f t="shared" si="2"/>
        <v>4566</v>
      </c>
      <c r="O24" s="43">
        <f t="shared" si="2"/>
        <v>4144.13</v>
      </c>
      <c r="P24" s="43">
        <f t="shared" si="2"/>
        <v>2856</v>
      </c>
      <c r="Q24" s="43">
        <f t="shared" si="2"/>
        <v>2695.64</v>
      </c>
      <c r="R24" s="43">
        <f t="shared" si="2"/>
        <v>3345</v>
      </c>
      <c r="S24" s="43">
        <f t="shared" si="2"/>
        <v>3110.65</v>
      </c>
      <c r="T24" s="43">
        <f t="shared" si="2"/>
        <v>5998.8</v>
      </c>
      <c r="U24" s="43">
        <f t="shared" si="2"/>
        <v>5753.4</v>
      </c>
      <c r="V24" s="60">
        <f t="shared" si="2"/>
        <v>3022.8</v>
      </c>
      <c r="W24" s="60">
        <f t="shared" si="2"/>
        <v>3350.2</v>
      </c>
      <c r="X24" s="43">
        <f t="shared" si="2"/>
        <v>2405</v>
      </c>
      <c r="Y24" s="43">
        <f t="shared" si="2"/>
        <v>2169.2</v>
      </c>
      <c r="Z24" s="43">
        <f t="shared" si="2"/>
        <v>4704.5</v>
      </c>
      <c r="AA24" s="43">
        <f t="shared" si="2"/>
        <v>2607.46</v>
      </c>
      <c r="AB24" s="43">
        <f t="shared" si="2"/>
        <v>1953</v>
      </c>
      <c r="AC24" s="43">
        <f t="shared" si="2"/>
        <v>2103.82</v>
      </c>
      <c r="AD24" s="43">
        <f t="shared" si="2"/>
        <v>3337.2</v>
      </c>
      <c r="AE24" s="43">
        <f t="shared" si="2"/>
        <v>6607.38</v>
      </c>
      <c r="AF24" s="71"/>
      <c r="AG24" s="7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36">
      <c r="A25" s="44" t="s">
        <v>19</v>
      </c>
      <c r="B25" s="28"/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5"/>
      <c r="W25" s="55"/>
      <c r="X25" s="29"/>
      <c r="Y25" s="29"/>
      <c r="Z25" s="29"/>
      <c r="AA25" s="29"/>
      <c r="AB25" s="29"/>
      <c r="AC25" s="29"/>
      <c r="AD25" s="29"/>
      <c r="AE25" s="27"/>
      <c r="AF25" s="69"/>
      <c r="AG25" s="7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">
      <c r="A26" s="2" t="s">
        <v>16</v>
      </c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55"/>
      <c r="W26" s="55"/>
      <c r="X26" s="29"/>
      <c r="Y26" s="29"/>
      <c r="Z26" s="29"/>
      <c r="AA26" s="29"/>
      <c r="AB26" s="29"/>
      <c r="AC26" s="29"/>
      <c r="AD26" s="29"/>
      <c r="AE26" s="27"/>
      <c r="AF26" s="69"/>
      <c r="AG26" s="7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3" ht="21">
      <c r="A27" s="16"/>
      <c r="B27" s="17"/>
      <c r="C27" s="46"/>
      <c r="D27" s="17"/>
      <c r="E27" s="17"/>
      <c r="F27" s="17"/>
      <c r="G27" s="17"/>
      <c r="H27" s="18"/>
      <c r="I27" s="18"/>
      <c r="J27" s="19"/>
      <c r="K27" s="19"/>
      <c r="L27" s="19"/>
      <c r="M27" s="19"/>
    </row>
    <row r="28" spans="1:43" ht="21">
      <c r="A28" s="73" t="s">
        <v>38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25"/>
      <c r="N28" s="13"/>
      <c r="O28" s="13"/>
      <c r="P28" s="4"/>
      <c r="Q28" s="4"/>
      <c r="R28" s="4"/>
      <c r="S28" s="4"/>
      <c r="T28" s="1"/>
      <c r="U28" s="1"/>
      <c r="V28" s="62"/>
      <c r="W28" s="62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42" customHeight="1">
      <c r="A29" s="20" t="s">
        <v>21</v>
      </c>
      <c r="B29" s="74" t="s">
        <v>37</v>
      </c>
      <c r="C29" s="74"/>
      <c r="D29" s="74"/>
      <c r="E29" s="74"/>
      <c r="F29" s="74" t="s">
        <v>39</v>
      </c>
      <c r="G29" s="74"/>
      <c r="H29" s="74"/>
      <c r="I29" s="24"/>
      <c r="J29" s="24"/>
      <c r="K29" s="24"/>
      <c r="L29" s="21"/>
      <c r="M29" s="21"/>
      <c r="N29" s="4"/>
      <c r="O29" s="4"/>
      <c r="P29" s="4"/>
      <c r="Q29" s="4"/>
      <c r="R29" s="4"/>
      <c r="S29" s="4"/>
      <c r="T29" s="1"/>
      <c r="U29" s="1"/>
      <c r="V29" s="62"/>
      <c r="W29" s="62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1">
      <c r="A30" s="20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1"/>
      <c r="U30" s="1"/>
      <c r="V30" s="62"/>
      <c r="W30" s="62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">
      <c r="A31" s="68" t="s">
        <v>40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11"/>
      <c r="P31" s="4"/>
      <c r="Q31" s="4"/>
      <c r="R31" s="4"/>
      <c r="S31" s="4"/>
      <c r="T31" s="1"/>
      <c r="U31" s="1"/>
      <c r="V31" s="62"/>
      <c r="W31" s="62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"/>
      <c r="Q32" s="4"/>
      <c r="R32" s="4"/>
      <c r="S32" s="4"/>
      <c r="T32" s="1"/>
      <c r="U32" s="1"/>
      <c r="V32" s="62"/>
      <c r="W32" s="62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"/>
      <c r="Q33" s="4"/>
      <c r="R33" s="4"/>
      <c r="S33" s="4"/>
      <c r="T33" s="1"/>
      <c r="U33" s="1"/>
      <c r="V33" s="62"/>
      <c r="W33" s="62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11"/>
    </row>
    <row r="35" ht="15">
      <c r="D35" s="3"/>
    </row>
    <row r="36" spans="2:7" ht="18">
      <c r="B36" s="11"/>
      <c r="C36" s="11"/>
      <c r="D36" s="11"/>
      <c r="E36" s="11"/>
      <c r="F36" s="11"/>
      <c r="G36" s="11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62"/>
      <c r="W49" s="62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62"/>
      <c r="W50" s="62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62"/>
      <c r="W51" s="62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62"/>
      <c r="W52" s="62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62"/>
      <c r="W53" s="62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62"/>
      <c r="W54" s="62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62"/>
      <c r="W55" s="62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62"/>
      <c r="W56" s="62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62"/>
      <c r="W57" s="62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62"/>
      <c r="W58" s="62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62"/>
      <c r="W59" s="62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62"/>
      <c r="W60" s="62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62"/>
      <c r="W61" s="62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62"/>
      <c r="W62" s="62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62"/>
      <c r="W63" s="62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62"/>
      <c r="W64" s="62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62"/>
      <c r="W65" s="62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62"/>
      <c r="W66" s="62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62"/>
      <c r="W67" s="62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62"/>
      <c r="W68" s="62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62"/>
      <c r="W69" s="62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62"/>
      <c r="W70" s="62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62"/>
      <c r="W71" s="62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62"/>
      <c r="W72" s="62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62"/>
      <c r="W73" s="62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62"/>
      <c r="W74" s="62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62"/>
      <c r="W75" s="62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62"/>
      <c r="W76" s="62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62"/>
      <c r="W77" s="62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62"/>
      <c r="W78" s="62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62"/>
      <c r="W79" s="62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62"/>
      <c r="W80" s="62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62"/>
      <c r="W81" s="62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62"/>
      <c r="W82" s="62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62"/>
      <c r="W83" s="62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62"/>
      <c r="W84" s="62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62"/>
      <c r="W85" s="62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62"/>
      <c r="W86" s="62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62"/>
      <c r="W87" s="62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62"/>
      <c r="W88" s="62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62"/>
      <c r="W89" s="62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62"/>
      <c r="W90" s="62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62"/>
      <c r="W91" s="62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62"/>
      <c r="W92" s="62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62"/>
      <c r="W93" s="62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62"/>
      <c r="W94" s="62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62"/>
      <c r="W95" s="62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62"/>
      <c r="W96" s="62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62"/>
      <c r="W97" s="62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62"/>
      <c r="W98" s="62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62"/>
      <c r="W99" s="62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62"/>
      <c r="W100" s="62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62"/>
      <c r="W101" s="62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62"/>
      <c r="W102" s="62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62"/>
      <c r="W103" s="62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62"/>
      <c r="W104" s="62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62"/>
      <c r="W105" s="62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62"/>
      <c r="W106" s="62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62"/>
      <c r="W107" s="62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62"/>
      <c r="W108" s="62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62"/>
      <c r="W109" s="62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62"/>
      <c r="W110" s="62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62"/>
      <c r="W111" s="62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62"/>
      <c r="W112" s="62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62"/>
      <c r="W113" s="62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62"/>
      <c r="W114" s="62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62"/>
      <c r="W115" s="62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62"/>
      <c r="W116" s="62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62"/>
      <c r="W117" s="62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62"/>
      <c r="W118" s="62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62"/>
      <c r="W119" s="62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62"/>
      <c r="W120" s="62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62"/>
      <c r="W121" s="62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62"/>
      <c r="W122" s="62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62"/>
      <c r="W123" s="62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62"/>
      <c r="W124" s="62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62"/>
      <c r="W125" s="62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62"/>
      <c r="W126" s="62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62"/>
      <c r="W127" s="62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62"/>
      <c r="W128" s="62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62"/>
      <c r="W129" s="62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62"/>
      <c r="W130" s="62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62"/>
      <c r="W131" s="62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62"/>
      <c r="W132" s="62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62"/>
      <c r="W133" s="62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62"/>
      <c r="W134" s="62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62"/>
      <c r="W135" s="62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62"/>
      <c r="W136" s="62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62"/>
      <c r="W137" s="62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62"/>
      <c r="W138" s="62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62"/>
      <c r="W139" s="62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62"/>
      <c r="W140" s="62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62"/>
      <c r="W141" s="62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62"/>
      <c r="W142" s="62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62"/>
      <c r="W143" s="62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62"/>
      <c r="W144" s="62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62"/>
      <c r="W145" s="62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62"/>
      <c r="W146" s="62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62"/>
      <c r="W147" s="62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62"/>
      <c r="W148" s="62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62"/>
      <c r="W149" s="62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62"/>
      <c r="W150" s="62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62"/>
      <c r="W151" s="62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62"/>
      <c r="W152" s="62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62"/>
      <c r="W153" s="62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62"/>
      <c r="W154" s="62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62"/>
      <c r="W155" s="62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62"/>
      <c r="W156" s="62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62"/>
      <c r="W157" s="62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62"/>
      <c r="W158" s="62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62"/>
      <c r="W159" s="62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62"/>
      <c r="W160" s="62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62"/>
      <c r="W161" s="62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62"/>
      <c r="W162" s="62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62"/>
      <c r="W163" s="62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62"/>
      <c r="W164" s="62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62"/>
      <c r="W165" s="62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62"/>
      <c r="W166" s="62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62"/>
      <c r="W167" s="62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62"/>
      <c r="W168" s="62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62"/>
      <c r="W169" s="62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62"/>
      <c r="W170" s="62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62"/>
      <c r="W171" s="62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62"/>
      <c r="W172" s="62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62"/>
      <c r="W173" s="62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62"/>
      <c r="W174" s="62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62"/>
      <c r="W175" s="62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62"/>
      <c r="W176" s="62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62"/>
      <c r="W177" s="62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62"/>
      <c r="W178" s="62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62"/>
      <c r="W179" s="62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62"/>
      <c r="W180" s="62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62"/>
      <c r="W181" s="62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62"/>
      <c r="W182" s="62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62"/>
      <c r="W183" s="62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62"/>
      <c r="W184" s="62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62"/>
      <c r="W185" s="62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62"/>
      <c r="W186" s="62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62"/>
      <c r="W187" s="62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62"/>
      <c r="W188" s="62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62"/>
      <c r="W189" s="62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62"/>
      <c r="W190" s="62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62"/>
      <c r="W191" s="62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62"/>
      <c r="W192" s="62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62"/>
      <c r="W193" s="62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62"/>
      <c r="W194" s="62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62"/>
      <c r="W195" s="62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62"/>
      <c r="W196" s="62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62"/>
      <c r="W197" s="62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62"/>
      <c r="W198" s="62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62"/>
      <c r="W199" s="62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62"/>
      <c r="W200" s="62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62"/>
      <c r="W201" s="62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62"/>
      <c r="W202" s="62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62"/>
      <c r="W203" s="62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62"/>
      <c r="W204" s="62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62"/>
      <c r="W205" s="62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62"/>
      <c r="W206" s="62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62"/>
      <c r="W207" s="62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62"/>
      <c r="W208" s="62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62"/>
      <c r="W209" s="62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62"/>
      <c r="W210" s="62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62"/>
      <c r="W211" s="62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62"/>
      <c r="W212" s="62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62"/>
      <c r="W213" s="62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50">
    <mergeCell ref="AF1:AG1"/>
    <mergeCell ref="B29:E29"/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4"/>
    <mergeCell ref="AF6:AG6"/>
    <mergeCell ref="A7:AE7"/>
    <mergeCell ref="AF7:AG7"/>
    <mergeCell ref="AF8:AG8"/>
    <mergeCell ref="AF9:AG9"/>
    <mergeCell ref="AF10:AG10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31:N31"/>
    <mergeCell ref="A34:L34"/>
    <mergeCell ref="AF23:AG23"/>
    <mergeCell ref="AF24:AG24"/>
    <mergeCell ref="AF25:AG25"/>
    <mergeCell ref="AF26:AG26"/>
    <mergeCell ref="A28:L28"/>
    <mergeCell ref="F29:H29"/>
  </mergeCells>
  <hyperlinks>
    <hyperlink ref="AF1" location="ОГЛАВЛЕНИЕ!A1" display="ОГЛАВЛЕНИЕ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3"/>
  <colBreaks count="1" manualBreakCount="1">
    <brk id="3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2021-01-29T05:04:59Z</cp:lastPrinted>
  <dcterms:created xsi:type="dcterms:W3CDTF">1996-10-08T23:32:33Z</dcterms:created>
  <dcterms:modified xsi:type="dcterms:W3CDTF">2021-01-29T05:05:07Z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