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отчет янв.-февраль\"/>
    </mc:Choice>
  </mc:AlternateContent>
  <bookViews>
    <workbookView xWindow="0" yWindow="0" windowWidth="28800" windowHeight="12300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жилсферы'!$A$1:$AF$174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жилсферы'!$39:$56,'МП Развитие жилсферы'!$111:$116,'МП Развитие жилсферы'!$166:$168</definedName>
    <definedName name="Z_356BE809_9589_4A4C_A8C3_12B5A4A1A47A_.wvu.PrintArea" localSheetId="0" hidden="1">'МП Развитие жилсферы'!$A$1:$AF$174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жилсферы'!$39:$56,'МП Развитие жилсферы'!$111:$116,'МП Развитие жилсферы'!$166:$168</definedName>
    <definedName name="Z_388A1E4B_B5AE_4D91_9FF1_5AD49EECDDED_.wvu.PrintArea" localSheetId="0" hidden="1">'МП Развитие жилсферы'!$A$1:$AF$174</definedName>
    <definedName name="Z_388A1E4B_B5AE_4D91_9FF1_5AD49EECDDED_.wvu.PrintTitles" localSheetId="0" hidden="1">'МП Развитие жилсферы'!$A:$A,'МП Развитие жилсферы'!$8:$10</definedName>
    <definedName name="Z_388A1E4B_B5AE_4D91_9FF1_5AD49EECDDED_.wvu.Rows" localSheetId="0" hidden="1">'МП Развитие жилсферы'!$39:$56,'МП Развитие жилсферы'!$111:$116,'МП Развитие жилсферы'!$166:$168</definedName>
    <definedName name="Z_3B746F1D_385E_47E1_9DD6_DF5EE791B92F_.wvu.PrintArea" localSheetId="0" hidden="1">'МП Развитие жилсферы'!$A$1:$AF$174</definedName>
    <definedName name="Z_3B746F1D_385E_47E1_9DD6_DF5EE791B92F_.wvu.PrintTitles" localSheetId="0" hidden="1">'МП Развитие жилсферы'!$A:$A,'МП Развитие жилсферы'!$8:$10</definedName>
    <definedName name="Z_3B746F1D_385E_47E1_9DD6_DF5EE791B92F_.wvu.Rows" localSheetId="0" hidden="1">'МП Развитие жилсферы'!$39:$56,'МП Развитие жилсферы'!$111:$116,'МП Развитие жилсферы'!$166:$168</definedName>
    <definedName name="Z_79971965_4C3E_4F6D_82D4_06E9338FB302_.wvu.PrintArea" localSheetId="0" hidden="1">'МП Развитие жилсферы'!$A$1:$AF$174</definedName>
    <definedName name="Z_79971965_4C3E_4F6D_82D4_06E9338FB302_.wvu.PrintTitles" localSheetId="0" hidden="1">'МП Развитие жилсферы'!$A:$A,'МП Развитие жилсферы'!$8:$10</definedName>
    <definedName name="Z_79971965_4C3E_4F6D_82D4_06E9338FB302_.wvu.Rows" localSheetId="0" hidden="1">'МП Развитие жилсферы'!$39:$56,'МП Развитие жилсферы'!$111:$116,'МП Развитие жилсферы'!$166:$168</definedName>
    <definedName name="Z_7D83ADC9_554F_49F5_9F3A_8020034AA83A_.wvu.PrintArea" localSheetId="0" hidden="1">'МП Развитие жилсферы'!$A$1:$AF$174</definedName>
    <definedName name="Z_7D83ADC9_554F_49F5_9F3A_8020034AA83A_.wvu.PrintTitles" localSheetId="0" hidden="1">'МП Развитие жилсферы'!$A:$A,'МП Развитие жилсферы'!$8:$10</definedName>
    <definedName name="Z_7D83ADC9_554F_49F5_9F3A_8020034AA83A_.wvu.Rows" localSheetId="0" hidden="1">'МП Развитие жилсферы'!$39:$56,'МП Развитие жилсферы'!$111:$116,'МП Развитие жилсферы'!$166:$168</definedName>
    <definedName name="Z_7DE9713E_1F38_437C_8FB6_9C29DB24E5B8_.wvu.PrintArea" localSheetId="0" hidden="1">'МП Развитие жилсферы'!$A$1:$AF$174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жилсферы'!$39:$56,'МП Развитие жилсферы'!$111:$116,'МП Развитие жилсферы'!$166:$168</definedName>
    <definedName name="Z_7E4D5209_3514_4B4B_9D2B_9C42A7BE704E_.wvu.PrintArea" localSheetId="0" hidden="1">'МП Развитие жилсферы'!$A$1:$AF$174</definedName>
    <definedName name="Z_7E4D5209_3514_4B4B_9D2B_9C42A7BE704E_.wvu.PrintTitles" localSheetId="0" hidden="1">'МП Развитие жилсферы'!$A:$A,'МП Развитие жилсферы'!$8:$10</definedName>
    <definedName name="Z_7E4D5209_3514_4B4B_9D2B_9C42A7BE704E_.wvu.Rows" localSheetId="0" hidden="1">'МП Развитие жилсферы'!$39:$56,'МП Развитие жилсферы'!$111:$116,'МП Развитие жилсферы'!$166:$168</definedName>
    <definedName name="Z_8991206F_96BC_4E4A_9BEF_FB119480CFE1_.wvu.PrintArea" localSheetId="0" hidden="1">'МП Развитие жилсферы'!$A$1:$AF$174</definedName>
    <definedName name="Z_8991206F_96BC_4E4A_9BEF_FB119480CFE1_.wvu.PrintTitles" localSheetId="0" hidden="1">'МП Развитие жилсферы'!$A:$A,'МП Развитие жилсферы'!$8:$10</definedName>
    <definedName name="Z_8991206F_96BC_4E4A_9BEF_FB119480CFE1_.wvu.Rows" localSheetId="0" hidden="1">'МП Развитие жилсферы'!$39:$56,'МП Развитие жилсферы'!$111:$116,'МП Развитие жилсферы'!$166:$168</definedName>
    <definedName name="Z_B6ED5A6A_E502_40ED_B1F2_2FE231B320B9_.wvu.PrintArea" localSheetId="0" hidden="1">'МП Развитие жилсферы'!$A$1:$AF$174</definedName>
    <definedName name="Z_B6ED5A6A_E502_40ED_B1F2_2FE231B320B9_.wvu.PrintTitles" localSheetId="0" hidden="1">'МП Развитие жилсферы'!$A:$A,'МП Развитие жилсферы'!$8:$10</definedName>
    <definedName name="Z_B6ED5A6A_E502_40ED_B1F2_2FE231B320B9_.wvu.Rows" localSheetId="0" hidden="1">'МП Развитие жилсферы'!$39:$56,'МП Развитие жилсферы'!$111:$116,'МП Развитие жилсферы'!$166:$168</definedName>
    <definedName name="Z_C599058B_0D9F_45BB_A102_E92C28C88691_.wvu.PrintArea" localSheetId="0" hidden="1">'МП Развитие жилсферы'!$A$1:$AF$174</definedName>
    <definedName name="Z_C599058B_0D9F_45BB_A102_E92C28C88691_.wvu.PrintTitles" localSheetId="0" hidden="1">'МП Развитие жилсферы'!$A:$A,'МП Развитие жилсферы'!$8:$10</definedName>
    <definedName name="Z_C599058B_0D9F_45BB_A102_E92C28C88691_.wvu.Rows" localSheetId="0" hidden="1">'МП Развитие жилсферы'!$39:$56,'МП Развитие жилсферы'!$111:$116,'МП Развитие жилсферы'!$166:$168</definedName>
    <definedName name="Z_C7EAD3F1_26A7_4DE4_A1DE_F77FB026865E_.wvu.PrintArea" localSheetId="0" hidden="1">'МП Развитие жилсферы'!$A$1:$AF$174</definedName>
    <definedName name="Z_C7EAD3F1_26A7_4DE4_A1DE_F77FB026865E_.wvu.PrintTitles" localSheetId="0" hidden="1">'МП Развитие жилсферы'!$A:$A,'МП Развитие жилсферы'!$8:$10</definedName>
    <definedName name="Z_C7EAD3F1_26A7_4DE4_A1DE_F77FB026865E_.wvu.Rows" localSheetId="0" hidden="1">'МП Развитие жилсферы'!$39:$56,'МП Развитие жилсферы'!$111:$116,'МП Развитие жилсферы'!$166:$168</definedName>
    <definedName name="Z_CC99A19B_7C06_4842_B555_F1FC30BBAE15_.wvu.PrintArea" localSheetId="0" hidden="1">'МП Развитие жилсферы'!$A$1:$AF$174</definedName>
    <definedName name="Z_CC99A19B_7C06_4842_B555_F1FC30BBAE15_.wvu.PrintTitles" localSheetId="0" hidden="1">'МП Развитие жилсферы'!$A:$A,'МП Развитие жилсферы'!$8:$10</definedName>
    <definedName name="Z_CC99A19B_7C06_4842_B555_F1FC30BBAE15_.wvu.Rows" localSheetId="0" hidden="1">'МП Развитие жилсферы'!$39:$56,'МП Развитие жилсферы'!$111:$116,'МП Развитие жилсферы'!$166:$168</definedName>
    <definedName name="Z_E36983B1_2930_4BC3_9F81_C76866BFC5EC_.wvu.PrintArea" localSheetId="0" hidden="1">'МП Развитие жилсферы'!$A$1:$AF$174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жилсферы'!$39:$56,'МП Развитие жилсферы'!$111:$116,'МП Развитие жилсферы'!$166:$168</definedName>
    <definedName name="Z_E4404F29_03A4_4E65_B4A8_EB6C15EFBA41_.wvu.PrintArea" localSheetId="0" hidden="1">'МП Развитие жилсферы'!$A$1:$AF$174</definedName>
    <definedName name="Z_E4404F29_03A4_4E65_B4A8_EB6C15EFBA41_.wvu.PrintTitles" localSheetId="0" hidden="1">'МП Развитие жилсферы'!$A:$A,'МП Развитие жилсферы'!$8:$10</definedName>
    <definedName name="Z_E4404F29_03A4_4E65_B4A8_EB6C15EFBA41_.wvu.Rows" localSheetId="0" hidden="1">'МП Развитие жилсферы'!$39:$56,'МП Развитие жилсферы'!$111:$116,'МП Развитие жилсферы'!$166:$168</definedName>
    <definedName name="Z_E6058B35_16EE_4520_97FC_BC8944DC361A_.wvu.PrintArea" localSheetId="0" hidden="1">'МП Развитие жилсферы'!$A$1:$AF$174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жилсферы'!$39:$56,'МП Развитие жилсферы'!$111:$116,'МП Развитие жилсферы'!$166:$168</definedName>
    <definedName name="Z_F10998C4_BD23_4123_9624_1436EC840983_.wvu.PrintArea" localSheetId="0" hidden="1">'МП Развитие жилсферы'!$A$1:$AF$174</definedName>
    <definedName name="Z_F10998C4_BD23_4123_9624_1436EC840983_.wvu.PrintTitles" localSheetId="0" hidden="1">'МП Развитие жилсферы'!$A:$A,'МП Развитие жилсферы'!$8:$10</definedName>
    <definedName name="Z_F10998C4_BD23_4123_9624_1436EC840983_.wvu.Rows" localSheetId="0" hidden="1">'МП Развитие жилсферы'!$39:$56,'МП Развитие жилсферы'!$111:$116,'МП Развитие жилсферы'!$166:$168</definedName>
    <definedName name="Z_F6B45C19_5DEC_4311_9E14_1DFCA0D8A318_.wvu.PrintArea" localSheetId="0" hidden="1">'МП Развитие жилсферы'!$A$1:$AF$174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жилсферы'!$39:$56,'МП Развитие жилсферы'!$111:$116,'МП Развитие жилсферы'!$166:$168</definedName>
    <definedName name="Z_FFEDA674_087A_4656_BF09_7E905D9B9A21_.wvu.PrintArea" localSheetId="0" hidden="1">'МП Развитие жилсферы'!$A$1:$AF$174</definedName>
    <definedName name="Z_FFEDA674_087A_4656_BF09_7E905D9B9A21_.wvu.PrintTitles" localSheetId="0" hidden="1">'МП Развитие жилсферы'!$A:$A,'МП Развитие жилсферы'!$8:$10</definedName>
    <definedName name="Z_FFEDA674_087A_4656_BF09_7E905D9B9A21_.wvu.Rows" localSheetId="0" hidden="1">'МП Развитие жилсферы'!$39:$56,'МП Развитие жилсферы'!$111:$116,'МП Развитие жилсферы'!$166:$168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жилсферы'!$A$1:$AF$174</definedName>
  </definedNames>
  <calcPr calcId="162913"/>
</workbook>
</file>

<file path=xl/calcChain.xml><?xml version="1.0" encoding="utf-8"?>
<calcChain xmlns="http://schemas.openxmlformats.org/spreadsheetml/2006/main">
  <c r="C26" i="1" l="1"/>
  <c r="C27" i="1"/>
  <c r="C28" i="1"/>
  <c r="C29" i="1"/>
  <c r="B26" i="1" l="1"/>
  <c r="B27" i="1"/>
  <c r="B28" i="1"/>
  <c r="B29" i="1"/>
  <c r="B30" i="1"/>
  <c r="B31" i="1"/>
  <c r="AE90" i="1" l="1"/>
  <c r="AC90" i="1"/>
  <c r="AB90" i="1"/>
  <c r="AA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C90" i="1" s="1"/>
  <c r="G90" i="1" s="1"/>
  <c r="E90" i="1"/>
  <c r="D90" i="1"/>
  <c r="G62" i="1"/>
  <c r="F62" i="1"/>
  <c r="C62" i="1"/>
  <c r="G30" i="1"/>
  <c r="F30" i="1"/>
  <c r="C30" i="1"/>
  <c r="E37" i="1"/>
  <c r="G37" i="1" s="1"/>
  <c r="D37" i="1"/>
  <c r="B37" i="1"/>
  <c r="N20" i="1"/>
  <c r="N14" i="1" s="1"/>
  <c r="O20" i="1"/>
  <c r="O14" i="1" s="1"/>
  <c r="G144" i="1"/>
  <c r="G145" i="1"/>
  <c r="AD150" i="1"/>
  <c r="AB150" i="1"/>
  <c r="Z150" i="1"/>
  <c r="O150" i="1"/>
  <c r="K148" i="1"/>
  <c r="K147" i="1" s="1"/>
  <c r="D146" i="1"/>
  <c r="E146" i="1" s="1"/>
  <c r="C146" i="1"/>
  <c r="B146" i="1"/>
  <c r="B143" i="1" s="1"/>
  <c r="AD145" i="1"/>
  <c r="AB145" i="1" s="1"/>
  <c r="Z145" i="1" s="1"/>
  <c r="X145" i="1" s="1"/>
  <c r="V145" i="1" s="1"/>
  <c r="T145" i="1" s="1"/>
  <c r="R145" i="1" s="1"/>
  <c r="P145" i="1" s="1"/>
  <c r="N145" i="1" s="1"/>
  <c r="L145" i="1" s="1"/>
  <c r="J145" i="1" s="1"/>
  <c r="H145" i="1" s="1"/>
  <c r="E145" i="1"/>
  <c r="AD144" i="1"/>
  <c r="AB144" i="1" s="1"/>
  <c r="E144" i="1"/>
  <c r="O143" i="1"/>
  <c r="O148" i="1" s="1"/>
  <c r="M143" i="1"/>
  <c r="M148" i="1" s="1"/>
  <c r="K143" i="1"/>
  <c r="I143" i="1"/>
  <c r="I148" i="1" s="1"/>
  <c r="I147" i="1" s="1"/>
  <c r="C143" i="1"/>
  <c r="C148" i="1" s="1"/>
  <c r="C147" i="1" s="1"/>
  <c r="AD141" i="1"/>
  <c r="AB141" i="1" s="1"/>
  <c r="AB137" i="1" s="1"/>
  <c r="G141" i="1"/>
  <c r="E140" i="1"/>
  <c r="C140" i="1"/>
  <c r="B140" i="1"/>
  <c r="G139" i="1"/>
  <c r="F139" i="1"/>
  <c r="G138" i="1"/>
  <c r="F138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C137" i="1"/>
  <c r="AD135" i="1"/>
  <c r="AB135" i="1" s="1"/>
  <c r="E134" i="1"/>
  <c r="F134" i="1" s="1"/>
  <c r="D134" i="1"/>
  <c r="D131" i="1" s="1"/>
  <c r="E131" i="1" s="1"/>
  <c r="C134" i="1"/>
  <c r="C131" i="1" s="1"/>
  <c r="C122" i="1" s="1"/>
  <c r="C121" i="1" s="1"/>
  <c r="C120" i="1" s="1"/>
  <c r="C119" i="1" s="1"/>
  <c r="C118" i="1" s="1"/>
  <c r="B134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AE127" i="1"/>
  <c r="AD127" i="1"/>
  <c r="AC127" i="1"/>
  <c r="AA127" i="1"/>
  <c r="Y127" i="1"/>
  <c r="W127" i="1"/>
  <c r="U127" i="1"/>
  <c r="S127" i="1"/>
  <c r="Q127" i="1"/>
  <c r="O127" i="1"/>
  <c r="M127" i="1"/>
  <c r="K127" i="1"/>
  <c r="AE126" i="1"/>
  <c r="AD126" i="1"/>
  <c r="AC126" i="1"/>
  <c r="AA126" i="1"/>
  <c r="Y126" i="1"/>
  <c r="W126" i="1"/>
  <c r="U126" i="1"/>
  <c r="S126" i="1"/>
  <c r="Q126" i="1"/>
  <c r="O126" i="1"/>
  <c r="M126" i="1"/>
  <c r="K126" i="1"/>
  <c r="AE125" i="1"/>
  <c r="AD125" i="1"/>
  <c r="AC125" i="1"/>
  <c r="AA125" i="1"/>
  <c r="Y125" i="1"/>
  <c r="Y123" i="1" s="1"/>
  <c r="W125" i="1"/>
  <c r="U125" i="1"/>
  <c r="U123" i="1" s="1"/>
  <c r="S125" i="1"/>
  <c r="Q125" i="1"/>
  <c r="O125" i="1"/>
  <c r="M125" i="1"/>
  <c r="K125" i="1"/>
  <c r="AE124" i="1"/>
  <c r="AD124" i="1"/>
  <c r="AC124" i="1"/>
  <c r="AA124" i="1"/>
  <c r="Y124" i="1"/>
  <c r="W124" i="1"/>
  <c r="U124" i="1"/>
  <c r="S124" i="1"/>
  <c r="S123" i="1" s="1"/>
  <c r="Q124" i="1"/>
  <c r="Q123" i="1" s="1"/>
  <c r="O124" i="1"/>
  <c r="M124" i="1"/>
  <c r="K124" i="1"/>
  <c r="AA123" i="1"/>
  <c r="K123" i="1"/>
  <c r="I122" i="1"/>
  <c r="I127" i="1" s="1"/>
  <c r="H122" i="1"/>
  <c r="H120" i="1" s="1"/>
  <c r="I121" i="1"/>
  <c r="I126" i="1" s="1"/>
  <c r="H121" i="1"/>
  <c r="H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T116" i="1" s="1"/>
  <c r="S118" i="1"/>
  <c r="R118" i="1"/>
  <c r="Q118" i="1"/>
  <c r="P118" i="1"/>
  <c r="O118" i="1"/>
  <c r="N118" i="1"/>
  <c r="M118" i="1"/>
  <c r="L118" i="1"/>
  <c r="K118" i="1"/>
  <c r="J118" i="1"/>
  <c r="L116" i="1"/>
  <c r="L115" i="1" s="1"/>
  <c r="C116" i="1"/>
  <c r="C115" i="1"/>
  <c r="C114" i="1"/>
  <c r="C113" i="1"/>
  <c r="C112" i="1"/>
  <c r="C111" i="1"/>
  <c r="X110" i="1"/>
  <c r="V110" i="1"/>
  <c r="V109" i="1" s="1"/>
  <c r="P110" i="1"/>
  <c r="N110" i="1"/>
  <c r="J110" i="1"/>
  <c r="H110" i="1"/>
  <c r="E110" i="1"/>
  <c r="D110" i="1"/>
  <c r="D109" i="1" s="1"/>
  <c r="D108" i="1" s="1"/>
  <c r="C110" i="1"/>
  <c r="X109" i="1"/>
  <c r="X150" i="1" s="1"/>
  <c r="P109" i="1"/>
  <c r="P108" i="1" s="1"/>
  <c r="H109" i="1"/>
  <c r="H150" i="1" s="1"/>
  <c r="E109" i="1"/>
  <c r="E108" i="1"/>
  <c r="E107" i="1"/>
  <c r="F107" i="1" s="1"/>
  <c r="B107" i="1"/>
  <c r="AE106" i="1"/>
  <c r="AD106" i="1"/>
  <c r="AC106" i="1"/>
  <c r="AB106" i="1"/>
  <c r="AA106" i="1"/>
  <c r="Z106" i="1"/>
  <c r="Y106" i="1"/>
  <c r="W106" i="1"/>
  <c r="U106" i="1"/>
  <c r="S106" i="1"/>
  <c r="Q106" i="1"/>
  <c r="O106" i="1"/>
  <c r="M106" i="1"/>
  <c r="K106" i="1"/>
  <c r="I106" i="1"/>
  <c r="Z104" i="1"/>
  <c r="Z127" i="1" s="1"/>
  <c r="E104" i="1"/>
  <c r="E103" i="1"/>
  <c r="E102" i="1"/>
  <c r="E100" i="1" s="1"/>
  <c r="E101" i="1"/>
  <c r="AE100" i="1"/>
  <c r="AD100" i="1"/>
  <c r="AC100" i="1"/>
  <c r="AA100" i="1"/>
  <c r="Y100" i="1"/>
  <c r="W100" i="1"/>
  <c r="U100" i="1"/>
  <c r="S100" i="1"/>
  <c r="Q100" i="1"/>
  <c r="O100" i="1"/>
  <c r="M100" i="1"/>
  <c r="K100" i="1"/>
  <c r="I100" i="1"/>
  <c r="AE96" i="1"/>
  <c r="AD96" i="1"/>
  <c r="Z96" i="1"/>
  <c r="P96" i="1"/>
  <c r="K96" i="1"/>
  <c r="J96" i="1"/>
  <c r="H96" i="1"/>
  <c r="AD93" i="1"/>
  <c r="Z93" i="1"/>
  <c r="AE91" i="1"/>
  <c r="AE87" i="1" s="1"/>
  <c r="AC91" i="1"/>
  <c r="AC87" i="1" s="1"/>
  <c r="AB91" i="1"/>
  <c r="AB87" i="1" s="1"/>
  <c r="AA91" i="1"/>
  <c r="AA87" i="1" s="1"/>
  <c r="Y91" i="1"/>
  <c r="Y87" i="1" s="1"/>
  <c r="X91" i="1"/>
  <c r="W91" i="1"/>
  <c r="W87" i="1" s="1"/>
  <c r="V91" i="1"/>
  <c r="U91" i="1"/>
  <c r="U87" i="1" s="1"/>
  <c r="T91" i="1"/>
  <c r="T87" i="1" s="1"/>
  <c r="S91" i="1"/>
  <c r="R91" i="1"/>
  <c r="Q91" i="1"/>
  <c r="Q87" i="1" s="1"/>
  <c r="P91" i="1"/>
  <c r="P87" i="1" s="1"/>
  <c r="P93" i="1" s="1"/>
  <c r="O91" i="1"/>
  <c r="O87" i="1" s="1"/>
  <c r="N91" i="1"/>
  <c r="M91" i="1"/>
  <c r="M87" i="1" s="1"/>
  <c r="L91" i="1"/>
  <c r="L87" i="1" s="1"/>
  <c r="K91" i="1"/>
  <c r="J91" i="1"/>
  <c r="C91" i="1" s="1"/>
  <c r="I91" i="1"/>
  <c r="I87" i="1" s="1"/>
  <c r="H91" i="1"/>
  <c r="E91" i="1"/>
  <c r="E87" i="1" s="1"/>
  <c r="D91" i="1"/>
  <c r="D87" i="1" s="1"/>
  <c r="AE89" i="1"/>
  <c r="AE86" i="1" s="1"/>
  <c r="AC89" i="1"/>
  <c r="AB89" i="1"/>
  <c r="AB86" i="1" s="1"/>
  <c r="AA89" i="1"/>
  <c r="Y89" i="1"/>
  <c r="X89" i="1"/>
  <c r="X86" i="1" s="1"/>
  <c r="W89" i="1"/>
  <c r="W86" i="1" s="1"/>
  <c r="W83" i="1" s="1"/>
  <c r="V89" i="1"/>
  <c r="V86" i="1" s="1"/>
  <c r="U89" i="1"/>
  <c r="T89" i="1"/>
  <c r="T86" i="1" s="1"/>
  <c r="S89" i="1"/>
  <c r="R89" i="1"/>
  <c r="Q89" i="1"/>
  <c r="P89" i="1"/>
  <c r="P86" i="1" s="1"/>
  <c r="M89" i="1"/>
  <c r="M86" i="1" s="1"/>
  <c r="L89" i="1"/>
  <c r="L86" i="1" s="1"/>
  <c r="K89" i="1"/>
  <c r="J89" i="1"/>
  <c r="I89" i="1"/>
  <c r="D89" i="1" s="1"/>
  <c r="D86" i="1" s="1"/>
  <c r="H89" i="1"/>
  <c r="AE88" i="1"/>
  <c r="AC88" i="1"/>
  <c r="AB88" i="1"/>
  <c r="AA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X87" i="1"/>
  <c r="V87" i="1"/>
  <c r="S87" i="1"/>
  <c r="R87" i="1"/>
  <c r="N87" i="1"/>
  <c r="K87" i="1"/>
  <c r="H87" i="1"/>
  <c r="H93" i="1" s="1"/>
  <c r="AD86" i="1"/>
  <c r="AC86" i="1"/>
  <c r="AA86" i="1"/>
  <c r="AA83" i="1" s="1"/>
  <c r="Z86" i="1"/>
  <c r="Y86" i="1"/>
  <c r="Y83" i="1" s="1"/>
  <c r="U86" i="1"/>
  <c r="S86" i="1"/>
  <c r="S83" i="1" s="1"/>
  <c r="R86" i="1"/>
  <c r="Q86" i="1"/>
  <c r="Q84" i="1" s="1"/>
  <c r="O86" i="1"/>
  <c r="N86" i="1"/>
  <c r="K86" i="1"/>
  <c r="K83" i="1" s="1"/>
  <c r="I86" i="1"/>
  <c r="I83" i="1" s="1"/>
  <c r="H86" i="1"/>
  <c r="D84" i="1"/>
  <c r="B84" i="1"/>
  <c r="AC83" i="1"/>
  <c r="U83" i="1"/>
  <c r="D83" i="1"/>
  <c r="B83" i="1"/>
  <c r="D82" i="1"/>
  <c r="B82" i="1"/>
  <c r="B79" i="1" s="1"/>
  <c r="D81" i="1"/>
  <c r="B81" i="1"/>
  <c r="D80" i="1"/>
  <c r="D77" i="1" s="1"/>
  <c r="B80" i="1"/>
  <c r="AD79" i="1"/>
  <c r="AB79" i="1"/>
  <c r="AB76" i="1" s="1"/>
  <c r="AB73" i="1" s="1"/>
  <c r="Z79" i="1"/>
  <c r="X79" i="1"/>
  <c r="V79" i="1"/>
  <c r="V76" i="1" s="1"/>
  <c r="V73" i="1" s="1"/>
  <c r="T79" i="1"/>
  <c r="T76" i="1" s="1"/>
  <c r="T73" i="1" s="1"/>
  <c r="R79" i="1"/>
  <c r="R74" i="1" s="1"/>
  <c r="P79" i="1"/>
  <c r="O79" i="1"/>
  <c r="N79" i="1"/>
  <c r="N76" i="1" s="1"/>
  <c r="N73" i="1" s="1"/>
  <c r="L79" i="1"/>
  <c r="J79" i="1"/>
  <c r="J76" i="1" s="1"/>
  <c r="J73" i="1" s="1"/>
  <c r="J70" i="1" s="1"/>
  <c r="H79" i="1"/>
  <c r="AB77" i="1"/>
  <c r="AB74" i="1" s="1"/>
  <c r="X77" i="1"/>
  <c r="V77" i="1"/>
  <c r="T77" i="1"/>
  <c r="R77" i="1"/>
  <c r="O77" i="1"/>
  <c r="O74" i="1" s="1"/>
  <c r="N77" i="1"/>
  <c r="L77" i="1"/>
  <c r="J77" i="1"/>
  <c r="J72" i="1" s="1"/>
  <c r="J69" i="1" s="1"/>
  <c r="J66" i="1" s="1"/>
  <c r="X76" i="1"/>
  <c r="X73" i="1" s="1"/>
  <c r="O76" i="1"/>
  <c r="L76" i="1"/>
  <c r="AB75" i="1"/>
  <c r="AB96" i="1" s="1"/>
  <c r="X75" i="1"/>
  <c r="X96" i="1" s="1"/>
  <c r="V75" i="1"/>
  <c r="V72" i="1" s="1"/>
  <c r="T75" i="1"/>
  <c r="T96" i="1" s="1"/>
  <c r="R75" i="1"/>
  <c r="R96" i="1" s="1"/>
  <c r="O75" i="1"/>
  <c r="O96" i="1" s="1"/>
  <c r="N75" i="1"/>
  <c r="N72" i="1" s="1"/>
  <c r="L75" i="1"/>
  <c r="L96" i="1" s="1"/>
  <c r="X74" i="1"/>
  <c r="J74" i="1"/>
  <c r="O73" i="1"/>
  <c r="O68" i="1" s="1"/>
  <c r="L73" i="1"/>
  <c r="L70" i="1" s="1"/>
  <c r="AE72" i="1"/>
  <c r="AB72" i="1"/>
  <c r="Z72" i="1"/>
  <c r="X72" i="1"/>
  <c r="X69" i="1" s="1"/>
  <c r="X66" i="1" s="1"/>
  <c r="X93" i="1" s="1"/>
  <c r="P72" i="1"/>
  <c r="O72" i="1"/>
  <c r="AE65" i="1"/>
  <c r="AD65" i="1"/>
  <c r="Z65" i="1"/>
  <c r="P65" i="1"/>
  <c r="H65" i="1"/>
  <c r="G63" i="1"/>
  <c r="F63" i="1"/>
  <c r="C63" i="1"/>
  <c r="C61" i="1"/>
  <c r="G61" i="1" s="1"/>
  <c r="B61" i="1"/>
  <c r="F61" i="1" s="1"/>
  <c r="F60" i="1"/>
  <c r="C60" i="1"/>
  <c r="G60" i="1" s="1"/>
  <c r="B60" i="1"/>
  <c r="F59" i="1"/>
  <c r="C59" i="1"/>
  <c r="G59" i="1" s="1"/>
  <c r="AD58" i="1"/>
  <c r="E58" i="1"/>
  <c r="D58" i="1"/>
  <c r="G56" i="1"/>
  <c r="B56" i="1"/>
  <c r="G55" i="1"/>
  <c r="B55" i="1"/>
  <c r="G54" i="1"/>
  <c r="B54" i="1"/>
  <c r="G53" i="1"/>
  <c r="B53" i="1"/>
  <c r="G52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G45" i="1"/>
  <c r="B45" i="1"/>
  <c r="G44" i="1"/>
  <c r="B44" i="1"/>
  <c r="G43" i="1"/>
  <c r="B43" i="1"/>
  <c r="G42" i="1"/>
  <c r="B42" i="1"/>
  <c r="G41" i="1"/>
  <c r="B41" i="1"/>
  <c r="G40" i="1"/>
  <c r="B40" i="1"/>
  <c r="G39" i="1"/>
  <c r="B39" i="1"/>
  <c r="E38" i="1"/>
  <c r="D38" i="1"/>
  <c r="C38" i="1"/>
  <c r="B38" i="1"/>
  <c r="E36" i="1"/>
  <c r="D36" i="1"/>
  <c r="B36" i="1"/>
  <c r="E35" i="1"/>
  <c r="D35" i="1"/>
  <c r="B35" i="1"/>
  <c r="G34" i="1"/>
  <c r="F34" i="1"/>
  <c r="D34" i="1"/>
  <c r="AD33" i="1"/>
  <c r="AB33" i="1"/>
  <c r="Z33" i="1"/>
  <c r="X33" i="1"/>
  <c r="V33" i="1"/>
  <c r="T33" i="1"/>
  <c r="R33" i="1"/>
  <c r="M33" i="1"/>
  <c r="D33" i="1" s="1"/>
  <c r="L33" i="1"/>
  <c r="F31" i="1"/>
  <c r="C31" i="1"/>
  <c r="G31" i="1" s="1"/>
  <c r="AE29" i="1"/>
  <c r="AD29" i="1"/>
  <c r="AD95" i="1" s="1"/>
  <c r="AC29" i="1"/>
  <c r="AB29" i="1"/>
  <c r="AA29" i="1"/>
  <c r="Z29" i="1"/>
  <c r="Y29" i="1"/>
  <c r="Y26" i="1" s="1"/>
  <c r="X29" i="1"/>
  <c r="W29" i="1"/>
  <c r="V29" i="1"/>
  <c r="U29" i="1"/>
  <c r="T29" i="1"/>
  <c r="S29" i="1"/>
  <c r="R29" i="1"/>
  <c r="Q29" i="1"/>
  <c r="Q26" i="1" s="1"/>
  <c r="P29" i="1"/>
  <c r="P26" i="1" s="1"/>
  <c r="N29" i="1"/>
  <c r="L29" i="1"/>
  <c r="K29" i="1"/>
  <c r="J29" i="1"/>
  <c r="I29" i="1"/>
  <c r="H29" i="1"/>
  <c r="AE28" i="1"/>
  <c r="AE153" i="1" s="1"/>
  <c r="AD28" i="1"/>
  <c r="AD153" i="1" s="1"/>
  <c r="AC28" i="1"/>
  <c r="AC153" i="1" s="1"/>
  <c r="AB28" i="1"/>
  <c r="AB153" i="1" s="1"/>
  <c r="AA28" i="1"/>
  <c r="AA153" i="1" s="1"/>
  <c r="Z28" i="1"/>
  <c r="Z153" i="1" s="1"/>
  <c r="Y28" i="1"/>
  <c r="Y153" i="1" s="1"/>
  <c r="X28" i="1"/>
  <c r="X153" i="1" s="1"/>
  <c r="W28" i="1"/>
  <c r="W26" i="1" s="1"/>
  <c r="V28" i="1"/>
  <c r="V153" i="1" s="1"/>
  <c r="U28" i="1"/>
  <c r="U26" i="1" s="1"/>
  <c r="T28" i="1"/>
  <c r="T153" i="1" s="1"/>
  <c r="S28" i="1"/>
  <c r="R28" i="1"/>
  <c r="R26" i="1" s="1"/>
  <c r="Q28" i="1"/>
  <c r="P28" i="1"/>
  <c r="P153" i="1" s="1"/>
  <c r="O153" i="1"/>
  <c r="N28" i="1"/>
  <c r="N153" i="1" s="1"/>
  <c r="M28" i="1"/>
  <c r="M26" i="1" s="1"/>
  <c r="L28" i="1"/>
  <c r="K28" i="1"/>
  <c r="J28" i="1"/>
  <c r="J153" i="1" s="1"/>
  <c r="I28" i="1"/>
  <c r="H28" i="1"/>
  <c r="H153" i="1" s="1"/>
  <c r="G27" i="1"/>
  <c r="F27" i="1"/>
  <c r="AE26" i="1"/>
  <c r="AC26" i="1"/>
  <c r="I26" i="1"/>
  <c r="E24" i="1"/>
  <c r="E18" i="1" s="1"/>
  <c r="D24" i="1"/>
  <c r="D18" i="1" s="1"/>
  <c r="C24" i="1"/>
  <c r="C18" i="1" s="1"/>
  <c r="B24" i="1"/>
  <c r="B18" i="1" s="1"/>
  <c r="E23" i="1"/>
  <c r="C23" i="1"/>
  <c r="B23" i="1"/>
  <c r="G22" i="1"/>
  <c r="B22" i="1"/>
  <c r="F22" i="1" s="1"/>
  <c r="G21" i="1"/>
  <c r="F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M20" i="1"/>
  <c r="L20" i="1"/>
  <c r="K20" i="1"/>
  <c r="J20" i="1"/>
  <c r="I20" i="1"/>
  <c r="H20" i="1"/>
  <c r="AD18" i="1"/>
  <c r="M18" i="1"/>
  <c r="K18" i="1"/>
  <c r="I18" i="1"/>
  <c r="AE17" i="1"/>
  <c r="AE14" i="1" s="1"/>
  <c r="AC17" i="1"/>
  <c r="AB17" i="1"/>
  <c r="AB14" i="1" s="1"/>
  <c r="AA17" i="1"/>
  <c r="AA14" i="1" s="1"/>
  <c r="Z17" i="1"/>
  <c r="Y17" i="1"/>
  <c r="X17" i="1"/>
  <c r="W17" i="1"/>
  <c r="W14" i="1" s="1"/>
  <c r="V17" i="1"/>
  <c r="U17" i="1"/>
  <c r="T17" i="1"/>
  <c r="S17" i="1"/>
  <c r="S14" i="1" s="1"/>
  <c r="R17" i="1"/>
  <c r="Q17" i="1"/>
  <c r="P17" i="1"/>
  <c r="O17" i="1"/>
  <c r="N17" i="1"/>
  <c r="M17" i="1"/>
  <c r="L17" i="1"/>
  <c r="K17" i="1"/>
  <c r="K14" i="1" s="1"/>
  <c r="J17" i="1"/>
  <c r="I17" i="1"/>
  <c r="H17" i="1"/>
  <c r="B17" i="1"/>
  <c r="AE16" i="1"/>
  <c r="AD16" i="1"/>
  <c r="AD94" i="1" s="1"/>
  <c r="AD151" i="1" s="1"/>
  <c r="AC16" i="1"/>
  <c r="AC14" i="1" s="1"/>
  <c r="AB16" i="1"/>
  <c r="AA16" i="1"/>
  <c r="Z16" i="1"/>
  <c r="Y16" i="1"/>
  <c r="X16" i="1"/>
  <c r="W16" i="1"/>
  <c r="V16" i="1"/>
  <c r="U16" i="1"/>
  <c r="U14" i="1" s="1"/>
  <c r="T16" i="1"/>
  <c r="S16" i="1"/>
  <c r="R16" i="1"/>
  <c r="R14" i="1" s="1"/>
  <c r="Q16" i="1"/>
  <c r="Q14" i="1" s="1"/>
  <c r="P16" i="1"/>
  <c r="O16" i="1"/>
  <c r="N16" i="1"/>
  <c r="M16" i="1"/>
  <c r="L16" i="1"/>
  <c r="K16" i="1"/>
  <c r="J16" i="1"/>
  <c r="I16" i="1"/>
  <c r="I14" i="1" s="1"/>
  <c r="H16" i="1"/>
  <c r="E16" i="1"/>
  <c r="D16" i="1"/>
  <c r="C16" i="1"/>
  <c r="M15" i="1"/>
  <c r="K15" i="1"/>
  <c r="I15" i="1"/>
  <c r="E15" i="1"/>
  <c r="G15" i="1" s="1"/>
  <c r="D15" i="1"/>
  <c r="C15" i="1"/>
  <c r="AD14" i="1"/>
  <c r="Z14" i="1"/>
  <c r="Y14" i="1"/>
  <c r="V14" i="1"/>
  <c r="M14" i="1"/>
  <c r="L14" i="1"/>
  <c r="J14" i="1"/>
  <c r="D75" i="1" l="1"/>
  <c r="F140" i="1"/>
  <c r="N26" i="1"/>
  <c r="T26" i="1"/>
  <c r="H94" i="1"/>
  <c r="P94" i="1"/>
  <c r="S26" i="1"/>
  <c r="S151" i="1" s="1"/>
  <c r="AA26" i="1"/>
  <c r="H95" i="1"/>
  <c r="V26" i="1"/>
  <c r="L68" i="1"/>
  <c r="B58" i="1"/>
  <c r="F58" i="1" s="1"/>
  <c r="L26" i="1"/>
  <c r="F36" i="1"/>
  <c r="T68" i="1"/>
  <c r="T95" i="1" s="1"/>
  <c r="T70" i="1"/>
  <c r="X68" i="1"/>
  <c r="X70" i="1"/>
  <c r="X67" i="1" s="1"/>
  <c r="X94" i="1" s="1"/>
  <c r="AE83" i="1"/>
  <c r="AE84" i="1"/>
  <c r="M84" i="1"/>
  <c r="M83" i="1"/>
  <c r="V108" i="1"/>
  <c r="V107" i="1" s="1"/>
  <c r="V106" i="1" s="1"/>
  <c r="V150" i="1"/>
  <c r="B120" i="1"/>
  <c r="B118" i="1" s="1"/>
  <c r="H118" i="1"/>
  <c r="AB69" i="1"/>
  <c r="AB66" i="1" s="1"/>
  <c r="O69" i="1"/>
  <c r="O66" i="1" s="1"/>
  <c r="O93" i="1" s="1"/>
  <c r="T74" i="1"/>
  <c r="D79" i="1"/>
  <c r="D76" i="1" s="1"/>
  <c r="D73" i="1" s="1"/>
  <c r="G91" i="1"/>
  <c r="O123" i="1"/>
  <c r="AD137" i="1"/>
  <c r="Z26" i="1"/>
  <c r="Z151" i="1" s="1"/>
  <c r="O65" i="1"/>
  <c r="AE123" i="1"/>
  <c r="F15" i="1"/>
  <c r="T14" i="1"/>
  <c r="H26" i="1"/>
  <c r="AB26" i="1"/>
  <c r="D28" i="1"/>
  <c r="O70" i="1"/>
  <c r="O67" i="1" s="1"/>
  <c r="O94" i="1" s="1"/>
  <c r="T72" i="1"/>
  <c r="Q83" i="1"/>
  <c r="Q153" i="1" s="1"/>
  <c r="S84" i="1"/>
  <c r="S81" i="1" s="1"/>
  <c r="J87" i="1"/>
  <c r="J93" i="1" s="1"/>
  <c r="C88" i="1"/>
  <c r="AC84" i="1"/>
  <c r="AB104" i="1"/>
  <c r="AB127" i="1" s="1"/>
  <c r="L65" i="1"/>
  <c r="D72" i="1"/>
  <c r="D93" i="1" s="1"/>
  <c r="C17" i="1"/>
  <c r="J26" i="1"/>
  <c r="AD26" i="1"/>
  <c r="D29" i="1"/>
  <c r="B33" i="1"/>
  <c r="AD123" i="1"/>
  <c r="W123" i="1"/>
  <c r="Z94" i="1"/>
  <c r="P95" i="1"/>
  <c r="P92" i="1" s="1"/>
  <c r="K26" i="1"/>
  <c r="E33" i="1"/>
  <c r="G33" i="1" s="1"/>
  <c r="L74" i="1"/>
  <c r="U84" i="1"/>
  <c r="U80" i="1" s="1"/>
  <c r="I153" i="1"/>
  <c r="G38" i="1"/>
  <c r="J95" i="1"/>
  <c r="R95" i="1"/>
  <c r="Z95" i="1"/>
  <c r="X26" i="1"/>
  <c r="L72" i="1"/>
  <c r="R76" i="1"/>
  <c r="R73" i="1" s="1"/>
  <c r="R68" i="1" s="1"/>
  <c r="M123" i="1"/>
  <c r="AC123" i="1"/>
  <c r="D143" i="1"/>
  <c r="G134" i="1"/>
  <c r="G35" i="1"/>
  <c r="C20" i="1"/>
  <c r="C14" i="1" s="1"/>
  <c r="B20" i="1"/>
  <c r="B14" i="1" s="1"/>
  <c r="G24" i="1"/>
  <c r="E20" i="1"/>
  <c r="E14" i="1" s="1"/>
  <c r="F23" i="1"/>
  <c r="B87" i="1"/>
  <c r="B93" i="1" s="1"/>
  <c r="C87" i="1"/>
  <c r="AC81" i="1"/>
  <c r="AC79" i="1" s="1"/>
  <c r="AC76" i="1" s="1"/>
  <c r="AC73" i="1" s="1"/>
  <c r="AC68" i="1" s="1"/>
  <c r="AC95" i="1" s="1"/>
  <c r="AC82" i="1"/>
  <c r="D92" i="1"/>
  <c r="E88" i="1"/>
  <c r="AC80" i="1"/>
  <c r="AC75" i="1" s="1"/>
  <c r="E89" i="1"/>
  <c r="L95" i="1"/>
  <c r="AB93" i="1"/>
  <c r="W84" i="1"/>
  <c r="W81" i="1" s="1"/>
  <c r="W79" i="1" s="1"/>
  <c r="W76" i="1" s="1"/>
  <c r="W73" i="1" s="1"/>
  <c r="I84" i="1"/>
  <c r="I80" i="1" s="1"/>
  <c r="Y84" i="1"/>
  <c r="Y82" i="1" s="1"/>
  <c r="B88" i="1"/>
  <c r="C89" i="1"/>
  <c r="C86" i="1" s="1"/>
  <c r="C92" i="1" s="1"/>
  <c r="B89" i="1"/>
  <c r="F89" i="1" s="1"/>
  <c r="V151" i="1"/>
  <c r="J151" i="1"/>
  <c r="N151" i="1"/>
  <c r="AB68" i="1"/>
  <c r="AB70" i="1"/>
  <c r="AB67" i="1" s="1"/>
  <c r="AB94" i="1" s="1"/>
  <c r="Y81" i="1"/>
  <c r="Y80" i="1"/>
  <c r="Z144" i="1"/>
  <c r="AB143" i="1"/>
  <c r="AB148" i="1" s="1"/>
  <c r="AB147" i="1" s="1"/>
  <c r="X65" i="1"/>
  <c r="X95" i="1"/>
  <c r="Z135" i="1"/>
  <c r="AB131" i="1"/>
  <c r="J67" i="1"/>
  <c r="J94" i="1" s="1"/>
  <c r="J65" i="1"/>
  <c r="V68" i="1"/>
  <c r="V95" i="1" s="1"/>
  <c r="V70" i="1"/>
  <c r="V67" i="1" s="1"/>
  <c r="V94" i="1" s="1"/>
  <c r="S79" i="1"/>
  <c r="S76" i="1" s="1"/>
  <c r="S73" i="1" s="1"/>
  <c r="O147" i="1"/>
  <c r="AD92" i="1"/>
  <c r="U81" i="1"/>
  <c r="U153" i="1"/>
  <c r="U82" i="1"/>
  <c r="M147" i="1"/>
  <c r="E143" i="1"/>
  <c r="F146" i="1"/>
  <c r="G146" i="1"/>
  <c r="D26" i="1"/>
  <c r="N68" i="1"/>
  <c r="N95" i="1" s="1"/>
  <c r="N70" i="1"/>
  <c r="N67" i="1" s="1"/>
  <c r="N94" i="1" s="1"/>
  <c r="E86" i="1"/>
  <c r="G89" i="1"/>
  <c r="K153" i="1"/>
  <c r="D153" i="1" s="1"/>
  <c r="E153" i="1" s="1"/>
  <c r="S80" i="1"/>
  <c r="S153" i="1"/>
  <c r="G131" i="1"/>
  <c r="H92" i="1"/>
  <c r="F18" i="1"/>
  <c r="G18" i="1"/>
  <c r="Q80" i="1"/>
  <c r="Q81" i="1"/>
  <c r="Q82" i="1"/>
  <c r="B145" i="1"/>
  <c r="F145" i="1" s="1"/>
  <c r="D145" i="1"/>
  <c r="O151" i="1"/>
  <c r="G58" i="1"/>
  <c r="D23" i="1"/>
  <c r="D20" i="1" s="1"/>
  <c r="D14" i="1" s="1"/>
  <c r="F24" i="1"/>
  <c r="F35" i="1"/>
  <c r="J86" i="1"/>
  <c r="O95" i="1"/>
  <c r="O152" i="1" s="1"/>
  <c r="Z103" i="1"/>
  <c r="C109" i="1"/>
  <c r="G109" i="1" s="1"/>
  <c r="N109" i="1"/>
  <c r="R116" i="1"/>
  <c r="R115" i="1" s="1"/>
  <c r="D140" i="1"/>
  <c r="D137" i="1" s="1"/>
  <c r="Z141" i="1"/>
  <c r="E17" i="1"/>
  <c r="G36" i="1"/>
  <c r="N74" i="1"/>
  <c r="N69" i="1" s="1"/>
  <c r="N66" i="1" s="1"/>
  <c r="N93" i="1" s="1"/>
  <c r="S82" i="1"/>
  <c r="Z102" i="1"/>
  <c r="AD131" i="1"/>
  <c r="E137" i="1"/>
  <c r="AD143" i="1"/>
  <c r="AD148" i="1" s="1"/>
  <c r="AD147" i="1" s="1"/>
  <c r="H14" i="1"/>
  <c r="H151" i="1" s="1"/>
  <c r="P14" i="1"/>
  <c r="P151" i="1" s="1"/>
  <c r="X14" i="1"/>
  <c r="B16" i="1"/>
  <c r="F16" i="1" s="1"/>
  <c r="R72" i="1"/>
  <c r="R69" i="1" s="1"/>
  <c r="R66" i="1" s="1"/>
  <c r="R93" i="1" s="1"/>
  <c r="V74" i="1"/>
  <c r="V69" i="1" s="1"/>
  <c r="V66" i="1" s="1"/>
  <c r="V93" i="1" s="1"/>
  <c r="K84" i="1"/>
  <c r="N96" i="1"/>
  <c r="V96" i="1"/>
  <c r="E106" i="1"/>
  <c r="H108" i="1"/>
  <c r="X108" i="1"/>
  <c r="J109" i="1"/>
  <c r="I152" i="1"/>
  <c r="E28" i="1"/>
  <c r="B75" i="1"/>
  <c r="AA84" i="1"/>
  <c r="AA80" i="1" s="1"/>
  <c r="L114" i="1"/>
  <c r="E121" i="1"/>
  <c r="T115" i="1"/>
  <c r="T114" i="1" s="1"/>
  <c r="I119" i="1"/>
  <c r="G16" i="1"/>
  <c r="G23" i="1"/>
  <c r="E29" i="1"/>
  <c r="R70" i="1"/>
  <c r="D107" i="1"/>
  <c r="D106" i="1" s="1"/>
  <c r="P107" i="1"/>
  <c r="P106" i="1" s="1"/>
  <c r="G110" i="1"/>
  <c r="I120" i="1"/>
  <c r="E122" i="1"/>
  <c r="G140" i="1"/>
  <c r="P150" i="1"/>
  <c r="C58" i="1"/>
  <c r="D74" i="1" l="1"/>
  <c r="AE80" i="1"/>
  <c r="AE93" i="1" s="1"/>
  <c r="W82" i="1"/>
  <c r="W80" i="1"/>
  <c r="W75" i="1" s="1"/>
  <c r="D69" i="1"/>
  <c r="T69" i="1"/>
  <c r="T66" i="1" s="1"/>
  <c r="T93" i="1" s="1"/>
  <c r="R67" i="1"/>
  <c r="R94" i="1" s="1"/>
  <c r="R92" i="1" s="1"/>
  <c r="D148" i="1"/>
  <c r="F33" i="1"/>
  <c r="U75" i="1"/>
  <c r="U77" i="1"/>
  <c r="U150" i="1"/>
  <c r="V104" i="1"/>
  <c r="V103" i="1" s="1"/>
  <c r="J92" i="1"/>
  <c r="AC150" i="1"/>
  <c r="W77" i="1"/>
  <c r="W74" i="1" s="1"/>
  <c r="AB65" i="1"/>
  <c r="AC77" i="1"/>
  <c r="AC74" i="1" s="1"/>
  <c r="AB103" i="1"/>
  <c r="C83" i="1"/>
  <c r="AI95" i="1"/>
  <c r="Z92" i="1"/>
  <c r="T67" i="1"/>
  <c r="T94" i="1" s="1"/>
  <c r="T92" i="1" s="1"/>
  <c r="R65" i="1"/>
  <c r="M153" i="1"/>
  <c r="M80" i="1"/>
  <c r="T65" i="1"/>
  <c r="B116" i="1"/>
  <c r="X151" i="1"/>
  <c r="E83" i="1"/>
  <c r="M82" i="1"/>
  <c r="M81" i="1"/>
  <c r="AE150" i="1"/>
  <c r="AI96" i="1"/>
  <c r="AD152" i="1"/>
  <c r="AD149" i="1" s="1"/>
  <c r="X92" i="1"/>
  <c r="L69" i="1"/>
  <c r="L66" i="1" s="1"/>
  <c r="L93" i="1" s="1"/>
  <c r="AE82" i="1"/>
  <c r="AE95" i="1" s="1"/>
  <c r="AE81" i="1"/>
  <c r="L67" i="1"/>
  <c r="L94" i="1" s="1"/>
  <c r="B86" i="1"/>
  <c r="F86" i="1" s="1"/>
  <c r="F14" i="1"/>
  <c r="I81" i="1"/>
  <c r="I151" i="1" s="1"/>
  <c r="I82" i="1"/>
  <c r="O92" i="1"/>
  <c r="D66" i="1"/>
  <c r="D96" i="1"/>
  <c r="D103" i="1"/>
  <c r="D104" i="1"/>
  <c r="V92" i="1"/>
  <c r="AA77" i="1"/>
  <c r="AA75" i="1"/>
  <c r="AA150" i="1"/>
  <c r="P104" i="1"/>
  <c r="P103" i="1" s="1"/>
  <c r="N92" i="1"/>
  <c r="H107" i="1"/>
  <c r="C107" i="1" s="1"/>
  <c r="G107" i="1" s="1"/>
  <c r="C108" i="1"/>
  <c r="I125" i="1"/>
  <c r="E120" i="1"/>
  <c r="I118" i="1"/>
  <c r="X106" i="1"/>
  <c r="X107" i="1"/>
  <c r="E84" i="1"/>
  <c r="K81" i="1"/>
  <c r="K82" i="1"/>
  <c r="Z126" i="1"/>
  <c r="Z101" i="1"/>
  <c r="Z124" i="1" s="1"/>
  <c r="Z123" i="1" s="1"/>
  <c r="D147" i="1"/>
  <c r="D70" i="1"/>
  <c r="D67" i="1" s="1"/>
  <c r="D68" i="1"/>
  <c r="V127" i="1"/>
  <c r="Z131" i="1"/>
  <c r="X135" i="1"/>
  <c r="Y79" i="1"/>
  <c r="Y76" i="1" s="1"/>
  <c r="Y73" i="1" s="1"/>
  <c r="Y151" i="1"/>
  <c r="J150" i="1"/>
  <c r="J108" i="1"/>
  <c r="Z125" i="1"/>
  <c r="D17" i="1"/>
  <c r="F17" i="1"/>
  <c r="G17" i="1"/>
  <c r="Q150" i="1"/>
  <c r="Q77" i="1"/>
  <c r="Q75" i="1"/>
  <c r="AC72" i="1"/>
  <c r="AC96" i="1"/>
  <c r="AC70" i="1"/>
  <c r="S68" i="1"/>
  <c r="Y150" i="1"/>
  <c r="Y77" i="1"/>
  <c r="Y75" i="1"/>
  <c r="B74" i="1"/>
  <c r="F122" i="1"/>
  <c r="G122" i="1"/>
  <c r="F29" i="1"/>
  <c r="G29" i="1"/>
  <c r="F121" i="1"/>
  <c r="G121" i="1"/>
  <c r="N108" i="1"/>
  <c r="N107" i="1" s="1"/>
  <c r="N150" i="1"/>
  <c r="Q79" i="1"/>
  <c r="Q76" i="1" s="1"/>
  <c r="Q73" i="1" s="1"/>
  <c r="Q151" i="1"/>
  <c r="X144" i="1"/>
  <c r="Z143" i="1"/>
  <c r="Z148" i="1" s="1"/>
  <c r="Z147" i="1" s="1"/>
  <c r="W68" i="1"/>
  <c r="W70" i="1"/>
  <c r="K80" i="1"/>
  <c r="C80" i="1" s="1"/>
  <c r="R114" i="1"/>
  <c r="B114" i="1" s="1"/>
  <c r="F83" i="1"/>
  <c r="N65" i="1"/>
  <c r="B68" i="1"/>
  <c r="E148" i="1"/>
  <c r="F143" i="1"/>
  <c r="G143" i="1"/>
  <c r="U96" i="1"/>
  <c r="U72" i="1"/>
  <c r="I79" i="1"/>
  <c r="I76" i="1" s="1"/>
  <c r="I73" i="1" s="1"/>
  <c r="E127" i="1"/>
  <c r="AB95" i="1"/>
  <c r="B115" i="1"/>
  <c r="E26" i="1"/>
  <c r="F28" i="1"/>
  <c r="G28" i="1"/>
  <c r="F20" i="1"/>
  <c r="G20" i="1"/>
  <c r="U151" i="1"/>
  <c r="U79" i="1"/>
  <c r="U76" i="1" s="1"/>
  <c r="U73" i="1" s="1"/>
  <c r="E126" i="1"/>
  <c r="L113" i="1"/>
  <c r="B70" i="1"/>
  <c r="B96" i="1" s="1"/>
  <c r="B153" i="1" s="1"/>
  <c r="F153" i="1" s="1"/>
  <c r="T113" i="1"/>
  <c r="T112" i="1" s="1"/>
  <c r="G137" i="1"/>
  <c r="E92" i="1"/>
  <c r="G86" i="1"/>
  <c r="I77" i="1"/>
  <c r="I75" i="1"/>
  <c r="I150" i="1"/>
  <c r="I124" i="1"/>
  <c r="I123" i="1" s="1"/>
  <c r="E119" i="1"/>
  <c r="AA81" i="1"/>
  <c r="AA79" i="1" s="1"/>
  <c r="AA76" i="1" s="1"/>
  <c r="AA73" i="1" s="1"/>
  <c r="AA82" i="1"/>
  <c r="Z137" i="1"/>
  <c r="X141" i="1"/>
  <c r="S75" i="1"/>
  <c r="S77" i="1"/>
  <c r="S74" i="1" s="1"/>
  <c r="S150" i="1"/>
  <c r="W96" i="1"/>
  <c r="O149" i="1"/>
  <c r="V65" i="1"/>
  <c r="C84" i="1"/>
  <c r="W72" i="1" l="1"/>
  <c r="W69" i="1" s="1"/>
  <c r="W66" i="1" s="1"/>
  <c r="W93" i="1" s="1"/>
  <c r="AC69" i="1"/>
  <c r="AC66" i="1" s="1"/>
  <c r="AC93" i="1" s="1"/>
  <c r="L92" i="1"/>
  <c r="AI94" i="1"/>
  <c r="B67" i="1"/>
  <c r="B94" i="1" s="1"/>
  <c r="V102" i="1"/>
  <c r="V101" i="1"/>
  <c r="V124" i="1" s="1"/>
  <c r="V126" i="1"/>
  <c r="AB126" i="1"/>
  <c r="AB102" i="1"/>
  <c r="AI92" i="1"/>
  <c r="C82" i="1"/>
  <c r="M150" i="1"/>
  <c r="M77" i="1"/>
  <c r="M75" i="1"/>
  <c r="I74" i="1"/>
  <c r="AB152" i="1"/>
  <c r="Z100" i="1"/>
  <c r="M79" i="1"/>
  <c r="M76" i="1" s="1"/>
  <c r="M73" i="1" s="1"/>
  <c r="M151" i="1"/>
  <c r="U74" i="1"/>
  <c r="U69" i="1" s="1"/>
  <c r="U66" i="1" s="1"/>
  <c r="U93" i="1" s="1"/>
  <c r="AI93" i="1"/>
  <c r="AE79" i="1"/>
  <c r="AE94" i="1"/>
  <c r="Y74" i="1"/>
  <c r="Q74" i="1"/>
  <c r="AB92" i="1"/>
  <c r="AA68" i="1"/>
  <c r="AA70" i="1"/>
  <c r="C77" i="1"/>
  <c r="C75" i="1"/>
  <c r="B113" i="1"/>
  <c r="L111" i="1"/>
  <c r="Q70" i="1"/>
  <c r="Q68" i="1"/>
  <c r="Y72" i="1"/>
  <c r="Y96" i="1"/>
  <c r="Q96" i="1"/>
  <c r="Q72" i="1"/>
  <c r="Y70" i="1"/>
  <c r="Y67" i="1" s="1"/>
  <c r="Y94" i="1" s="1"/>
  <c r="Y68" i="1"/>
  <c r="P127" i="1"/>
  <c r="P102" i="1"/>
  <c r="L112" i="1"/>
  <c r="G14" i="1"/>
  <c r="X104" i="1"/>
  <c r="X103" i="1" s="1"/>
  <c r="C106" i="1"/>
  <c r="G106" i="1" s="1"/>
  <c r="G108" i="1"/>
  <c r="D126" i="1"/>
  <c r="X137" i="1"/>
  <c r="V141" i="1"/>
  <c r="G92" i="1"/>
  <c r="I70" i="1"/>
  <c r="I68" i="1"/>
  <c r="X143" i="1"/>
  <c r="X148" i="1" s="1"/>
  <c r="V144" i="1"/>
  <c r="D102" i="1"/>
  <c r="D127" i="1"/>
  <c r="R113" i="1"/>
  <c r="P126" i="1"/>
  <c r="S96" i="1"/>
  <c r="S72" i="1"/>
  <c r="S69" i="1" s="1"/>
  <c r="S66" i="1" s="1"/>
  <c r="S93" i="1" s="1"/>
  <c r="U68" i="1"/>
  <c r="U70" i="1"/>
  <c r="U67" i="1" s="1"/>
  <c r="U94" i="1" s="1"/>
  <c r="AC67" i="1"/>
  <c r="AC94" i="1" s="1"/>
  <c r="AC151" i="1" s="1"/>
  <c r="AC65" i="1"/>
  <c r="D95" i="1"/>
  <c r="C150" i="1"/>
  <c r="F84" i="1"/>
  <c r="G84" i="1"/>
  <c r="D65" i="1"/>
  <c r="I149" i="1"/>
  <c r="B65" i="1"/>
  <c r="B95" i="1"/>
  <c r="W65" i="1"/>
  <c r="W95" i="1"/>
  <c r="S95" i="1"/>
  <c r="V125" i="1"/>
  <c r="V100" i="1"/>
  <c r="K151" i="1"/>
  <c r="K79" i="1"/>
  <c r="K76" i="1" s="1"/>
  <c r="K73" i="1" s="1"/>
  <c r="E81" i="1"/>
  <c r="T111" i="1"/>
  <c r="T110" i="1" s="1"/>
  <c r="C81" i="1"/>
  <c r="AA74" i="1"/>
  <c r="F26" i="1"/>
  <c r="G26" i="1"/>
  <c r="E147" i="1"/>
  <c r="G148" i="1"/>
  <c r="G147" i="1" s="1"/>
  <c r="G120" i="1"/>
  <c r="E125" i="1"/>
  <c r="F120" i="1"/>
  <c r="AA96" i="1"/>
  <c r="AA72" i="1"/>
  <c r="W67" i="1"/>
  <c r="W94" i="1" s="1"/>
  <c r="W92" i="1" s="1"/>
  <c r="V123" i="1"/>
  <c r="S70" i="1"/>
  <c r="S65" i="1" s="1"/>
  <c r="E82" i="1"/>
  <c r="X131" i="1"/>
  <c r="V135" i="1"/>
  <c r="G119" i="1"/>
  <c r="F119" i="1"/>
  <c r="E118" i="1"/>
  <c r="E124" i="1"/>
  <c r="I72" i="1"/>
  <c r="I96" i="1"/>
  <c r="K77" i="1"/>
  <c r="K150" i="1"/>
  <c r="D150" i="1" s="1"/>
  <c r="E150" i="1" s="1"/>
  <c r="E80" i="1"/>
  <c r="N106" i="1"/>
  <c r="J107" i="1"/>
  <c r="J106" i="1" s="1"/>
  <c r="Z152" i="1"/>
  <c r="Z149" i="1" s="1"/>
  <c r="H106" i="1"/>
  <c r="B92" i="1" l="1"/>
  <c r="F92" i="1" s="1"/>
  <c r="Q67" i="1"/>
  <c r="Q94" i="1" s="1"/>
  <c r="I69" i="1"/>
  <c r="I66" i="1" s="1"/>
  <c r="I93" i="1" s="1"/>
  <c r="D151" i="1"/>
  <c r="E151" i="1" s="1"/>
  <c r="AB101" i="1"/>
  <c r="AB124" i="1" s="1"/>
  <c r="AB100" i="1"/>
  <c r="AB125" i="1"/>
  <c r="M70" i="1"/>
  <c r="M67" i="1" s="1"/>
  <c r="M94" i="1" s="1"/>
  <c r="M68" i="1"/>
  <c r="AE151" i="1"/>
  <c r="AE92" i="1"/>
  <c r="M96" i="1"/>
  <c r="M72" i="1"/>
  <c r="M74" i="1"/>
  <c r="Y69" i="1"/>
  <c r="Y66" i="1" s="1"/>
  <c r="Y93" i="1" s="1"/>
  <c r="Y92" i="1" s="1"/>
  <c r="Q69" i="1"/>
  <c r="Q66" i="1" s="1"/>
  <c r="Q93" i="1" s="1"/>
  <c r="Q92" i="1" s="1"/>
  <c r="T151" i="1"/>
  <c r="G81" i="1"/>
  <c r="F81" i="1"/>
  <c r="E79" i="1"/>
  <c r="U65" i="1"/>
  <c r="U95" i="1"/>
  <c r="U92" i="1" s="1"/>
  <c r="T144" i="1"/>
  <c r="V143" i="1"/>
  <c r="V148" i="1" s="1"/>
  <c r="X127" i="1"/>
  <c r="X102" i="1"/>
  <c r="Y65" i="1"/>
  <c r="Y95" i="1"/>
  <c r="L153" i="1"/>
  <c r="C153" i="1" s="1"/>
  <c r="G153" i="1" s="1"/>
  <c r="D125" i="1"/>
  <c r="X126" i="1"/>
  <c r="X152" i="1" s="1"/>
  <c r="X149" i="1" s="1"/>
  <c r="F118" i="1"/>
  <c r="G118" i="1"/>
  <c r="E123" i="1"/>
  <c r="C79" i="1"/>
  <c r="C76" i="1" s="1"/>
  <c r="C73" i="1" s="1"/>
  <c r="G83" i="1"/>
  <c r="T141" i="1"/>
  <c r="V137" i="1"/>
  <c r="P125" i="1"/>
  <c r="P100" i="1"/>
  <c r="Q65" i="1"/>
  <c r="Q95" i="1"/>
  <c r="X147" i="1"/>
  <c r="F80" i="1"/>
  <c r="E77" i="1"/>
  <c r="G80" i="1"/>
  <c r="E75" i="1"/>
  <c r="G82" i="1"/>
  <c r="F82" i="1"/>
  <c r="AA65" i="1"/>
  <c r="AA95" i="1"/>
  <c r="T109" i="1"/>
  <c r="T108" i="1" s="1"/>
  <c r="D101" i="1"/>
  <c r="D124" i="1" s="1"/>
  <c r="D123" i="1" s="1"/>
  <c r="R112" i="1"/>
  <c r="B112" i="1" s="1"/>
  <c r="K68" i="1"/>
  <c r="K70" i="1"/>
  <c r="N103" i="1"/>
  <c r="N104" i="1"/>
  <c r="L110" i="1"/>
  <c r="L109" i="1" s="1"/>
  <c r="AA69" i="1"/>
  <c r="AA66" i="1" s="1"/>
  <c r="AA93" i="1" s="1"/>
  <c r="AA67" i="1"/>
  <c r="AA94" i="1" s="1"/>
  <c r="AA151" i="1" s="1"/>
  <c r="H104" i="1"/>
  <c r="H103" i="1" s="1"/>
  <c r="T135" i="1"/>
  <c r="V131" i="1"/>
  <c r="P101" i="1"/>
  <c r="P124" i="1" s="1"/>
  <c r="I67" i="1"/>
  <c r="I94" i="1" s="1"/>
  <c r="C74" i="1"/>
  <c r="J104" i="1"/>
  <c r="J103" i="1" s="1"/>
  <c r="K74" i="1"/>
  <c r="K72" i="1"/>
  <c r="I65" i="1"/>
  <c r="I95" i="1"/>
  <c r="S67" i="1"/>
  <c r="S94" i="1" s="1"/>
  <c r="S92" i="1" s="1"/>
  <c r="AC92" i="1"/>
  <c r="C72" i="1"/>
  <c r="M69" i="1" l="1"/>
  <c r="M66" i="1" s="1"/>
  <c r="M93" i="1" s="1"/>
  <c r="AA92" i="1"/>
  <c r="M95" i="1"/>
  <c r="M152" i="1" s="1"/>
  <c r="M149" i="1" s="1"/>
  <c r="M65" i="1"/>
  <c r="M92" i="1"/>
  <c r="R111" i="1"/>
  <c r="R153" i="1" s="1"/>
  <c r="P123" i="1"/>
  <c r="AB123" i="1"/>
  <c r="AB151" i="1"/>
  <c r="AB149" i="1" s="1"/>
  <c r="I92" i="1"/>
  <c r="J126" i="1"/>
  <c r="J152" i="1"/>
  <c r="J149" i="1" s="1"/>
  <c r="H127" i="1"/>
  <c r="C104" i="1"/>
  <c r="H102" i="1"/>
  <c r="R144" i="1"/>
  <c r="T143" i="1"/>
  <c r="T148" i="1" s="1"/>
  <c r="D100" i="1"/>
  <c r="E74" i="1"/>
  <c r="F77" i="1"/>
  <c r="G77" i="1"/>
  <c r="G75" i="1"/>
  <c r="F75" i="1"/>
  <c r="E72" i="1"/>
  <c r="V152" i="1"/>
  <c r="V149" i="1" s="1"/>
  <c r="V147" i="1"/>
  <c r="N126" i="1"/>
  <c r="N102" i="1"/>
  <c r="N127" i="1"/>
  <c r="L108" i="1"/>
  <c r="L151" i="1"/>
  <c r="C151" i="1" s="1"/>
  <c r="C70" i="1"/>
  <c r="C67" i="1" s="1"/>
  <c r="C68" i="1"/>
  <c r="C103" i="1"/>
  <c r="H126" i="1"/>
  <c r="H101" i="1"/>
  <c r="H152" i="1"/>
  <c r="L150" i="1"/>
  <c r="J127" i="1"/>
  <c r="J102" i="1"/>
  <c r="J101" i="1" s="1"/>
  <c r="J124" i="1" s="1"/>
  <c r="K65" i="1"/>
  <c r="K95" i="1"/>
  <c r="K152" i="1" s="1"/>
  <c r="X125" i="1"/>
  <c r="C69" i="1"/>
  <c r="K69" i="1"/>
  <c r="K66" i="1" s="1"/>
  <c r="K93" i="1" s="1"/>
  <c r="R141" i="1"/>
  <c r="T137" i="1"/>
  <c r="K67" i="1"/>
  <c r="K94" i="1" s="1"/>
  <c r="X101" i="1"/>
  <c r="X124" i="1" s="1"/>
  <c r="G79" i="1"/>
  <c r="F79" i="1"/>
  <c r="E76" i="1"/>
  <c r="R135" i="1"/>
  <c r="T131" i="1"/>
  <c r="T107" i="1"/>
  <c r="T106" i="1" s="1"/>
  <c r="T150" i="1"/>
  <c r="X123" i="1" l="1"/>
  <c r="R110" i="1"/>
  <c r="T104" i="1"/>
  <c r="T103" i="1" s="1"/>
  <c r="H124" i="1"/>
  <c r="C101" i="1"/>
  <c r="F72" i="1"/>
  <c r="G72" i="1"/>
  <c r="E69" i="1"/>
  <c r="E93" i="1"/>
  <c r="P144" i="1"/>
  <c r="R143" i="1"/>
  <c r="R148" i="1" s="1"/>
  <c r="T147" i="1"/>
  <c r="X100" i="1"/>
  <c r="N125" i="1"/>
  <c r="D152" i="1"/>
  <c r="E152" i="1" s="1"/>
  <c r="K149" i="1"/>
  <c r="D149" i="1" s="1"/>
  <c r="E149" i="1" s="1"/>
  <c r="R151" i="1"/>
  <c r="G74" i="1"/>
  <c r="F74" i="1"/>
  <c r="K92" i="1"/>
  <c r="C66" i="1"/>
  <c r="C93" i="1" s="1"/>
  <c r="C96" i="1"/>
  <c r="P141" i="1"/>
  <c r="R137" i="1"/>
  <c r="C65" i="1"/>
  <c r="C95" i="1"/>
  <c r="C127" i="1"/>
  <c r="G127" i="1" s="1"/>
  <c r="G104" i="1"/>
  <c r="L107" i="1"/>
  <c r="L106" i="1" s="1"/>
  <c r="H149" i="1"/>
  <c r="E73" i="1"/>
  <c r="F76" i="1"/>
  <c r="G76" i="1"/>
  <c r="R131" i="1"/>
  <c r="P135" i="1"/>
  <c r="J125" i="1"/>
  <c r="J123" i="1" s="1"/>
  <c r="J100" i="1"/>
  <c r="C126" i="1"/>
  <c r="G126" i="1" s="1"/>
  <c r="G103" i="1"/>
  <c r="H125" i="1"/>
  <c r="C102" i="1"/>
  <c r="H100" i="1"/>
  <c r="N101" i="1"/>
  <c r="N124" i="1" s="1"/>
  <c r="N123" i="1" s="1"/>
  <c r="R109" i="1" l="1"/>
  <c r="B110" i="1"/>
  <c r="F110" i="1" s="1"/>
  <c r="L104" i="1"/>
  <c r="N144" i="1"/>
  <c r="P143" i="1"/>
  <c r="P148" i="1" s="1"/>
  <c r="T102" i="1"/>
  <c r="T101" i="1" s="1"/>
  <c r="T124" i="1" s="1"/>
  <c r="T127" i="1"/>
  <c r="R147" i="1"/>
  <c r="H123" i="1"/>
  <c r="T126" i="1"/>
  <c r="T152" i="1" s="1"/>
  <c r="T149" i="1" s="1"/>
  <c r="N141" i="1"/>
  <c r="P137" i="1"/>
  <c r="N100" i="1"/>
  <c r="G93" i="1"/>
  <c r="F93" i="1"/>
  <c r="G101" i="1"/>
  <c r="C124" i="1"/>
  <c r="F73" i="1"/>
  <c r="G73" i="1"/>
  <c r="E70" i="1"/>
  <c r="E96" i="1" s="1"/>
  <c r="E68" i="1"/>
  <c r="N135" i="1"/>
  <c r="P131" i="1"/>
  <c r="C100" i="1"/>
  <c r="G100" i="1" s="1"/>
  <c r="G102" i="1"/>
  <c r="C125" i="1"/>
  <c r="G125" i="1" s="1"/>
  <c r="E66" i="1"/>
  <c r="F69" i="1"/>
  <c r="G69" i="1"/>
  <c r="B109" i="1" l="1"/>
  <c r="F109" i="1" s="1"/>
  <c r="R108" i="1"/>
  <c r="R150" i="1"/>
  <c r="R107" i="1"/>
  <c r="F96" i="1"/>
  <c r="G96" i="1"/>
  <c r="N143" i="1"/>
  <c r="N148" i="1" s="1"/>
  <c r="L144" i="1"/>
  <c r="G68" i="1"/>
  <c r="F68" i="1"/>
  <c r="E65" i="1"/>
  <c r="E95" i="1"/>
  <c r="P152" i="1"/>
  <c r="P149" i="1" s="1"/>
  <c r="P147" i="1"/>
  <c r="L127" i="1"/>
  <c r="AI127" i="1" s="1"/>
  <c r="L102" i="1"/>
  <c r="C123" i="1"/>
  <c r="G123" i="1" s="1"/>
  <c r="G124" i="1"/>
  <c r="L141" i="1"/>
  <c r="N137" i="1"/>
  <c r="T100" i="1"/>
  <c r="T125" i="1"/>
  <c r="T123" i="1" s="1"/>
  <c r="L135" i="1"/>
  <c r="N131" i="1"/>
  <c r="L103" i="1"/>
  <c r="F66" i="1"/>
  <c r="G66" i="1"/>
  <c r="G70" i="1"/>
  <c r="F70" i="1"/>
  <c r="E67" i="1"/>
  <c r="B108" i="1" l="1"/>
  <c r="R106" i="1"/>
  <c r="R104" i="1" s="1"/>
  <c r="N152" i="1"/>
  <c r="N149" i="1" s="1"/>
  <c r="N147" i="1"/>
  <c r="L137" i="1"/>
  <c r="J141" i="1"/>
  <c r="L125" i="1"/>
  <c r="AI125" i="1" s="1"/>
  <c r="L143" i="1"/>
  <c r="L148" i="1" s="1"/>
  <c r="J144" i="1"/>
  <c r="R127" i="1"/>
  <c r="B104" i="1"/>
  <c r="F95" i="1"/>
  <c r="G95" i="1"/>
  <c r="G67" i="1"/>
  <c r="F67" i="1"/>
  <c r="E94" i="1"/>
  <c r="L131" i="1"/>
  <c r="J135" i="1"/>
  <c r="L126" i="1"/>
  <c r="AI126" i="1" s="1"/>
  <c r="L101" i="1"/>
  <c r="L100" i="1" s="1"/>
  <c r="F65" i="1"/>
  <c r="G65" i="1"/>
  <c r="R103" i="1"/>
  <c r="F108" i="1" l="1"/>
  <c r="B106" i="1"/>
  <c r="F106" i="1" s="1"/>
  <c r="R126" i="1"/>
  <c r="R152" i="1" s="1"/>
  <c r="J137" i="1"/>
  <c r="H141" i="1"/>
  <c r="R102" i="1"/>
  <c r="R101" i="1" s="1"/>
  <c r="R124" i="1" s="1"/>
  <c r="D94" i="1"/>
  <c r="C94" i="1" s="1"/>
  <c r="G94" i="1" s="1"/>
  <c r="F94" i="1"/>
  <c r="B103" i="1"/>
  <c r="L124" i="1"/>
  <c r="J143" i="1"/>
  <c r="J148" i="1" s="1"/>
  <c r="J147" i="1" s="1"/>
  <c r="H144" i="1"/>
  <c r="J131" i="1"/>
  <c r="H135" i="1"/>
  <c r="B127" i="1"/>
  <c r="F127" i="1" s="1"/>
  <c r="F104" i="1"/>
  <c r="L152" i="1"/>
  <c r="L147" i="1"/>
  <c r="B126" i="1" l="1"/>
  <c r="F126" i="1" s="1"/>
  <c r="F103" i="1"/>
  <c r="R125" i="1"/>
  <c r="R123" i="1" s="1"/>
  <c r="R100" i="1"/>
  <c r="B102" i="1"/>
  <c r="L123" i="1"/>
  <c r="AI123" i="1" s="1"/>
  <c r="AI124" i="1"/>
  <c r="H137" i="1"/>
  <c r="B137" i="1" s="1"/>
  <c r="B141" i="1"/>
  <c r="F141" i="1" s="1"/>
  <c r="B135" i="1"/>
  <c r="H131" i="1"/>
  <c r="B131" i="1" s="1"/>
  <c r="F131" i="1" s="1"/>
  <c r="L149" i="1"/>
  <c r="C152" i="1"/>
  <c r="D144" i="1"/>
  <c r="H143" i="1"/>
  <c r="H148" i="1" s="1"/>
  <c r="B144" i="1"/>
  <c r="F144" i="1" s="1"/>
  <c r="B101" i="1"/>
  <c r="C149" i="1" l="1"/>
  <c r="AI148" i="1"/>
  <c r="H147" i="1"/>
  <c r="AI147" i="1" s="1"/>
  <c r="B124" i="1"/>
  <c r="F101" i="1"/>
  <c r="B150" i="1"/>
  <c r="B100" i="1"/>
  <c r="F100" i="1" s="1"/>
  <c r="F102" i="1"/>
  <c r="B125" i="1"/>
  <c r="B148" i="1"/>
  <c r="F137" i="1"/>
  <c r="B123" i="1" l="1"/>
  <c r="F123" i="1" s="1"/>
  <c r="F124" i="1"/>
  <c r="B147" i="1"/>
  <c r="F148" i="1"/>
  <c r="F147" i="1" s="1"/>
  <c r="B152" i="1"/>
  <c r="F152" i="1" s="1"/>
  <c r="G152" i="1" s="1"/>
  <c r="B151" i="1"/>
  <c r="F151" i="1" s="1"/>
  <c r="G151" i="1" s="1"/>
  <c r="F125" i="1"/>
  <c r="B149" i="1" l="1"/>
  <c r="F149" i="1" s="1"/>
  <c r="G149" i="1" s="1"/>
  <c r="R149" i="1" l="1"/>
  <c r="AA149" i="1"/>
  <c r="AC149" i="1"/>
  <c r="AC147" i="1"/>
  <c r="AC146" i="1"/>
  <c r="AC145" i="1" s="1"/>
  <c r="AC144" i="1" s="1"/>
  <c r="AC143" i="1" s="1"/>
  <c r="AA147" i="1"/>
  <c r="AA146" i="1" s="1"/>
  <c r="AA145" i="1" s="1"/>
  <c r="AA144" i="1" s="1"/>
  <c r="AA143" i="1" s="1"/>
  <c r="Q152" i="1"/>
  <c r="Q149" i="1" s="1"/>
  <c r="Q147" i="1"/>
  <c r="Q145" i="1" l="1"/>
  <c r="Q144" i="1" s="1"/>
  <c r="Q143" i="1" s="1"/>
  <c r="S149" i="1" l="1"/>
  <c r="Y149" i="1"/>
  <c r="S152" i="1"/>
  <c r="Y152" i="1"/>
  <c r="U152" i="1"/>
  <c r="U149" i="1"/>
  <c r="S143" i="1"/>
  <c r="S148" i="1"/>
  <c r="S147" i="1"/>
  <c r="S146" i="1"/>
  <c r="S145" i="1"/>
  <c r="S144" i="1"/>
  <c r="W152" i="1"/>
  <c r="W149" i="1"/>
  <c r="W147" i="1"/>
  <c r="W146" i="1"/>
  <c r="W145" i="1"/>
  <c r="W144" i="1"/>
  <c r="W143" i="1"/>
  <c r="W148" i="1"/>
  <c r="AE152" i="1"/>
  <c r="AE149" i="1"/>
  <c r="Y148" i="1"/>
  <c r="Y147" i="1"/>
  <c r="Y146" i="1"/>
  <c r="Y145" i="1"/>
  <c r="Y144" i="1"/>
  <c r="Y143" i="1"/>
  <c r="AE147" i="1"/>
  <c r="AE146" i="1"/>
  <c r="AE145" i="1"/>
  <c r="AE144" i="1"/>
  <c r="AE143" i="1"/>
  <c r="AE148" i="1"/>
  <c r="U143" i="1"/>
  <c r="U148" i="1"/>
  <c r="U147" i="1"/>
  <c r="U146" i="1"/>
  <c r="U145" i="1"/>
  <c r="U144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<sst xmlns="http://schemas.openxmlformats.org/spreadsheetml/2006/main" count="203" uniqueCount="77">
  <si>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</si>
  <si>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</si>
  <si>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</si>
  <si>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</si>
  <si>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</si>
  <si>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</si>
  <si>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</si>
  <si>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</si>
  <si>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</si>
  <si>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</si>
  <si>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</si>
  <si>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</si>
  <si>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</si>
  <si>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</si>
  <si>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</si>
  <si>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</si>
  <si>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</si>
  <si>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</si>
  <si>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</si>
  <si>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</si>
  <si>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</si>
  <si>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</si>
  <si>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</si>
  <si>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</si>
  <si>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</si>
  <si>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</si>
  <si>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</si>
  <si>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</si>
  <si>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</si>
  <si>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привлеченные средства</t>
  </si>
  <si>
    <t xml:space="preserve">1.1.1 Разработка и внесение изменений в градостроительную документацию города Когалыма (1) </t>
  </si>
  <si>
    <t>1.2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объектов социальной сферы (1)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</si>
  <si>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</si>
  <si>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</si>
  <si>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работы по контракту выполнены и оплачены в полном объеме,
- в связи с отсутствием подтверждающих документов, фактический объем выполненных работ составил 14 462,92 тыс. руб.
2. Муниципальный контракт №0187200001721000020 от 01.03.2021 на строительство объекта:
- цена контракта 43 390,73 тыс. руб.,
- срок завершения выполнения работ 31.08.2021,
- ведется закупка материалов.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06 сентября 2021 года.</t>
  </si>
  <si>
    <t>1.3 Строительство жилых домов на территории города Когалыма (1)</t>
  </si>
  <si>
    <t>бюджет автономного округа</t>
  </si>
  <si>
    <t>1.3.1 Трехэтажный жилой дом № 3 по ул. Комсомольской (1)</t>
  </si>
  <si>
    <t>1.3.2 Трехэтажный жилой дом № 4 по ул. Комсомольской (1)</t>
  </si>
  <si>
    <t>1.2.2. Магистральные и внутриквартальные инженерные сети к жилым комплексам "Философский камень" и "ЛУКОЙЛ"</t>
  </si>
  <si>
    <t>В мае планируется размещение аукциона на выполнение проектных работ на сети водоснабжения и канализацию.</t>
  </si>
  <si>
    <t>1.3. Региональный проект «Жилье»(1,8)*</t>
  </si>
  <si>
    <t>бюджет города Когалыма - (101, 104
направление) выполнение условий
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</si>
  <si>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                                                                                 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                                                                                                                         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</si>
  <si>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</si>
  <si>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</si>
  <si>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</si>
  <si>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</si>
  <si>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</si>
  <si>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</si>
  <si>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 Реализация полномочий по обеспечению жилыми помещениями отдельных категорий граждан (6)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</si>
  <si>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</si>
  <si>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</si>
  <si>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</si>
  <si>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</si>
  <si>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</si>
  <si>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</si>
  <si>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>3.2. Обеспечение деятельности управления по жилищной политике Администрации города Когалыма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</si>
  <si>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</si>
  <si>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</si>
  <si>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
- начисления на заработную плату - в связи с экономией по заработной плате. </t>
  </si>
  <si>
    <t>Итого по подпрограмме 3</t>
  </si>
  <si>
    <t>Итого по программе, в том числе:</t>
  </si>
  <si>
    <t>Краева Ольга Витальевна, 93624</t>
  </si>
  <si>
    <t>И.о.начальника отдела архитектуры и градостроительства_______________________________В.С. Лаишевцев</t>
  </si>
  <si>
    <t xml:space="preserve">иные внебюджетные источники </t>
  </si>
  <si>
    <t>Оплата по контрактам запланирована в течение всего календарного года</t>
  </si>
  <si>
    <t>Профннансировано на 01.02.2021</t>
  </si>
  <si>
    <t>Кассовый расход на 01.02.2021</t>
  </si>
  <si>
    <t>План на 01.02.2021</t>
  </si>
  <si>
    <t>1.3. Приобретение жилья в целях реализации полномочий органов местного самоуправления в сфере жилищных отношений</t>
  </si>
  <si>
    <t>1.3.Приобретение жилья в целях реализации полномочий органов местного самоуправления в сфере жилищных отношений (1-3,5-9)</t>
  </si>
  <si>
    <t>1.4.  Региональный проект «Обеспечение устойчивого сокращения непригодного для проживания жилищного фонда»(1,8)</t>
  </si>
  <si>
    <t xml:space="preserve">1.в результате дополнительного выделения средств в рамках соглашения ПАО "Лукойл" выделены                                     6 000,00 на корректировку ППиМТ, межевание новых участков, в этой связи были заключены контракты.                                                                       </t>
  </si>
  <si>
    <t>Общая потребность муниципального образования город
Когалым в жилых помещениях составляет 277 квартир
(служебная записка УЖП от 25.01.2021 №6-Исх-16).
В 2021 году на реализацию муниципальной программы
«Развитие жилищной сферы» предусмотрены средства в
размере 27 194 000 рублей, в том числе:
средства бюджета ХМАО– Югры – 24 746 500
рублей;
средства бюджета г.Когалыма –2 447 500 рублей;
(на случай дополнительного выделения средств из
бюджета автономного округа предусмотрен резерв в
размере 47 552 500 рублей).
Реализация мероприятий по приобретению жилых
помещений в муниципальную собственность ожидается
с момента заключения с Департаментом строительства
ХМАО-Югры Соглашения о предоставлении субсидии
местному бюджету из бюджета ХМАО-Югры. На
сегодняшний день проект Соглашения в адрес
муниципального образования город Когалым
Депстроем Югры не представлен.</t>
  </si>
  <si>
    <t xml:space="preserve">По состоянию на 01.02.2021 в списке молодых семей, претендующих на получение меры государственной поддержки  по городу Когалыму состоят 6 семей. В 2021 году в соответствии с условиями муниципальной программы запланировано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</si>
  <si>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01.02.2021 состоит 10 человек.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</si>
</sst>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0_ ;[Red]\-#,##0.00\ "/>
    <numFmt numFmtId="169" formatCode="_-* #,##0.00_р_._-;\-* #,##0.00_р_._-;_-* &quot;-&quot;??_р_._-;_-@_-"/>
    <numFmt numFmtId="170" formatCode="#,##0.00_р_.;[Red]#,##0.00_р_.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12" fillId="0" borderId="0"/>
    <xf numFmtId="0" fontId="24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vertical="center" wrapText="1"/>
    </xf>
    <xf numFmtId="165" fontId="3" fillId="2" borderId="0" xfId="3" applyNumberFormat="1" applyFont="1" applyFill="1" applyAlignment="1">
      <alignment vertical="center" wrapText="1"/>
    </xf>
    <xf numFmtId="0" fontId="4" fillId="2" borderId="0" xfId="3" applyFont="1" applyFill="1" applyAlignment="1">
      <alignment horizontal="right" vertical="center" wrapText="1"/>
    </xf>
    <xf numFmtId="4" fontId="3" fillId="2" borderId="0" xfId="3" applyNumberFormat="1" applyFont="1" applyFill="1" applyAlignment="1">
      <alignment vertical="center" wrapText="1"/>
    </xf>
    <xf numFmtId="0" fontId="5" fillId="2" borderId="0" xfId="3" applyFont="1" applyFill="1" applyAlignment="1">
      <alignment vertical="center" wrapText="1"/>
    </xf>
    <xf numFmtId="165" fontId="6" fillId="0" borderId="0" xfId="3" applyNumberFormat="1" applyFont="1" applyFill="1" applyAlignment="1">
      <alignment horizontal="center" vertical="center" wrapText="1"/>
    </xf>
    <xf numFmtId="165" fontId="6" fillId="0" borderId="0" xfId="3" applyNumberFormat="1" applyFont="1" applyFill="1" applyAlignment="1">
      <alignment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65" fontId="7" fillId="2" borderId="0" xfId="3" applyNumberFormat="1" applyFont="1" applyFill="1" applyAlignment="1">
      <alignment vertical="center" wrapText="1"/>
    </xf>
    <xf numFmtId="4" fontId="10" fillId="2" borderId="0" xfId="3" applyNumberFormat="1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165" fontId="8" fillId="2" borderId="5" xfId="3" applyNumberFormat="1" applyFont="1" applyFill="1" applyBorder="1" applyAlignment="1">
      <alignment horizontal="center" vertical="center" wrapText="1"/>
    </xf>
    <xf numFmtId="165" fontId="7" fillId="2" borderId="2" xfId="3" applyNumberFormat="1" applyFont="1" applyFill="1" applyBorder="1" applyAlignment="1">
      <alignment horizontal="center" vertical="center" wrapText="1"/>
    </xf>
    <xf numFmtId="4" fontId="5" fillId="2" borderId="0" xfId="3" applyNumberFormat="1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6" fontId="7" fillId="0" borderId="2" xfId="3" applyNumberFormat="1" applyFont="1" applyFill="1" applyBorder="1" applyAlignment="1">
      <alignment horizontal="center" vertical="center" wrapText="1"/>
    </xf>
    <xf numFmtId="166" fontId="7" fillId="2" borderId="2" xfId="3" applyNumberFormat="1" applyFont="1" applyFill="1" applyBorder="1" applyAlignment="1">
      <alignment horizontal="center" vertical="center" wrapText="1"/>
    </xf>
    <xf numFmtId="166" fontId="11" fillId="2" borderId="2" xfId="3" applyNumberFormat="1" applyFont="1" applyFill="1" applyBorder="1" applyAlignment="1">
      <alignment horizontal="center" vertical="center" wrapText="1"/>
    </xf>
    <xf numFmtId="166" fontId="5" fillId="2" borderId="0" xfId="3" applyNumberFormat="1" applyFont="1" applyFill="1" applyAlignment="1">
      <alignment vertical="center" wrapText="1"/>
    </xf>
    <xf numFmtId="166" fontId="3" fillId="2" borderId="0" xfId="3" applyNumberFormat="1" applyFont="1" applyFill="1" applyAlignment="1">
      <alignment vertical="center" wrapText="1"/>
    </xf>
    <xf numFmtId="166" fontId="8" fillId="2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vertical="center" wrapText="1"/>
    </xf>
    <xf numFmtId="4" fontId="5" fillId="2" borderId="0" xfId="3" applyNumberFormat="1" applyFont="1" applyFill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vertical="center" wrapText="1"/>
    </xf>
    <xf numFmtId="0" fontId="10" fillId="3" borderId="6" xfId="3" applyFont="1" applyFill="1" applyBorder="1" applyAlignment="1">
      <alignment vertical="center"/>
    </xf>
    <xf numFmtId="0" fontId="10" fillId="3" borderId="4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top" wrapText="1"/>
    </xf>
    <xf numFmtId="4" fontId="8" fillId="2" borderId="2" xfId="3" applyNumberFormat="1" applyFont="1" applyFill="1" applyBorder="1" applyAlignment="1" applyProtection="1">
      <alignment horizontal="center" vertical="center" wrapText="1"/>
    </xf>
    <xf numFmtId="4" fontId="8" fillId="2" borderId="2" xfId="3" applyNumberFormat="1" applyFont="1" applyFill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top" wrapText="1"/>
    </xf>
    <xf numFmtId="4" fontId="7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13" fillId="0" borderId="0" xfId="0" applyFont="1"/>
    <xf numFmtId="0" fontId="8" fillId="3" borderId="9" xfId="3" applyFont="1" applyFill="1" applyBorder="1" applyAlignment="1">
      <alignment vertical="center" wrapText="1"/>
    </xf>
    <xf numFmtId="0" fontId="8" fillId="3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0" fontId="14" fillId="2" borderId="0" xfId="3" applyFont="1" applyFill="1" applyBorder="1" applyAlignment="1">
      <alignment vertical="center" wrapText="1"/>
    </xf>
    <xf numFmtId="0" fontId="15" fillId="2" borderId="0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3" borderId="2" xfId="3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4" fontId="7" fillId="3" borderId="2" xfId="3" applyNumberFormat="1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>
      <alignment horizontal="left" vertical="top" wrapText="1"/>
    </xf>
    <xf numFmtId="4" fontId="11" fillId="2" borderId="2" xfId="3" applyNumberFormat="1" applyFont="1" applyFill="1" applyBorder="1" applyAlignment="1" applyProtection="1">
      <alignment horizontal="center" vertical="center" wrapText="1"/>
    </xf>
    <xf numFmtId="4" fontId="16" fillId="2" borderId="2" xfId="3" applyNumberFormat="1" applyFont="1" applyFill="1" applyBorder="1" applyAlignment="1" applyProtection="1">
      <alignment horizontal="center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4" fontId="16" fillId="2" borderId="2" xfId="3" applyNumberFormat="1" applyFont="1" applyFill="1" applyBorder="1" applyAlignment="1">
      <alignment horizontal="center" vertical="center" wrapText="1"/>
    </xf>
    <xf numFmtId="4" fontId="11" fillId="3" borderId="2" xfId="3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Alignment="1">
      <alignment vertical="center" wrapText="1"/>
    </xf>
    <xf numFmtId="4" fontId="5" fillId="5" borderId="0" xfId="0" applyNumberFormat="1" applyFont="1" applyFill="1" applyAlignment="1">
      <alignment vertical="center" wrapText="1"/>
    </xf>
    <xf numFmtId="168" fontId="14" fillId="4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68" fontId="14" fillId="0" borderId="0" xfId="0" applyNumberFormat="1" applyFont="1" applyFill="1" applyAlignment="1">
      <alignment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justify" vertical="top" wrapText="1"/>
    </xf>
    <xf numFmtId="4" fontId="8" fillId="3" borderId="2" xfId="3" applyNumberFormat="1" applyFont="1" applyFill="1" applyBorder="1" applyAlignment="1" applyProtection="1">
      <alignment horizontal="center" vertical="center" wrapText="1"/>
    </xf>
    <xf numFmtId="4" fontId="8" fillId="3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 applyProtection="1">
      <alignment horizontal="center" vertical="center" wrapText="1"/>
    </xf>
    <xf numFmtId="4" fontId="5" fillId="0" borderId="0" xfId="3" applyNumberFormat="1" applyFont="1" applyFill="1" applyAlignment="1">
      <alignment vertical="center" wrapText="1"/>
    </xf>
    <xf numFmtId="166" fontId="5" fillId="0" borderId="0" xfId="3" applyNumberFormat="1" applyFont="1" applyFill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justify" vertical="center" wrapText="1"/>
    </xf>
    <xf numFmtId="4" fontId="7" fillId="3" borderId="2" xfId="3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166" fontId="14" fillId="4" borderId="7" xfId="0" applyNumberFormat="1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166" fontId="15" fillId="0" borderId="7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justify" wrapText="1"/>
    </xf>
    <xf numFmtId="0" fontId="7" fillId="2" borderId="2" xfId="3" applyFont="1" applyFill="1" applyBorder="1" applyAlignment="1">
      <alignment horizontal="justify" wrapText="1"/>
    </xf>
    <xf numFmtId="4" fontId="5" fillId="6" borderId="0" xfId="3" applyNumberFormat="1" applyFont="1" applyFill="1" applyAlignment="1">
      <alignment vertical="center" wrapText="1"/>
    </xf>
    <xf numFmtId="166" fontId="5" fillId="6" borderId="0" xfId="3" applyNumberFormat="1" applyFont="1" applyFill="1" applyAlignment="1">
      <alignment vertical="center" wrapText="1"/>
    </xf>
    <xf numFmtId="0" fontId="5" fillId="6" borderId="0" xfId="3" applyFont="1" applyFill="1" applyBorder="1" applyAlignment="1">
      <alignment vertical="center" wrapText="1"/>
    </xf>
    <xf numFmtId="4" fontId="14" fillId="2" borderId="0" xfId="3" applyNumberFormat="1" applyFont="1" applyFill="1" applyAlignment="1">
      <alignment vertical="center" wrapText="1"/>
    </xf>
    <xf numFmtId="166" fontId="14" fillId="2" borderId="0" xfId="3" applyNumberFormat="1" applyFont="1" applyFill="1" applyAlignment="1">
      <alignment vertical="center" wrapText="1"/>
    </xf>
    <xf numFmtId="164" fontId="8" fillId="2" borderId="2" xfId="1" applyFont="1" applyFill="1" applyBorder="1" applyAlignment="1">
      <alignment horizontal="center" vertical="center" wrapText="1"/>
    </xf>
    <xf numFmtId="167" fontId="5" fillId="0" borderId="2" xfId="4" applyFont="1" applyFill="1" applyBorder="1" applyAlignment="1">
      <alignment vertical="center" wrapText="1"/>
    </xf>
    <xf numFmtId="4" fontId="7" fillId="2" borderId="2" xfId="4" applyNumberFormat="1" applyFont="1" applyFill="1" applyBorder="1" applyAlignment="1">
      <alignment horizontal="center" vertical="center" wrapText="1"/>
    </xf>
    <xf numFmtId="167" fontId="3" fillId="0" borderId="2" xfId="4" applyFont="1" applyFill="1" applyBorder="1" applyAlignment="1">
      <alignment vertical="center" wrapText="1"/>
    </xf>
    <xf numFmtId="167" fontId="10" fillId="0" borderId="2" xfId="4" applyFont="1" applyFill="1" applyBorder="1" applyAlignment="1" applyProtection="1">
      <alignment vertical="center" wrapText="1"/>
    </xf>
    <xf numFmtId="166" fontId="3" fillId="0" borderId="0" xfId="3" applyNumberFormat="1" applyFont="1" applyFill="1" applyAlignment="1">
      <alignment vertical="center" wrapText="1"/>
    </xf>
    <xf numFmtId="0" fontId="10" fillId="4" borderId="2" xfId="0" applyFont="1" applyFill="1" applyBorder="1" applyAlignment="1">
      <alignment horizontal="justify" wrapText="1"/>
    </xf>
    <xf numFmtId="166" fontId="6" fillId="4" borderId="0" xfId="0" applyNumberFormat="1" applyFont="1" applyFill="1" applyBorder="1" applyAlignment="1">
      <alignment horizontal="justify" vertical="center" wrapText="1"/>
    </xf>
    <xf numFmtId="4" fontId="6" fillId="4" borderId="0" xfId="0" applyNumberFormat="1" applyFont="1" applyFill="1" applyAlignment="1">
      <alignment vertical="center" wrapText="1"/>
    </xf>
    <xf numFmtId="168" fontId="17" fillId="4" borderId="0" xfId="0" applyNumberFormat="1" applyFont="1" applyFill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justify" vertical="center" wrapText="1"/>
    </xf>
    <xf numFmtId="166" fontId="3" fillId="0" borderId="0" xfId="0" applyNumberFormat="1" applyFont="1" applyFill="1" applyBorder="1" applyAlignment="1">
      <alignment horizontal="justify" vertical="center" wrapText="1"/>
    </xf>
    <xf numFmtId="0" fontId="8" fillId="7" borderId="2" xfId="3" applyFont="1" applyFill="1" applyBorder="1" applyAlignment="1">
      <alignment horizontal="justify" vertical="center" wrapText="1"/>
    </xf>
    <xf numFmtId="4" fontId="8" fillId="7" borderId="2" xfId="3" applyNumberFormat="1" applyFont="1" applyFill="1" applyBorder="1" applyAlignment="1">
      <alignment horizontal="center" vertical="center" wrapText="1"/>
    </xf>
    <xf numFmtId="4" fontId="7" fillId="7" borderId="2" xfId="3" applyNumberFormat="1" applyFont="1" applyFill="1" applyBorder="1" applyAlignment="1">
      <alignment horizontal="center" vertical="center" wrapText="1"/>
    </xf>
    <xf numFmtId="9" fontId="7" fillId="7" borderId="2" xfId="2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justify" wrapText="1"/>
    </xf>
    <xf numFmtId="4" fontId="5" fillId="2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wrapText="1"/>
    </xf>
    <xf numFmtId="165" fontId="7" fillId="2" borderId="0" xfId="3" applyNumberFormat="1" applyFont="1" applyFill="1" applyAlignment="1">
      <alignment horizontal="right" wrapText="1"/>
    </xf>
    <xf numFmtId="165" fontId="7" fillId="2" borderId="0" xfId="3" applyNumberFormat="1" applyFont="1" applyFill="1" applyAlignment="1">
      <alignment horizontal="left" wrapText="1"/>
    </xf>
    <xf numFmtId="0" fontId="7" fillId="2" borderId="0" xfId="3" applyFont="1" applyFill="1" applyAlignment="1">
      <alignment vertical="center" wrapText="1"/>
    </xf>
    <xf numFmtId="14" fontId="7" fillId="0" borderId="0" xfId="3" applyNumberFormat="1" applyFont="1" applyFill="1" applyAlignment="1">
      <alignment horizontal="justify" vertical="center" wrapText="1"/>
    </xf>
    <xf numFmtId="0" fontId="7" fillId="2" borderId="0" xfId="3" applyFont="1" applyFill="1" applyAlignment="1">
      <alignment horizontal="justify" vertical="center" wrapText="1"/>
    </xf>
    <xf numFmtId="0" fontId="3" fillId="0" borderId="0" xfId="3" applyFont="1" applyFill="1" applyAlignment="1">
      <alignment vertical="center" wrapText="1"/>
    </xf>
    <xf numFmtId="0" fontId="18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vertical="center" wrapText="1"/>
    </xf>
    <xf numFmtId="14" fontId="19" fillId="2" borderId="0" xfId="3" applyNumberFormat="1" applyFont="1" applyFill="1" applyAlignment="1">
      <alignment horizontal="justify"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6" fontId="3" fillId="2" borderId="0" xfId="3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vertical="center" wrapText="1"/>
    </xf>
    <xf numFmtId="168" fontId="14" fillId="2" borderId="0" xfId="0" applyNumberFormat="1" applyFont="1" applyFill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vertical="center" wrapText="1"/>
    </xf>
    <xf numFmtId="4" fontId="3" fillId="2" borderId="2" xfId="3" applyNumberFormat="1" applyFont="1" applyFill="1" applyBorder="1" applyAlignment="1">
      <alignment horizontal="left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justify" vertical="top" wrapText="1"/>
    </xf>
    <xf numFmtId="166" fontId="6" fillId="2" borderId="2" xfId="0" applyNumberFormat="1" applyFont="1" applyFill="1" applyBorder="1" applyAlignment="1">
      <alignment horizontal="justify" vertical="center" wrapText="1"/>
    </xf>
    <xf numFmtId="4" fontId="3" fillId="2" borderId="8" xfId="3" applyNumberFormat="1" applyFont="1" applyFill="1" applyBorder="1" applyAlignment="1">
      <alignment horizontal="left" vertical="center" wrapText="1"/>
    </xf>
    <xf numFmtId="4" fontId="3" fillId="2" borderId="5" xfId="3" applyNumberFormat="1" applyFont="1" applyFill="1" applyBorder="1" applyAlignment="1">
      <alignment horizontal="left" vertical="center" wrapText="1"/>
    </xf>
    <xf numFmtId="4" fontId="3" fillId="2" borderId="1" xfId="3" applyNumberFormat="1" applyFont="1" applyFill="1" applyBorder="1" applyAlignment="1">
      <alignment horizontal="left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 wrapText="1"/>
    </xf>
    <xf numFmtId="4" fontId="5" fillId="2" borderId="0" xfId="3" applyNumberFormat="1" applyFont="1" applyFill="1" applyAlignment="1">
      <alignment horizontal="left" vertical="center" wrapText="1"/>
    </xf>
    <xf numFmtId="0" fontId="18" fillId="2" borderId="0" xfId="3" applyFont="1" applyFill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 vertical="top" wrapText="1"/>
    </xf>
    <xf numFmtId="166" fontId="15" fillId="0" borderId="9" xfId="0" applyNumberFormat="1" applyFont="1" applyFill="1" applyBorder="1" applyAlignment="1">
      <alignment horizontal="center" vertical="top" wrapText="1"/>
    </xf>
    <xf numFmtId="166" fontId="15" fillId="0" borderId="10" xfId="0" applyNumberFormat="1" applyFont="1" applyFill="1" applyBorder="1" applyAlignment="1">
      <alignment horizontal="center" vertical="top" wrapText="1"/>
    </xf>
    <xf numFmtId="0" fontId="8" fillId="2" borderId="3" xfId="3" applyFont="1" applyFill="1" applyBorder="1" applyAlignment="1">
      <alignment horizontal="left" vertical="top" wrapText="1"/>
    </xf>
    <xf numFmtId="0" fontId="8" fillId="2" borderId="6" xfId="3" applyFont="1" applyFill="1" applyBorder="1" applyAlignment="1">
      <alignment horizontal="left" vertical="top" wrapText="1"/>
    </xf>
    <xf numFmtId="0" fontId="8" fillId="2" borderId="4" xfId="3" applyFont="1" applyFill="1" applyBorder="1" applyAlignment="1">
      <alignment horizontal="left" vertical="top" wrapText="1"/>
    </xf>
    <xf numFmtId="166" fontId="8" fillId="2" borderId="3" xfId="3" applyNumberFormat="1" applyFont="1" applyFill="1" applyBorder="1" applyAlignment="1">
      <alignment horizontal="left" vertical="center" wrapText="1"/>
    </xf>
    <xf numFmtId="166" fontId="8" fillId="2" borderId="6" xfId="3" applyNumberFormat="1" applyFont="1" applyFill="1" applyBorder="1" applyAlignment="1">
      <alignment horizontal="left" vertical="center" wrapText="1"/>
    </xf>
    <xf numFmtId="166" fontId="8" fillId="2" borderId="4" xfId="3" applyNumberFormat="1" applyFont="1" applyFill="1" applyBorder="1" applyAlignment="1">
      <alignment horizontal="left" vertical="center" wrapText="1"/>
    </xf>
    <xf numFmtId="4" fontId="3" fillId="2" borderId="1" xfId="3" applyNumberFormat="1" applyFont="1" applyFill="1" applyBorder="1" applyAlignment="1">
      <alignment horizontal="left" vertical="top" wrapText="1"/>
    </xf>
    <xf numFmtId="4" fontId="3" fillId="2" borderId="8" xfId="3" applyNumberFormat="1" applyFont="1" applyFill="1" applyBorder="1" applyAlignment="1">
      <alignment horizontal="left" vertical="top" wrapText="1"/>
    </xf>
    <xf numFmtId="4" fontId="3" fillId="2" borderId="5" xfId="3" applyNumberFormat="1" applyFont="1" applyFill="1" applyBorder="1" applyAlignment="1">
      <alignment horizontal="left" vertical="top" wrapText="1"/>
    </xf>
    <xf numFmtId="4" fontId="3" fillId="2" borderId="1" xfId="3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left" vertical="top" wrapText="1"/>
    </xf>
    <xf numFmtId="0" fontId="5" fillId="3" borderId="6" xfId="3" applyFont="1" applyFill="1" applyBorder="1" applyAlignment="1">
      <alignment horizontal="left" vertical="top" wrapText="1"/>
    </xf>
    <xf numFmtId="0" fontId="5" fillId="3" borderId="4" xfId="3" applyFont="1" applyFill="1" applyBorder="1" applyAlignment="1">
      <alignment horizontal="left" vertical="top" wrapText="1"/>
    </xf>
    <xf numFmtId="166" fontId="3" fillId="2" borderId="11" xfId="0" applyNumberFormat="1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0" fontId="16" fillId="2" borderId="4" xfId="3" applyFont="1" applyFill="1" applyBorder="1" applyAlignment="1">
      <alignment horizontal="center" vertical="top" wrapText="1"/>
    </xf>
    <xf numFmtId="166" fontId="8" fillId="2" borderId="3" xfId="3" applyNumberFormat="1" applyFont="1" applyFill="1" applyBorder="1" applyAlignment="1">
      <alignment horizontal="center" vertical="center" wrapText="1"/>
    </xf>
    <xf numFmtId="166" fontId="8" fillId="2" borderId="6" xfId="3" applyNumberFormat="1" applyFont="1" applyFill="1" applyBorder="1" applyAlignment="1">
      <alignment horizontal="center" vertical="center" wrapText="1"/>
    </xf>
    <xf numFmtId="166" fontId="8" fillId="2" borderId="4" xfId="3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165" fontId="8" fillId="2" borderId="5" xfId="3" applyNumberFormat="1" applyFont="1" applyFill="1" applyBorder="1" applyAlignment="1">
      <alignment horizontal="center" vertical="center" wrapText="1"/>
    </xf>
    <xf numFmtId="165" fontId="8" fillId="2" borderId="2" xfId="3" applyNumberFormat="1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6" fontId="8" fillId="2" borderId="7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right" vertical="center" wrapText="1"/>
    </xf>
    <xf numFmtId="165" fontId="6" fillId="0" borderId="0" xfId="3" applyNumberFormat="1" applyFont="1" applyFill="1" applyAlignment="1">
      <alignment horizontal="center" vertical="center" wrapText="1"/>
    </xf>
  </cellXfs>
  <cellStyles count="32">
    <cellStyle name="Обычный" xfId="0" builtinId="0"/>
    <cellStyle name="Обычный 2" xfId="3"/>
    <cellStyle name="Обычный 2 2" xfId="5"/>
    <cellStyle name="Обычный 2 2 2" xfId="6"/>
    <cellStyle name="Обычный 2 2 3" xfId="7"/>
    <cellStyle name="Обычный 2 3" xfId="8"/>
    <cellStyle name="Обычный 2 3 2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3" xfId="15"/>
    <cellStyle name="Обычный 3 2" xfId="16"/>
    <cellStyle name="Обычный 4" xfId="17"/>
    <cellStyle name="Обычный 5" xfId="18"/>
    <cellStyle name="Обычный 5 2" xfId="19"/>
    <cellStyle name="Обычный 6" xfId="20"/>
    <cellStyle name="Обычный 7" xfId="21"/>
    <cellStyle name="Обычный 8" xfId="22"/>
    <cellStyle name="Обычный 9" xfId="23"/>
    <cellStyle name="Процентный" xfId="2" builtinId="5"/>
    <cellStyle name="Процентный 2" xfId="24"/>
    <cellStyle name="Процентный 3" xfId="25"/>
    <cellStyle name="Финансовый" xfId="1" builtinId="3"/>
    <cellStyle name="Финансовый 2" xfId="4"/>
    <cellStyle name="Финансовый 3" xfId="26"/>
    <cellStyle name="Финансовый 4" xfId="27"/>
    <cellStyle name="Финансовый 5" xfId="28"/>
    <cellStyle name="Финансовый 6" xfId="29"/>
    <cellStyle name="Финансовый 7" xfId="30"/>
    <cellStyle name="Финансовый 8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A199"/>
  <sheetViews>
    <sheetView showGridLines="0" tabSelected="1" view="pageBreakPreview" zoomScale="90" zoomScaleNormal="62" zoomScaleSheet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36" sqref="D36"/>
    </sheetView>
  </sheetViews>
  <sheetFormatPr defaultColWidth="9.140625" defaultRowHeight="15.75" x14ac:dyDescent="0.25"/>
  <cols>
    <col min="1" max="1" width="71.28515625" style="1" customWidth="1"/>
    <col min="2" max="7" width="16.140625" style="2" customWidth="1"/>
    <col min="8" max="8" width="19.28515625" style="3" customWidth="1"/>
    <col min="9" max="9" width="17.42578125" style="3" customWidth="1"/>
    <col min="10" max="11" width="16.140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140625" style="4" customWidth="1"/>
    <col min="16" max="17" width="13.42578125" style="4" customWidth="1"/>
    <col min="18" max="18" width="18.5703125" style="4" customWidth="1"/>
    <col min="19" max="19" width="13" style="4" customWidth="1"/>
    <col min="20" max="21" width="15.5703125" style="3" customWidth="1"/>
    <col min="22" max="22" width="14.140625" style="3" customWidth="1"/>
    <col min="23" max="23" width="11.85546875" style="3" customWidth="1"/>
    <col min="24" max="25" width="15" style="3" customWidth="1"/>
    <col min="26" max="26" width="14.28515625" style="3" customWidth="1"/>
    <col min="27" max="27" width="18.85546875" style="3" customWidth="1"/>
    <col min="28" max="29" width="13.140625" style="3" customWidth="1"/>
    <col min="30" max="31" width="14.140625" style="3" customWidth="1"/>
    <col min="32" max="32" width="61.7109375" style="6" customWidth="1"/>
    <col min="33" max="33" width="14.42578125" style="6" hidden="1" customWidth="1"/>
    <col min="34" max="34" width="15.85546875" style="6" hidden="1" customWidth="1"/>
    <col min="35" max="35" width="9.5703125" style="7" hidden="1" customWidth="1"/>
    <col min="36" max="273" width="0" style="3" hidden="1" customWidth="1"/>
    <col min="274" max="274" width="71.28515625" style="3" hidden="1" customWidth="1"/>
    <col min="275" max="275" width="16.140625" style="3" hidden="1" customWidth="1"/>
    <col min="276" max="276" width="20.28515625" style="3" hidden="1" customWidth="1"/>
    <col min="277" max="277" width="16.140625" style="3" hidden="1" customWidth="1"/>
    <col min="278" max="278" width="12.28515625" style="3" hidden="1" customWidth="1"/>
    <col min="279" max="279" width="13.140625" style="3" hidden="1" customWidth="1"/>
    <col min="280" max="280" width="13.42578125" style="3" hidden="1" customWidth="1"/>
    <col min="281" max="281" width="13" style="3" hidden="1" customWidth="1"/>
    <col min="282" max="282" width="15.5703125" style="3" hidden="1" customWidth="1"/>
    <col min="283" max="283" width="11.85546875" style="3" hidden="1" customWidth="1"/>
    <col min="284" max="284" width="15" style="3" hidden="1" customWidth="1"/>
    <col min="285" max="285" width="12" style="3" hidden="1" customWidth="1"/>
    <col min="286" max="286" width="13.140625" style="3" hidden="1" customWidth="1"/>
    <col min="287" max="287" width="14.140625" style="3" hidden="1" customWidth="1"/>
    <col min="288" max="288" width="12.42578125" style="3" hidden="1" customWidth="1"/>
    <col min="289" max="289" width="14.42578125" style="3" hidden="1" customWidth="1"/>
    <col min="290" max="290" width="15.85546875" style="3" hidden="1" customWidth="1"/>
    <col min="291" max="291" width="9.5703125" style="3" hidden="1" customWidth="1"/>
    <col min="292" max="529" width="0" style="3" hidden="1" customWidth="1"/>
    <col min="530" max="530" width="71.28515625" style="3" hidden="1" customWidth="1"/>
    <col min="531" max="531" width="16.140625" style="3" hidden="1" customWidth="1"/>
    <col min="532" max="532" width="20.28515625" style="3" hidden="1" customWidth="1"/>
    <col min="533" max="533" width="16.140625" style="3" hidden="1" customWidth="1"/>
    <col min="534" max="534" width="12.28515625" style="3" hidden="1" customWidth="1"/>
    <col min="535" max="535" width="13.140625" style="3" hidden="1" customWidth="1"/>
    <col min="536" max="536" width="13.42578125" style="3" hidden="1" customWidth="1"/>
    <col min="537" max="537" width="13" style="3" hidden="1" customWidth="1"/>
    <col min="538" max="538" width="15.5703125" style="3" hidden="1" customWidth="1"/>
    <col min="539" max="539" width="11.85546875" style="3" hidden="1" customWidth="1"/>
    <col min="540" max="540" width="15" style="3" hidden="1" customWidth="1"/>
    <col min="541" max="541" width="12" style="3" hidden="1" customWidth="1"/>
    <col min="542" max="542" width="13.140625" style="3" hidden="1" customWidth="1"/>
    <col min="543" max="543" width="14.140625" style="3" hidden="1" customWidth="1"/>
    <col min="544" max="544" width="12.42578125" style="3" hidden="1" customWidth="1"/>
    <col min="545" max="545" width="14.42578125" style="3" hidden="1" customWidth="1"/>
    <col min="546" max="546" width="15.85546875" style="3" hidden="1" customWidth="1"/>
    <col min="547" max="547" width="9.5703125" style="3" hidden="1" customWidth="1"/>
    <col min="548" max="567" width="0" style="3" hidden="1" customWidth="1"/>
    <col min="568" max="785" width="9.140625" style="3"/>
    <col min="786" max="786" width="71.28515625" style="3" customWidth="1"/>
    <col min="787" max="787" width="16.140625" style="3" customWidth="1"/>
    <col min="788" max="788" width="20.28515625" style="3" customWidth="1"/>
    <col min="789" max="789" width="16.140625" style="3" customWidth="1"/>
    <col min="790" max="790" width="12.28515625" style="3" customWidth="1"/>
    <col min="791" max="791" width="13.140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85546875" style="3" customWidth="1"/>
    <col min="796" max="796" width="15" style="3" customWidth="1"/>
    <col min="797" max="797" width="12" style="3" customWidth="1"/>
    <col min="798" max="798" width="13.140625" style="3" customWidth="1"/>
    <col min="799" max="799" width="14.140625" style="3" customWidth="1"/>
    <col min="800" max="800" width="12.42578125" style="3" bestFit="1" customWidth="1"/>
    <col min="801" max="801" width="14.42578125" style="3" customWidth="1"/>
    <col min="802" max="802" width="15.85546875" style="3" customWidth="1"/>
    <col min="803" max="803" width="9.5703125" style="3" bestFit="1" customWidth="1"/>
    <col min="804" max="1041" width="9.140625" style="3"/>
    <col min="1042" max="1042" width="71.28515625" style="3" customWidth="1"/>
    <col min="1043" max="1043" width="16.140625" style="3" customWidth="1"/>
    <col min="1044" max="1044" width="20.28515625" style="3" customWidth="1"/>
    <col min="1045" max="1045" width="16.140625" style="3" customWidth="1"/>
    <col min="1046" max="1046" width="12.28515625" style="3" customWidth="1"/>
    <col min="1047" max="1047" width="13.140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85546875" style="3" customWidth="1"/>
    <col min="1052" max="1052" width="15" style="3" customWidth="1"/>
    <col min="1053" max="1053" width="12" style="3" customWidth="1"/>
    <col min="1054" max="1054" width="13.140625" style="3" customWidth="1"/>
    <col min="1055" max="1055" width="14.140625" style="3" customWidth="1"/>
    <col min="1056" max="1056" width="12.42578125" style="3" bestFit="1" customWidth="1"/>
    <col min="1057" max="1057" width="14.42578125" style="3" customWidth="1"/>
    <col min="1058" max="1058" width="15.85546875" style="3" customWidth="1"/>
    <col min="1059" max="1059" width="9.5703125" style="3" bestFit="1" customWidth="1"/>
    <col min="1060" max="1297" width="9.140625" style="3"/>
    <col min="1298" max="1298" width="71.28515625" style="3" customWidth="1"/>
    <col min="1299" max="1299" width="16.140625" style="3" customWidth="1"/>
    <col min="1300" max="1300" width="20.28515625" style="3" customWidth="1"/>
    <col min="1301" max="1301" width="16.140625" style="3" customWidth="1"/>
    <col min="1302" max="1302" width="12.28515625" style="3" customWidth="1"/>
    <col min="1303" max="1303" width="13.140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85546875" style="3" customWidth="1"/>
    <col min="1308" max="1308" width="15" style="3" customWidth="1"/>
    <col min="1309" max="1309" width="12" style="3" customWidth="1"/>
    <col min="1310" max="1310" width="13.140625" style="3" customWidth="1"/>
    <col min="1311" max="1311" width="14.140625" style="3" customWidth="1"/>
    <col min="1312" max="1312" width="12.42578125" style="3" bestFit="1" customWidth="1"/>
    <col min="1313" max="1313" width="14.42578125" style="3" customWidth="1"/>
    <col min="1314" max="1314" width="15.85546875" style="3" customWidth="1"/>
    <col min="1315" max="1315" width="9.5703125" style="3" bestFit="1" customWidth="1"/>
    <col min="1316" max="1553" width="9.140625" style="3"/>
    <col min="1554" max="1554" width="71.28515625" style="3" customWidth="1"/>
    <col min="1555" max="1555" width="16.140625" style="3" customWidth="1"/>
    <col min="1556" max="1556" width="20.28515625" style="3" customWidth="1"/>
    <col min="1557" max="1557" width="16.140625" style="3" customWidth="1"/>
    <col min="1558" max="1558" width="12.28515625" style="3" customWidth="1"/>
    <col min="1559" max="1559" width="13.140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85546875" style="3" customWidth="1"/>
    <col min="1564" max="1564" width="15" style="3" customWidth="1"/>
    <col min="1565" max="1565" width="12" style="3" customWidth="1"/>
    <col min="1566" max="1566" width="13.140625" style="3" customWidth="1"/>
    <col min="1567" max="1567" width="14.140625" style="3" customWidth="1"/>
    <col min="1568" max="1568" width="12.42578125" style="3" bestFit="1" customWidth="1"/>
    <col min="1569" max="1569" width="14.42578125" style="3" customWidth="1"/>
    <col min="1570" max="1570" width="15.85546875" style="3" customWidth="1"/>
    <col min="1571" max="1571" width="9.5703125" style="3" bestFit="1" customWidth="1"/>
    <col min="1572" max="1809" width="9.140625" style="3"/>
    <col min="1810" max="1810" width="71.28515625" style="3" customWidth="1"/>
    <col min="1811" max="1811" width="16.140625" style="3" customWidth="1"/>
    <col min="1812" max="1812" width="20.28515625" style="3" customWidth="1"/>
    <col min="1813" max="1813" width="16.140625" style="3" customWidth="1"/>
    <col min="1814" max="1814" width="12.28515625" style="3" customWidth="1"/>
    <col min="1815" max="1815" width="13.140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85546875" style="3" customWidth="1"/>
    <col min="1820" max="1820" width="15" style="3" customWidth="1"/>
    <col min="1821" max="1821" width="12" style="3" customWidth="1"/>
    <col min="1822" max="1822" width="13.140625" style="3" customWidth="1"/>
    <col min="1823" max="1823" width="14.140625" style="3" customWidth="1"/>
    <col min="1824" max="1824" width="12.42578125" style="3" bestFit="1" customWidth="1"/>
    <col min="1825" max="1825" width="14.42578125" style="3" customWidth="1"/>
    <col min="1826" max="1826" width="15.85546875" style="3" customWidth="1"/>
    <col min="1827" max="1827" width="9.5703125" style="3" bestFit="1" customWidth="1"/>
    <col min="1828" max="2065" width="9.140625" style="3"/>
    <col min="2066" max="2066" width="71.28515625" style="3" customWidth="1"/>
    <col min="2067" max="2067" width="16.140625" style="3" customWidth="1"/>
    <col min="2068" max="2068" width="20.28515625" style="3" customWidth="1"/>
    <col min="2069" max="2069" width="16.140625" style="3" customWidth="1"/>
    <col min="2070" max="2070" width="12.28515625" style="3" customWidth="1"/>
    <col min="2071" max="2071" width="13.140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85546875" style="3" customWidth="1"/>
    <col min="2076" max="2076" width="15" style="3" customWidth="1"/>
    <col min="2077" max="2077" width="12" style="3" customWidth="1"/>
    <col min="2078" max="2078" width="13.140625" style="3" customWidth="1"/>
    <col min="2079" max="2079" width="14.140625" style="3" customWidth="1"/>
    <col min="2080" max="2080" width="12.42578125" style="3" bestFit="1" customWidth="1"/>
    <col min="2081" max="2081" width="14.42578125" style="3" customWidth="1"/>
    <col min="2082" max="2082" width="15.85546875" style="3" customWidth="1"/>
    <col min="2083" max="2083" width="9.5703125" style="3" bestFit="1" customWidth="1"/>
    <col min="2084" max="2321" width="9.140625" style="3"/>
    <col min="2322" max="2322" width="71.28515625" style="3" customWidth="1"/>
    <col min="2323" max="2323" width="16.140625" style="3" customWidth="1"/>
    <col min="2324" max="2324" width="20.28515625" style="3" customWidth="1"/>
    <col min="2325" max="2325" width="16.140625" style="3" customWidth="1"/>
    <col min="2326" max="2326" width="12.28515625" style="3" customWidth="1"/>
    <col min="2327" max="2327" width="13.140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85546875" style="3" customWidth="1"/>
    <col min="2332" max="2332" width="15" style="3" customWidth="1"/>
    <col min="2333" max="2333" width="12" style="3" customWidth="1"/>
    <col min="2334" max="2334" width="13.140625" style="3" customWidth="1"/>
    <col min="2335" max="2335" width="14.140625" style="3" customWidth="1"/>
    <col min="2336" max="2336" width="12.42578125" style="3" bestFit="1" customWidth="1"/>
    <col min="2337" max="2337" width="14.42578125" style="3" customWidth="1"/>
    <col min="2338" max="2338" width="15.85546875" style="3" customWidth="1"/>
    <col min="2339" max="2339" width="9.5703125" style="3" bestFit="1" customWidth="1"/>
    <col min="2340" max="2577" width="9.140625" style="3"/>
    <col min="2578" max="2578" width="71.28515625" style="3" customWidth="1"/>
    <col min="2579" max="2579" width="16.140625" style="3" customWidth="1"/>
    <col min="2580" max="2580" width="20.28515625" style="3" customWidth="1"/>
    <col min="2581" max="2581" width="16.140625" style="3" customWidth="1"/>
    <col min="2582" max="2582" width="12.28515625" style="3" customWidth="1"/>
    <col min="2583" max="2583" width="13.140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85546875" style="3" customWidth="1"/>
    <col min="2588" max="2588" width="15" style="3" customWidth="1"/>
    <col min="2589" max="2589" width="12" style="3" customWidth="1"/>
    <col min="2590" max="2590" width="13.140625" style="3" customWidth="1"/>
    <col min="2591" max="2591" width="14.140625" style="3" customWidth="1"/>
    <col min="2592" max="2592" width="12.42578125" style="3" bestFit="1" customWidth="1"/>
    <col min="2593" max="2593" width="14.42578125" style="3" customWidth="1"/>
    <col min="2594" max="2594" width="15.85546875" style="3" customWidth="1"/>
    <col min="2595" max="2595" width="9.5703125" style="3" bestFit="1" customWidth="1"/>
    <col min="2596" max="2833" width="9.140625" style="3"/>
    <col min="2834" max="2834" width="71.28515625" style="3" customWidth="1"/>
    <col min="2835" max="2835" width="16.140625" style="3" customWidth="1"/>
    <col min="2836" max="2836" width="20.28515625" style="3" customWidth="1"/>
    <col min="2837" max="2837" width="16.140625" style="3" customWidth="1"/>
    <col min="2838" max="2838" width="12.28515625" style="3" customWidth="1"/>
    <col min="2839" max="2839" width="13.140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85546875" style="3" customWidth="1"/>
    <col min="2844" max="2844" width="15" style="3" customWidth="1"/>
    <col min="2845" max="2845" width="12" style="3" customWidth="1"/>
    <col min="2846" max="2846" width="13.140625" style="3" customWidth="1"/>
    <col min="2847" max="2847" width="14.140625" style="3" customWidth="1"/>
    <col min="2848" max="2848" width="12.42578125" style="3" bestFit="1" customWidth="1"/>
    <col min="2849" max="2849" width="14.42578125" style="3" customWidth="1"/>
    <col min="2850" max="2850" width="15.85546875" style="3" customWidth="1"/>
    <col min="2851" max="2851" width="9.5703125" style="3" bestFit="1" customWidth="1"/>
    <col min="2852" max="3089" width="9.140625" style="3"/>
    <col min="3090" max="3090" width="71.28515625" style="3" customWidth="1"/>
    <col min="3091" max="3091" width="16.140625" style="3" customWidth="1"/>
    <col min="3092" max="3092" width="20.28515625" style="3" customWidth="1"/>
    <col min="3093" max="3093" width="16.140625" style="3" customWidth="1"/>
    <col min="3094" max="3094" width="12.28515625" style="3" customWidth="1"/>
    <col min="3095" max="3095" width="13.140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85546875" style="3" customWidth="1"/>
    <col min="3100" max="3100" width="15" style="3" customWidth="1"/>
    <col min="3101" max="3101" width="12" style="3" customWidth="1"/>
    <col min="3102" max="3102" width="13.140625" style="3" customWidth="1"/>
    <col min="3103" max="3103" width="14.140625" style="3" customWidth="1"/>
    <col min="3104" max="3104" width="12.42578125" style="3" bestFit="1" customWidth="1"/>
    <col min="3105" max="3105" width="14.42578125" style="3" customWidth="1"/>
    <col min="3106" max="3106" width="15.85546875" style="3" customWidth="1"/>
    <col min="3107" max="3107" width="9.5703125" style="3" bestFit="1" customWidth="1"/>
    <col min="3108" max="3345" width="9.140625" style="3"/>
    <col min="3346" max="3346" width="71.28515625" style="3" customWidth="1"/>
    <col min="3347" max="3347" width="16.140625" style="3" customWidth="1"/>
    <col min="3348" max="3348" width="20.28515625" style="3" customWidth="1"/>
    <col min="3349" max="3349" width="16.140625" style="3" customWidth="1"/>
    <col min="3350" max="3350" width="12.28515625" style="3" customWidth="1"/>
    <col min="3351" max="3351" width="13.140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85546875" style="3" customWidth="1"/>
    <col min="3356" max="3356" width="15" style="3" customWidth="1"/>
    <col min="3357" max="3357" width="12" style="3" customWidth="1"/>
    <col min="3358" max="3358" width="13.140625" style="3" customWidth="1"/>
    <col min="3359" max="3359" width="14.140625" style="3" customWidth="1"/>
    <col min="3360" max="3360" width="12.42578125" style="3" bestFit="1" customWidth="1"/>
    <col min="3361" max="3361" width="14.42578125" style="3" customWidth="1"/>
    <col min="3362" max="3362" width="15.85546875" style="3" customWidth="1"/>
    <col min="3363" max="3363" width="9.5703125" style="3" bestFit="1" customWidth="1"/>
    <col min="3364" max="3601" width="9.140625" style="3"/>
    <col min="3602" max="3602" width="71.28515625" style="3" customWidth="1"/>
    <col min="3603" max="3603" width="16.140625" style="3" customWidth="1"/>
    <col min="3604" max="3604" width="20.28515625" style="3" customWidth="1"/>
    <col min="3605" max="3605" width="16.140625" style="3" customWidth="1"/>
    <col min="3606" max="3606" width="12.28515625" style="3" customWidth="1"/>
    <col min="3607" max="3607" width="13.140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85546875" style="3" customWidth="1"/>
    <col min="3612" max="3612" width="15" style="3" customWidth="1"/>
    <col min="3613" max="3613" width="12" style="3" customWidth="1"/>
    <col min="3614" max="3614" width="13.140625" style="3" customWidth="1"/>
    <col min="3615" max="3615" width="14.140625" style="3" customWidth="1"/>
    <col min="3616" max="3616" width="12.42578125" style="3" bestFit="1" customWidth="1"/>
    <col min="3617" max="3617" width="14.42578125" style="3" customWidth="1"/>
    <col min="3618" max="3618" width="15.85546875" style="3" customWidth="1"/>
    <col min="3619" max="3619" width="9.5703125" style="3" bestFit="1" customWidth="1"/>
    <col min="3620" max="3857" width="9.140625" style="3"/>
    <col min="3858" max="3858" width="71.28515625" style="3" customWidth="1"/>
    <col min="3859" max="3859" width="16.140625" style="3" customWidth="1"/>
    <col min="3860" max="3860" width="20.28515625" style="3" customWidth="1"/>
    <col min="3861" max="3861" width="16.140625" style="3" customWidth="1"/>
    <col min="3862" max="3862" width="12.28515625" style="3" customWidth="1"/>
    <col min="3863" max="3863" width="13.140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85546875" style="3" customWidth="1"/>
    <col min="3868" max="3868" width="15" style="3" customWidth="1"/>
    <col min="3869" max="3869" width="12" style="3" customWidth="1"/>
    <col min="3870" max="3870" width="13.140625" style="3" customWidth="1"/>
    <col min="3871" max="3871" width="14.140625" style="3" customWidth="1"/>
    <col min="3872" max="3872" width="12.42578125" style="3" bestFit="1" customWidth="1"/>
    <col min="3873" max="3873" width="14.42578125" style="3" customWidth="1"/>
    <col min="3874" max="3874" width="15.85546875" style="3" customWidth="1"/>
    <col min="3875" max="3875" width="9.5703125" style="3" bestFit="1" customWidth="1"/>
    <col min="3876" max="4113" width="9.140625" style="3"/>
    <col min="4114" max="4114" width="71.28515625" style="3" customWidth="1"/>
    <col min="4115" max="4115" width="16.140625" style="3" customWidth="1"/>
    <col min="4116" max="4116" width="20.28515625" style="3" customWidth="1"/>
    <col min="4117" max="4117" width="16.140625" style="3" customWidth="1"/>
    <col min="4118" max="4118" width="12.28515625" style="3" customWidth="1"/>
    <col min="4119" max="4119" width="13.140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85546875" style="3" customWidth="1"/>
    <col min="4124" max="4124" width="15" style="3" customWidth="1"/>
    <col min="4125" max="4125" width="12" style="3" customWidth="1"/>
    <col min="4126" max="4126" width="13.140625" style="3" customWidth="1"/>
    <col min="4127" max="4127" width="14.140625" style="3" customWidth="1"/>
    <col min="4128" max="4128" width="12.42578125" style="3" bestFit="1" customWidth="1"/>
    <col min="4129" max="4129" width="14.42578125" style="3" customWidth="1"/>
    <col min="4130" max="4130" width="15.85546875" style="3" customWidth="1"/>
    <col min="4131" max="4131" width="9.5703125" style="3" bestFit="1" customWidth="1"/>
    <col min="4132" max="4369" width="9.140625" style="3"/>
    <col min="4370" max="4370" width="71.28515625" style="3" customWidth="1"/>
    <col min="4371" max="4371" width="16.140625" style="3" customWidth="1"/>
    <col min="4372" max="4372" width="20.28515625" style="3" customWidth="1"/>
    <col min="4373" max="4373" width="16.140625" style="3" customWidth="1"/>
    <col min="4374" max="4374" width="12.28515625" style="3" customWidth="1"/>
    <col min="4375" max="4375" width="13.140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85546875" style="3" customWidth="1"/>
    <col min="4380" max="4380" width="15" style="3" customWidth="1"/>
    <col min="4381" max="4381" width="12" style="3" customWidth="1"/>
    <col min="4382" max="4382" width="13.140625" style="3" customWidth="1"/>
    <col min="4383" max="4383" width="14.140625" style="3" customWidth="1"/>
    <col min="4384" max="4384" width="12.42578125" style="3" bestFit="1" customWidth="1"/>
    <col min="4385" max="4385" width="14.42578125" style="3" customWidth="1"/>
    <col min="4386" max="4386" width="15.85546875" style="3" customWidth="1"/>
    <col min="4387" max="4387" width="9.5703125" style="3" bestFit="1" customWidth="1"/>
    <col min="4388" max="4625" width="9.140625" style="3"/>
    <col min="4626" max="4626" width="71.28515625" style="3" customWidth="1"/>
    <col min="4627" max="4627" width="16.140625" style="3" customWidth="1"/>
    <col min="4628" max="4628" width="20.28515625" style="3" customWidth="1"/>
    <col min="4629" max="4629" width="16.140625" style="3" customWidth="1"/>
    <col min="4630" max="4630" width="12.28515625" style="3" customWidth="1"/>
    <col min="4631" max="4631" width="13.140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85546875" style="3" customWidth="1"/>
    <col min="4636" max="4636" width="15" style="3" customWidth="1"/>
    <col min="4637" max="4637" width="12" style="3" customWidth="1"/>
    <col min="4638" max="4638" width="13.140625" style="3" customWidth="1"/>
    <col min="4639" max="4639" width="14.140625" style="3" customWidth="1"/>
    <col min="4640" max="4640" width="12.42578125" style="3" bestFit="1" customWidth="1"/>
    <col min="4641" max="4641" width="14.42578125" style="3" customWidth="1"/>
    <col min="4642" max="4642" width="15.85546875" style="3" customWidth="1"/>
    <col min="4643" max="4643" width="9.5703125" style="3" bestFit="1" customWidth="1"/>
    <col min="4644" max="4881" width="9.140625" style="3"/>
    <col min="4882" max="4882" width="71.28515625" style="3" customWidth="1"/>
    <col min="4883" max="4883" width="16.140625" style="3" customWidth="1"/>
    <col min="4884" max="4884" width="20.28515625" style="3" customWidth="1"/>
    <col min="4885" max="4885" width="16.140625" style="3" customWidth="1"/>
    <col min="4886" max="4886" width="12.28515625" style="3" customWidth="1"/>
    <col min="4887" max="4887" width="13.140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85546875" style="3" customWidth="1"/>
    <col min="4892" max="4892" width="15" style="3" customWidth="1"/>
    <col min="4893" max="4893" width="12" style="3" customWidth="1"/>
    <col min="4894" max="4894" width="13.140625" style="3" customWidth="1"/>
    <col min="4895" max="4895" width="14.140625" style="3" customWidth="1"/>
    <col min="4896" max="4896" width="12.42578125" style="3" bestFit="1" customWidth="1"/>
    <col min="4897" max="4897" width="14.42578125" style="3" customWidth="1"/>
    <col min="4898" max="4898" width="15.85546875" style="3" customWidth="1"/>
    <col min="4899" max="4899" width="9.5703125" style="3" bestFit="1" customWidth="1"/>
    <col min="4900" max="5137" width="9.140625" style="3"/>
    <col min="5138" max="5138" width="71.28515625" style="3" customWidth="1"/>
    <col min="5139" max="5139" width="16.140625" style="3" customWidth="1"/>
    <col min="5140" max="5140" width="20.28515625" style="3" customWidth="1"/>
    <col min="5141" max="5141" width="16.140625" style="3" customWidth="1"/>
    <col min="5142" max="5142" width="12.28515625" style="3" customWidth="1"/>
    <col min="5143" max="5143" width="13.140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85546875" style="3" customWidth="1"/>
    <col min="5148" max="5148" width="15" style="3" customWidth="1"/>
    <col min="5149" max="5149" width="12" style="3" customWidth="1"/>
    <col min="5150" max="5150" width="13.140625" style="3" customWidth="1"/>
    <col min="5151" max="5151" width="14.140625" style="3" customWidth="1"/>
    <col min="5152" max="5152" width="12.42578125" style="3" bestFit="1" customWidth="1"/>
    <col min="5153" max="5153" width="14.42578125" style="3" customWidth="1"/>
    <col min="5154" max="5154" width="15.85546875" style="3" customWidth="1"/>
    <col min="5155" max="5155" width="9.5703125" style="3" bestFit="1" customWidth="1"/>
    <col min="5156" max="5393" width="9.140625" style="3"/>
    <col min="5394" max="5394" width="71.28515625" style="3" customWidth="1"/>
    <col min="5395" max="5395" width="16.140625" style="3" customWidth="1"/>
    <col min="5396" max="5396" width="20.28515625" style="3" customWidth="1"/>
    <col min="5397" max="5397" width="16.140625" style="3" customWidth="1"/>
    <col min="5398" max="5398" width="12.28515625" style="3" customWidth="1"/>
    <col min="5399" max="5399" width="13.140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85546875" style="3" customWidth="1"/>
    <col min="5404" max="5404" width="15" style="3" customWidth="1"/>
    <col min="5405" max="5405" width="12" style="3" customWidth="1"/>
    <col min="5406" max="5406" width="13.140625" style="3" customWidth="1"/>
    <col min="5407" max="5407" width="14.140625" style="3" customWidth="1"/>
    <col min="5408" max="5408" width="12.42578125" style="3" bestFit="1" customWidth="1"/>
    <col min="5409" max="5409" width="14.42578125" style="3" customWidth="1"/>
    <col min="5410" max="5410" width="15.85546875" style="3" customWidth="1"/>
    <col min="5411" max="5411" width="9.5703125" style="3" bestFit="1" customWidth="1"/>
    <col min="5412" max="5649" width="9.140625" style="3"/>
    <col min="5650" max="5650" width="71.28515625" style="3" customWidth="1"/>
    <col min="5651" max="5651" width="16.140625" style="3" customWidth="1"/>
    <col min="5652" max="5652" width="20.28515625" style="3" customWidth="1"/>
    <col min="5653" max="5653" width="16.140625" style="3" customWidth="1"/>
    <col min="5654" max="5654" width="12.28515625" style="3" customWidth="1"/>
    <col min="5655" max="5655" width="13.140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85546875" style="3" customWidth="1"/>
    <col min="5660" max="5660" width="15" style="3" customWidth="1"/>
    <col min="5661" max="5661" width="12" style="3" customWidth="1"/>
    <col min="5662" max="5662" width="13.140625" style="3" customWidth="1"/>
    <col min="5663" max="5663" width="14.140625" style="3" customWidth="1"/>
    <col min="5664" max="5664" width="12.42578125" style="3" bestFit="1" customWidth="1"/>
    <col min="5665" max="5665" width="14.42578125" style="3" customWidth="1"/>
    <col min="5666" max="5666" width="15.85546875" style="3" customWidth="1"/>
    <col min="5667" max="5667" width="9.5703125" style="3" bestFit="1" customWidth="1"/>
    <col min="5668" max="5905" width="9.140625" style="3"/>
    <col min="5906" max="5906" width="71.28515625" style="3" customWidth="1"/>
    <col min="5907" max="5907" width="16.140625" style="3" customWidth="1"/>
    <col min="5908" max="5908" width="20.28515625" style="3" customWidth="1"/>
    <col min="5909" max="5909" width="16.140625" style="3" customWidth="1"/>
    <col min="5910" max="5910" width="12.28515625" style="3" customWidth="1"/>
    <col min="5911" max="5911" width="13.140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85546875" style="3" customWidth="1"/>
    <col min="5916" max="5916" width="15" style="3" customWidth="1"/>
    <col min="5917" max="5917" width="12" style="3" customWidth="1"/>
    <col min="5918" max="5918" width="13.140625" style="3" customWidth="1"/>
    <col min="5919" max="5919" width="14.140625" style="3" customWidth="1"/>
    <col min="5920" max="5920" width="12.42578125" style="3" bestFit="1" customWidth="1"/>
    <col min="5921" max="5921" width="14.42578125" style="3" customWidth="1"/>
    <col min="5922" max="5922" width="15.85546875" style="3" customWidth="1"/>
    <col min="5923" max="5923" width="9.5703125" style="3" bestFit="1" customWidth="1"/>
    <col min="5924" max="6161" width="9.140625" style="3"/>
    <col min="6162" max="6162" width="71.28515625" style="3" customWidth="1"/>
    <col min="6163" max="6163" width="16.140625" style="3" customWidth="1"/>
    <col min="6164" max="6164" width="20.28515625" style="3" customWidth="1"/>
    <col min="6165" max="6165" width="16.140625" style="3" customWidth="1"/>
    <col min="6166" max="6166" width="12.28515625" style="3" customWidth="1"/>
    <col min="6167" max="6167" width="13.140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85546875" style="3" customWidth="1"/>
    <col min="6172" max="6172" width="15" style="3" customWidth="1"/>
    <col min="6173" max="6173" width="12" style="3" customWidth="1"/>
    <col min="6174" max="6174" width="13.140625" style="3" customWidth="1"/>
    <col min="6175" max="6175" width="14.140625" style="3" customWidth="1"/>
    <col min="6176" max="6176" width="12.42578125" style="3" bestFit="1" customWidth="1"/>
    <col min="6177" max="6177" width="14.42578125" style="3" customWidth="1"/>
    <col min="6178" max="6178" width="15.85546875" style="3" customWidth="1"/>
    <col min="6179" max="6179" width="9.5703125" style="3" bestFit="1" customWidth="1"/>
    <col min="6180" max="6417" width="9.140625" style="3"/>
    <col min="6418" max="6418" width="71.28515625" style="3" customWidth="1"/>
    <col min="6419" max="6419" width="16.140625" style="3" customWidth="1"/>
    <col min="6420" max="6420" width="20.28515625" style="3" customWidth="1"/>
    <col min="6421" max="6421" width="16.140625" style="3" customWidth="1"/>
    <col min="6422" max="6422" width="12.28515625" style="3" customWidth="1"/>
    <col min="6423" max="6423" width="13.140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85546875" style="3" customWidth="1"/>
    <col min="6428" max="6428" width="15" style="3" customWidth="1"/>
    <col min="6429" max="6429" width="12" style="3" customWidth="1"/>
    <col min="6430" max="6430" width="13.140625" style="3" customWidth="1"/>
    <col min="6431" max="6431" width="14.140625" style="3" customWidth="1"/>
    <col min="6432" max="6432" width="12.42578125" style="3" bestFit="1" customWidth="1"/>
    <col min="6433" max="6433" width="14.42578125" style="3" customWidth="1"/>
    <col min="6434" max="6434" width="15.85546875" style="3" customWidth="1"/>
    <col min="6435" max="6435" width="9.5703125" style="3" bestFit="1" customWidth="1"/>
    <col min="6436" max="6673" width="9.140625" style="3"/>
    <col min="6674" max="6674" width="71.28515625" style="3" customWidth="1"/>
    <col min="6675" max="6675" width="16.140625" style="3" customWidth="1"/>
    <col min="6676" max="6676" width="20.28515625" style="3" customWidth="1"/>
    <col min="6677" max="6677" width="16.140625" style="3" customWidth="1"/>
    <col min="6678" max="6678" width="12.28515625" style="3" customWidth="1"/>
    <col min="6679" max="6679" width="13.140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85546875" style="3" customWidth="1"/>
    <col min="6684" max="6684" width="15" style="3" customWidth="1"/>
    <col min="6685" max="6685" width="12" style="3" customWidth="1"/>
    <col min="6686" max="6686" width="13.140625" style="3" customWidth="1"/>
    <col min="6687" max="6687" width="14.140625" style="3" customWidth="1"/>
    <col min="6688" max="6688" width="12.42578125" style="3" bestFit="1" customWidth="1"/>
    <col min="6689" max="6689" width="14.42578125" style="3" customWidth="1"/>
    <col min="6690" max="6690" width="15.85546875" style="3" customWidth="1"/>
    <col min="6691" max="6691" width="9.5703125" style="3" bestFit="1" customWidth="1"/>
    <col min="6692" max="6929" width="9.140625" style="3"/>
    <col min="6930" max="6930" width="71.28515625" style="3" customWidth="1"/>
    <col min="6931" max="6931" width="16.140625" style="3" customWidth="1"/>
    <col min="6932" max="6932" width="20.28515625" style="3" customWidth="1"/>
    <col min="6933" max="6933" width="16.140625" style="3" customWidth="1"/>
    <col min="6934" max="6934" width="12.28515625" style="3" customWidth="1"/>
    <col min="6935" max="6935" width="13.140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85546875" style="3" customWidth="1"/>
    <col min="6940" max="6940" width="15" style="3" customWidth="1"/>
    <col min="6941" max="6941" width="12" style="3" customWidth="1"/>
    <col min="6942" max="6942" width="13.140625" style="3" customWidth="1"/>
    <col min="6943" max="6943" width="14.140625" style="3" customWidth="1"/>
    <col min="6944" max="6944" width="12.42578125" style="3" bestFit="1" customWidth="1"/>
    <col min="6945" max="6945" width="14.42578125" style="3" customWidth="1"/>
    <col min="6946" max="6946" width="15.85546875" style="3" customWidth="1"/>
    <col min="6947" max="6947" width="9.5703125" style="3" bestFit="1" customWidth="1"/>
    <col min="6948" max="7185" width="9.140625" style="3"/>
    <col min="7186" max="7186" width="71.28515625" style="3" customWidth="1"/>
    <col min="7187" max="7187" width="16.140625" style="3" customWidth="1"/>
    <col min="7188" max="7188" width="20.28515625" style="3" customWidth="1"/>
    <col min="7189" max="7189" width="16.140625" style="3" customWidth="1"/>
    <col min="7190" max="7190" width="12.28515625" style="3" customWidth="1"/>
    <col min="7191" max="7191" width="13.140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85546875" style="3" customWidth="1"/>
    <col min="7196" max="7196" width="15" style="3" customWidth="1"/>
    <col min="7197" max="7197" width="12" style="3" customWidth="1"/>
    <col min="7198" max="7198" width="13.140625" style="3" customWidth="1"/>
    <col min="7199" max="7199" width="14.140625" style="3" customWidth="1"/>
    <col min="7200" max="7200" width="12.42578125" style="3" bestFit="1" customWidth="1"/>
    <col min="7201" max="7201" width="14.42578125" style="3" customWidth="1"/>
    <col min="7202" max="7202" width="15.85546875" style="3" customWidth="1"/>
    <col min="7203" max="7203" width="9.5703125" style="3" bestFit="1" customWidth="1"/>
    <col min="7204" max="7441" width="9.140625" style="3"/>
    <col min="7442" max="7442" width="71.28515625" style="3" customWidth="1"/>
    <col min="7443" max="7443" width="16.140625" style="3" customWidth="1"/>
    <col min="7444" max="7444" width="20.28515625" style="3" customWidth="1"/>
    <col min="7445" max="7445" width="16.140625" style="3" customWidth="1"/>
    <col min="7446" max="7446" width="12.28515625" style="3" customWidth="1"/>
    <col min="7447" max="7447" width="13.140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85546875" style="3" customWidth="1"/>
    <col min="7452" max="7452" width="15" style="3" customWidth="1"/>
    <col min="7453" max="7453" width="12" style="3" customWidth="1"/>
    <col min="7454" max="7454" width="13.140625" style="3" customWidth="1"/>
    <col min="7455" max="7455" width="14.140625" style="3" customWidth="1"/>
    <col min="7456" max="7456" width="12.42578125" style="3" bestFit="1" customWidth="1"/>
    <col min="7457" max="7457" width="14.42578125" style="3" customWidth="1"/>
    <col min="7458" max="7458" width="15.85546875" style="3" customWidth="1"/>
    <col min="7459" max="7459" width="9.5703125" style="3" bestFit="1" customWidth="1"/>
    <col min="7460" max="7697" width="9.140625" style="3"/>
    <col min="7698" max="7698" width="71.28515625" style="3" customWidth="1"/>
    <col min="7699" max="7699" width="16.140625" style="3" customWidth="1"/>
    <col min="7700" max="7700" width="20.28515625" style="3" customWidth="1"/>
    <col min="7701" max="7701" width="16.140625" style="3" customWidth="1"/>
    <col min="7702" max="7702" width="12.28515625" style="3" customWidth="1"/>
    <col min="7703" max="7703" width="13.140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85546875" style="3" customWidth="1"/>
    <col min="7708" max="7708" width="15" style="3" customWidth="1"/>
    <col min="7709" max="7709" width="12" style="3" customWidth="1"/>
    <col min="7710" max="7710" width="13.140625" style="3" customWidth="1"/>
    <col min="7711" max="7711" width="14.140625" style="3" customWidth="1"/>
    <col min="7712" max="7712" width="12.42578125" style="3" bestFit="1" customWidth="1"/>
    <col min="7713" max="7713" width="14.42578125" style="3" customWidth="1"/>
    <col min="7714" max="7714" width="15.85546875" style="3" customWidth="1"/>
    <col min="7715" max="7715" width="9.5703125" style="3" bestFit="1" customWidth="1"/>
    <col min="7716" max="7953" width="9.140625" style="3"/>
    <col min="7954" max="7954" width="71.28515625" style="3" customWidth="1"/>
    <col min="7955" max="7955" width="16.140625" style="3" customWidth="1"/>
    <col min="7956" max="7956" width="20.28515625" style="3" customWidth="1"/>
    <col min="7957" max="7957" width="16.140625" style="3" customWidth="1"/>
    <col min="7958" max="7958" width="12.28515625" style="3" customWidth="1"/>
    <col min="7959" max="7959" width="13.140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85546875" style="3" customWidth="1"/>
    <col min="7964" max="7964" width="15" style="3" customWidth="1"/>
    <col min="7965" max="7965" width="12" style="3" customWidth="1"/>
    <col min="7966" max="7966" width="13.140625" style="3" customWidth="1"/>
    <col min="7967" max="7967" width="14.140625" style="3" customWidth="1"/>
    <col min="7968" max="7968" width="12.42578125" style="3" bestFit="1" customWidth="1"/>
    <col min="7969" max="7969" width="14.42578125" style="3" customWidth="1"/>
    <col min="7970" max="7970" width="15.85546875" style="3" customWidth="1"/>
    <col min="7971" max="7971" width="9.5703125" style="3" bestFit="1" customWidth="1"/>
    <col min="7972" max="8209" width="9.140625" style="3"/>
    <col min="8210" max="8210" width="71.28515625" style="3" customWidth="1"/>
    <col min="8211" max="8211" width="16.140625" style="3" customWidth="1"/>
    <col min="8212" max="8212" width="20.28515625" style="3" customWidth="1"/>
    <col min="8213" max="8213" width="16.140625" style="3" customWidth="1"/>
    <col min="8214" max="8214" width="12.28515625" style="3" customWidth="1"/>
    <col min="8215" max="8215" width="13.140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85546875" style="3" customWidth="1"/>
    <col min="8220" max="8220" width="15" style="3" customWidth="1"/>
    <col min="8221" max="8221" width="12" style="3" customWidth="1"/>
    <col min="8222" max="8222" width="13.140625" style="3" customWidth="1"/>
    <col min="8223" max="8223" width="14.140625" style="3" customWidth="1"/>
    <col min="8224" max="8224" width="12.42578125" style="3" bestFit="1" customWidth="1"/>
    <col min="8225" max="8225" width="14.42578125" style="3" customWidth="1"/>
    <col min="8226" max="8226" width="15.85546875" style="3" customWidth="1"/>
    <col min="8227" max="8227" width="9.5703125" style="3" bestFit="1" customWidth="1"/>
    <col min="8228" max="8465" width="9.140625" style="3"/>
    <col min="8466" max="8466" width="71.28515625" style="3" customWidth="1"/>
    <col min="8467" max="8467" width="16.140625" style="3" customWidth="1"/>
    <col min="8468" max="8468" width="20.28515625" style="3" customWidth="1"/>
    <col min="8469" max="8469" width="16.140625" style="3" customWidth="1"/>
    <col min="8470" max="8470" width="12.28515625" style="3" customWidth="1"/>
    <col min="8471" max="8471" width="13.140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85546875" style="3" customWidth="1"/>
    <col min="8476" max="8476" width="15" style="3" customWidth="1"/>
    <col min="8477" max="8477" width="12" style="3" customWidth="1"/>
    <col min="8478" max="8478" width="13.140625" style="3" customWidth="1"/>
    <col min="8479" max="8479" width="14.140625" style="3" customWidth="1"/>
    <col min="8480" max="8480" width="12.42578125" style="3" bestFit="1" customWidth="1"/>
    <col min="8481" max="8481" width="14.42578125" style="3" customWidth="1"/>
    <col min="8482" max="8482" width="15.85546875" style="3" customWidth="1"/>
    <col min="8483" max="8483" width="9.5703125" style="3" bestFit="1" customWidth="1"/>
    <col min="8484" max="8721" width="9.140625" style="3"/>
    <col min="8722" max="8722" width="71.28515625" style="3" customWidth="1"/>
    <col min="8723" max="8723" width="16.140625" style="3" customWidth="1"/>
    <col min="8724" max="8724" width="20.28515625" style="3" customWidth="1"/>
    <col min="8725" max="8725" width="16.140625" style="3" customWidth="1"/>
    <col min="8726" max="8726" width="12.28515625" style="3" customWidth="1"/>
    <col min="8727" max="8727" width="13.140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85546875" style="3" customWidth="1"/>
    <col min="8732" max="8732" width="15" style="3" customWidth="1"/>
    <col min="8733" max="8733" width="12" style="3" customWidth="1"/>
    <col min="8734" max="8734" width="13.140625" style="3" customWidth="1"/>
    <col min="8735" max="8735" width="14.140625" style="3" customWidth="1"/>
    <col min="8736" max="8736" width="12.42578125" style="3" bestFit="1" customWidth="1"/>
    <col min="8737" max="8737" width="14.42578125" style="3" customWidth="1"/>
    <col min="8738" max="8738" width="15.85546875" style="3" customWidth="1"/>
    <col min="8739" max="8739" width="9.5703125" style="3" bestFit="1" customWidth="1"/>
    <col min="8740" max="8977" width="9.140625" style="3"/>
    <col min="8978" max="8978" width="71.28515625" style="3" customWidth="1"/>
    <col min="8979" max="8979" width="16.140625" style="3" customWidth="1"/>
    <col min="8980" max="8980" width="20.28515625" style="3" customWidth="1"/>
    <col min="8981" max="8981" width="16.140625" style="3" customWidth="1"/>
    <col min="8982" max="8982" width="12.28515625" style="3" customWidth="1"/>
    <col min="8983" max="8983" width="13.140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85546875" style="3" customWidth="1"/>
    <col min="8988" max="8988" width="15" style="3" customWidth="1"/>
    <col min="8989" max="8989" width="12" style="3" customWidth="1"/>
    <col min="8990" max="8990" width="13.140625" style="3" customWidth="1"/>
    <col min="8991" max="8991" width="14.140625" style="3" customWidth="1"/>
    <col min="8992" max="8992" width="12.42578125" style="3" bestFit="1" customWidth="1"/>
    <col min="8993" max="8993" width="14.42578125" style="3" customWidth="1"/>
    <col min="8994" max="8994" width="15.85546875" style="3" customWidth="1"/>
    <col min="8995" max="8995" width="9.5703125" style="3" bestFit="1" customWidth="1"/>
    <col min="8996" max="9233" width="9.140625" style="3"/>
    <col min="9234" max="9234" width="71.28515625" style="3" customWidth="1"/>
    <col min="9235" max="9235" width="16.140625" style="3" customWidth="1"/>
    <col min="9236" max="9236" width="20.28515625" style="3" customWidth="1"/>
    <col min="9237" max="9237" width="16.140625" style="3" customWidth="1"/>
    <col min="9238" max="9238" width="12.28515625" style="3" customWidth="1"/>
    <col min="9239" max="9239" width="13.140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85546875" style="3" customWidth="1"/>
    <col min="9244" max="9244" width="15" style="3" customWidth="1"/>
    <col min="9245" max="9245" width="12" style="3" customWidth="1"/>
    <col min="9246" max="9246" width="13.140625" style="3" customWidth="1"/>
    <col min="9247" max="9247" width="14.140625" style="3" customWidth="1"/>
    <col min="9248" max="9248" width="12.42578125" style="3" bestFit="1" customWidth="1"/>
    <col min="9249" max="9249" width="14.42578125" style="3" customWidth="1"/>
    <col min="9250" max="9250" width="15.85546875" style="3" customWidth="1"/>
    <col min="9251" max="9251" width="9.5703125" style="3" bestFit="1" customWidth="1"/>
    <col min="9252" max="9489" width="9.140625" style="3"/>
    <col min="9490" max="9490" width="71.28515625" style="3" customWidth="1"/>
    <col min="9491" max="9491" width="16.140625" style="3" customWidth="1"/>
    <col min="9492" max="9492" width="20.28515625" style="3" customWidth="1"/>
    <col min="9493" max="9493" width="16.140625" style="3" customWidth="1"/>
    <col min="9494" max="9494" width="12.28515625" style="3" customWidth="1"/>
    <col min="9495" max="9495" width="13.140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85546875" style="3" customWidth="1"/>
    <col min="9500" max="9500" width="15" style="3" customWidth="1"/>
    <col min="9501" max="9501" width="12" style="3" customWidth="1"/>
    <col min="9502" max="9502" width="13.140625" style="3" customWidth="1"/>
    <col min="9503" max="9503" width="14.140625" style="3" customWidth="1"/>
    <col min="9504" max="9504" width="12.42578125" style="3" bestFit="1" customWidth="1"/>
    <col min="9505" max="9505" width="14.42578125" style="3" customWidth="1"/>
    <col min="9506" max="9506" width="15.85546875" style="3" customWidth="1"/>
    <col min="9507" max="9507" width="9.5703125" style="3" bestFit="1" customWidth="1"/>
    <col min="9508" max="9745" width="9.140625" style="3"/>
    <col min="9746" max="9746" width="71.28515625" style="3" customWidth="1"/>
    <col min="9747" max="9747" width="16.140625" style="3" customWidth="1"/>
    <col min="9748" max="9748" width="20.28515625" style="3" customWidth="1"/>
    <col min="9749" max="9749" width="16.140625" style="3" customWidth="1"/>
    <col min="9750" max="9750" width="12.28515625" style="3" customWidth="1"/>
    <col min="9751" max="9751" width="13.140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85546875" style="3" customWidth="1"/>
    <col min="9756" max="9756" width="15" style="3" customWidth="1"/>
    <col min="9757" max="9757" width="12" style="3" customWidth="1"/>
    <col min="9758" max="9758" width="13.140625" style="3" customWidth="1"/>
    <col min="9759" max="9759" width="14.140625" style="3" customWidth="1"/>
    <col min="9760" max="9760" width="12.42578125" style="3" bestFit="1" customWidth="1"/>
    <col min="9761" max="9761" width="14.42578125" style="3" customWidth="1"/>
    <col min="9762" max="9762" width="15.85546875" style="3" customWidth="1"/>
    <col min="9763" max="9763" width="9.5703125" style="3" bestFit="1" customWidth="1"/>
    <col min="9764" max="10001" width="9.140625" style="3"/>
    <col min="10002" max="10002" width="71.28515625" style="3" customWidth="1"/>
    <col min="10003" max="10003" width="16.140625" style="3" customWidth="1"/>
    <col min="10004" max="10004" width="20.28515625" style="3" customWidth="1"/>
    <col min="10005" max="10005" width="16.140625" style="3" customWidth="1"/>
    <col min="10006" max="10006" width="12.28515625" style="3" customWidth="1"/>
    <col min="10007" max="10007" width="13.140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85546875" style="3" customWidth="1"/>
    <col min="10012" max="10012" width="15" style="3" customWidth="1"/>
    <col min="10013" max="10013" width="12" style="3" customWidth="1"/>
    <col min="10014" max="10014" width="13.140625" style="3" customWidth="1"/>
    <col min="10015" max="10015" width="14.140625" style="3" customWidth="1"/>
    <col min="10016" max="10016" width="12.42578125" style="3" bestFit="1" customWidth="1"/>
    <col min="10017" max="10017" width="14.42578125" style="3" customWidth="1"/>
    <col min="10018" max="10018" width="15.85546875" style="3" customWidth="1"/>
    <col min="10019" max="10019" width="9.5703125" style="3" bestFit="1" customWidth="1"/>
    <col min="10020" max="10257" width="9.140625" style="3"/>
    <col min="10258" max="10258" width="71.28515625" style="3" customWidth="1"/>
    <col min="10259" max="10259" width="16.140625" style="3" customWidth="1"/>
    <col min="10260" max="10260" width="20.28515625" style="3" customWidth="1"/>
    <col min="10261" max="10261" width="16.140625" style="3" customWidth="1"/>
    <col min="10262" max="10262" width="12.28515625" style="3" customWidth="1"/>
    <col min="10263" max="10263" width="13.140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85546875" style="3" customWidth="1"/>
    <col min="10268" max="10268" width="15" style="3" customWidth="1"/>
    <col min="10269" max="10269" width="12" style="3" customWidth="1"/>
    <col min="10270" max="10270" width="13.140625" style="3" customWidth="1"/>
    <col min="10271" max="10271" width="14.140625" style="3" customWidth="1"/>
    <col min="10272" max="10272" width="12.42578125" style="3" bestFit="1" customWidth="1"/>
    <col min="10273" max="10273" width="14.42578125" style="3" customWidth="1"/>
    <col min="10274" max="10274" width="15.85546875" style="3" customWidth="1"/>
    <col min="10275" max="10275" width="9.5703125" style="3" bestFit="1" customWidth="1"/>
    <col min="10276" max="10513" width="9.140625" style="3"/>
    <col min="10514" max="10514" width="71.28515625" style="3" customWidth="1"/>
    <col min="10515" max="10515" width="16.140625" style="3" customWidth="1"/>
    <col min="10516" max="10516" width="20.28515625" style="3" customWidth="1"/>
    <col min="10517" max="10517" width="16.140625" style="3" customWidth="1"/>
    <col min="10518" max="10518" width="12.28515625" style="3" customWidth="1"/>
    <col min="10519" max="10519" width="13.140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85546875" style="3" customWidth="1"/>
    <col min="10524" max="10524" width="15" style="3" customWidth="1"/>
    <col min="10525" max="10525" width="12" style="3" customWidth="1"/>
    <col min="10526" max="10526" width="13.140625" style="3" customWidth="1"/>
    <col min="10527" max="10527" width="14.140625" style="3" customWidth="1"/>
    <col min="10528" max="10528" width="12.42578125" style="3" bestFit="1" customWidth="1"/>
    <col min="10529" max="10529" width="14.42578125" style="3" customWidth="1"/>
    <col min="10530" max="10530" width="15.85546875" style="3" customWidth="1"/>
    <col min="10531" max="10531" width="9.5703125" style="3" bestFit="1" customWidth="1"/>
    <col min="10532" max="10769" width="9.140625" style="3"/>
    <col min="10770" max="10770" width="71.28515625" style="3" customWidth="1"/>
    <col min="10771" max="10771" width="16.140625" style="3" customWidth="1"/>
    <col min="10772" max="10772" width="20.28515625" style="3" customWidth="1"/>
    <col min="10773" max="10773" width="16.140625" style="3" customWidth="1"/>
    <col min="10774" max="10774" width="12.28515625" style="3" customWidth="1"/>
    <col min="10775" max="10775" width="13.140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85546875" style="3" customWidth="1"/>
    <col min="10780" max="10780" width="15" style="3" customWidth="1"/>
    <col min="10781" max="10781" width="12" style="3" customWidth="1"/>
    <col min="10782" max="10782" width="13.140625" style="3" customWidth="1"/>
    <col min="10783" max="10783" width="14.140625" style="3" customWidth="1"/>
    <col min="10784" max="10784" width="12.42578125" style="3" bestFit="1" customWidth="1"/>
    <col min="10785" max="10785" width="14.42578125" style="3" customWidth="1"/>
    <col min="10786" max="10786" width="15.85546875" style="3" customWidth="1"/>
    <col min="10787" max="10787" width="9.5703125" style="3" bestFit="1" customWidth="1"/>
    <col min="10788" max="11025" width="9.140625" style="3"/>
    <col min="11026" max="11026" width="71.28515625" style="3" customWidth="1"/>
    <col min="11027" max="11027" width="16.140625" style="3" customWidth="1"/>
    <col min="11028" max="11028" width="20.28515625" style="3" customWidth="1"/>
    <col min="11029" max="11029" width="16.140625" style="3" customWidth="1"/>
    <col min="11030" max="11030" width="12.28515625" style="3" customWidth="1"/>
    <col min="11031" max="11031" width="13.140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85546875" style="3" customWidth="1"/>
    <col min="11036" max="11036" width="15" style="3" customWidth="1"/>
    <col min="11037" max="11037" width="12" style="3" customWidth="1"/>
    <col min="11038" max="11038" width="13.140625" style="3" customWidth="1"/>
    <col min="11039" max="11039" width="14.140625" style="3" customWidth="1"/>
    <col min="11040" max="11040" width="12.42578125" style="3" bestFit="1" customWidth="1"/>
    <col min="11041" max="11041" width="14.42578125" style="3" customWidth="1"/>
    <col min="11042" max="11042" width="15.85546875" style="3" customWidth="1"/>
    <col min="11043" max="11043" width="9.5703125" style="3" bestFit="1" customWidth="1"/>
    <col min="11044" max="11281" width="9.140625" style="3"/>
    <col min="11282" max="11282" width="71.28515625" style="3" customWidth="1"/>
    <col min="11283" max="11283" width="16.140625" style="3" customWidth="1"/>
    <col min="11284" max="11284" width="20.28515625" style="3" customWidth="1"/>
    <col min="11285" max="11285" width="16.140625" style="3" customWidth="1"/>
    <col min="11286" max="11286" width="12.28515625" style="3" customWidth="1"/>
    <col min="11287" max="11287" width="13.140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85546875" style="3" customWidth="1"/>
    <col min="11292" max="11292" width="15" style="3" customWidth="1"/>
    <col min="11293" max="11293" width="12" style="3" customWidth="1"/>
    <col min="11294" max="11294" width="13.140625" style="3" customWidth="1"/>
    <col min="11295" max="11295" width="14.140625" style="3" customWidth="1"/>
    <col min="11296" max="11296" width="12.42578125" style="3" bestFit="1" customWidth="1"/>
    <col min="11297" max="11297" width="14.42578125" style="3" customWidth="1"/>
    <col min="11298" max="11298" width="15.85546875" style="3" customWidth="1"/>
    <col min="11299" max="11299" width="9.5703125" style="3" bestFit="1" customWidth="1"/>
    <col min="11300" max="11537" width="9.140625" style="3"/>
    <col min="11538" max="11538" width="71.28515625" style="3" customWidth="1"/>
    <col min="11539" max="11539" width="16.140625" style="3" customWidth="1"/>
    <col min="11540" max="11540" width="20.28515625" style="3" customWidth="1"/>
    <col min="11541" max="11541" width="16.140625" style="3" customWidth="1"/>
    <col min="11542" max="11542" width="12.28515625" style="3" customWidth="1"/>
    <col min="11543" max="11543" width="13.140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85546875" style="3" customWidth="1"/>
    <col min="11548" max="11548" width="15" style="3" customWidth="1"/>
    <col min="11549" max="11549" width="12" style="3" customWidth="1"/>
    <col min="11550" max="11550" width="13.140625" style="3" customWidth="1"/>
    <col min="11551" max="11551" width="14.140625" style="3" customWidth="1"/>
    <col min="11552" max="11552" width="12.42578125" style="3" bestFit="1" customWidth="1"/>
    <col min="11553" max="11553" width="14.42578125" style="3" customWidth="1"/>
    <col min="11554" max="11554" width="15.85546875" style="3" customWidth="1"/>
    <col min="11555" max="11555" width="9.5703125" style="3" bestFit="1" customWidth="1"/>
    <col min="11556" max="11793" width="9.140625" style="3"/>
    <col min="11794" max="11794" width="71.28515625" style="3" customWidth="1"/>
    <col min="11795" max="11795" width="16.140625" style="3" customWidth="1"/>
    <col min="11796" max="11796" width="20.28515625" style="3" customWidth="1"/>
    <col min="11797" max="11797" width="16.140625" style="3" customWidth="1"/>
    <col min="11798" max="11798" width="12.28515625" style="3" customWidth="1"/>
    <col min="11799" max="11799" width="13.140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85546875" style="3" customWidth="1"/>
    <col min="11804" max="11804" width="15" style="3" customWidth="1"/>
    <col min="11805" max="11805" width="12" style="3" customWidth="1"/>
    <col min="11806" max="11806" width="13.140625" style="3" customWidth="1"/>
    <col min="11807" max="11807" width="14.140625" style="3" customWidth="1"/>
    <col min="11808" max="11808" width="12.42578125" style="3" bestFit="1" customWidth="1"/>
    <col min="11809" max="11809" width="14.42578125" style="3" customWidth="1"/>
    <col min="11810" max="11810" width="15.85546875" style="3" customWidth="1"/>
    <col min="11811" max="11811" width="9.5703125" style="3" bestFit="1" customWidth="1"/>
    <col min="11812" max="12049" width="9.140625" style="3"/>
    <col min="12050" max="12050" width="71.28515625" style="3" customWidth="1"/>
    <col min="12051" max="12051" width="16.140625" style="3" customWidth="1"/>
    <col min="12052" max="12052" width="20.28515625" style="3" customWidth="1"/>
    <col min="12053" max="12053" width="16.140625" style="3" customWidth="1"/>
    <col min="12054" max="12054" width="12.28515625" style="3" customWidth="1"/>
    <col min="12055" max="12055" width="13.140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85546875" style="3" customWidth="1"/>
    <col min="12060" max="12060" width="15" style="3" customWidth="1"/>
    <col min="12061" max="12061" width="12" style="3" customWidth="1"/>
    <col min="12062" max="12062" width="13.140625" style="3" customWidth="1"/>
    <col min="12063" max="12063" width="14.140625" style="3" customWidth="1"/>
    <col min="12064" max="12064" width="12.42578125" style="3" bestFit="1" customWidth="1"/>
    <col min="12065" max="12065" width="14.42578125" style="3" customWidth="1"/>
    <col min="12066" max="12066" width="15.85546875" style="3" customWidth="1"/>
    <col min="12067" max="12067" width="9.5703125" style="3" bestFit="1" customWidth="1"/>
    <col min="12068" max="12305" width="9.140625" style="3"/>
    <col min="12306" max="12306" width="71.28515625" style="3" customWidth="1"/>
    <col min="12307" max="12307" width="16.140625" style="3" customWidth="1"/>
    <col min="12308" max="12308" width="20.28515625" style="3" customWidth="1"/>
    <col min="12309" max="12309" width="16.140625" style="3" customWidth="1"/>
    <col min="12310" max="12310" width="12.28515625" style="3" customWidth="1"/>
    <col min="12311" max="12311" width="13.140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85546875" style="3" customWidth="1"/>
    <col min="12316" max="12316" width="15" style="3" customWidth="1"/>
    <col min="12317" max="12317" width="12" style="3" customWidth="1"/>
    <col min="12318" max="12318" width="13.140625" style="3" customWidth="1"/>
    <col min="12319" max="12319" width="14.140625" style="3" customWidth="1"/>
    <col min="12320" max="12320" width="12.42578125" style="3" bestFit="1" customWidth="1"/>
    <col min="12321" max="12321" width="14.42578125" style="3" customWidth="1"/>
    <col min="12322" max="12322" width="15.85546875" style="3" customWidth="1"/>
    <col min="12323" max="12323" width="9.5703125" style="3" bestFit="1" customWidth="1"/>
    <col min="12324" max="12561" width="9.140625" style="3"/>
    <col min="12562" max="12562" width="71.28515625" style="3" customWidth="1"/>
    <col min="12563" max="12563" width="16.140625" style="3" customWidth="1"/>
    <col min="12564" max="12564" width="20.28515625" style="3" customWidth="1"/>
    <col min="12565" max="12565" width="16.140625" style="3" customWidth="1"/>
    <col min="12566" max="12566" width="12.28515625" style="3" customWidth="1"/>
    <col min="12567" max="12567" width="13.140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85546875" style="3" customWidth="1"/>
    <col min="12572" max="12572" width="15" style="3" customWidth="1"/>
    <col min="12573" max="12573" width="12" style="3" customWidth="1"/>
    <col min="12574" max="12574" width="13.140625" style="3" customWidth="1"/>
    <col min="12575" max="12575" width="14.140625" style="3" customWidth="1"/>
    <col min="12576" max="12576" width="12.42578125" style="3" bestFit="1" customWidth="1"/>
    <col min="12577" max="12577" width="14.42578125" style="3" customWidth="1"/>
    <col min="12578" max="12578" width="15.85546875" style="3" customWidth="1"/>
    <col min="12579" max="12579" width="9.5703125" style="3" bestFit="1" customWidth="1"/>
    <col min="12580" max="12817" width="9.140625" style="3"/>
    <col min="12818" max="12818" width="71.28515625" style="3" customWidth="1"/>
    <col min="12819" max="12819" width="16.140625" style="3" customWidth="1"/>
    <col min="12820" max="12820" width="20.28515625" style="3" customWidth="1"/>
    <col min="12821" max="12821" width="16.140625" style="3" customWidth="1"/>
    <col min="12822" max="12822" width="12.28515625" style="3" customWidth="1"/>
    <col min="12823" max="12823" width="13.140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85546875" style="3" customWidth="1"/>
    <col min="12828" max="12828" width="15" style="3" customWidth="1"/>
    <col min="12829" max="12829" width="12" style="3" customWidth="1"/>
    <col min="12830" max="12830" width="13.140625" style="3" customWidth="1"/>
    <col min="12831" max="12831" width="14.140625" style="3" customWidth="1"/>
    <col min="12832" max="12832" width="12.42578125" style="3" bestFit="1" customWidth="1"/>
    <col min="12833" max="12833" width="14.42578125" style="3" customWidth="1"/>
    <col min="12834" max="12834" width="15.85546875" style="3" customWidth="1"/>
    <col min="12835" max="12835" width="9.5703125" style="3" bestFit="1" customWidth="1"/>
    <col min="12836" max="13073" width="9.140625" style="3"/>
    <col min="13074" max="13074" width="71.28515625" style="3" customWidth="1"/>
    <col min="13075" max="13075" width="16.140625" style="3" customWidth="1"/>
    <col min="13076" max="13076" width="20.28515625" style="3" customWidth="1"/>
    <col min="13077" max="13077" width="16.140625" style="3" customWidth="1"/>
    <col min="13078" max="13078" width="12.28515625" style="3" customWidth="1"/>
    <col min="13079" max="13079" width="13.140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85546875" style="3" customWidth="1"/>
    <col min="13084" max="13084" width="15" style="3" customWidth="1"/>
    <col min="13085" max="13085" width="12" style="3" customWidth="1"/>
    <col min="13086" max="13086" width="13.140625" style="3" customWidth="1"/>
    <col min="13087" max="13087" width="14.140625" style="3" customWidth="1"/>
    <col min="13088" max="13088" width="12.42578125" style="3" bestFit="1" customWidth="1"/>
    <col min="13089" max="13089" width="14.42578125" style="3" customWidth="1"/>
    <col min="13090" max="13090" width="15.85546875" style="3" customWidth="1"/>
    <col min="13091" max="13091" width="9.5703125" style="3" bestFit="1" customWidth="1"/>
    <col min="13092" max="13329" width="9.140625" style="3"/>
    <col min="13330" max="13330" width="71.28515625" style="3" customWidth="1"/>
    <col min="13331" max="13331" width="16.140625" style="3" customWidth="1"/>
    <col min="13332" max="13332" width="20.28515625" style="3" customWidth="1"/>
    <col min="13333" max="13333" width="16.140625" style="3" customWidth="1"/>
    <col min="13334" max="13334" width="12.28515625" style="3" customWidth="1"/>
    <col min="13335" max="13335" width="13.140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85546875" style="3" customWidth="1"/>
    <col min="13340" max="13340" width="15" style="3" customWidth="1"/>
    <col min="13341" max="13341" width="12" style="3" customWidth="1"/>
    <col min="13342" max="13342" width="13.140625" style="3" customWidth="1"/>
    <col min="13343" max="13343" width="14.140625" style="3" customWidth="1"/>
    <col min="13344" max="13344" width="12.42578125" style="3" bestFit="1" customWidth="1"/>
    <col min="13345" max="13345" width="14.42578125" style="3" customWidth="1"/>
    <col min="13346" max="13346" width="15.85546875" style="3" customWidth="1"/>
    <col min="13347" max="13347" width="9.5703125" style="3" bestFit="1" customWidth="1"/>
    <col min="13348" max="13585" width="9.140625" style="3"/>
    <col min="13586" max="13586" width="71.28515625" style="3" customWidth="1"/>
    <col min="13587" max="13587" width="16.140625" style="3" customWidth="1"/>
    <col min="13588" max="13588" width="20.28515625" style="3" customWidth="1"/>
    <col min="13589" max="13589" width="16.140625" style="3" customWidth="1"/>
    <col min="13590" max="13590" width="12.28515625" style="3" customWidth="1"/>
    <col min="13591" max="13591" width="13.140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85546875" style="3" customWidth="1"/>
    <col min="13596" max="13596" width="15" style="3" customWidth="1"/>
    <col min="13597" max="13597" width="12" style="3" customWidth="1"/>
    <col min="13598" max="13598" width="13.140625" style="3" customWidth="1"/>
    <col min="13599" max="13599" width="14.140625" style="3" customWidth="1"/>
    <col min="13600" max="13600" width="12.42578125" style="3" bestFit="1" customWidth="1"/>
    <col min="13601" max="13601" width="14.42578125" style="3" customWidth="1"/>
    <col min="13602" max="13602" width="15.85546875" style="3" customWidth="1"/>
    <col min="13603" max="13603" width="9.5703125" style="3" bestFit="1" customWidth="1"/>
    <col min="13604" max="13841" width="9.140625" style="3"/>
    <col min="13842" max="13842" width="71.28515625" style="3" customWidth="1"/>
    <col min="13843" max="13843" width="16.140625" style="3" customWidth="1"/>
    <col min="13844" max="13844" width="20.28515625" style="3" customWidth="1"/>
    <col min="13845" max="13845" width="16.140625" style="3" customWidth="1"/>
    <col min="13846" max="13846" width="12.28515625" style="3" customWidth="1"/>
    <col min="13847" max="13847" width="13.140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85546875" style="3" customWidth="1"/>
    <col min="13852" max="13852" width="15" style="3" customWidth="1"/>
    <col min="13853" max="13853" width="12" style="3" customWidth="1"/>
    <col min="13854" max="13854" width="13.140625" style="3" customWidth="1"/>
    <col min="13855" max="13855" width="14.140625" style="3" customWidth="1"/>
    <col min="13856" max="13856" width="12.42578125" style="3" bestFit="1" customWidth="1"/>
    <col min="13857" max="13857" width="14.42578125" style="3" customWidth="1"/>
    <col min="13858" max="13858" width="15.85546875" style="3" customWidth="1"/>
    <col min="13859" max="13859" width="9.5703125" style="3" bestFit="1" customWidth="1"/>
    <col min="13860" max="14097" width="9.140625" style="3"/>
    <col min="14098" max="14098" width="71.28515625" style="3" customWidth="1"/>
    <col min="14099" max="14099" width="16.140625" style="3" customWidth="1"/>
    <col min="14100" max="14100" width="20.28515625" style="3" customWidth="1"/>
    <col min="14101" max="14101" width="16.140625" style="3" customWidth="1"/>
    <col min="14102" max="14102" width="12.28515625" style="3" customWidth="1"/>
    <col min="14103" max="14103" width="13.140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85546875" style="3" customWidth="1"/>
    <col min="14108" max="14108" width="15" style="3" customWidth="1"/>
    <col min="14109" max="14109" width="12" style="3" customWidth="1"/>
    <col min="14110" max="14110" width="13.140625" style="3" customWidth="1"/>
    <col min="14111" max="14111" width="14.140625" style="3" customWidth="1"/>
    <col min="14112" max="14112" width="12.42578125" style="3" bestFit="1" customWidth="1"/>
    <col min="14113" max="14113" width="14.42578125" style="3" customWidth="1"/>
    <col min="14114" max="14114" width="15.85546875" style="3" customWidth="1"/>
    <col min="14115" max="14115" width="9.5703125" style="3" bestFit="1" customWidth="1"/>
    <col min="14116" max="14353" width="9.140625" style="3"/>
    <col min="14354" max="14354" width="71.28515625" style="3" customWidth="1"/>
    <col min="14355" max="14355" width="16.140625" style="3" customWidth="1"/>
    <col min="14356" max="14356" width="20.28515625" style="3" customWidth="1"/>
    <col min="14357" max="14357" width="16.140625" style="3" customWidth="1"/>
    <col min="14358" max="14358" width="12.28515625" style="3" customWidth="1"/>
    <col min="14359" max="14359" width="13.140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85546875" style="3" customWidth="1"/>
    <col min="14364" max="14364" width="15" style="3" customWidth="1"/>
    <col min="14365" max="14365" width="12" style="3" customWidth="1"/>
    <col min="14366" max="14366" width="13.140625" style="3" customWidth="1"/>
    <col min="14367" max="14367" width="14.140625" style="3" customWidth="1"/>
    <col min="14368" max="14368" width="12.42578125" style="3" bestFit="1" customWidth="1"/>
    <col min="14369" max="14369" width="14.42578125" style="3" customWidth="1"/>
    <col min="14370" max="14370" width="15.85546875" style="3" customWidth="1"/>
    <col min="14371" max="14371" width="9.5703125" style="3" bestFit="1" customWidth="1"/>
    <col min="14372" max="14609" width="9.140625" style="3"/>
    <col min="14610" max="14610" width="71.28515625" style="3" customWidth="1"/>
    <col min="14611" max="14611" width="16.140625" style="3" customWidth="1"/>
    <col min="14612" max="14612" width="20.28515625" style="3" customWidth="1"/>
    <col min="14613" max="14613" width="16.140625" style="3" customWidth="1"/>
    <col min="14614" max="14614" width="12.28515625" style="3" customWidth="1"/>
    <col min="14615" max="14615" width="13.140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85546875" style="3" customWidth="1"/>
    <col min="14620" max="14620" width="15" style="3" customWidth="1"/>
    <col min="14621" max="14621" width="12" style="3" customWidth="1"/>
    <col min="14622" max="14622" width="13.140625" style="3" customWidth="1"/>
    <col min="14623" max="14623" width="14.140625" style="3" customWidth="1"/>
    <col min="14624" max="14624" width="12.42578125" style="3" bestFit="1" customWidth="1"/>
    <col min="14625" max="14625" width="14.42578125" style="3" customWidth="1"/>
    <col min="14626" max="14626" width="15.85546875" style="3" customWidth="1"/>
    <col min="14627" max="14627" width="9.5703125" style="3" bestFit="1" customWidth="1"/>
    <col min="14628" max="14865" width="9.140625" style="3"/>
    <col min="14866" max="14866" width="71.28515625" style="3" customWidth="1"/>
    <col min="14867" max="14867" width="16.140625" style="3" customWidth="1"/>
    <col min="14868" max="14868" width="20.28515625" style="3" customWidth="1"/>
    <col min="14869" max="14869" width="16.140625" style="3" customWidth="1"/>
    <col min="14870" max="14870" width="12.28515625" style="3" customWidth="1"/>
    <col min="14871" max="14871" width="13.140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85546875" style="3" customWidth="1"/>
    <col min="14876" max="14876" width="15" style="3" customWidth="1"/>
    <col min="14877" max="14877" width="12" style="3" customWidth="1"/>
    <col min="14878" max="14878" width="13.140625" style="3" customWidth="1"/>
    <col min="14879" max="14879" width="14.140625" style="3" customWidth="1"/>
    <col min="14880" max="14880" width="12.42578125" style="3" bestFit="1" customWidth="1"/>
    <col min="14881" max="14881" width="14.42578125" style="3" customWidth="1"/>
    <col min="14882" max="14882" width="15.85546875" style="3" customWidth="1"/>
    <col min="14883" max="14883" width="9.5703125" style="3" bestFit="1" customWidth="1"/>
    <col min="14884" max="15121" width="9.140625" style="3"/>
    <col min="15122" max="15122" width="71.28515625" style="3" customWidth="1"/>
    <col min="15123" max="15123" width="16.140625" style="3" customWidth="1"/>
    <col min="15124" max="15124" width="20.28515625" style="3" customWidth="1"/>
    <col min="15125" max="15125" width="16.140625" style="3" customWidth="1"/>
    <col min="15126" max="15126" width="12.28515625" style="3" customWidth="1"/>
    <col min="15127" max="15127" width="13.140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85546875" style="3" customWidth="1"/>
    <col min="15132" max="15132" width="15" style="3" customWidth="1"/>
    <col min="15133" max="15133" width="12" style="3" customWidth="1"/>
    <col min="15134" max="15134" width="13.140625" style="3" customWidth="1"/>
    <col min="15135" max="15135" width="14.140625" style="3" customWidth="1"/>
    <col min="15136" max="15136" width="12.42578125" style="3" bestFit="1" customWidth="1"/>
    <col min="15137" max="15137" width="14.42578125" style="3" customWidth="1"/>
    <col min="15138" max="15138" width="15.85546875" style="3" customWidth="1"/>
    <col min="15139" max="15139" width="9.5703125" style="3" bestFit="1" customWidth="1"/>
    <col min="15140" max="15377" width="9.140625" style="3"/>
    <col min="15378" max="15378" width="71.28515625" style="3" customWidth="1"/>
    <col min="15379" max="15379" width="16.140625" style="3" customWidth="1"/>
    <col min="15380" max="15380" width="20.28515625" style="3" customWidth="1"/>
    <col min="15381" max="15381" width="16.140625" style="3" customWidth="1"/>
    <col min="15382" max="15382" width="12.28515625" style="3" customWidth="1"/>
    <col min="15383" max="15383" width="13.140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85546875" style="3" customWidth="1"/>
    <col min="15388" max="15388" width="15" style="3" customWidth="1"/>
    <col min="15389" max="15389" width="12" style="3" customWidth="1"/>
    <col min="15390" max="15390" width="13.140625" style="3" customWidth="1"/>
    <col min="15391" max="15391" width="14.140625" style="3" customWidth="1"/>
    <col min="15392" max="15392" width="12.42578125" style="3" bestFit="1" customWidth="1"/>
    <col min="15393" max="15393" width="14.42578125" style="3" customWidth="1"/>
    <col min="15394" max="15394" width="15.85546875" style="3" customWidth="1"/>
    <col min="15395" max="15395" width="9.5703125" style="3" bestFit="1" customWidth="1"/>
    <col min="15396" max="15633" width="9.140625" style="3"/>
    <col min="15634" max="15634" width="71.28515625" style="3" customWidth="1"/>
    <col min="15635" max="15635" width="16.140625" style="3" customWidth="1"/>
    <col min="15636" max="15636" width="20.28515625" style="3" customWidth="1"/>
    <col min="15637" max="15637" width="16.140625" style="3" customWidth="1"/>
    <col min="15638" max="15638" width="12.28515625" style="3" customWidth="1"/>
    <col min="15639" max="15639" width="13.140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85546875" style="3" customWidth="1"/>
    <col min="15644" max="15644" width="15" style="3" customWidth="1"/>
    <col min="15645" max="15645" width="12" style="3" customWidth="1"/>
    <col min="15646" max="15646" width="13.140625" style="3" customWidth="1"/>
    <col min="15647" max="15647" width="14.140625" style="3" customWidth="1"/>
    <col min="15648" max="15648" width="12.42578125" style="3" bestFit="1" customWidth="1"/>
    <col min="15649" max="15649" width="14.42578125" style="3" customWidth="1"/>
    <col min="15650" max="15650" width="15.85546875" style="3" customWidth="1"/>
    <col min="15651" max="15651" width="9.5703125" style="3" bestFit="1" customWidth="1"/>
    <col min="15652" max="15889" width="9.140625" style="3"/>
    <col min="15890" max="15890" width="71.28515625" style="3" customWidth="1"/>
    <col min="15891" max="15891" width="16.140625" style="3" customWidth="1"/>
    <col min="15892" max="15892" width="20.28515625" style="3" customWidth="1"/>
    <col min="15893" max="15893" width="16.140625" style="3" customWidth="1"/>
    <col min="15894" max="15894" width="12.28515625" style="3" customWidth="1"/>
    <col min="15895" max="15895" width="13.140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85546875" style="3" customWidth="1"/>
    <col min="15900" max="15900" width="15" style="3" customWidth="1"/>
    <col min="15901" max="15901" width="12" style="3" customWidth="1"/>
    <col min="15902" max="15902" width="13.140625" style="3" customWidth="1"/>
    <col min="15903" max="15903" width="14.140625" style="3" customWidth="1"/>
    <col min="15904" max="15904" width="12.42578125" style="3" bestFit="1" customWidth="1"/>
    <col min="15905" max="15905" width="14.42578125" style="3" customWidth="1"/>
    <col min="15906" max="15906" width="15.85546875" style="3" customWidth="1"/>
    <col min="15907" max="15907" width="9.5703125" style="3" bestFit="1" customWidth="1"/>
    <col min="15908" max="16145" width="9.140625" style="3"/>
    <col min="16146" max="16146" width="71.28515625" style="3" customWidth="1"/>
    <col min="16147" max="16147" width="16.140625" style="3" customWidth="1"/>
    <col min="16148" max="16148" width="20.28515625" style="3" customWidth="1"/>
    <col min="16149" max="16149" width="16.140625" style="3" customWidth="1"/>
    <col min="16150" max="16150" width="12.28515625" style="3" customWidth="1"/>
    <col min="16151" max="16151" width="13.140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85546875" style="3" customWidth="1"/>
    <col min="16156" max="16156" width="15" style="3" customWidth="1"/>
    <col min="16157" max="16157" width="12" style="3" customWidth="1"/>
    <col min="16158" max="16158" width="13.140625" style="3" customWidth="1"/>
    <col min="16159" max="16159" width="14.140625" style="3" customWidth="1"/>
    <col min="16160" max="16160" width="12.42578125" style="3" bestFit="1" customWidth="1"/>
    <col min="16161" max="16161" width="14.42578125" style="3" customWidth="1"/>
    <col min="16162" max="16162" width="15.85546875" style="3" customWidth="1"/>
    <col min="16163" max="16163" width="9.5703125" style="3" bestFit="1" customWidth="1"/>
    <col min="16164" max="16384" width="9.140625" style="3"/>
  </cols>
  <sheetData>
    <row r="1" spans="1:171" ht="16.5" x14ac:dyDescent="0.25">
      <c r="X1" s="5"/>
      <c r="Y1" s="5"/>
      <c r="Z1" s="197"/>
      <c r="AA1" s="197"/>
      <c r="AB1" s="197"/>
      <c r="AC1" s="197"/>
      <c r="AD1" s="197"/>
      <c r="AE1" s="5"/>
    </row>
    <row r="2" spans="1:171" ht="15.6" customHeight="1" x14ac:dyDescent="0.25">
      <c r="X2" s="197"/>
      <c r="Y2" s="197"/>
      <c r="Z2" s="197"/>
      <c r="AA2" s="197"/>
      <c r="AB2" s="197"/>
      <c r="AC2" s="197"/>
      <c r="AD2" s="197"/>
      <c r="AE2" s="5"/>
    </row>
    <row r="3" spans="1:171" ht="16.5" x14ac:dyDescent="0.25">
      <c r="X3" s="197"/>
      <c r="Y3" s="197"/>
      <c r="Z3" s="197"/>
      <c r="AA3" s="197"/>
      <c r="AB3" s="197"/>
      <c r="AC3" s="197"/>
      <c r="AD3" s="197"/>
      <c r="AE3" s="5"/>
    </row>
    <row r="4" spans="1:171" ht="20.25" customHeight="1" x14ac:dyDescent="0.25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171" ht="20.25" customHeight="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171" ht="20.25" customHeight="1" x14ac:dyDescent="0.25">
      <c r="A6" s="8"/>
      <c r="B6" s="198" t="s">
        <v>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</row>
    <row r="7" spans="1:171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</row>
    <row r="8" spans="1:171" s="14" customFormat="1" ht="31.35" customHeight="1" x14ac:dyDescent="0.25">
      <c r="A8" s="187" t="s">
        <v>2</v>
      </c>
      <c r="B8" s="189" t="s">
        <v>3</v>
      </c>
      <c r="C8" s="189" t="s">
        <v>69</v>
      </c>
      <c r="D8" s="189" t="s">
        <v>67</v>
      </c>
      <c r="E8" s="189" t="s">
        <v>68</v>
      </c>
      <c r="F8" s="191" t="s">
        <v>4</v>
      </c>
      <c r="G8" s="191"/>
      <c r="H8" s="185" t="s">
        <v>5</v>
      </c>
      <c r="I8" s="186"/>
      <c r="J8" s="185" t="s">
        <v>6</v>
      </c>
      <c r="K8" s="186"/>
      <c r="L8" s="185" t="s">
        <v>7</v>
      </c>
      <c r="M8" s="186"/>
      <c r="N8" s="185" t="s">
        <v>8</v>
      </c>
      <c r="O8" s="186"/>
      <c r="P8" s="185" t="s">
        <v>9</v>
      </c>
      <c r="Q8" s="186"/>
      <c r="R8" s="185" t="s">
        <v>10</v>
      </c>
      <c r="S8" s="186"/>
      <c r="T8" s="185" t="s">
        <v>11</v>
      </c>
      <c r="U8" s="186"/>
      <c r="V8" s="185" t="s">
        <v>12</v>
      </c>
      <c r="W8" s="186"/>
      <c r="X8" s="185" t="s">
        <v>13</v>
      </c>
      <c r="Y8" s="186"/>
      <c r="Z8" s="185" t="s">
        <v>14</v>
      </c>
      <c r="AA8" s="186"/>
      <c r="AB8" s="185" t="s">
        <v>15</v>
      </c>
      <c r="AC8" s="186"/>
      <c r="AD8" s="191" t="s">
        <v>16</v>
      </c>
      <c r="AE8" s="191"/>
      <c r="AF8" s="192" t="s">
        <v>17</v>
      </c>
      <c r="AG8" s="13"/>
      <c r="AH8" s="1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</row>
    <row r="9" spans="1:171" s="18" customFormat="1" ht="36.75" customHeight="1" x14ac:dyDescent="0.25">
      <c r="A9" s="188"/>
      <c r="B9" s="190"/>
      <c r="C9" s="190"/>
      <c r="D9" s="190"/>
      <c r="E9" s="190"/>
      <c r="F9" s="15" t="s">
        <v>18</v>
      </c>
      <c r="G9" s="15" t="s">
        <v>19</v>
      </c>
      <c r="H9" s="16" t="s">
        <v>20</v>
      </c>
      <c r="I9" s="16" t="s">
        <v>21</v>
      </c>
      <c r="J9" s="16" t="s">
        <v>20</v>
      </c>
      <c r="K9" s="16" t="s">
        <v>21</v>
      </c>
      <c r="L9" s="16" t="s">
        <v>20</v>
      </c>
      <c r="M9" s="16" t="s">
        <v>21</v>
      </c>
      <c r="N9" s="16" t="s">
        <v>20</v>
      </c>
      <c r="O9" s="16" t="s">
        <v>21</v>
      </c>
      <c r="P9" s="16" t="s">
        <v>20</v>
      </c>
      <c r="Q9" s="16" t="s">
        <v>21</v>
      </c>
      <c r="R9" s="16" t="s">
        <v>20</v>
      </c>
      <c r="S9" s="16" t="s">
        <v>21</v>
      </c>
      <c r="T9" s="16" t="s">
        <v>20</v>
      </c>
      <c r="U9" s="16" t="s">
        <v>21</v>
      </c>
      <c r="V9" s="16" t="s">
        <v>20</v>
      </c>
      <c r="W9" s="16" t="s">
        <v>21</v>
      </c>
      <c r="X9" s="16" t="s">
        <v>20</v>
      </c>
      <c r="Y9" s="16" t="s">
        <v>21</v>
      </c>
      <c r="Z9" s="16" t="s">
        <v>20</v>
      </c>
      <c r="AA9" s="16" t="s">
        <v>21</v>
      </c>
      <c r="AB9" s="16" t="s">
        <v>20</v>
      </c>
      <c r="AC9" s="16" t="s">
        <v>21</v>
      </c>
      <c r="AD9" s="16" t="s">
        <v>20</v>
      </c>
      <c r="AE9" s="16" t="s">
        <v>21</v>
      </c>
      <c r="AF9" s="192"/>
      <c r="AG9" s="17"/>
      <c r="AH9" s="17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</row>
    <row r="10" spans="1:171" s="23" customFormat="1" ht="19.5" customHeight="1" x14ac:dyDescent="0.25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6"/>
      <c r="AH10" s="6"/>
      <c r="AI10" s="22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</row>
    <row r="11" spans="1:171" s="23" customFormat="1" ht="19.5" customHeight="1" x14ac:dyDescent="0.25">
      <c r="A11" s="182" t="s">
        <v>22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93"/>
      <c r="AE11" s="24"/>
      <c r="AF11" s="25"/>
      <c r="AG11" s="6"/>
      <c r="AH11" s="6"/>
      <c r="AI11" s="22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</row>
    <row r="12" spans="1:171" s="29" customFormat="1" ht="16.5" x14ac:dyDescent="0.25">
      <c r="A12" s="194" t="s">
        <v>23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6"/>
      <c r="AE12" s="26"/>
      <c r="AF12" s="27"/>
      <c r="AG12" s="28"/>
      <c r="AH12" s="28"/>
      <c r="AI12" s="22"/>
    </row>
    <row r="13" spans="1:171" s="29" customFormat="1" ht="42" customHeight="1" x14ac:dyDescent="0.25">
      <c r="A13" s="30" t="s">
        <v>24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27"/>
      <c r="AG13" s="28"/>
      <c r="AH13" s="28"/>
      <c r="AI13" s="22"/>
    </row>
    <row r="14" spans="1:171" s="29" customFormat="1" ht="15" customHeight="1" x14ac:dyDescent="0.25">
      <c r="A14" s="33" t="s">
        <v>25</v>
      </c>
      <c r="B14" s="34">
        <f>B20</f>
        <v>6000</v>
      </c>
      <c r="C14" s="34">
        <f>C20</f>
        <v>0</v>
      </c>
      <c r="D14" s="34">
        <f>D20</f>
        <v>0</v>
      </c>
      <c r="E14" s="34">
        <f>E20</f>
        <v>0</v>
      </c>
      <c r="F14" s="34">
        <f>E14/B14*100</f>
        <v>0</v>
      </c>
      <c r="G14" s="34" t="e">
        <f>E14/C14*100</f>
        <v>#DIV/0!</v>
      </c>
      <c r="H14" s="35">
        <f>H16+H17</f>
        <v>0</v>
      </c>
      <c r="I14" s="35">
        <f>I16+I17</f>
        <v>0</v>
      </c>
      <c r="J14" s="35">
        <f t="shared" ref="J14:AE14" si="0">J16+J17</f>
        <v>0</v>
      </c>
      <c r="K14" s="35">
        <f t="shared" si="0"/>
        <v>0</v>
      </c>
      <c r="L14" s="35">
        <f t="shared" si="0"/>
        <v>0</v>
      </c>
      <c r="M14" s="36">
        <f>M20</f>
        <v>0</v>
      </c>
      <c r="N14" s="35">
        <f>N20</f>
        <v>0</v>
      </c>
      <c r="O14" s="35">
        <f>O20</f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0</v>
      </c>
      <c r="AF14" s="150" t="s">
        <v>73</v>
      </c>
      <c r="AG14" s="28"/>
      <c r="AH14" s="28"/>
      <c r="AI14" s="22"/>
    </row>
    <row r="15" spans="1:171" s="29" customFormat="1" ht="15" customHeight="1" x14ac:dyDescent="0.25">
      <c r="A15" s="37" t="s">
        <v>26</v>
      </c>
      <c r="B15" s="38">
        <v>0</v>
      </c>
      <c r="C15" s="38">
        <f t="shared" ref="C15:E18" si="1">C21</f>
        <v>0</v>
      </c>
      <c r="D15" s="38">
        <f t="shared" si="1"/>
        <v>0</v>
      </c>
      <c r="E15" s="38">
        <f t="shared" si="1"/>
        <v>0</v>
      </c>
      <c r="F15" s="34" t="e">
        <f>E15/B15*100</f>
        <v>#DIV/0!</v>
      </c>
      <c r="G15" s="38" t="e">
        <f t="shared" ref="G15:G18" si="2">E15/C15*100</f>
        <v>#DIV/0!</v>
      </c>
      <c r="H15" s="38">
        <v>0</v>
      </c>
      <c r="I15" s="38">
        <f>I21</f>
        <v>0</v>
      </c>
      <c r="J15" s="38">
        <v>0</v>
      </c>
      <c r="K15" s="38">
        <f>K21</f>
        <v>0</v>
      </c>
      <c r="L15" s="38">
        <v>0</v>
      </c>
      <c r="M15" s="38">
        <f>M21</f>
        <v>0</v>
      </c>
      <c r="N15" s="38">
        <v>0</v>
      </c>
      <c r="O15" s="38">
        <v>0</v>
      </c>
      <c r="P15" s="38">
        <v>0</v>
      </c>
      <c r="Q15" s="38"/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150"/>
      <c r="AG15" s="28"/>
      <c r="AH15" s="28"/>
      <c r="AI15" s="22"/>
    </row>
    <row r="16" spans="1:171" s="29" customFormat="1" ht="15" customHeight="1" x14ac:dyDescent="0.25">
      <c r="A16" s="37" t="s">
        <v>27</v>
      </c>
      <c r="B16" s="38">
        <f>H16+J16+L16+N16+P16+R16+T16+V16+X16+Z16+AB16+AD16</f>
        <v>0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4" t="e">
        <f t="shared" ref="F16" si="3">E16/B16*100</f>
        <v>#DIV/0!</v>
      </c>
      <c r="G16" s="38" t="e">
        <f t="shared" si="2"/>
        <v>#DIV/0!</v>
      </c>
      <c r="H16" s="38">
        <f>H22</f>
        <v>0</v>
      </c>
      <c r="I16" s="38">
        <f>I22</f>
        <v>0</v>
      </c>
      <c r="J16" s="38">
        <f t="shared" ref="J16:AE17" si="4">J22</f>
        <v>0</v>
      </c>
      <c r="K16" s="38">
        <f>K22</f>
        <v>0</v>
      </c>
      <c r="L16" s="38">
        <f t="shared" si="4"/>
        <v>0</v>
      </c>
      <c r="M16" s="38">
        <f>M22</f>
        <v>0</v>
      </c>
      <c r="N16" s="38">
        <f t="shared" si="4"/>
        <v>0</v>
      </c>
      <c r="O16" s="38">
        <f t="shared" si="4"/>
        <v>0</v>
      </c>
      <c r="P16" s="38">
        <f t="shared" si="4"/>
        <v>0</v>
      </c>
      <c r="Q16" s="38">
        <f t="shared" si="4"/>
        <v>0</v>
      </c>
      <c r="R16" s="38">
        <f t="shared" si="4"/>
        <v>0</v>
      </c>
      <c r="S16" s="38">
        <f t="shared" si="4"/>
        <v>0</v>
      </c>
      <c r="T16" s="38">
        <f t="shared" si="4"/>
        <v>0</v>
      </c>
      <c r="U16" s="38">
        <f t="shared" si="4"/>
        <v>0</v>
      </c>
      <c r="V16" s="38">
        <f t="shared" si="4"/>
        <v>0</v>
      </c>
      <c r="W16" s="38">
        <f t="shared" si="4"/>
        <v>0</v>
      </c>
      <c r="X16" s="38">
        <f t="shared" si="4"/>
        <v>0</v>
      </c>
      <c r="Y16" s="38">
        <f t="shared" si="4"/>
        <v>0</v>
      </c>
      <c r="Z16" s="38">
        <f t="shared" si="4"/>
        <v>0</v>
      </c>
      <c r="AA16" s="38">
        <f t="shared" si="4"/>
        <v>0</v>
      </c>
      <c r="AB16" s="38">
        <f t="shared" si="4"/>
        <v>0</v>
      </c>
      <c r="AC16" s="38">
        <f t="shared" si="4"/>
        <v>0</v>
      </c>
      <c r="AD16" s="38">
        <f t="shared" si="4"/>
        <v>0</v>
      </c>
      <c r="AE16" s="38">
        <f t="shared" si="4"/>
        <v>0</v>
      </c>
      <c r="AF16" s="150"/>
      <c r="AG16" s="28"/>
      <c r="AH16" s="28"/>
      <c r="AI16" s="22"/>
    </row>
    <row r="17" spans="1:172" s="29" customFormat="1" ht="15" customHeight="1" x14ac:dyDescent="0.25">
      <c r="A17" s="37" t="s">
        <v>28</v>
      </c>
      <c r="B17" s="38">
        <f>H17+J17+L17+N17+P17+R17+T17+V17+X17+Z17+AB17+AD17</f>
        <v>0</v>
      </c>
      <c r="C17" s="38">
        <f>H17+J17+L17+N17+P17</f>
        <v>0</v>
      </c>
      <c r="D17" s="38">
        <f>E17</f>
        <v>0</v>
      </c>
      <c r="E17" s="38">
        <f t="shared" si="1"/>
        <v>0</v>
      </c>
      <c r="F17" s="38" t="e">
        <f t="shared" ref="F17:F18" si="5">E17/B17*100</f>
        <v>#DIV/0!</v>
      </c>
      <c r="G17" s="38" t="e">
        <f t="shared" si="2"/>
        <v>#DIV/0!</v>
      </c>
      <c r="H17" s="38">
        <f>H23</f>
        <v>0</v>
      </c>
      <c r="I17" s="38">
        <f>I23</f>
        <v>0</v>
      </c>
      <c r="J17" s="38">
        <f t="shared" si="4"/>
        <v>0</v>
      </c>
      <c r="K17" s="38">
        <f>K23</f>
        <v>0</v>
      </c>
      <c r="L17" s="38">
        <f t="shared" si="4"/>
        <v>0</v>
      </c>
      <c r="M17" s="38">
        <f>M23</f>
        <v>0</v>
      </c>
      <c r="N17" s="38">
        <f t="shared" si="4"/>
        <v>0</v>
      </c>
      <c r="O17" s="38">
        <f t="shared" si="4"/>
        <v>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  <c r="AA17" s="38">
        <f t="shared" si="4"/>
        <v>0</v>
      </c>
      <c r="AB17" s="38">
        <f t="shared" si="4"/>
        <v>0</v>
      </c>
      <c r="AC17" s="38">
        <f t="shared" si="4"/>
        <v>0</v>
      </c>
      <c r="AD17" s="38">
        <v>0</v>
      </c>
      <c r="AE17" s="38">
        <f t="shared" si="4"/>
        <v>0</v>
      </c>
      <c r="AF17" s="150"/>
      <c r="AG17" s="28"/>
      <c r="AH17" s="28"/>
      <c r="AI17" s="22"/>
    </row>
    <row r="18" spans="1:172" s="29" customFormat="1" ht="15" customHeight="1" x14ac:dyDescent="0.25">
      <c r="A18" s="37" t="s">
        <v>29</v>
      </c>
      <c r="B18" s="38">
        <f>B24</f>
        <v>6000</v>
      </c>
      <c r="C18" s="38">
        <f t="shared" si="1"/>
        <v>0</v>
      </c>
      <c r="D18" s="38">
        <f t="shared" si="1"/>
        <v>0</v>
      </c>
      <c r="E18" s="38">
        <f t="shared" si="1"/>
        <v>0</v>
      </c>
      <c r="F18" s="38">
        <f t="shared" si="5"/>
        <v>0</v>
      </c>
      <c r="G18" s="38" t="e">
        <f t="shared" si="2"/>
        <v>#DIV/0!</v>
      </c>
      <c r="H18" s="38">
        <v>0</v>
      </c>
      <c r="I18" s="38">
        <f>I24</f>
        <v>0</v>
      </c>
      <c r="J18" s="38">
        <v>0</v>
      </c>
      <c r="K18" s="38">
        <f>K24</f>
        <v>0</v>
      </c>
      <c r="L18" s="38">
        <v>0</v>
      </c>
      <c r="M18" s="38">
        <f>M24</f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6">
        <f>AD24</f>
        <v>6000</v>
      </c>
      <c r="AE18" s="36">
        <v>0</v>
      </c>
      <c r="AF18" s="151"/>
      <c r="AG18" s="28"/>
      <c r="AH18" s="28"/>
      <c r="AI18" s="22"/>
    </row>
    <row r="19" spans="1:172" s="29" customFormat="1" ht="15" customHeight="1" x14ac:dyDescent="0.25">
      <c r="A19" s="39" t="s">
        <v>30</v>
      </c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5"/>
      <c r="AG19" s="28"/>
      <c r="AH19" s="28"/>
      <c r="AI19" s="22"/>
    </row>
    <row r="20" spans="1:172" s="29" customFormat="1" ht="15" customHeight="1" x14ac:dyDescent="0.25">
      <c r="A20" s="33" t="s">
        <v>25</v>
      </c>
      <c r="B20" s="34">
        <f>B23+B22+B24</f>
        <v>6000</v>
      </c>
      <c r="C20" s="34">
        <f>C24+C23+C22</f>
        <v>0</v>
      </c>
      <c r="D20" s="34">
        <f>D24+D23+D22</f>
        <v>0</v>
      </c>
      <c r="E20" s="34">
        <f>E23+E22+E24</f>
        <v>0</v>
      </c>
      <c r="F20" s="34">
        <f>E20/B20*100</f>
        <v>0</v>
      </c>
      <c r="G20" s="34" t="e">
        <f>E20/C20*100</f>
        <v>#DIV/0!</v>
      </c>
      <c r="H20" s="35">
        <f>H22+H23</f>
        <v>0</v>
      </c>
      <c r="I20" s="35">
        <f>I22+I23</f>
        <v>0</v>
      </c>
      <c r="J20" s="35">
        <f t="shared" ref="J20:AE20" si="6">J22+J23</f>
        <v>0</v>
      </c>
      <c r="K20" s="35">
        <f t="shared" si="6"/>
        <v>0</v>
      </c>
      <c r="L20" s="35">
        <f t="shared" si="6"/>
        <v>0</v>
      </c>
      <c r="M20" s="35">
        <f t="shared" si="6"/>
        <v>0</v>
      </c>
      <c r="N20" s="35">
        <f>N21+N22+N23+N24</f>
        <v>0</v>
      </c>
      <c r="O20" s="35">
        <f>O21+O22+O23+O24</f>
        <v>0</v>
      </c>
      <c r="P20" s="35">
        <f t="shared" si="6"/>
        <v>0</v>
      </c>
      <c r="Q20" s="35">
        <f t="shared" si="6"/>
        <v>0</v>
      </c>
      <c r="R20" s="35">
        <f t="shared" si="6"/>
        <v>0</v>
      </c>
      <c r="S20" s="35">
        <f t="shared" si="6"/>
        <v>0</v>
      </c>
      <c r="T20" s="35">
        <f t="shared" si="6"/>
        <v>0</v>
      </c>
      <c r="U20" s="35">
        <f t="shared" si="6"/>
        <v>0</v>
      </c>
      <c r="V20" s="35">
        <f t="shared" si="6"/>
        <v>0</v>
      </c>
      <c r="W20" s="35">
        <f t="shared" si="6"/>
        <v>0</v>
      </c>
      <c r="X20" s="35">
        <f t="shared" si="6"/>
        <v>0</v>
      </c>
      <c r="Y20" s="35">
        <f t="shared" si="6"/>
        <v>0</v>
      </c>
      <c r="Z20" s="35">
        <f t="shared" si="6"/>
        <v>0</v>
      </c>
      <c r="AA20" s="35">
        <f t="shared" si="6"/>
        <v>0</v>
      </c>
      <c r="AB20" s="35">
        <f t="shared" si="6"/>
        <v>0</v>
      </c>
      <c r="AC20" s="35">
        <f t="shared" si="6"/>
        <v>0</v>
      </c>
      <c r="AD20" s="35">
        <f t="shared" si="6"/>
        <v>0</v>
      </c>
      <c r="AE20" s="35">
        <f t="shared" si="6"/>
        <v>0</v>
      </c>
      <c r="AF20" s="152" t="s">
        <v>66</v>
      </c>
      <c r="AG20" s="28"/>
      <c r="AH20" s="28"/>
      <c r="AI20" s="22"/>
    </row>
    <row r="21" spans="1:172" s="29" customFormat="1" ht="15" customHeight="1" x14ac:dyDescent="0.25">
      <c r="A21" s="37" t="s">
        <v>26</v>
      </c>
      <c r="B21" s="38">
        <v>0</v>
      </c>
      <c r="C21" s="38">
        <v>0</v>
      </c>
      <c r="D21" s="38">
        <v>0</v>
      </c>
      <c r="E21" s="38">
        <v>0</v>
      </c>
      <c r="F21" s="38" t="e">
        <f t="shared" ref="F21:F23" si="7">E21/B21*100</f>
        <v>#DIV/0!</v>
      </c>
      <c r="G21" s="38" t="e">
        <f t="shared" ref="G21:G23" si="8">E21/C21*100</f>
        <v>#DIV/0!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150"/>
      <c r="AG21" s="28"/>
      <c r="AH21" s="28"/>
      <c r="AI21" s="22"/>
    </row>
    <row r="22" spans="1:172" s="29" customFormat="1" ht="15" customHeight="1" x14ac:dyDescent="0.2">
      <c r="A22" s="40" t="s">
        <v>27</v>
      </c>
      <c r="B22" s="38">
        <f>H22+J22+L22+N22+P22+R22+T22+V22+X22+Z22+AB22+AD22</f>
        <v>0</v>
      </c>
      <c r="C22" s="38">
        <v>0</v>
      </c>
      <c r="D22" s="38">
        <v>0</v>
      </c>
      <c r="E22" s="38">
        <v>0</v>
      </c>
      <c r="F22" s="38" t="e">
        <f t="shared" si="7"/>
        <v>#DIV/0!</v>
      </c>
      <c r="G22" s="38" t="e">
        <f t="shared" si="8"/>
        <v>#DIV/0!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6">
        <v>0</v>
      </c>
      <c r="AE22" s="36">
        <v>0</v>
      </c>
      <c r="AF22" s="150"/>
      <c r="AG22" s="28"/>
      <c r="AH22" s="28"/>
      <c r="AI22" s="22"/>
    </row>
    <row r="23" spans="1:172" s="29" customFormat="1" ht="15" customHeight="1" x14ac:dyDescent="0.25">
      <c r="A23" s="37" t="s">
        <v>28</v>
      </c>
      <c r="B23" s="38">
        <f>H23+J23+L23+N23+P23+R23+T23+V23+X23+Z23+AB23+AD23</f>
        <v>0</v>
      </c>
      <c r="C23" s="38">
        <f>H23+J23+L23+N23</f>
        <v>0</v>
      </c>
      <c r="D23" s="38">
        <f>E23</f>
        <v>0</v>
      </c>
      <c r="E23" s="38">
        <f>I23+K23+M23+O23</f>
        <v>0</v>
      </c>
      <c r="F23" s="38" t="e">
        <f t="shared" si="7"/>
        <v>#DIV/0!</v>
      </c>
      <c r="G23" s="38" t="e">
        <f t="shared" si="8"/>
        <v>#DIV/0!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6">
        <v>0</v>
      </c>
      <c r="AE23" s="36">
        <v>0</v>
      </c>
      <c r="AF23" s="150"/>
      <c r="AG23" s="28"/>
      <c r="AH23" s="28"/>
      <c r="AI23" s="22"/>
    </row>
    <row r="24" spans="1:172" s="29" customFormat="1" ht="15" customHeight="1" x14ac:dyDescent="0.25">
      <c r="A24" s="37" t="s">
        <v>29</v>
      </c>
      <c r="B24" s="38">
        <f>H24+J24+L24+N24+P24+R24+T24+V24+X24+Z24+AB24+AD24</f>
        <v>6000</v>
      </c>
      <c r="C24" s="38">
        <f>H24+J24+L24+N24</f>
        <v>0</v>
      </c>
      <c r="D24" s="38">
        <f>I24+K24+M24+O24+Q24</f>
        <v>0</v>
      </c>
      <c r="E24" s="38">
        <f>J24+L24+N24+P24+R24</f>
        <v>0</v>
      </c>
      <c r="F24" s="38">
        <f>E24/B24*100</f>
        <v>0</v>
      </c>
      <c r="G24" s="38" t="e">
        <f>E24/C24*100</f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6">
        <v>6000</v>
      </c>
      <c r="AE24" s="36">
        <v>0</v>
      </c>
      <c r="AF24" s="151"/>
      <c r="AG24" s="28"/>
      <c r="AH24" s="28"/>
      <c r="AI24" s="22"/>
    </row>
    <row r="25" spans="1:172" s="43" customFormat="1" ht="66" customHeight="1" x14ac:dyDescent="0.25">
      <c r="A25" s="41" t="s">
        <v>31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45"/>
      <c r="AG25" s="42"/>
      <c r="AH25" s="42"/>
      <c r="AI25" s="42"/>
      <c r="DK25" s="131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132"/>
    </row>
    <row r="26" spans="1:172" s="44" customFormat="1" ht="16.5" x14ac:dyDescent="0.25">
      <c r="A26" s="33" t="s">
        <v>25</v>
      </c>
      <c r="B26" s="35">
        <f t="shared" ref="B26:B30" si="9">B33+B58</f>
        <v>55496.700000000004</v>
      </c>
      <c r="C26" s="38">
        <f t="shared" ref="C26:C28" si="10">H26+J26</f>
        <v>0</v>
      </c>
      <c r="D26" s="34">
        <f t="shared" ref="C26:E26" si="11">D27+D28+D29</f>
        <v>0</v>
      </c>
      <c r="E26" s="34">
        <f t="shared" si="11"/>
        <v>0</v>
      </c>
      <c r="F26" s="34">
        <f t="shared" ref="F26:F31" si="12">E26/B26*100</f>
        <v>0</v>
      </c>
      <c r="G26" s="34" t="e">
        <f t="shared" ref="G26:G31" si="13">E26/C26*100</f>
        <v>#DIV/0!</v>
      </c>
      <c r="H26" s="35">
        <f>H28+H29</f>
        <v>0</v>
      </c>
      <c r="I26" s="35">
        <f>I28+I29</f>
        <v>0</v>
      </c>
      <c r="J26" s="35">
        <f t="shared" ref="J26:AE26" si="14">J28+J29</f>
        <v>0</v>
      </c>
      <c r="K26" s="35">
        <f t="shared" si="14"/>
        <v>0</v>
      </c>
      <c r="L26" s="35">
        <f t="shared" si="14"/>
        <v>2163.15</v>
      </c>
      <c r="M26" s="35">
        <f t="shared" si="14"/>
        <v>0</v>
      </c>
      <c r="N26" s="35">
        <f t="shared" si="14"/>
        <v>0</v>
      </c>
      <c r="O26" s="36">
        <v>0</v>
      </c>
      <c r="P26" s="35">
        <f t="shared" si="14"/>
        <v>0</v>
      </c>
      <c r="Q26" s="35">
        <f t="shared" si="14"/>
        <v>0</v>
      </c>
      <c r="R26" s="35">
        <f t="shared" si="14"/>
        <v>0</v>
      </c>
      <c r="S26" s="35">
        <f t="shared" si="14"/>
        <v>0</v>
      </c>
      <c r="T26" s="35">
        <f t="shared" si="14"/>
        <v>0</v>
      </c>
      <c r="U26" s="35">
        <f t="shared" si="14"/>
        <v>0</v>
      </c>
      <c r="V26" s="35">
        <f>V28+V29</f>
        <v>0</v>
      </c>
      <c r="W26" s="35">
        <f t="shared" si="14"/>
        <v>0</v>
      </c>
      <c r="X26" s="35">
        <f t="shared" si="14"/>
        <v>45192.119999999995</v>
      </c>
      <c r="Y26" s="35">
        <f t="shared" si="14"/>
        <v>0</v>
      </c>
      <c r="Z26" s="35">
        <f t="shared" si="14"/>
        <v>0</v>
      </c>
      <c r="AA26" s="35">
        <f t="shared" si="14"/>
        <v>0</v>
      </c>
      <c r="AB26" s="35">
        <f t="shared" si="14"/>
        <v>0</v>
      </c>
      <c r="AC26" s="35">
        <f t="shared" si="14"/>
        <v>0</v>
      </c>
      <c r="AD26" s="35">
        <f t="shared" si="14"/>
        <v>0.03</v>
      </c>
      <c r="AE26" s="35">
        <f t="shared" si="14"/>
        <v>0</v>
      </c>
      <c r="AF26" s="170"/>
      <c r="AG26" s="6"/>
      <c r="AH26" s="6"/>
      <c r="AI26" s="23"/>
    </row>
    <row r="27" spans="1:172" s="44" customFormat="1" ht="16.5" x14ac:dyDescent="0.25">
      <c r="A27" s="37" t="s">
        <v>26</v>
      </c>
      <c r="B27" s="36">
        <f t="shared" si="9"/>
        <v>0</v>
      </c>
      <c r="C27" s="38">
        <f t="shared" si="10"/>
        <v>0</v>
      </c>
      <c r="D27" s="38">
        <v>0</v>
      </c>
      <c r="E27" s="38">
        <v>0</v>
      </c>
      <c r="F27" s="34" t="e">
        <f t="shared" si="12"/>
        <v>#DIV/0!</v>
      </c>
      <c r="G27" s="34" t="e">
        <f t="shared" si="13"/>
        <v>#DIV/0!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171"/>
      <c r="AG27" s="6"/>
      <c r="AH27" s="6"/>
      <c r="AI27" s="23"/>
    </row>
    <row r="28" spans="1:172" s="44" customFormat="1" ht="16.5" x14ac:dyDescent="0.2">
      <c r="A28" s="40" t="s">
        <v>27</v>
      </c>
      <c r="B28" s="36">
        <f t="shared" si="9"/>
        <v>43093.29</v>
      </c>
      <c r="C28" s="38">
        <f t="shared" si="10"/>
        <v>0</v>
      </c>
      <c r="D28" s="38">
        <f>I28+K28+M28+O28+Q28+S28</f>
        <v>0</v>
      </c>
      <c r="E28" s="38">
        <f>I28+K28+M28+O28+Q28+S28+U28+W28+Y28+AA28+AC28+AE28</f>
        <v>0</v>
      </c>
      <c r="F28" s="34">
        <f t="shared" si="12"/>
        <v>0</v>
      </c>
      <c r="G28" s="34" t="e">
        <f t="shared" si="13"/>
        <v>#DIV/0!</v>
      </c>
      <c r="H28" s="36">
        <f>H35</f>
        <v>0</v>
      </c>
      <c r="I28" s="36">
        <f t="shared" ref="I28:AE29" si="15">I35</f>
        <v>0</v>
      </c>
      <c r="J28" s="36">
        <f t="shared" si="15"/>
        <v>0</v>
      </c>
      <c r="K28" s="36">
        <f t="shared" si="15"/>
        <v>0</v>
      </c>
      <c r="L28" s="36">
        <f t="shared" si="15"/>
        <v>1968.48</v>
      </c>
      <c r="M28" s="36">
        <f t="shared" si="15"/>
        <v>0</v>
      </c>
      <c r="N28" s="36">
        <f t="shared" si="15"/>
        <v>0</v>
      </c>
      <c r="O28" s="36">
        <v>0</v>
      </c>
      <c r="P28" s="36">
        <f t="shared" si="15"/>
        <v>0</v>
      </c>
      <c r="Q28" s="36">
        <f t="shared" si="15"/>
        <v>0</v>
      </c>
      <c r="R28" s="36">
        <f t="shared" si="15"/>
        <v>0</v>
      </c>
      <c r="S28" s="36">
        <f t="shared" si="15"/>
        <v>0</v>
      </c>
      <c r="T28" s="36">
        <f t="shared" si="15"/>
        <v>0</v>
      </c>
      <c r="U28" s="36">
        <f t="shared" si="15"/>
        <v>0</v>
      </c>
      <c r="V28" s="36">
        <f t="shared" si="15"/>
        <v>0</v>
      </c>
      <c r="W28" s="36">
        <f t="shared" si="15"/>
        <v>0</v>
      </c>
      <c r="X28" s="36">
        <f t="shared" si="15"/>
        <v>41124.81</v>
      </c>
      <c r="Y28" s="36">
        <f t="shared" si="15"/>
        <v>0</v>
      </c>
      <c r="Z28" s="36">
        <f t="shared" si="15"/>
        <v>0</v>
      </c>
      <c r="AA28" s="36">
        <f t="shared" si="15"/>
        <v>0</v>
      </c>
      <c r="AB28" s="36">
        <f t="shared" si="15"/>
        <v>0</v>
      </c>
      <c r="AC28" s="36">
        <f t="shared" si="15"/>
        <v>0</v>
      </c>
      <c r="AD28" s="36">
        <f t="shared" si="15"/>
        <v>0</v>
      </c>
      <c r="AE28" s="36">
        <f t="shared" si="15"/>
        <v>0</v>
      </c>
      <c r="AF28" s="171"/>
      <c r="AG28" s="6"/>
      <c r="AH28" s="6"/>
      <c r="AI28" s="23"/>
    </row>
    <row r="29" spans="1:172" s="44" customFormat="1" ht="16.5" x14ac:dyDescent="0.25">
      <c r="A29" s="37" t="s">
        <v>28</v>
      </c>
      <c r="B29" s="36">
        <f t="shared" si="9"/>
        <v>12403.41</v>
      </c>
      <c r="C29" s="38">
        <f>H29+J29</f>
        <v>0</v>
      </c>
      <c r="D29" s="38">
        <f t="shared" ref="C29:D31" si="16">I29+K29+M29+O29+Q29+S29</f>
        <v>0</v>
      </c>
      <c r="E29" s="38">
        <f>I29+K29+M29+O29+Q29+S29+U29+W29+Y29+AA29+AC29+AE29</f>
        <v>0</v>
      </c>
      <c r="F29" s="34">
        <f t="shared" si="12"/>
        <v>0</v>
      </c>
      <c r="G29" s="34" t="e">
        <f t="shared" si="13"/>
        <v>#DIV/0!</v>
      </c>
      <c r="H29" s="36">
        <f>H36</f>
        <v>0</v>
      </c>
      <c r="I29" s="36">
        <f t="shared" si="15"/>
        <v>0</v>
      </c>
      <c r="J29" s="36">
        <f t="shared" si="15"/>
        <v>0</v>
      </c>
      <c r="K29" s="36">
        <f t="shared" si="15"/>
        <v>0</v>
      </c>
      <c r="L29" s="36">
        <f t="shared" si="15"/>
        <v>194.67</v>
      </c>
      <c r="M29" s="36">
        <v>0</v>
      </c>
      <c r="N29" s="36">
        <f t="shared" si="15"/>
        <v>0</v>
      </c>
      <c r="O29" s="36">
        <v>0</v>
      </c>
      <c r="P29" s="36">
        <f t="shared" si="15"/>
        <v>0</v>
      </c>
      <c r="Q29" s="36">
        <f t="shared" si="15"/>
        <v>0</v>
      </c>
      <c r="R29" s="36">
        <f t="shared" si="15"/>
        <v>0</v>
      </c>
      <c r="S29" s="36">
        <f t="shared" si="15"/>
        <v>0</v>
      </c>
      <c r="T29" s="36">
        <f t="shared" si="15"/>
        <v>0</v>
      </c>
      <c r="U29" s="36">
        <f t="shared" si="15"/>
        <v>0</v>
      </c>
      <c r="V29" s="36">
        <f t="shared" si="15"/>
        <v>0</v>
      </c>
      <c r="W29" s="36">
        <f t="shared" si="15"/>
        <v>0</v>
      </c>
      <c r="X29" s="36">
        <f t="shared" si="15"/>
        <v>4067.31</v>
      </c>
      <c r="Y29" s="36">
        <f t="shared" si="15"/>
        <v>0</v>
      </c>
      <c r="Z29" s="36">
        <f t="shared" si="15"/>
        <v>0</v>
      </c>
      <c r="AA29" s="36">
        <f t="shared" si="15"/>
        <v>0</v>
      </c>
      <c r="AB29" s="36">
        <f t="shared" si="15"/>
        <v>0</v>
      </c>
      <c r="AC29" s="36">
        <f t="shared" si="15"/>
        <v>0</v>
      </c>
      <c r="AD29" s="36">
        <f t="shared" si="15"/>
        <v>0.03</v>
      </c>
      <c r="AE29" s="36">
        <f t="shared" si="15"/>
        <v>0</v>
      </c>
      <c r="AF29" s="171"/>
      <c r="AG29" s="6"/>
      <c r="AH29" s="6"/>
      <c r="AI29" s="23"/>
    </row>
    <row r="30" spans="1:172" s="44" customFormat="1" ht="16.5" x14ac:dyDescent="0.25">
      <c r="A30" s="37" t="s">
        <v>32</v>
      </c>
      <c r="B30" s="36">
        <f t="shared" si="9"/>
        <v>4099.8999999999996</v>
      </c>
      <c r="C30" s="38">
        <f t="shared" ref="C30" si="17">H30+J30+L30+N30+P30+R30</f>
        <v>0</v>
      </c>
      <c r="D30" s="36">
        <v>0</v>
      </c>
      <c r="E30" s="36">
        <v>0</v>
      </c>
      <c r="F30" s="35">
        <f t="shared" si="12"/>
        <v>0</v>
      </c>
      <c r="G30" s="35" t="e">
        <f t="shared" si="13"/>
        <v>#DIV/0!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171"/>
      <c r="AG30" s="6"/>
      <c r="AH30" s="6"/>
      <c r="AI30" s="23"/>
    </row>
    <row r="31" spans="1:172" s="44" customFormat="1" ht="16.5" x14ac:dyDescent="0.25">
      <c r="A31" s="37" t="s">
        <v>65</v>
      </c>
      <c r="B31" s="36">
        <f>B38+B63</f>
        <v>0</v>
      </c>
      <c r="C31" s="38">
        <f t="shared" si="16"/>
        <v>0</v>
      </c>
      <c r="D31" s="36">
        <v>0</v>
      </c>
      <c r="E31" s="36">
        <v>0</v>
      </c>
      <c r="F31" s="35" t="e">
        <f t="shared" si="12"/>
        <v>#DIV/0!</v>
      </c>
      <c r="G31" s="35" t="e">
        <f t="shared" si="13"/>
        <v>#DIV/0!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172"/>
      <c r="AG31" s="6"/>
      <c r="AH31" s="6"/>
      <c r="AI31" s="23"/>
    </row>
    <row r="32" spans="1:172" s="45" customFormat="1" ht="51.75" customHeight="1" x14ac:dyDescent="0.25">
      <c r="A32" s="33" t="s">
        <v>33</v>
      </c>
      <c r="B32" s="34"/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27"/>
      <c r="AG32" s="28"/>
      <c r="AH32" s="28"/>
      <c r="AI32" s="22"/>
    </row>
    <row r="33" spans="1:35" s="46" customFormat="1" ht="15" customHeight="1" x14ac:dyDescent="0.25">
      <c r="A33" s="39" t="s">
        <v>25</v>
      </c>
      <c r="B33" s="34">
        <f>B34+B35+B36</f>
        <v>47355.3</v>
      </c>
      <c r="C33" s="36">
        <v>0</v>
      </c>
      <c r="D33" s="38">
        <f t="shared" ref="C33:D38" si="18">M33</f>
        <v>0</v>
      </c>
      <c r="E33" s="34">
        <f t="shared" ref="E33" si="19">E34+E35+E36</f>
        <v>0</v>
      </c>
      <c r="F33" s="34">
        <f>E33/B33*100</f>
        <v>0</v>
      </c>
      <c r="G33" s="34" t="e">
        <f>E33/C33*100</f>
        <v>#DIV/0!</v>
      </c>
      <c r="H33" s="35">
        <v>0</v>
      </c>
      <c r="I33" s="36">
        <v>0</v>
      </c>
      <c r="J33" s="36">
        <v>0</v>
      </c>
      <c r="K33" s="36">
        <v>0</v>
      </c>
      <c r="L33" s="35">
        <f>L34+L35+L36</f>
        <v>2163.15</v>
      </c>
      <c r="M33" s="36">
        <f>M34+M35+M36</f>
        <v>0</v>
      </c>
      <c r="N33" s="35">
        <v>0</v>
      </c>
      <c r="O33" s="36">
        <v>0</v>
      </c>
      <c r="P33" s="35">
        <v>0</v>
      </c>
      <c r="Q33" s="36">
        <v>0</v>
      </c>
      <c r="R33" s="35">
        <f>R34+R35+R36</f>
        <v>0</v>
      </c>
      <c r="S33" s="36">
        <v>0</v>
      </c>
      <c r="T33" s="35">
        <f>T34+T35+T36</f>
        <v>0</v>
      </c>
      <c r="U33" s="36">
        <v>0</v>
      </c>
      <c r="V33" s="35">
        <f>V34+V35+V36</f>
        <v>0</v>
      </c>
      <c r="W33" s="36">
        <v>0</v>
      </c>
      <c r="X33" s="35">
        <f>X34+X35+X36</f>
        <v>45192.119999999995</v>
      </c>
      <c r="Y33" s="36">
        <v>0</v>
      </c>
      <c r="Z33" s="35">
        <f>Z36+Z35</f>
        <v>0</v>
      </c>
      <c r="AA33" s="35">
        <v>0</v>
      </c>
      <c r="AB33" s="35">
        <f>AB36+AB35</f>
        <v>0</v>
      </c>
      <c r="AC33" s="35">
        <v>0</v>
      </c>
      <c r="AD33" s="35">
        <f>AD36+AD35</f>
        <v>0.03</v>
      </c>
      <c r="AE33" s="35">
        <v>0</v>
      </c>
      <c r="AF33" s="150" t="s">
        <v>34</v>
      </c>
      <c r="AG33" s="6"/>
      <c r="AH33" s="6"/>
      <c r="AI33" s="23"/>
    </row>
    <row r="34" spans="1:35" s="46" customFormat="1" ht="15" customHeight="1" x14ac:dyDescent="0.25">
      <c r="A34" s="47" t="s">
        <v>26</v>
      </c>
      <c r="B34" s="38">
        <v>0</v>
      </c>
      <c r="C34" s="36">
        <v>0</v>
      </c>
      <c r="D34" s="38">
        <f t="shared" si="18"/>
        <v>0</v>
      </c>
      <c r="E34" s="38">
        <v>0</v>
      </c>
      <c r="F34" s="34" t="e">
        <f>E34/B34*100</f>
        <v>#DIV/0!</v>
      </c>
      <c r="G34" s="34" t="e">
        <f>E34/C34*100</f>
        <v>#DIV/0!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150"/>
      <c r="AG34" s="6"/>
      <c r="AH34" s="6"/>
      <c r="AI34" s="23"/>
    </row>
    <row r="35" spans="1:35" s="46" customFormat="1" ht="15" customHeight="1" x14ac:dyDescent="0.25">
      <c r="A35" s="48" t="s">
        <v>27</v>
      </c>
      <c r="B35" s="38">
        <f>H35+J35+L35+N35+P35+R35+T35+V35+X35+Z35+AB35+AD35</f>
        <v>43093.29</v>
      </c>
      <c r="C35" s="36">
        <v>0</v>
      </c>
      <c r="D35" s="38">
        <f t="shared" si="18"/>
        <v>0</v>
      </c>
      <c r="E35" s="38">
        <f>I35+K35+M35+O35+Q35+S35+U35+W35+Y35+AA35+AC35+AE35</f>
        <v>0</v>
      </c>
      <c r="F35" s="34">
        <f>E35/B35*100</f>
        <v>0</v>
      </c>
      <c r="G35" s="34" t="e">
        <f>E35/C35*100</f>
        <v>#DIV/0!</v>
      </c>
      <c r="H35" s="36">
        <v>0</v>
      </c>
      <c r="I35" s="36">
        <v>0</v>
      </c>
      <c r="J35" s="36">
        <v>0</v>
      </c>
      <c r="K35" s="36">
        <v>0</v>
      </c>
      <c r="L35" s="36">
        <v>1968.48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41124.81</v>
      </c>
      <c r="Y35" s="38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150"/>
      <c r="AG35" s="6"/>
      <c r="AH35" s="6"/>
      <c r="AI35" s="23"/>
    </row>
    <row r="36" spans="1:35" s="46" customFormat="1" ht="15" customHeight="1" x14ac:dyDescent="0.25">
      <c r="A36" s="47" t="s">
        <v>28</v>
      </c>
      <c r="B36" s="38">
        <f>H36+J36+L36+N36+P36+R36+T36+V36+X36+Z36+AB36+AD36</f>
        <v>4262.0099999999993</v>
      </c>
      <c r="C36" s="36">
        <v>0</v>
      </c>
      <c r="D36" s="38">
        <f t="shared" si="18"/>
        <v>0</v>
      </c>
      <c r="E36" s="38">
        <f>I36+K36+M36+O36+Q36+S36+U36+W36+Y36+AA36+AC36+AE36</f>
        <v>0</v>
      </c>
      <c r="F36" s="34">
        <f t="shared" ref="F36" si="20">E36/B36*100</f>
        <v>0</v>
      </c>
      <c r="G36" s="34" t="e">
        <f t="shared" ref="G36:G56" si="21">E36/C36*100</f>
        <v>#DIV/0!</v>
      </c>
      <c r="H36" s="36">
        <v>0</v>
      </c>
      <c r="I36" s="36">
        <v>0</v>
      </c>
      <c r="J36" s="36">
        <v>0</v>
      </c>
      <c r="K36" s="36">
        <v>0</v>
      </c>
      <c r="L36" s="36">
        <v>194.67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53">
        <v>4067.31</v>
      </c>
      <c r="Y36" s="38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0.03</v>
      </c>
      <c r="AE36" s="36">
        <v>0</v>
      </c>
      <c r="AF36" s="150"/>
      <c r="AG36" s="6"/>
      <c r="AH36" s="6"/>
      <c r="AI36" s="23"/>
    </row>
    <row r="37" spans="1:35" s="46" customFormat="1" ht="15" customHeight="1" x14ac:dyDescent="0.25">
      <c r="A37" s="47" t="s">
        <v>32</v>
      </c>
      <c r="B37" s="38">
        <f t="shared" ref="B37" si="22">H37+J37+L37+N37+P37+R37+T37+V37+X37+Z37+AB37+AD37</f>
        <v>4099.8999999999996</v>
      </c>
      <c r="C37" s="36">
        <v>0</v>
      </c>
      <c r="D37" s="36">
        <f t="shared" ref="D37" si="23">M37</f>
        <v>0</v>
      </c>
      <c r="E37" s="36">
        <f>M37</f>
        <v>0</v>
      </c>
      <c r="F37" s="36">
        <v>0</v>
      </c>
      <c r="G37" s="35" t="e">
        <f t="shared" ref="G37" si="24">E37/C37*100</f>
        <v>#DIV/0!</v>
      </c>
      <c r="H37" s="36">
        <v>0</v>
      </c>
      <c r="I37" s="36">
        <v>0</v>
      </c>
      <c r="J37" s="36">
        <v>0</v>
      </c>
      <c r="K37" s="36">
        <v>0</v>
      </c>
      <c r="L37" s="36">
        <v>194.69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3905.21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50"/>
      <c r="AG37" s="6"/>
      <c r="AH37" s="6"/>
      <c r="AI37" s="23"/>
    </row>
    <row r="38" spans="1:35" s="46" customFormat="1" ht="15" customHeight="1" x14ac:dyDescent="0.25">
      <c r="A38" s="47" t="s">
        <v>65</v>
      </c>
      <c r="B38" s="38">
        <f t="shared" ref="B38:B56" si="25">H38+J38+L38+N38+P38+R38+T38+V38+X38+Z38+AB38+AD38</f>
        <v>0</v>
      </c>
      <c r="C38" s="36">
        <f t="shared" si="18"/>
        <v>0</v>
      </c>
      <c r="D38" s="36">
        <f t="shared" si="18"/>
        <v>0</v>
      </c>
      <c r="E38" s="36">
        <f>M38</f>
        <v>0</v>
      </c>
      <c r="F38" s="36">
        <v>0</v>
      </c>
      <c r="G38" s="35" t="e">
        <f t="shared" si="21"/>
        <v>#DIV/0!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151"/>
      <c r="AG38" s="6"/>
      <c r="AH38" s="6"/>
      <c r="AI38" s="23"/>
    </row>
    <row r="39" spans="1:35" s="29" customFormat="1" ht="33" hidden="1" x14ac:dyDescent="0.25">
      <c r="A39" s="33" t="s">
        <v>35</v>
      </c>
      <c r="B39" s="38">
        <f t="shared" si="25"/>
        <v>0</v>
      </c>
      <c r="C39" s="34"/>
      <c r="D39" s="34"/>
      <c r="E39" s="34"/>
      <c r="F39" s="34"/>
      <c r="G39" s="34" t="e">
        <f t="shared" si="21"/>
        <v>#DIV/0!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27"/>
      <c r="AG39" s="28"/>
      <c r="AH39" s="28"/>
      <c r="AI39" s="22"/>
    </row>
    <row r="40" spans="1:35" s="29" customFormat="1" ht="16.5" hidden="1" x14ac:dyDescent="0.25">
      <c r="A40" s="33" t="s">
        <v>25</v>
      </c>
      <c r="B40" s="38">
        <f t="shared" si="25"/>
        <v>0</v>
      </c>
      <c r="C40" s="34"/>
      <c r="D40" s="34"/>
      <c r="E40" s="34"/>
      <c r="F40" s="34"/>
      <c r="G40" s="34" t="e">
        <f t="shared" si="21"/>
        <v>#DIV/0!</v>
      </c>
      <c r="H40" s="35">
        <v>0</v>
      </c>
      <c r="I40" s="35"/>
      <c r="J40" s="35">
        <v>0</v>
      </c>
      <c r="K40" s="35"/>
      <c r="L40" s="35">
        <v>0</v>
      </c>
      <c r="M40" s="35"/>
      <c r="N40" s="35">
        <v>0</v>
      </c>
      <c r="O40" s="35"/>
      <c r="P40" s="35">
        <v>0</v>
      </c>
      <c r="Q40" s="35"/>
      <c r="R40" s="35">
        <v>0</v>
      </c>
      <c r="S40" s="35"/>
      <c r="T40" s="35">
        <v>0</v>
      </c>
      <c r="U40" s="35"/>
      <c r="V40" s="35">
        <v>0</v>
      </c>
      <c r="W40" s="35"/>
      <c r="X40" s="35">
        <v>0</v>
      </c>
      <c r="Y40" s="35"/>
      <c r="Z40" s="35">
        <v>0</v>
      </c>
      <c r="AA40" s="35"/>
      <c r="AB40" s="35">
        <v>0</v>
      </c>
      <c r="AC40" s="35"/>
      <c r="AD40" s="35">
        <v>0</v>
      </c>
      <c r="AE40" s="35"/>
      <c r="AF40" s="27"/>
      <c r="AG40" s="28"/>
      <c r="AH40" s="28"/>
      <c r="AI40" s="22"/>
    </row>
    <row r="41" spans="1:35" s="29" customFormat="1" ht="16.5" hidden="1" x14ac:dyDescent="0.25">
      <c r="A41" s="37" t="s">
        <v>26</v>
      </c>
      <c r="B41" s="38">
        <f t="shared" si="25"/>
        <v>0</v>
      </c>
      <c r="C41" s="38"/>
      <c r="D41" s="38"/>
      <c r="E41" s="38"/>
      <c r="F41" s="38"/>
      <c r="G41" s="34" t="e">
        <f t="shared" si="21"/>
        <v>#DIV/0!</v>
      </c>
      <c r="H41" s="38">
        <v>0</v>
      </c>
      <c r="I41" s="38"/>
      <c r="J41" s="38">
        <v>0</v>
      </c>
      <c r="K41" s="38"/>
      <c r="L41" s="38">
        <v>0</v>
      </c>
      <c r="M41" s="38"/>
      <c r="N41" s="38">
        <v>0</v>
      </c>
      <c r="O41" s="38"/>
      <c r="P41" s="38">
        <v>0</v>
      </c>
      <c r="Q41" s="38"/>
      <c r="R41" s="38">
        <v>0</v>
      </c>
      <c r="S41" s="38"/>
      <c r="T41" s="38">
        <v>0</v>
      </c>
      <c r="U41" s="38"/>
      <c r="V41" s="38">
        <v>0</v>
      </c>
      <c r="W41" s="38"/>
      <c r="X41" s="38">
        <v>0</v>
      </c>
      <c r="Y41" s="38"/>
      <c r="Z41" s="38">
        <v>0</v>
      </c>
      <c r="AA41" s="38"/>
      <c r="AB41" s="38">
        <v>0</v>
      </c>
      <c r="AC41" s="38"/>
      <c r="AD41" s="38">
        <v>0</v>
      </c>
      <c r="AE41" s="38"/>
      <c r="AF41" s="27"/>
      <c r="AG41" s="28"/>
      <c r="AH41" s="28"/>
      <c r="AI41" s="22"/>
    </row>
    <row r="42" spans="1:35" s="29" customFormat="1" ht="16.5" hidden="1" x14ac:dyDescent="0.25">
      <c r="A42" s="37" t="s">
        <v>36</v>
      </c>
      <c r="B42" s="38">
        <f t="shared" si="25"/>
        <v>0</v>
      </c>
      <c r="C42" s="38"/>
      <c r="D42" s="38"/>
      <c r="E42" s="38"/>
      <c r="F42" s="38"/>
      <c r="G42" s="34" t="e">
        <f t="shared" si="21"/>
        <v>#DIV/0!</v>
      </c>
      <c r="H42" s="38">
        <v>0</v>
      </c>
      <c r="I42" s="38"/>
      <c r="J42" s="38">
        <v>0</v>
      </c>
      <c r="K42" s="38"/>
      <c r="L42" s="38">
        <v>0</v>
      </c>
      <c r="M42" s="38"/>
      <c r="N42" s="38">
        <v>0</v>
      </c>
      <c r="O42" s="38"/>
      <c r="P42" s="38">
        <v>0</v>
      </c>
      <c r="Q42" s="38"/>
      <c r="R42" s="38">
        <v>0</v>
      </c>
      <c r="S42" s="38"/>
      <c r="T42" s="38">
        <v>0</v>
      </c>
      <c r="U42" s="38"/>
      <c r="V42" s="38">
        <v>0</v>
      </c>
      <c r="W42" s="38"/>
      <c r="X42" s="38">
        <v>0</v>
      </c>
      <c r="Y42" s="38"/>
      <c r="Z42" s="38">
        <v>0</v>
      </c>
      <c r="AA42" s="38"/>
      <c r="AB42" s="38">
        <v>0</v>
      </c>
      <c r="AC42" s="38"/>
      <c r="AD42" s="38">
        <v>0</v>
      </c>
      <c r="AE42" s="38"/>
      <c r="AF42" s="27"/>
      <c r="AG42" s="28"/>
      <c r="AH42" s="28"/>
      <c r="AI42" s="22"/>
    </row>
    <row r="43" spans="1:35" s="29" customFormat="1" ht="16.5" hidden="1" x14ac:dyDescent="0.25">
      <c r="A43" s="37" t="s">
        <v>28</v>
      </c>
      <c r="B43" s="38">
        <f t="shared" si="25"/>
        <v>10</v>
      </c>
      <c r="C43" s="38"/>
      <c r="D43" s="38"/>
      <c r="E43" s="38"/>
      <c r="F43" s="38"/>
      <c r="G43" s="34" t="e">
        <f t="shared" si="21"/>
        <v>#DIV/0!</v>
      </c>
      <c r="H43" s="36">
        <v>0</v>
      </c>
      <c r="I43" s="36"/>
      <c r="J43" s="36">
        <v>0</v>
      </c>
      <c r="K43" s="36"/>
      <c r="L43" s="36">
        <v>0</v>
      </c>
      <c r="M43" s="36"/>
      <c r="N43" s="36">
        <v>0</v>
      </c>
      <c r="O43" s="36"/>
      <c r="P43" s="36">
        <v>0</v>
      </c>
      <c r="Q43" s="36"/>
      <c r="R43" s="36">
        <v>0</v>
      </c>
      <c r="S43" s="36"/>
      <c r="T43" s="36">
        <v>0</v>
      </c>
      <c r="U43" s="36"/>
      <c r="V43" s="36">
        <v>0</v>
      </c>
      <c r="W43" s="36"/>
      <c r="X43" s="36">
        <v>0</v>
      </c>
      <c r="Y43" s="36"/>
      <c r="Z43" s="36">
        <v>0</v>
      </c>
      <c r="AA43" s="36"/>
      <c r="AB43" s="36">
        <v>0</v>
      </c>
      <c r="AC43" s="36"/>
      <c r="AD43" s="36">
        <v>10</v>
      </c>
      <c r="AE43" s="36"/>
      <c r="AF43" s="27"/>
      <c r="AG43" s="28"/>
      <c r="AH43" s="28"/>
      <c r="AI43" s="22"/>
    </row>
    <row r="44" spans="1:35" s="29" customFormat="1" ht="16.5" hidden="1" x14ac:dyDescent="0.25">
      <c r="A44" s="37" t="s">
        <v>32</v>
      </c>
      <c r="B44" s="38">
        <f t="shared" si="25"/>
        <v>0</v>
      </c>
      <c r="C44" s="38"/>
      <c r="D44" s="38"/>
      <c r="E44" s="38"/>
      <c r="F44" s="38"/>
      <c r="G44" s="34" t="e">
        <f t="shared" si="21"/>
        <v>#DIV/0!</v>
      </c>
      <c r="H44" s="38">
        <v>0</v>
      </c>
      <c r="I44" s="38"/>
      <c r="J44" s="38">
        <v>0</v>
      </c>
      <c r="K44" s="38"/>
      <c r="L44" s="38">
        <v>0</v>
      </c>
      <c r="M44" s="38"/>
      <c r="N44" s="38">
        <v>0</v>
      </c>
      <c r="O44" s="38"/>
      <c r="P44" s="38">
        <v>0</v>
      </c>
      <c r="Q44" s="38"/>
      <c r="R44" s="38">
        <v>0</v>
      </c>
      <c r="S44" s="38"/>
      <c r="T44" s="38">
        <v>0</v>
      </c>
      <c r="U44" s="38"/>
      <c r="V44" s="38">
        <v>0</v>
      </c>
      <c r="W44" s="38"/>
      <c r="X44" s="38">
        <v>0</v>
      </c>
      <c r="Y44" s="38"/>
      <c r="Z44" s="38">
        <v>0</v>
      </c>
      <c r="AA44" s="38"/>
      <c r="AB44" s="38">
        <v>0</v>
      </c>
      <c r="AC44" s="38"/>
      <c r="AD44" s="38">
        <v>0</v>
      </c>
      <c r="AE44" s="38"/>
      <c r="AF44" s="27"/>
      <c r="AG44" s="28"/>
      <c r="AH44" s="28"/>
      <c r="AI44" s="22"/>
    </row>
    <row r="45" spans="1:35" s="29" customFormat="1" ht="16.5" hidden="1" x14ac:dyDescent="0.25">
      <c r="A45" s="33" t="s">
        <v>37</v>
      </c>
      <c r="B45" s="38">
        <f t="shared" si="25"/>
        <v>0</v>
      </c>
      <c r="C45" s="34"/>
      <c r="D45" s="34"/>
      <c r="E45" s="34"/>
      <c r="F45" s="34"/>
      <c r="G45" s="34" t="e">
        <f t="shared" si="21"/>
        <v>#DIV/0!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27"/>
      <c r="AG45" s="28"/>
      <c r="AH45" s="28"/>
      <c r="AI45" s="22"/>
    </row>
    <row r="46" spans="1:35" s="29" customFormat="1" ht="16.5" hidden="1" x14ac:dyDescent="0.25">
      <c r="A46" s="33" t="s">
        <v>25</v>
      </c>
      <c r="B46" s="38">
        <f t="shared" si="25"/>
        <v>0</v>
      </c>
      <c r="C46" s="34"/>
      <c r="D46" s="34"/>
      <c r="E46" s="34"/>
      <c r="F46" s="34"/>
      <c r="G46" s="34" t="e">
        <f t="shared" si="21"/>
        <v>#DIV/0!</v>
      </c>
      <c r="H46" s="35">
        <v>0</v>
      </c>
      <c r="I46" s="35"/>
      <c r="J46" s="35">
        <v>0</v>
      </c>
      <c r="K46" s="35"/>
      <c r="L46" s="35">
        <v>0</v>
      </c>
      <c r="M46" s="35"/>
      <c r="N46" s="35">
        <v>0</v>
      </c>
      <c r="O46" s="35"/>
      <c r="P46" s="35">
        <v>0</v>
      </c>
      <c r="Q46" s="35"/>
      <c r="R46" s="35">
        <v>0</v>
      </c>
      <c r="S46" s="35"/>
      <c r="T46" s="35">
        <v>0</v>
      </c>
      <c r="U46" s="35"/>
      <c r="V46" s="35">
        <v>0</v>
      </c>
      <c r="W46" s="35"/>
      <c r="X46" s="35">
        <v>0</v>
      </c>
      <c r="Y46" s="35"/>
      <c r="Z46" s="35">
        <v>0</v>
      </c>
      <c r="AA46" s="35"/>
      <c r="AB46" s="35">
        <v>0</v>
      </c>
      <c r="AC46" s="35"/>
      <c r="AD46" s="35">
        <v>0</v>
      </c>
      <c r="AE46" s="35"/>
      <c r="AF46" s="27"/>
      <c r="AG46" s="28"/>
      <c r="AH46" s="28"/>
      <c r="AI46" s="22"/>
    </row>
    <row r="47" spans="1:35" s="29" customFormat="1" ht="16.5" hidden="1" x14ac:dyDescent="0.25">
      <c r="A47" s="37" t="s">
        <v>26</v>
      </c>
      <c r="B47" s="38">
        <f t="shared" si="25"/>
        <v>0</v>
      </c>
      <c r="C47" s="38"/>
      <c r="D47" s="38"/>
      <c r="E47" s="38"/>
      <c r="F47" s="38"/>
      <c r="G47" s="34" t="e">
        <f t="shared" si="21"/>
        <v>#DIV/0!</v>
      </c>
      <c r="H47" s="38">
        <v>0</v>
      </c>
      <c r="I47" s="38"/>
      <c r="J47" s="38">
        <v>0</v>
      </c>
      <c r="K47" s="38"/>
      <c r="L47" s="38">
        <v>0</v>
      </c>
      <c r="M47" s="38"/>
      <c r="N47" s="38">
        <v>0</v>
      </c>
      <c r="O47" s="38"/>
      <c r="P47" s="38">
        <v>0</v>
      </c>
      <c r="Q47" s="38"/>
      <c r="R47" s="38">
        <v>0</v>
      </c>
      <c r="S47" s="38"/>
      <c r="T47" s="38">
        <v>0</v>
      </c>
      <c r="U47" s="38"/>
      <c r="V47" s="38">
        <v>0</v>
      </c>
      <c r="W47" s="38"/>
      <c r="X47" s="38">
        <v>0</v>
      </c>
      <c r="Y47" s="38"/>
      <c r="Z47" s="38">
        <v>0</v>
      </c>
      <c r="AA47" s="38"/>
      <c r="AB47" s="38">
        <v>0</v>
      </c>
      <c r="AC47" s="38"/>
      <c r="AD47" s="38">
        <v>0</v>
      </c>
      <c r="AE47" s="38"/>
      <c r="AF47" s="27"/>
      <c r="AG47" s="28"/>
      <c r="AH47" s="28"/>
      <c r="AI47" s="22"/>
    </row>
    <row r="48" spans="1:35" s="29" customFormat="1" ht="16.5" hidden="1" x14ac:dyDescent="0.25">
      <c r="A48" s="37" t="s">
        <v>36</v>
      </c>
      <c r="B48" s="38">
        <f t="shared" si="25"/>
        <v>0</v>
      </c>
      <c r="C48" s="38"/>
      <c r="D48" s="38"/>
      <c r="E48" s="38"/>
      <c r="F48" s="38"/>
      <c r="G48" s="34" t="e">
        <f t="shared" si="21"/>
        <v>#DIV/0!</v>
      </c>
      <c r="H48" s="38">
        <v>0</v>
      </c>
      <c r="I48" s="38"/>
      <c r="J48" s="38">
        <v>0</v>
      </c>
      <c r="K48" s="38"/>
      <c r="L48" s="38">
        <v>0</v>
      </c>
      <c r="M48" s="38"/>
      <c r="N48" s="38">
        <v>0</v>
      </c>
      <c r="O48" s="38"/>
      <c r="P48" s="38">
        <v>0</v>
      </c>
      <c r="Q48" s="38"/>
      <c r="R48" s="38">
        <v>0</v>
      </c>
      <c r="S48" s="38"/>
      <c r="T48" s="38">
        <v>0</v>
      </c>
      <c r="U48" s="38"/>
      <c r="V48" s="38">
        <v>0</v>
      </c>
      <c r="W48" s="38"/>
      <c r="X48" s="38">
        <v>0</v>
      </c>
      <c r="Y48" s="38"/>
      <c r="Z48" s="38">
        <v>0</v>
      </c>
      <c r="AA48" s="38"/>
      <c r="AB48" s="38">
        <v>0</v>
      </c>
      <c r="AC48" s="38"/>
      <c r="AD48" s="38">
        <v>0</v>
      </c>
      <c r="AE48" s="38"/>
      <c r="AF48" s="27"/>
      <c r="AG48" s="28"/>
      <c r="AH48" s="28"/>
      <c r="AI48" s="22"/>
    </row>
    <row r="49" spans="1:35" s="29" customFormat="1" ht="16.5" hidden="1" x14ac:dyDescent="0.25">
      <c r="A49" s="37" t="s">
        <v>28</v>
      </c>
      <c r="B49" s="38">
        <f t="shared" si="25"/>
        <v>5</v>
      </c>
      <c r="C49" s="38"/>
      <c r="D49" s="38"/>
      <c r="E49" s="38"/>
      <c r="F49" s="38"/>
      <c r="G49" s="34" t="e">
        <f t="shared" si="21"/>
        <v>#DIV/0!</v>
      </c>
      <c r="H49" s="36">
        <v>0</v>
      </c>
      <c r="I49" s="36"/>
      <c r="J49" s="36">
        <v>0</v>
      </c>
      <c r="K49" s="36"/>
      <c r="L49" s="36">
        <v>0</v>
      </c>
      <c r="M49" s="36"/>
      <c r="N49" s="36">
        <v>0</v>
      </c>
      <c r="O49" s="36"/>
      <c r="P49" s="36">
        <v>0</v>
      </c>
      <c r="Q49" s="36"/>
      <c r="R49" s="36">
        <v>0</v>
      </c>
      <c r="S49" s="36"/>
      <c r="T49" s="36">
        <v>0</v>
      </c>
      <c r="U49" s="36"/>
      <c r="V49" s="36">
        <v>0</v>
      </c>
      <c r="W49" s="36"/>
      <c r="X49" s="36">
        <v>0</v>
      </c>
      <c r="Y49" s="36"/>
      <c r="Z49" s="36">
        <v>0</v>
      </c>
      <c r="AA49" s="36"/>
      <c r="AB49" s="36">
        <v>0</v>
      </c>
      <c r="AC49" s="36"/>
      <c r="AD49" s="36">
        <v>5</v>
      </c>
      <c r="AE49" s="36"/>
      <c r="AF49" s="27"/>
      <c r="AG49" s="28"/>
      <c r="AH49" s="28"/>
      <c r="AI49" s="22"/>
    </row>
    <row r="50" spans="1:35" s="29" customFormat="1" ht="16.5" hidden="1" x14ac:dyDescent="0.25">
      <c r="A50" s="37" t="s">
        <v>32</v>
      </c>
      <c r="B50" s="38">
        <f t="shared" si="25"/>
        <v>0</v>
      </c>
      <c r="C50" s="38"/>
      <c r="D50" s="38"/>
      <c r="E50" s="38"/>
      <c r="F50" s="38"/>
      <c r="G50" s="34" t="e">
        <f t="shared" si="21"/>
        <v>#DIV/0!</v>
      </c>
      <c r="H50" s="38">
        <v>0</v>
      </c>
      <c r="I50" s="38"/>
      <c r="J50" s="38">
        <v>0</v>
      </c>
      <c r="K50" s="38"/>
      <c r="L50" s="38">
        <v>0</v>
      </c>
      <c r="M50" s="38"/>
      <c r="N50" s="38">
        <v>0</v>
      </c>
      <c r="O50" s="38"/>
      <c r="P50" s="38">
        <v>0</v>
      </c>
      <c r="Q50" s="38"/>
      <c r="R50" s="38">
        <v>0</v>
      </c>
      <c r="S50" s="38"/>
      <c r="T50" s="38">
        <v>0</v>
      </c>
      <c r="U50" s="38"/>
      <c r="V50" s="38">
        <v>0</v>
      </c>
      <c r="W50" s="38"/>
      <c r="X50" s="38">
        <v>0</v>
      </c>
      <c r="Y50" s="38"/>
      <c r="Z50" s="38">
        <v>0</v>
      </c>
      <c r="AA50" s="38"/>
      <c r="AB50" s="38">
        <v>0</v>
      </c>
      <c r="AC50" s="38"/>
      <c r="AD50" s="38">
        <v>0</v>
      </c>
      <c r="AE50" s="38"/>
      <c r="AF50" s="27"/>
      <c r="AG50" s="28"/>
      <c r="AH50" s="28"/>
      <c r="AI50" s="22"/>
    </row>
    <row r="51" spans="1:35" s="29" customFormat="1" ht="16.5" hidden="1" x14ac:dyDescent="0.25">
      <c r="A51" s="33" t="s">
        <v>38</v>
      </c>
      <c r="B51" s="38">
        <f t="shared" si="25"/>
        <v>0</v>
      </c>
      <c r="C51" s="34"/>
      <c r="D51" s="34"/>
      <c r="E51" s="34"/>
      <c r="F51" s="34"/>
      <c r="G51" s="34" t="e">
        <f t="shared" si="21"/>
        <v>#DIV/0!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27"/>
      <c r="AG51" s="28"/>
      <c r="AH51" s="28"/>
      <c r="AI51" s="22"/>
    </row>
    <row r="52" spans="1:35" s="29" customFormat="1" ht="16.5" hidden="1" x14ac:dyDescent="0.25">
      <c r="A52" s="33" t="s">
        <v>25</v>
      </c>
      <c r="B52" s="38">
        <f t="shared" si="25"/>
        <v>0</v>
      </c>
      <c r="C52" s="34"/>
      <c r="D52" s="34"/>
      <c r="E52" s="34"/>
      <c r="F52" s="34"/>
      <c r="G52" s="34" t="e">
        <f t="shared" si="21"/>
        <v>#DIV/0!</v>
      </c>
      <c r="H52" s="35">
        <v>0</v>
      </c>
      <c r="I52" s="35"/>
      <c r="J52" s="35">
        <v>0</v>
      </c>
      <c r="K52" s="35"/>
      <c r="L52" s="35">
        <v>0</v>
      </c>
      <c r="M52" s="35"/>
      <c r="N52" s="35">
        <v>0</v>
      </c>
      <c r="O52" s="35"/>
      <c r="P52" s="35">
        <v>0</v>
      </c>
      <c r="Q52" s="35"/>
      <c r="R52" s="35">
        <v>0</v>
      </c>
      <c r="S52" s="35"/>
      <c r="T52" s="35">
        <v>0</v>
      </c>
      <c r="U52" s="35"/>
      <c r="V52" s="35">
        <v>0</v>
      </c>
      <c r="W52" s="35"/>
      <c r="X52" s="35">
        <v>0</v>
      </c>
      <c r="Y52" s="35"/>
      <c r="Z52" s="35">
        <v>0</v>
      </c>
      <c r="AA52" s="35"/>
      <c r="AB52" s="35">
        <v>0</v>
      </c>
      <c r="AC52" s="35"/>
      <c r="AD52" s="35">
        <v>0</v>
      </c>
      <c r="AE52" s="35"/>
      <c r="AF52" s="27"/>
      <c r="AG52" s="28"/>
      <c r="AH52" s="28"/>
      <c r="AI52" s="22"/>
    </row>
    <row r="53" spans="1:35" s="29" customFormat="1" ht="16.5" hidden="1" x14ac:dyDescent="0.25">
      <c r="A53" s="37" t="s">
        <v>26</v>
      </c>
      <c r="B53" s="38">
        <f t="shared" si="25"/>
        <v>0</v>
      </c>
      <c r="C53" s="38"/>
      <c r="D53" s="38"/>
      <c r="E53" s="38"/>
      <c r="F53" s="38"/>
      <c r="G53" s="34" t="e">
        <f t="shared" si="21"/>
        <v>#DIV/0!</v>
      </c>
      <c r="H53" s="38">
        <v>0</v>
      </c>
      <c r="I53" s="38"/>
      <c r="J53" s="38">
        <v>0</v>
      </c>
      <c r="K53" s="38"/>
      <c r="L53" s="38">
        <v>0</v>
      </c>
      <c r="M53" s="38"/>
      <c r="N53" s="38">
        <v>0</v>
      </c>
      <c r="O53" s="38"/>
      <c r="P53" s="38">
        <v>0</v>
      </c>
      <c r="Q53" s="38"/>
      <c r="R53" s="38">
        <v>0</v>
      </c>
      <c r="S53" s="38"/>
      <c r="T53" s="38">
        <v>0</v>
      </c>
      <c r="U53" s="38"/>
      <c r="V53" s="38">
        <v>0</v>
      </c>
      <c r="W53" s="38"/>
      <c r="X53" s="38">
        <v>0</v>
      </c>
      <c r="Y53" s="38"/>
      <c r="Z53" s="38">
        <v>0</v>
      </c>
      <c r="AA53" s="38"/>
      <c r="AB53" s="38">
        <v>0</v>
      </c>
      <c r="AC53" s="38"/>
      <c r="AD53" s="38">
        <v>0</v>
      </c>
      <c r="AE53" s="38"/>
      <c r="AF53" s="27"/>
      <c r="AG53" s="28"/>
      <c r="AH53" s="28"/>
      <c r="AI53" s="22"/>
    </row>
    <row r="54" spans="1:35" s="29" customFormat="1" ht="16.5" hidden="1" x14ac:dyDescent="0.25">
      <c r="A54" s="37" t="s">
        <v>36</v>
      </c>
      <c r="B54" s="38">
        <f t="shared" si="25"/>
        <v>0</v>
      </c>
      <c r="C54" s="38"/>
      <c r="D54" s="38"/>
      <c r="E54" s="38"/>
      <c r="F54" s="38"/>
      <c r="G54" s="34" t="e">
        <f t="shared" si="21"/>
        <v>#DIV/0!</v>
      </c>
      <c r="H54" s="38">
        <v>0</v>
      </c>
      <c r="I54" s="38"/>
      <c r="J54" s="38">
        <v>0</v>
      </c>
      <c r="K54" s="38"/>
      <c r="L54" s="38">
        <v>0</v>
      </c>
      <c r="M54" s="38"/>
      <c r="N54" s="38">
        <v>0</v>
      </c>
      <c r="O54" s="38"/>
      <c r="P54" s="38">
        <v>0</v>
      </c>
      <c r="Q54" s="38"/>
      <c r="R54" s="38">
        <v>0</v>
      </c>
      <c r="S54" s="38"/>
      <c r="T54" s="38">
        <v>0</v>
      </c>
      <c r="U54" s="38"/>
      <c r="V54" s="38">
        <v>0</v>
      </c>
      <c r="W54" s="38"/>
      <c r="X54" s="38">
        <v>0</v>
      </c>
      <c r="Y54" s="38"/>
      <c r="Z54" s="38">
        <v>0</v>
      </c>
      <c r="AA54" s="38"/>
      <c r="AB54" s="38">
        <v>0</v>
      </c>
      <c r="AC54" s="38"/>
      <c r="AD54" s="38">
        <v>0</v>
      </c>
      <c r="AE54" s="38"/>
      <c r="AF54" s="27"/>
      <c r="AG54" s="28"/>
      <c r="AH54" s="28"/>
      <c r="AI54" s="22"/>
    </row>
    <row r="55" spans="1:35" s="29" customFormat="1" ht="16.5" hidden="1" x14ac:dyDescent="0.25">
      <c r="A55" s="37" t="s">
        <v>28</v>
      </c>
      <c r="B55" s="38">
        <f t="shared" si="25"/>
        <v>5</v>
      </c>
      <c r="C55" s="38"/>
      <c r="D55" s="38"/>
      <c r="E55" s="38"/>
      <c r="F55" s="38"/>
      <c r="G55" s="34" t="e">
        <f t="shared" si="21"/>
        <v>#DIV/0!</v>
      </c>
      <c r="H55" s="36">
        <v>0</v>
      </c>
      <c r="I55" s="36"/>
      <c r="J55" s="36">
        <v>0</v>
      </c>
      <c r="K55" s="36"/>
      <c r="L55" s="36">
        <v>0</v>
      </c>
      <c r="M55" s="36"/>
      <c r="N55" s="36">
        <v>0</v>
      </c>
      <c r="O55" s="36"/>
      <c r="P55" s="36">
        <v>0</v>
      </c>
      <c r="Q55" s="36"/>
      <c r="R55" s="36">
        <v>0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  <c r="Z55" s="36">
        <v>0</v>
      </c>
      <c r="AA55" s="36"/>
      <c r="AB55" s="36">
        <v>0</v>
      </c>
      <c r="AC55" s="36"/>
      <c r="AD55" s="36">
        <v>5</v>
      </c>
      <c r="AE55" s="36"/>
      <c r="AF55" s="27"/>
      <c r="AG55" s="28"/>
      <c r="AH55" s="28"/>
      <c r="AI55" s="22"/>
    </row>
    <row r="56" spans="1:35" s="29" customFormat="1" ht="16.5" hidden="1" x14ac:dyDescent="0.25">
      <c r="A56" s="37" t="s">
        <v>32</v>
      </c>
      <c r="B56" s="38">
        <f t="shared" si="25"/>
        <v>0</v>
      </c>
      <c r="C56" s="38"/>
      <c r="D56" s="38"/>
      <c r="E56" s="38"/>
      <c r="F56" s="38"/>
      <c r="G56" s="34" t="e">
        <f t="shared" si="21"/>
        <v>#DIV/0!</v>
      </c>
      <c r="H56" s="38">
        <v>0</v>
      </c>
      <c r="I56" s="38"/>
      <c r="J56" s="38">
        <v>0</v>
      </c>
      <c r="K56" s="38"/>
      <c r="L56" s="38">
        <v>0</v>
      </c>
      <c r="M56" s="38"/>
      <c r="N56" s="38">
        <v>0</v>
      </c>
      <c r="O56" s="38"/>
      <c r="P56" s="38">
        <v>0</v>
      </c>
      <c r="Q56" s="38"/>
      <c r="R56" s="38">
        <v>0</v>
      </c>
      <c r="S56" s="38"/>
      <c r="T56" s="38">
        <v>0</v>
      </c>
      <c r="U56" s="38"/>
      <c r="V56" s="38">
        <v>0</v>
      </c>
      <c r="W56" s="38"/>
      <c r="X56" s="38">
        <v>0</v>
      </c>
      <c r="Y56" s="38"/>
      <c r="Z56" s="38">
        <v>0</v>
      </c>
      <c r="AA56" s="38"/>
      <c r="AB56" s="38">
        <v>0</v>
      </c>
      <c r="AC56" s="38"/>
      <c r="AD56" s="38">
        <v>0</v>
      </c>
      <c r="AE56" s="38"/>
      <c r="AF56" s="27"/>
      <c r="AG56" s="28"/>
      <c r="AH56" s="28"/>
      <c r="AI56" s="22"/>
    </row>
    <row r="57" spans="1:35" s="29" customFormat="1" ht="49.5" x14ac:dyDescent="0.25">
      <c r="A57" s="33" t="s">
        <v>39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27"/>
      <c r="AG57" s="28"/>
      <c r="AH57" s="28"/>
      <c r="AI57" s="22"/>
    </row>
    <row r="58" spans="1:35" s="46" customFormat="1" ht="16.5" x14ac:dyDescent="0.25">
      <c r="A58" s="33" t="s">
        <v>25</v>
      </c>
      <c r="B58" s="34">
        <f>B59+B60+B61</f>
        <v>8141.4</v>
      </c>
      <c r="C58" s="34">
        <f t="shared" ref="C58:E58" si="26">C59+C60+C61</f>
        <v>0</v>
      </c>
      <c r="D58" s="34">
        <f t="shared" si="26"/>
        <v>0</v>
      </c>
      <c r="E58" s="34">
        <f t="shared" si="26"/>
        <v>0</v>
      </c>
      <c r="F58" s="34">
        <f t="shared" ref="F58:F63" si="27">E58/B58*100</f>
        <v>0</v>
      </c>
      <c r="G58" s="34" t="e">
        <f t="shared" ref="G58:G63" si="28">E58/C58*100</f>
        <v>#DIV/0!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f>AD61+AD60</f>
        <v>8141.4</v>
      </c>
      <c r="AE58" s="35">
        <v>0</v>
      </c>
      <c r="AF58" s="170" t="s">
        <v>40</v>
      </c>
      <c r="AG58" s="6"/>
      <c r="AH58" s="6"/>
      <c r="AI58" s="23"/>
    </row>
    <row r="59" spans="1:35" s="46" customFormat="1" ht="16.5" x14ac:dyDescent="0.25">
      <c r="A59" s="37" t="s">
        <v>26</v>
      </c>
      <c r="B59" s="38">
        <v>0</v>
      </c>
      <c r="C59" s="38">
        <f>H59</f>
        <v>0</v>
      </c>
      <c r="D59" s="38">
        <v>0</v>
      </c>
      <c r="E59" s="38">
        <v>0</v>
      </c>
      <c r="F59" s="34" t="e">
        <f t="shared" si="27"/>
        <v>#DIV/0!</v>
      </c>
      <c r="G59" s="34" t="e">
        <f t="shared" si="28"/>
        <v>#DIV/0!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171"/>
      <c r="AG59" s="6"/>
      <c r="AH59" s="6"/>
      <c r="AI59" s="23"/>
    </row>
    <row r="60" spans="1:35" s="46" customFormat="1" ht="16.5" x14ac:dyDescent="0.25">
      <c r="A60" s="37" t="s">
        <v>36</v>
      </c>
      <c r="B60" s="38">
        <f>H60+J60+L60+N60+P60+R60+T60+V60+X60+Z60+AB60+AD60</f>
        <v>0</v>
      </c>
      <c r="C60" s="38">
        <f>H60</f>
        <v>0</v>
      </c>
      <c r="D60" s="38">
        <v>0</v>
      </c>
      <c r="E60" s="38">
        <v>0</v>
      </c>
      <c r="F60" s="34" t="e">
        <f t="shared" si="27"/>
        <v>#DIV/0!</v>
      </c>
      <c r="G60" s="34" t="e">
        <f t="shared" si="28"/>
        <v>#DIV/0!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171"/>
      <c r="AG60" s="6"/>
      <c r="AH60" s="6"/>
      <c r="AI60" s="23"/>
    </row>
    <row r="61" spans="1:35" s="46" customFormat="1" ht="16.5" x14ac:dyDescent="0.25">
      <c r="A61" s="37" t="s">
        <v>28</v>
      </c>
      <c r="B61" s="38">
        <f>H61+J61+L61+N61+P61+R61+T61+V61+X61+Z61+AB61+AD61</f>
        <v>8141.4</v>
      </c>
      <c r="C61" s="38">
        <f>H61</f>
        <v>0</v>
      </c>
      <c r="D61" s="38">
        <v>0</v>
      </c>
      <c r="E61" s="38">
        <v>0</v>
      </c>
      <c r="F61" s="34">
        <f t="shared" si="27"/>
        <v>0</v>
      </c>
      <c r="G61" s="34" t="e">
        <f t="shared" si="28"/>
        <v>#DIV/0!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8141.4</v>
      </c>
      <c r="AE61" s="36">
        <v>0</v>
      </c>
      <c r="AF61" s="171"/>
      <c r="AG61" s="6"/>
      <c r="AH61" s="6"/>
      <c r="AI61" s="23"/>
    </row>
    <row r="62" spans="1:35" s="46" customFormat="1" ht="16.5" x14ac:dyDescent="0.25">
      <c r="A62" s="37" t="s">
        <v>32</v>
      </c>
      <c r="B62" s="36">
        <v>0</v>
      </c>
      <c r="C62" s="36">
        <f>H62</f>
        <v>0</v>
      </c>
      <c r="D62" s="36">
        <v>0</v>
      </c>
      <c r="E62" s="36">
        <v>0</v>
      </c>
      <c r="F62" s="35" t="e">
        <f t="shared" si="27"/>
        <v>#DIV/0!</v>
      </c>
      <c r="G62" s="35" t="e">
        <f t="shared" si="28"/>
        <v>#DIV/0!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171"/>
      <c r="AG62" s="6"/>
      <c r="AH62" s="6"/>
      <c r="AI62" s="23"/>
    </row>
    <row r="63" spans="1:35" s="46" customFormat="1" ht="16.5" x14ac:dyDescent="0.25">
      <c r="A63" s="37" t="s">
        <v>65</v>
      </c>
      <c r="B63" s="36">
        <v>0</v>
      </c>
      <c r="C63" s="36">
        <f>H63</f>
        <v>0</v>
      </c>
      <c r="D63" s="36">
        <v>0</v>
      </c>
      <c r="E63" s="36">
        <v>0</v>
      </c>
      <c r="F63" s="35" t="e">
        <f t="shared" si="27"/>
        <v>#DIV/0!</v>
      </c>
      <c r="G63" s="35" t="e">
        <f t="shared" si="28"/>
        <v>#DIV/0!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172"/>
      <c r="AG63" s="6"/>
      <c r="AH63" s="6"/>
      <c r="AI63" s="23"/>
    </row>
    <row r="64" spans="1:35" s="29" customFormat="1" ht="51.75" hidden="1" customHeight="1" x14ac:dyDescent="0.25">
      <c r="A64" s="173" t="s">
        <v>41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5"/>
      <c r="AF64" s="27"/>
      <c r="AG64" s="28"/>
      <c r="AH64" s="28"/>
      <c r="AI64" s="22"/>
    </row>
    <row r="65" spans="1:35" s="46" customFormat="1" ht="16.5" hidden="1" x14ac:dyDescent="0.25">
      <c r="A65" s="33" t="s">
        <v>25</v>
      </c>
      <c r="B65" s="34">
        <f>B68+B70</f>
        <v>0</v>
      </c>
      <c r="C65" s="34">
        <f t="shared" ref="C65:E70" si="29">C68+C70</f>
        <v>0</v>
      </c>
      <c r="D65" s="34">
        <f t="shared" si="29"/>
        <v>0</v>
      </c>
      <c r="E65" s="34">
        <f t="shared" si="29"/>
        <v>0</v>
      </c>
      <c r="F65" s="34" t="e">
        <f t="shared" ref="F65:F70" si="30">E65/B65*100</f>
        <v>#DIV/0!</v>
      </c>
      <c r="G65" s="34" t="e">
        <f>E65/C65*100</f>
        <v>#DIV/0!</v>
      </c>
      <c r="H65" s="35">
        <f>H68+H70</f>
        <v>0</v>
      </c>
      <c r="I65" s="35">
        <f t="shared" ref="I65:AE70" si="31">I68+I70</f>
        <v>0</v>
      </c>
      <c r="J65" s="35">
        <f t="shared" si="31"/>
        <v>0</v>
      </c>
      <c r="K65" s="35">
        <f t="shared" si="31"/>
        <v>0</v>
      </c>
      <c r="L65" s="35">
        <f t="shared" si="31"/>
        <v>0</v>
      </c>
      <c r="M65" s="35">
        <f t="shared" si="31"/>
        <v>0</v>
      </c>
      <c r="N65" s="35">
        <f t="shared" si="31"/>
        <v>0</v>
      </c>
      <c r="O65" s="35">
        <f t="shared" si="31"/>
        <v>0</v>
      </c>
      <c r="P65" s="35">
        <f t="shared" si="31"/>
        <v>0</v>
      </c>
      <c r="Q65" s="35">
        <f t="shared" si="31"/>
        <v>0</v>
      </c>
      <c r="R65" s="35">
        <f t="shared" si="31"/>
        <v>0</v>
      </c>
      <c r="S65" s="35">
        <f t="shared" si="31"/>
        <v>0</v>
      </c>
      <c r="T65" s="35">
        <f t="shared" si="31"/>
        <v>0</v>
      </c>
      <c r="U65" s="35">
        <f t="shared" si="31"/>
        <v>0</v>
      </c>
      <c r="V65" s="35">
        <f t="shared" si="31"/>
        <v>0</v>
      </c>
      <c r="W65" s="35">
        <f t="shared" si="31"/>
        <v>0</v>
      </c>
      <c r="X65" s="35">
        <f t="shared" si="31"/>
        <v>0</v>
      </c>
      <c r="Y65" s="35">
        <f t="shared" si="31"/>
        <v>0</v>
      </c>
      <c r="Z65" s="35">
        <f t="shared" si="31"/>
        <v>0</v>
      </c>
      <c r="AA65" s="35">
        <f t="shared" si="31"/>
        <v>0</v>
      </c>
      <c r="AB65" s="35">
        <f t="shared" si="31"/>
        <v>0</v>
      </c>
      <c r="AC65" s="35">
        <f t="shared" si="31"/>
        <v>0</v>
      </c>
      <c r="AD65" s="35">
        <f t="shared" si="31"/>
        <v>0</v>
      </c>
      <c r="AE65" s="35">
        <f t="shared" si="31"/>
        <v>0</v>
      </c>
      <c r="AF65" s="170"/>
      <c r="AG65" s="6"/>
      <c r="AH65" s="6"/>
      <c r="AI65" s="23"/>
    </row>
    <row r="66" spans="1:35" s="46" customFormat="1" ht="16.5" hidden="1" x14ac:dyDescent="0.25">
      <c r="A66" s="37" t="s">
        <v>26</v>
      </c>
      <c r="B66" s="38">
        <v>0</v>
      </c>
      <c r="C66" s="34">
        <f t="shared" si="29"/>
        <v>0</v>
      </c>
      <c r="D66" s="34">
        <f t="shared" si="29"/>
        <v>0</v>
      </c>
      <c r="E66" s="34">
        <f t="shared" si="29"/>
        <v>0</v>
      </c>
      <c r="F66" s="34" t="e">
        <f t="shared" si="30"/>
        <v>#DIV/0!</v>
      </c>
      <c r="G66" s="34" t="e">
        <f>E66/C66*100</f>
        <v>#DIV/0!</v>
      </c>
      <c r="H66" s="36">
        <v>0</v>
      </c>
      <c r="I66" s="35">
        <f t="shared" si="31"/>
        <v>0</v>
      </c>
      <c r="J66" s="35">
        <f t="shared" si="31"/>
        <v>0</v>
      </c>
      <c r="K66" s="35">
        <f t="shared" si="31"/>
        <v>0</v>
      </c>
      <c r="L66" s="35">
        <f t="shared" si="31"/>
        <v>0</v>
      </c>
      <c r="M66" s="35">
        <f t="shared" si="31"/>
        <v>0</v>
      </c>
      <c r="N66" s="35">
        <f t="shared" si="31"/>
        <v>0</v>
      </c>
      <c r="O66" s="35">
        <f t="shared" si="31"/>
        <v>0</v>
      </c>
      <c r="P66" s="36">
        <v>0</v>
      </c>
      <c r="Q66" s="35">
        <f t="shared" si="31"/>
        <v>0</v>
      </c>
      <c r="R66" s="34">
        <f t="shared" si="31"/>
        <v>0</v>
      </c>
      <c r="S66" s="34">
        <f t="shared" si="31"/>
        <v>0</v>
      </c>
      <c r="T66" s="34">
        <f t="shared" si="31"/>
        <v>0</v>
      </c>
      <c r="U66" s="34">
        <f t="shared" si="31"/>
        <v>0</v>
      </c>
      <c r="V66" s="34">
        <f t="shared" si="31"/>
        <v>0</v>
      </c>
      <c r="W66" s="34">
        <f t="shared" si="31"/>
        <v>0</v>
      </c>
      <c r="X66" s="34">
        <f t="shared" si="31"/>
        <v>0</v>
      </c>
      <c r="Y66" s="34">
        <f t="shared" si="31"/>
        <v>0</v>
      </c>
      <c r="Z66" s="36">
        <v>0</v>
      </c>
      <c r="AA66" s="35">
        <f t="shared" si="31"/>
        <v>0</v>
      </c>
      <c r="AB66" s="35">
        <f t="shared" si="31"/>
        <v>0</v>
      </c>
      <c r="AC66" s="35">
        <f t="shared" si="31"/>
        <v>0</v>
      </c>
      <c r="AD66" s="36">
        <v>0</v>
      </c>
      <c r="AE66" s="36">
        <v>0</v>
      </c>
      <c r="AF66" s="171"/>
      <c r="AG66" s="6"/>
      <c r="AH66" s="6"/>
      <c r="AI66" s="23"/>
    </row>
    <row r="67" spans="1:35" s="46" customFormat="1" ht="16.5" hidden="1" x14ac:dyDescent="0.2">
      <c r="A67" s="40" t="s">
        <v>27</v>
      </c>
      <c r="B67" s="38">
        <f>H67+J67+L67+N67+P67+R67+T67+V67+X67+Z67+AB67+AD67</f>
        <v>0</v>
      </c>
      <c r="C67" s="34">
        <f t="shared" si="29"/>
        <v>0</v>
      </c>
      <c r="D67" s="34">
        <f t="shared" si="29"/>
        <v>0</v>
      </c>
      <c r="E67" s="34">
        <f t="shared" si="29"/>
        <v>0</v>
      </c>
      <c r="F67" s="34" t="e">
        <f t="shared" si="30"/>
        <v>#DIV/0!</v>
      </c>
      <c r="G67" s="34" t="e">
        <f t="shared" ref="G67:G68" si="32">E67/C67*100</f>
        <v>#DIV/0!</v>
      </c>
      <c r="H67" s="36">
        <v>0</v>
      </c>
      <c r="I67" s="35">
        <f t="shared" si="31"/>
        <v>0</v>
      </c>
      <c r="J67" s="35">
        <f t="shared" si="31"/>
        <v>0</v>
      </c>
      <c r="K67" s="35">
        <f t="shared" si="31"/>
        <v>0</v>
      </c>
      <c r="L67" s="35">
        <f t="shared" si="31"/>
        <v>0</v>
      </c>
      <c r="M67" s="35">
        <f t="shared" si="31"/>
        <v>0</v>
      </c>
      <c r="N67" s="35">
        <f t="shared" si="31"/>
        <v>0</v>
      </c>
      <c r="O67" s="35">
        <f t="shared" si="31"/>
        <v>0</v>
      </c>
      <c r="P67" s="36">
        <v>0</v>
      </c>
      <c r="Q67" s="35">
        <f t="shared" si="31"/>
        <v>0</v>
      </c>
      <c r="R67" s="34">
        <f t="shared" si="31"/>
        <v>0</v>
      </c>
      <c r="S67" s="34">
        <f t="shared" si="31"/>
        <v>0</v>
      </c>
      <c r="T67" s="34">
        <f t="shared" si="31"/>
        <v>0</v>
      </c>
      <c r="U67" s="34">
        <f t="shared" si="31"/>
        <v>0</v>
      </c>
      <c r="V67" s="34">
        <f t="shared" si="31"/>
        <v>0</v>
      </c>
      <c r="W67" s="34">
        <f t="shared" si="31"/>
        <v>0</v>
      </c>
      <c r="X67" s="34">
        <f t="shared" si="31"/>
        <v>0</v>
      </c>
      <c r="Y67" s="34">
        <f t="shared" si="31"/>
        <v>0</v>
      </c>
      <c r="Z67" s="36">
        <v>0</v>
      </c>
      <c r="AA67" s="35">
        <f t="shared" si="31"/>
        <v>0</v>
      </c>
      <c r="AB67" s="35">
        <f t="shared" si="31"/>
        <v>0</v>
      </c>
      <c r="AC67" s="35">
        <f t="shared" si="31"/>
        <v>0</v>
      </c>
      <c r="AD67" s="36">
        <v>0</v>
      </c>
      <c r="AE67" s="36">
        <v>0</v>
      </c>
      <c r="AF67" s="171"/>
      <c r="AG67" s="6"/>
      <c r="AH67" s="6"/>
      <c r="AI67" s="23"/>
    </row>
    <row r="68" spans="1:35" s="46" customFormat="1" ht="16.5" hidden="1" x14ac:dyDescent="0.25">
      <c r="A68" s="37" t="s">
        <v>28</v>
      </c>
      <c r="B68" s="38">
        <f>H68+J68+L68+N68+P68+R68+T68+V68+X68+Z68+AB68+AD68</f>
        <v>0</v>
      </c>
      <c r="C68" s="34">
        <f t="shared" si="29"/>
        <v>0</v>
      </c>
      <c r="D68" s="34">
        <f t="shared" si="29"/>
        <v>0</v>
      </c>
      <c r="E68" s="34">
        <f t="shared" si="29"/>
        <v>0</v>
      </c>
      <c r="F68" s="34" t="e">
        <f t="shared" si="30"/>
        <v>#DIV/0!</v>
      </c>
      <c r="G68" s="34" t="e">
        <f t="shared" si="32"/>
        <v>#DIV/0!</v>
      </c>
      <c r="H68" s="36">
        <v>0</v>
      </c>
      <c r="I68" s="35">
        <f t="shared" si="31"/>
        <v>0</v>
      </c>
      <c r="J68" s="35">
        <v>0</v>
      </c>
      <c r="K68" s="35">
        <f t="shared" si="31"/>
        <v>0</v>
      </c>
      <c r="L68" s="35">
        <f t="shared" si="31"/>
        <v>0</v>
      </c>
      <c r="M68" s="35">
        <f t="shared" si="31"/>
        <v>0</v>
      </c>
      <c r="N68" s="35">
        <f t="shared" si="31"/>
        <v>0</v>
      </c>
      <c r="O68" s="35">
        <f t="shared" si="31"/>
        <v>0</v>
      </c>
      <c r="P68" s="36">
        <v>0</v>
      </c>
      <c r="Q68" s="35">
        <f t="shared" si="31"/>
        <v>0</v>
      </c>
      <c r="R68" s="34">
        <f t="shared" si="31"/>
        <v>0</v>
      </c>
      <c r="S68" s="34">
        <f t="shared" si="31"/>
        <v>0</v>
      </c>
      <c r="T68" s="34">
        <f t="shared" si="31"/>
        <v>0</v>
      </c>
      <c r="U68" s="34">
        <f t="shared" si="31"/>
        <v>0</v>
      </c>
      <c r="V68" s="34">
        <f t="shared" si="31"/>
        <v>0</v>
      </c>
      <c r="W68" s="34">
        <f t="shared" si="31"/>
        <v>0</v>
      </c>
      <c r="X68" s="34">
        <f t="shared" si="31"/>
        <v>0</v>
      </c>
      <c r="Y68" s="34">
        <f t="shared" si="31"/>
        <v>0</v>
      </c>
      <c r="Z68" s="36">
        <v>0</v>
      </c>
      <c r="AA68" s="35">
        <f t="shared" si="31"/>
        <v>0</v>
      </c>
      <c r="AB68" s="35">
        <f t="shared" si="31"/>
        <v>0</v>
      </c>
      <c r="AC68" s="35">
        <f t="shared" si="31"/>
        <v>0</v>
      </c>
      <c r="AD68" s="36">
        <v>0</v>
      </c>
      <c r="AE68" s="36">
        <v>0</v>
      </c>
      <c r="AF68" s="171"/>
      <c r="AG68" s="6"/>
      <c r="AH68" s="6"/>
      <c r="AI68" s="23"/>
    </row>
    <row r="69" spans="1:35" s="46" customFormat="1" ht="16.5" hidden="1" x14ac:dyDescent="0.25">
      <c r="A69" s="37" t="s">
        <v>32</v>
      </c>
      <c r="B69" s="36">
        <v>0</v>
      </c>
      <c r="C69" s="35">
        <f t="shared" si="29"/>
        <v>0</v>
      </c>
      <c r="D69" s="35">
        <f t="shared" si="29"/>
        <v>0</v>
      </c>
      <c r="E69" s="35">
        <f t="shared" si="29"/>
        <v>0</v>
      </c>
      <c r="F69" s="35" t="e">
        <f t="shared" si="30"/>
        <v>#DIV/0!</v>
      </c>
      <c r="G69" s="35" t="e">
        <f>E69/C69*100</f>
        <v>#DIV/0!</v>
      </c>
      <c r="H69" s="36">
        <v>0</v>
      </c>
      <c r="I69" s="35">
        <f t="shared" si="31"/>
        <v>0</v>
      </c>
      <c r="J69" s="35">
        <f t="shared" si="31"/>
        <v>0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36">
        <v>0</v>
      </c>
      <c r="Q69" s="35">
        <f t="shared" si="31"/>
        <v>0</v>
      </c>
      <c r="R69" s="35">
        <f t="shared" si="31"/>
        <v>0</v>
      </c>
      <c r="S69" s="35">
        <f t="shared" si="31"/>
        <v>0</v>
      </c>
      <c r="T69" s="35">
        <f t="shared" si="31"/>
        <v>0</v>
      </c>
      <c r="U69" s="35">
        <f t="shared" si="31"/>
        <v>0</v>
      </c>
      <c r="V69" s="35">
        <f t="shared" si="31"/>
        <v>0</v>
      </c>
      <c r="W69" s="35">
        <f t="shared" si="31"/>
        <v>0</v>
      </c>
      <c r="X69" s="35">
        <f t="shared" si="31"/>
        <v>0</v>
      </c>
      <c r="Y69" s="35">
        <f t="shared" si="31"/>
        <v>0</v>
      </c>
      <c r="Z69" s="36">
        <v>0</v>
      </c>
      <c r="AA69" s="35">
        <f t="shared" si="31"/>
        <v>0</v>
      </c>
      <c r="AB69" s="35">
        <f t="shared" si="31"/>
        <v>0</v>
      </c>
      <c r="AC69" s="35">
        <f t="shared" si="31"/>
        <v>0</v>
      </c>
      <c r="AD69" s="36">
        <v>0</v>
      </c>
      <c r="AE69" s="36">
        <v>0</v>
      </c>
      <c r="AF69" s="171"/>
      <c r="AG69" s="6"/>
      <c r="AH69" s="6"/>
      <c r="AI69" s="23"/>
    </row>
    <row r="70" spans="1:35" s="46" customFormat="1" ht="16.5" hidden="1" x14ac:dyDescent="0.25">
      <c r="A70" s="37" t="s">
        <v>65</v>
      </c>
      <c r="B70" s="36">
        <f>H70+J70+L70+N70+P70+R70+T70+V70+X70+Z70+AB70+AD70</f>
        <v>0</v>
      </c>
      <c r="C70" s="35">
        <f t="shared" si="29"/>
        <v>0</v>
      </c>
      <c r="D70" s="35">
        <f t="shared" si="29"/>
        <v>0</v>
      </c>
      <c r="E70" s="35">
        <f t="shared" si="29"/>
        <v>0</v>
      </c>
      <c r="F70" s="35" t="e">
        <f t="shared" si="30"/>
        <v>#DIV/0!</v>
      </c>
      <c r="G70" s="35" t="e">
        <f>E70/C70*100</f>
        <v>#DIV/0!</v>
      </c>
      <c r="H70" s="36">
        <v>0</v>
      </c>
      <c r="I70" s="35">
        <f t="shared" si="31"/>
        <v>0</v>
      </c>
      <c r="J70" s="35">
        <f t="shared" si="31"/>
        <v>0</v>
      </c>
      <c r="K70" s="35">
        <f t="shared" si="31"/>
        <v>0</v>
      </c>
      <c r="L70" s="35">
        <f t="shared" si="31"/>
        <v>0</v>
      </c>
      <c r="M70" s="35">
        <f t="shared" si="31"/>
        <v>0</v>
      </c>
      <c r="N70" s="35">
        <f t="shared" si="31"/>
        <v>0</v>
      </c>
      <c r="O70" s="35">
        <f t="shared" si="31"/>
        <v>0</v>
      </c>
      <c r="P70" s="36">
        <v>0</v>
      </c>
      <c r="Q70" s="35">
        <f t="shared" si="31"/>
        <v>0</v>
      </c>
      <c r="R70" s="35">
        <f t="shared" si="31"/>
        <v>0</v>
      </c>
      <c r="S70" s="35">
        <f t="shared" si="31"/>
        <v>0</v>
      </c>
      <c r="T70" s="35">
        <f t="shared" si="31"/>
        <v>0</v>
      </c>
      <c r="U70" s="35">
        <f t="shared" si="31"/>
        <v>0</v>
      </c>
      <c r="V70" s="35">
        <f t="shared" si="31"/>
        <v>0</v>
      </c>
      <c r="W70" s="35">
        <f t="shared" si="31"/>
        <v>0</v>
      </c>
      <c r="X70" s="35">
        <f t="shared" si="31"/>
        <v>0</v>
      </c>
      <c r="Y70" s="35">
        <f t="shared" si="31"/>
        <v>0</v>
      </c>
      <c r="Z70" s="36">
        <v>0</v>
      </c>
      <c r="AA70" s="35">
        <f t="shared" si="31"/>
        <v>0</v>
      </c>
      <c r="AB70" s="35">
        <f t="shared" si="31"/>
        <v>0</v>
      </c>
      <c r="AC70" s="35">
        <f t="shared" si="31"/>
        <v>0</v>
      </c>
      <c r="AD70" s="36">
        <v>0</v>
      </c>
      <c r="AE70" s="36">
        <v>0</v>
      </c>
      <c r="AF70" s="172"/>
      <c r="AG70" s="6"/>
      <c r="AH70" s="6"/>
      <c r="AI70" s="23"/>
    </row>
    <row r="71" spans="1:35" s="29" customFormat="1" ht="56.25" hidden="1" customHeight="1" x14ac:dyDescent="0.25">
      <c r="A71" s="49" t="s">
        <v>70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27"/>
      <c r="AG71" s="28"/>
      <c r="AH71" s="28"/>
      <c r="AI71" s="22"/>
    </row>
    <row r="72" spans="1:35" s="46" customFormat="1" ht="35.1" hidden="1" customHeight="1" x14ac:dyDescent="0.25">
      <c r="A72" s="39" t="s">
        <v>25</v>
      </c>
      <c r="B72" s="34">
        <v>0</v>
      </c>
      <c r="C72" s="34">
        <f t="shared" ref="C72:E76" si="33">C75+C77</f>
        <v>0</v>
      </c>
      <c r="D72" s="34">
        <f t="shared" si="33"/>
        <v>0</v>
      </c>
      <c r="E72" s="34">
        <f t="shared" si="33"/>
        <v>0</v>
      </c>
      <c r="F72" s="34" t="e">
        <f t="shared" ref="F72:F77" si="34">E72/B72*100</f>
        <v>#DIV/0!</v>
      </c>
      <c r="G72" s="34" t="e">
        <f>E72/C72*100</f>
        <v>#DIV/0!</v>
      </c>
      <c r="H72" s="35">
        <v>0</v>
      </c>
      <c r="I72" s="35">
        <f t="shared" ref="I72:AE76" si="35">I75+I77</f>
        <v>0</v>
      </c>
      <c r="J72" s="35">
        <f t="shared" si="35"/>
        <v>0</v>
      </c>
      <c r="K72" s="35">
        <f t="shared" si="35"/>
        <v>0</v>
      </c>
      <c r="L72" s="35">
        <f t="shared" si="35"/>
        <v>0</v>
      </c>
      <c r="M72" s="35">
        <f t="shared" si="35"/>
        <v>0</v>
      </c>
      <c r="N72" s="35">
        <f t="shared" si="35"/>
        <v>0</v>
      </c>
      <c r="O72" s="35">
        <f t="shared" si="35"/>
        <v>0</v>
      </c>
      <c r="P72" s="35">
        <f t="shared" si="35"/>
        <v>0</v>
      </c>
      <c r="Q72" s="35">
        <f t="shared" si="35"/>
        <v>0</v>
      </c>
      <c r="R72" s="35">
        <f t="shared" si="35"/>
        <v>0</v>
      </c>
      <c r="S72" s="35">
        <f t="shared" si="35"/>
        <v>0</v>
      </c>
      <c r="T72" s="35">
        <f t="shared" si="35"/>
        <v>0</v>
      </c>
      <c r="U72" s="35">
        <f t="shared" si="35"/>
        <v>0</v>
      </c>
      <c r="V72" s="35">
        <f t="shared" si="35"/>
        <v>0</v>
      </c>
      <c r="W72" s="35">
        <f t="shared" si="35"/>
        <v>0</v>
      </c>
      <c r="X72" s="35">
        <f t="shared" si="35"/>
        <v>0</v>
      </c>
      <c r="Y72" s="35">
        <f t="shared" si="35"/>
        <v>0</v>
      </c>
      <c r="Z72" s="35">
        <f t="shared" si="35"/>
        <v>0</v>
      </c>
      <c r="AA72" s="35">
        <f t="shared" si="35"/>
        <v>0</v>
      </c>
      <c r="AB72" s="35">
        <f t="shared" si="35"/>
        <v>0</v>
      </c>
      <c r="AC72" s="35">
        <f t="shared" si="35"/>
        <v>0</v>
      </c>
      <c r="AD72" s="35">
        <v>0</v>
      </c>
      <c r="AE72" s="35">
        <f t="shared" si="35"/>
        <v>0</v>
      </c>
      <c r="AF72" s="152"/>
      <c r="AG72" s="6"/>
      <c r="AH72" s="6"/>
      <c r="AI72" s="23"/>
    </row>
    <row r="73" spans="1:35" s="46" customFormat="1" ht="15" hidden="1" customHeight="1" x14ac:dyDescent="0.25">
      <c r="A73" s="47" t="s">
        <v>26</v>
      </c>
      <c r="B73" s="38">
        <v>0</v>
      </c>
      <c r="C73" s="34">
        <f t="shared" si="33"/>
        <v>0</v>
      </c>
      <c r="D73" s="34">
        <f t="shared" si="33"/>
        <v>0</v>
      </c>
      <c r="E73" s="34">
        <f t="shared" si="33"/>
        <v>0</v>
      </c>
      <c r="F73" s="34" t="e">
        <f t="shared" si="34"/>
        <v>#DIV/0!</v>
      </c>
      <c r="G73" s="34" t="e">
        <f>E73/C73*100</f>
        <v>#DIV/0!</v>
      </c>
      <c r="H73" s="36">
        <v>0</v>
      </c>
      <c r="I73" s="35">
        <f t="shared" si="35"/>
        <v>0</v>
      </c>
      <c r="J73" s="35">
        <f t="shared" si="35"/>
        <v>0</v>
      </c>
      <c r="K73" s="35">
        <f t="shared" si="35"/>
        <v>0</v>
      </c>
      <c r="L73" s="35">
        <f t="shared" si="35"/>
        <v>0</v>
      </c>
      <c r="M73" s="35">
        <f t="shared" si="35"/>
        <v>0</v>
      </c>
      <c r="N73" s="35">
        <f t="shared" si="35"/>
        <v>0</v>
      </c>
      <c r="O73" s="35">
        <f t="shared" si="35"/>
        <v>0</v>
      </c>
      <c r="P73" s="36">
        <v>0</v>
      </c>
      <c r="Q73" s="35">
        <f t="shared" si="35"/>
        <v>0</v>
      </c>
      <c r="R73" s="34">
        <f t="shared" si="35"/>
        <v>0</v>
      </c>
      <c r="S73" s="34">
        <f t="shared" si="35"/>
        <v>0</v>
      </c>
      <c r="T73" s="34">
        <f t="shared" si="35"/>
        <v>0</v>
      </c>
      <c r="U73" s="34">
        <f t="shared" si="35"/>
        <v>0</v>
      </c>
      <c r="V73" s="34">
        <f t="shared" si="35"/>
        <v>0</v>
      </c>
      <c r="W73" s="34">
        <f t="shared" si="35"/>
        <v>0</v>
      </c>
      <c r="X73" s="34">
        <f t="shared" si="35"/>
        <v>0</v>
      </c>
      <c r="Y73" s="34">
        <f t="shared" si="35"/>
        <v>0</v>
      </c>
      <c r="Z73" s="36">
        <v>0</v>
      </c>
      <c r="AA73" s="35">
        <f t="shared" si="35"/>
        <v>0</v>
      </c>
      <c r="AB73" s="35">
        <f t="shared" si="35"/>
        <v>0</v>
      </c>
      <c r="AC73" s="35">
        <f t="shared" si="35"/>
        <v>0</v>
      </c>
      <c r="AD73" s="36">
        <v>0</v>
      </c>
      <c r="AE73" s="36">
        <v>0</v>
      </c>
      <c r="AF73" s="150"/>
      <c r="AG73" s="6"/>
      <c r="AH73" s="6"/>
      <c r="AI73" s="23"/>
    </row>
    <row r="74" spans="1:35" s="46" customFormat="1" ht="15" hidden="1" customHeight="1" x14ac:dyDescent="0.25">
      <c r="A74" s="50" t="s">
        <v>27</v>
      </c>
      <c r="B74" s="38">
        <f>H74+J74+L74+N74+P74+R74+T74+V74+X74+Z74+AB74+AD74</f>
        <v>0</v>
      </c>
      <c r="C74" s="34">
        <f t="shared" si="33"/>
        <v>0</v>
      </c>
      <c r="D74" s="34">
        <f t="shared" si="33"/>
        <v>0</v>
      </c>
      <c r="E74" s="34">
        <f t="shared" si="33"/>
        <v>0</v>
      </c>
      <c r="F74" s="34" t="e">
        <f t="shared" si="34"/>
        <v>#DIV/0!</v>
      </c>
      <c r="G74" s="34" t="e">
        <f t="shared" ref="G74:G75" si="36">E74/C74*100</f>
        <v>#DIV/0!</v>
      </c>
      <c r="H74" s="36">
        <v>0</v>
      </c>
      <c r="I74" s="35">
        <f t="shared" si="35"/>
        <v>0</v>
      </c>
      <c r="J74" s="35">
        <f t="shared" si="35"/>
        <v>0</v>
      </c>
      <c r="K74" s="35">
        <f t="shared" si="35"/>
        <v>0</v>
      </c>
      <c r="L74" s="35">
        <f t="shared" si="35"/>
        <v>0</v>
      </c>
      <c r="M74" s="35">
        <f t="shared" si="35"/>
        <v>0</v>
      </c>
      <c r="N74" s="35">
        <f t="shared" si="35"/>
        <v>0</v>
      </c>
      <c r="O74" s="35">
        <f t="shared" si="35"/>
        <v>0</v>
      </c>
      <c r="P74" s="36">
        <v>0</v>
      </c>
      <c r="Q74" s="35">
        <f t="shared" si="35"/>
        <v>0</v>
      </c>
      <c r="R74" s="34">
        <f t="shared" si="35"/>
        <v>0</v>
      </c>
      <c r="S74" s="34">
        <f t="shared" si="35"/>
        <v>0</v>
      </c>
      <c r="T74" s="34">
        <f t="shared" si="35"/>
        <v>0</v>
      </c>
      <c r="U74" s="34">
        <f t="shared" si="35"/>
        <v>0</v>
      </c>
      <c r="V74" s="34">
        <f t="shared" si="35"/>
        <v>0</v>
      </c>
      <c r="W74" s="34">
        <f t="shared" si="35"/>
        <v>0</v>
      </c>
      <c r="X74" s="34">
        <f t="shared" si="35"/>
        <v>0</v>
      </c>
      <c r="Y74" s="34">
        <f t="shared" si="35"/>
        <v>0</v>
      </c>
      <c r="Z74" s="36">
        <v>0</v>
      </c>
      <c r="AA74" s="35">
        <f t="shared" si="35"/>
        <v>0</v>
      </c>
      <c r="AB74" s="35">
        <f t="shared" si="35"/>
        <v>0</v>
      </c>
      <c r="AC74" s="35">
        <f t="shared" si="35"/>
        <v>0</v>
      </c>
      <c r="AD74" s="36">
        <v>0</v>
      </c>
      <c r="AE74" s="36">
        <v>0</v>
      </c>
      <c r="AF74" s="150"/>
      <c r="AG74" s="6"/>
      <c r="AH74" s="6"/>
      <c r="AI74" s="23"/>
    </row>
    <row r="75" spans="1:35" s="46" customFormat="1" ht="15" hidden="1" customHeight="1" x14ac:dyDescent="0.25">
      <c r="A75" s="47" t="s">
        <v>28</v>
      </c>
      <c r="B75" s="38">
        <f>H75+J75+L75+N75+P75+R75+T75+V75+X75+Z75+AB75+AD75</f>
        <v>0</v>
      </c>
      <c r="C75" s="34">
        <f t="shared" si="33"/>
        <v>0</v>
      </c>
      <c r="D75" s="34">
        <f t="shared" si="33"/>
        <v>0</v>
      </c>
      <c r="E75" s="34">
        <f t="shared" si="33"/>
        <v>0</v>
      </c>
      <c r="F75" s="34" t="e">
        <f t="shared" si="34"/>
        <v>#DIV/0!</v>
      </c>
      <c r="G75" s="34" t="e">
        <f t="shared" si="36"/>
        <v>#DIV/0!</v>
      </c>
      <c r="H75" s="36">
        <v>0</v>
      </c>
      <c r="I75" s="35">
        <f t="shared" si="35"/>
        <v>0</v>
      </c>
      <c r="J75" s="35">
        <v>0</v>
      </c>
      <c r="K75" s="35">
        <v>0</v>
      </c>
      <c r="L75" s="35">
        <f t="shared" si="35"/>
        <v>0</v>
      </c>
      <c r="M75" s="35">
        <f t="shared" si="35"/>
        <v>0</v>
      </c>
      <c r="N75" s="35">
        <f t="shared" si="35"/>
        <v>0</v>
      </c>
      <c r="O75" s="35">
        <f t="shared" si="35"/>
        <v>0</v>
      </c>
      <c r="P75" s="36">
        <v>0</v>
      </c>
      <c r="Q75" s="35">
        <f t="shared" si="35"/>
        <v>0</v>
      </c>
      <c r="R75" s="34">
        <f t="shared" si="35"/>
        <v>0</v>
      </c>
      <c r="S75" s="34">
        <f t="shared" si="35"/>
        <v>0</v>
      </c>
      <c r="T75" s="34">
        <f t="shared" si="35"/>
        <v>0</v>
      </c>
      <c r="U75" s="34">
        <f t="shared" si="35"/>
        <v>0</v>
      </c>
      <c r="V75" s="34">
        <f t="shared" si="35"/>
        <v>0</v>
      </c>
      <c r="W75" s="34">
        <f t="shared" si="35"/>
        <v>0</v>
      </c>
      <c r="X75" s="34">
        <f t="shared" si="35"/>
        <v>0</v>
      </c>
      <c r="Y75" s="34">
        <f t="shared" si="35"/>
        <v>0</v>
      </c>
      <c r="Z75" s="36">
        <v>0</v>
      </c>
      <c r="AA75" s="35">
        <f t="shared" si="35"/>
        <v>0</v>
      </c>
      <c r="AB75" s="35">
        <f t="shared" si="35"/>
        <v>0</v>
      </c>
      <c r="AC75" s="35">
        <f t="shared" si="35"/>
        <v>0</v>
      </c>
      <c r="AD75" s="36">
        <v>0</v>
      </c>
      <c r="AE75" s="36">
        <v>0</v>
      </c>
      <c r="AF75" s="150"/>
      <c r="AG75" s="6"/>
      <c r="AH75" s="6"/>
      <c r="AI75" s="23"/>
    </row>
    <row r="76" spans="1:35" s="46" customFormat="1" ht="15" hidden="1" customHeight="1" x14ac:dyDescent="0.25">
      <c r="A76" s="47" t="s">
        <v>32</v>
      </c>
      <c r="B76" s="36">
        <v>0</v>
      </c>
      <c r="C76" s="35">
        <f t="shared" si="33"/>
        <v>0</v>
      </c>
      <c r="D76" s="35">
        <f t="shared" si="33"/>
        <v>0</v>
      </c>
      <c r="E76" s="35">
        <f t="shared" si="33"/>
        <v>0</v>
      </c>
      <c r="F76" s="35" t="e">
        <f t="shared" si="34"/>
        <v>#DIV/0!</v>
      </c>
      <c r="G76" s="35" t="e">
        <f>E76/C76*100</f>
        <v>#DIV/0!</v>
      </c>
      <c r="H76" s="36">
        <v>0</v>
      </c>
      <c r="I76" s="35">
        <f t="shared" si="35"/>
        <v>0</v>
      </c>
      <c r="J76" s="35">
        <f t="shared" si="35"/>
        <v>0</v>
      </c>
      <c r="K76" s="35">
        <f t="shared" si="35"/>
        <v>0</v>
      </c>
      <c r="L76" s="35">
        <f t="shared" si="35"/>
        <v>0</v>
      </c>
      <c r="M76" s="35">
        <f t="shared" si="35"/>
        <v>0</v>
      </c>
      <c r="N76" s="35">
        <f t="shared" si="35"/>
        <v>0</v>
      </c>
      <c r="O76" s="35">
        <f t="shared" si="35"/>
        <v>0</v>
      </c>
      <c r="P76" s="36">
        <v>0</v>
      </c>
      <c r="Q76" s="35">
        <f t="shared" si="35"/>
        <v>0</v>
      </c>
      <c r="R76" s="35">
        <f t="shared" si="35"/>
        <v>0</v>
      </c>
      <c r="S76" s="35">
        <f t="shared" si="35"/>
        <v>0</v>
      </c>
      <c r="T76" s="35">
        <f t="shared" si="35"/>
        <v>0</v>
      </c>
      <c r="U76" s="35">
        <f t="shared" si="35"/>
        <v>0</v>
      </c>
      <c r="V76" s="35">
        <f t="shared" si="35"/>
        <v>0</v>
      </c>
      <c r="W76" s="35">
        <f t="shared" si="35"/>
        <v>0</v>
      </c>
      <c r="X76" s="35">
        <f t="shared" si="35"/>
        <v>0</v>
      </c>
      <c r="Y76" s="35">
        <f t="shared" si="35"/>
        <v>0</v>
      </c>
      <c r="Z76" s="36">
        <v>0</v>
      </c>
      <c r="AA76" s="35">
        <f t="shared" si="35"/>
        <v>0</v>
      </c>
      <c r="AB76" s="35">
        <f t="shared" si="35"/>
        <v>0</v>
      </c>
      <c r="AC76" s="35">
        <f t="shared" si="35"/>
        <v>0</v>
      </c>
      <c r="AD76" s="36">
        <v>0</v>
      </c>
      <c r="AE76" s="36">
        <v>0</v>
      </c>
      <c r="AF76" s="150"/>
      <c r="AG76" s="6"/>
      <c r="AH76" s="6"/>
      <c r="AI76" s="23"/>
    </row>
    <row r="77" spans="1:35" s="46" customFormat="1" ht="15" hidden="1" customHeight="1" x14ac:dyDescent="0.25">
      <c r="A77" s="47" t="s">
        <v>65</v>
      </c>
      <c r="B77" s="36">
        <v>0</v>
      </c>
      <c r="C77" s="35">
        <f>C80+C83</f>
        <v>0</v>
      </c>
      <c r="D77" s="35">
        <f>D80+D83</f>
        <v>0</v>
      </c>
      <c r="E77" s="35">
        <f>E80+E83</f>
        <v>0</v>
      </c>
      <c r="F77" s="35" t="e">
        <f t="shared" si="34"/>
        <v>#DIV/0!</v>
      </c>
      <c r="G77" s="35" t="e">
        <f>E77/C77*100</f>
        <v>#DIV/0!</v>
      </c>
      <c r="H77" s="36">
        <v>0</v>
      </c>
      <c r="I77" s="35">
        <f t="shared" ref="I77:O77" si="37">I80+I83</f>
        <v>0</v>
      </c>
      <c r="J77" s="35">
        <f t="shared" si="37"/>
        <v>0</v>
      </c>
      <c r="K77" s="35">
        <f t="shared" si="37"/>
        <v>0</v>
      </c>
      <c r="L77" s="35">
        <f t="shared" si="37"/>
        <v>0</v>
      </c>
      <c r="M77" s="35">
        <f t="shared" si="37"/>
        <v>0</v>
      </c>
      <c r="N77" s="35">
        <f t="shared" si="37"/>
        <v>0</v>
      </c>
      <c r="O77" s="35">
        <f t="shared" si="37"/>
        <v>0</v>
      </c>
      <c r="P77" s="36">
        <v>0</v>
      </c>
      <c r="Q77" s="35">
        <f t="shared" ref="Q77:Y77" si="38">Q80+Q83</f>
        <v>0</v>
      </c>
      <c r="R77" s="35">
        <f t="shared" si="38"/>
        <v>0</v>
      </c>
      <c r="S77" s="35">
        <f t="shared" si="38"/>
        <v>0</v>
      </c>
      <c r="T77" s="35">
        <f t="shared" si="38"/>
        <v>0</v>
      </c>
      <c r="U77" s="35">
        <f t="shared" si="38"/>
        <v>0</v>
      </c>
      <c r="V77" s="35">
        <f t="shared" si="38"/>
        <v>0</v>
      </c>
      <c r="W77" s="35">
        <f t="shared" si="38"/>
        <v>0</v>
      </c>
      <c r="X77" s="35">
        <f t="shared" si="38"/>
        <v>0</v>
      </c>
      <c r="Y77" s="35">
        <f t="shared" si="38"/>
        <v>0</v>
      </c>
      <c r="Z77" s="36">
        <v>0</v>
      </c>
      <c r="AA77" s="35">
        <f>AA80+AA83</f>
        <v>0</v>
      </c>
      <c r="AB77" s="35">
        <f>AB80+AB83</f>
        <v>0</v>
      </c>
      <c r="AC77" s="35">
        <f>AC80+AC83</f>
        <v>0</v>
      </c>
      <c r="AD77" s="36">
        <v>0</v>
      </c>
      <c r="AE77" s="36">
        <v>0</v>
      </c>
      <c r="AF77" s="151"/>
      <c r="AG77" s="6"/>
      <c r="AH77" s="6"/>
      <c r="AI77" s="23"/>
    </row>
    <row r="78" spans="1:35" s="29" customFormat="1" ht="51.75" customHeight="1" x14ac:dyDescent="0.25">
      <c r="A78" s="49" t="s">
        <v>71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146"/>
      <c r="AG78" s="28"/>
      <c r="AH78" s="28"/>
      <c r="AI78" s="22"/>
    </row>
    <row r="79" spans="1:35" s="29" customFormat="1" ht="16.5" customHeight="1" x14ac:dyDescent="0.25">
      <c r="A79" s="33" t="s">
        <v>25</v>
      </c>
      <c r="B79" s="34">
        <f>B81+B82+B83</f>
        <v>74746.5</v>
      </c>
      <c r="C79" s="34">
        <f t="shared" ref="C79:E79" si="39">C81+C83+C80+C84</f>
        <v>0</v>
      </c>
      <c r="D79" s="34">
        <f t="shared" si="39"/>
        <v>0</v>
      </c>
      <c r="E79" s="34">
        <f t="shared" si="39"/>
        <v>0</v>
      </c>
      <c r="F79" s="34">
        <f t="shared" ref="F79:F84" si="40">E79/B79*100</f>
        <v>0</v>
      </c>
      <c r="G79" s="34" t="e">
        <f>E79/C78*100</f>
        <v>#DIV/0!</v>
      </c>
      <c r="H79" s="34">
        <f>H81+H83</f>
        <v>0</v>
      </c>
      <c r="I79" s="34">
        <f t="shared" ref="I79:AE79" si="41">I81+I83</f>
        <v>0</v>
      </c>
      <c r="J79" s="34">
        <f t="shared" si="41"/>
        <v>0</v>
      </c>
      <c r="K79" s="34">
        <f t="shared" si="41"/>
        <v>0</v>
      </c>
      <c r="L79" s="34">
        <f t="shared" si="41"/>
        <v>0</v>
      </c>
      <c r="M79" s="34">
        <f t="shared" si="41"/>
        <v>0</v>
      </c>
      <c r="N79" s="34">
        <f t="shared" si="41"/>
        <v>0</v>
      </c>
      <c r="O79" s="34">
        <f t="shared" si="41"/>
        <v>0</v>
      </c>
      <c r="P79" s="34">
        <f t="shared" si="41"/>
        <v>0</v>
      </c>
      <c r="Q79" s="34">
        <f t="shared" si="41"/>
        <v>0</v>
      </c>
      <c r="R79" s="34">
        <f t="shared" si="41"/>
        <v>0</v>
      </c>
      <c r="S79" s="34">
        <f t="shared" si="41"/>
        <v>0</v>
      </c>
      <c r="T79" s="34">
        <f t="shared" si="41"/>
        <v>0</v>
      </c>
      <c r="U79" s="34">
        <f t="shared" si="41"/>
        <v>0</v>
      </c>
      <c r="V79" s="34">
        <f t="shared" si="41"/>
        <v>0</v>
      </c>
      <c r="W79" s="34">
        <f t="shared" si="41"/>
        <v>0</v>
      </c>
      <c r="X79" s="34">
        <f t="shared" si="41"/>
        <v>0</v>
      </c>
      <c r="Y79" s="34">
        <f t="shared" si="41"/>
        <v>0</v>
      </c>
      <c r="Z79" s="34">
        <f t="shared" si="41"/>
        <v>0</v>
      </c>
      <c r="AA79" s="34">
        <f t="shared" si="41"/>
        <v>0</v>
      </c>
      <c r="AB79" s="34">
        <f t="shared" si="41"/>
        <v>0</v>
      </c>
      <c r="AC79" s="34">
        <f t="shared" si="41"/>
        <v>0</v>
      </c>
      <c r="AD79" s="34">
        <f t="shared" si="41"/>
        <v>27194</v>
      </c>
      <c r="AE79" s="34">
        <f t="shared" si="41"/>
        <v>0</v>
      </c>
      <c r="AF79" s="152" t="s">
        <v>74</v>
      </c>
      <c r="AG79" s="28"/>
      <c r="AH79" s="28"/>
      <c r="AI79" s="22"/>
    </row>
    <row r="80" spans="1:35" s="29" customFormat="1" ht="16.5" x14ac:dyDescent="0.25">
      <c r="A80" s="52" t="s">
        <v>26</v>
      </c>
      <c r="B80" s="53">
        <f>H80+J80+L80+N80+P80+R80+T80+V80+X80+Z80+AB80+AD80</f>
        <v>0</v>
      </c>
      <c r="C80" s="53">
        <f t="shared" ref="C80:E84" si="42">I80+K80+M80+O80+Q80+S80+U80+W80+Y80+AA80+AC80+AE80</f>
        <v>0</v>
      </c>
      <c r="D80" s="53">
        <f t="shared" si="42"/>
        <v>0</v>
      </c>
      <c r="E80" s="53">
        <f t="shared" si="42"/>
        <v>0</v>
      </c>
      <c r="F80" s="54" t="e">
        <f t="shared" si="40"/>
        <v>#DIV/0!</v>
      </c>
      <c r="G80" s="54" t="e">
        <f>E80/C79*100</f>
        <v>#DIV/0!</v>
      </c>
      <c r="H80" s="53">
        <v>0</v>
      </c>
      <c r="I80" s="54">
        <f>I83+I84</f>
        <v>0</v>
      </c>
      <c r="J80" s="53">
        <v>0</v>
      </c>
      <c r="K80" s="54">
        <f>K83+K84</f>
        <v>0</v>
      </c>
      <c r="L80" s="53">
        <v>0</v>
      </c>
      <c r="M80" s="54">
        <f>M83+M84</f>
        <v>0</v>
      </c>
      <c r="N80" s="53">
        <v>0</v>
      </c>
      <c r="O80" s="54">
        <v>0</v>
      </c>
      <c r="P80" s="53">
        <v>0</v>
      </c>
      <c r="Q80" s="54">
        <f>Q83+Q84</f>
        <v>0</v>
      </c>
      <c r="R80" s="53">
        <v>0</v>
      </c>
      <c r="S80" s="54">
        <f>S83+S84</f>
        <v>0</v>
      </c>
      <c r="T80" s="53">
        <v>0</v>
      </c>
      <c r="U80" s="54">
        <f>U83+U84</f>
        <v>0</v>
      </c>
      <c r="V80" s="53">
        <v>0</v>
      </c>
      <c r="W80" s="54">
        <f>W83+W84</f>
        <v>0</v>
      </c>
      <c r="X80" s="53">
        <v>0</v>
      </c>
      <c r="Y80" s="54">
        <f>Y83+Y84</f>
        <v>0</v>
      </c>
      <c r="Z80" s="53">
        <v>0</v>
      </c>
      <c r="AA80" s="54">
        <f>AA83+AA84</f>
        <v>0</v>
      </c>
      <c r="AB80" s="53">
        <v>0</v>
      </c>
      <c r="AC80" s="54">
        <f>AC83+AC84</f>
        <v>0</v>
      </c>
      <c r="AD80" s="53">
        <v>0</v>
      </c>
      <c r="AE80" s="54">
        <f>AE83+AE84</f>
        <v>0</v>
      </c>
      <c r="AF80" s="150"/>
      <c r="AG80" s="28"/>
      <c r="AH80" s="28"/>
      <c r="AI80" s="22"/>
    </row>
    <row r="81" spans="1:37" s="29" customFormat="1" ht="16.5" x14ac:dyDescent="0.2">
      <c r="A81" s="40" t="s">
        <v>27</v>
      </c>
      <c r="B81" s="53">
        <f>H81+J81+L81+N81+P81+R81+T81+V81+X81+Z81+AB81+AD81</f>
        <v>24746.5</v>
      </c>
      <c r="C81" s="53">
        <f t="shared" si="42"/>
        <v>0</v>
      </c>
      <c r="D81" s="53">
        <f>J81+L81+N81+P81+R81+T81+V81+X81+Z81+AB81</f>
        <v>0</v>
      </c>
      <c r="E81" s="53">
        <f t="shared" si="42"/>
        <v>0</v>
      </c>
      <c r="F81" s="54">
        <f t="shared" si="40"/>
        <v>0</v>
      </c>
      <c r="G81" s="54" t="e">
        <f>E81/C80*100</f>
        <v>#DIV/0!</v>
      </c>
      <c r="H81" s="53">
        <v>0</v>
      </c>
      <c r="I81" s="54">
        <f>I84+I85</f>
        <v>0</v>
      </c>
      <c r="J81" s="53">
        <v>0</v>
      </c>
      <c r="K81" s="54">
        <f>K84+K85</f>
        <v>0</v>
      </c>
      <c r="L81" s="53">
        <v>0</v>
      </c>
      <c r="M81" s="54">
        <f>M84+M85</f>
        <v>0</v>
      </c>
      <c r="N81" s="53">
        <v>0</v>
      </c>
      <c r="O81" s="54">
        <v>0</v>
      </c>
      <c r="P81" s="53">
        <v>0</v>
      </c>
      <c r="Q81" s="54">
        <f>Q84+Q85</f>
        <v>0</v>
      </c>
      <c r="R81" s="53">
        <v>0</v>
      </c>
      <c r="S81" s="54">
        <f>S84+S85</f>
        <v>0</v>
      </c>
      <c r="T81" s="53">
        <v>0</v>
      </c>
      <c r="U81" s="54">
        <f>U84+U85</f>
        <v>0</v>
      </c>
      <c r="V81" s="53">
        <v>0</v>
      </c>
      <c r="W81" s="54">
        <f>W84+W85</f>
        <v>0</v>
      </c>
      <c r="X81" s="53">
        <v>0</v>
      </c>
      <c r="Y81" s="54">
        <f>Y84+Y85</f>
        <v>0</v>
      </c>
      <c r="Z81" s="53">
        <v>0</v>
      </c>
      <c r="AA81" s="54">
        <f>AA84+AA85</f>
        <v>0</v>
      </c>
      <c r="AB81" s="53">
        <v>0</v>
      </c>
      <c r="AC81" s="54">
        <f>AC84+AC85</f>
        <v>0</v>
      </c>
      <c r="AD81" s="38">
        <v>24746.5</v>
      </c>
      <c r="AE81" s="34">
        <f>AE84+AE85</f>
        <v>0</v>
      </c>
      <c r="AF81" s="150"/>
      <c r="AG81" s="28"/>
      <c r="AH81" s="28"/>
      <c r="AI81" s="22"/>
    </row>
    <row r="82" spans="1:37" s="29" customFormat="1" ht="16.5" x14ac:dyDescent="0.25">
      <c r="A82" s="52" t="s">
        <v>28</v>
      </c>
      <c r="B82" s="53">
        <f>H82+J82+L82+N82+P82+R82+T82+V82+X82+Z82+AB82+AD82</f>
        <v>47552.5</v>
      </c>
      <c r="C82" s="53">
        <f t="shared" si="42"/>
        <v>0</v>
      </c>
      <c r="D82" s="53">
        <f t="shared" ref="D82:D83" si="43">J82+L82+N82+P82+R82+T82+V82+X82+Z82+AB82</f>
        <v>0</v>
      </c>
      <c r="E82" s="53">
        <f t="shared" si="42"/>
        <v>0</v>
      </c>
      <c r="F82" s="54">
        <f t="shared" si="40"/>
        <v>0</v>
      </c>
      <c r="G82" s="54" t="e">
        <f>E82/C80*100</f>
        <v>#DIV/0!</v>
      </c>
      <c r="H82" s="55">
        <v>0</v>
      </c>
      <c r="I82" s="56">
        <f>I84+I85</f>
        <v>0</v>
      </c>
      <c r="J82" s="55">
        <v>0</v>
      </c>
      <c r="K82" s="56">
        <f>K84+K85</f>
        <v>0</v>
      </c>
      <c r="L82" s="55">
        <v>0</v>
      </c>
      <c r="M82" s="56">
        <f>M84+M85</f>
        <v>0</v>
      </c>
      <c r="N82" s="55">
        <v>0</v>
      </c>
      <c r="O82" s="56">
        <v>0</v>
      </c>
      <c r="P82" s="55">
        <v>0</v>
      </c>
      <c r="Q82" s="56">
        <f>Q84+Q85</f>
        <v>0</v>
      </c>
      <c r="R82" s="55">
        <v>0</v>
      </c>
      <c r="S82" s="56">
        <f>S84+S85</f>
        <v>0</v>
      </c>
      <c r="T82" s="55">
        <v>0</v>
      </c>
      <c r="U82" s="56">
        <f>U84+U85</f>
        <v>0</v>
      </c>
      <c r="V82" s="55">
        <v>0</v>
      </c>
      <c r="W82" s="56">
        <f>W84+W85</f>
        <v>0</v>
      </c>
      <c r="X82" s="55">
        <v>0</v>
      </c>
      <c r="Y82" s="56">
        <f>Y84+Y85</f>
        <v>0</v>
      </c>
      <c r="Z82" s="55">
        <v>0</v>
      </c>
      <c r="AA82" s="56">
        <f>AA84+AA85</f>
        <v>0</v>
      </c>
      <c r="AB82" s="55">
        <v>0</v>
      </c>
      <c r="AC82" s="56">
        <f>AC84+AC85</f>
        <v>0</v>
      </c>
      <c r="AD82" s="36">
        <v>47552.5</v>
      </c>
      <c r="AE82" s="35">
        <f>AE84+AE85</f>
        <v>0</v>
      </c>
      <c r="AF82" s="150"/>
      <c r="AG82" s="28"/>
      <c r="AH82" s="28"/>
      <c r="AI82" s="22"/>
    </row>
    <row r="83" spans="1:37" s="29" customFormat="1" ht="49.5" x14ac:dyDescent="0.25">
      <c r="A83" s="52" t="s">
        <v>42</v>
      </c>
      <c r="B83" s="53">
        <f>H83+J83+L83+N83+P83+R83+T83+V83+X83+Z83+AB83+AD83</f>
        <v>2447.5</v>
      </c>
      <c r="C83" s="53">
        <f t="shared" si="42"/>
        <v>0</v>
      </c>
      <c r="D83" s="53">
        <f t="shared" si="43"/>
        <v>0</v>
      </c>
      <c r="E83" s="53">
        <f t="shared" si="42"/>
        <v>0</v>
      </c>
      <c r="F83" s="54">
        <f t="shared" si="40"/>
        <v>0</v>
      </c>
      <c r="G83" s="54" t="e">
        <f>E83/C81*100</f>
        <v>#DIV/0!</v>
      </c>
      <c r="H83" s="55">
        <v>0</v>
      </c>
      <c r="I83" s="56">
        <f>I85+I86</f>
        <v>0</v>
      </c>
      <c r="J83" s="55">
        <v>0</v>
      </c>
      <c r="K83" s="56">
        <f>K85+K86</f>
        <v>0</v>
      </c>
      <c r="L83" s="55">
        <v>0</v>
      </c>
      <c r="M83" s="56">
        <f>M85+M86</f>
        <v>0</v>
      </c>
      <c r="N83" s="55">
        <v>0</v>
      </c>
      <c r="O83" s="56">
        <v>0</v>
      </c>
      <c r="P83" s="55">
        <v>0</v>
      </c>
      <c r="Q83" s="56">
        <f>Q85+Q86</f>
        <v>0</v>
      </c>
      <c r="R83" s="55">
        <v>0</v>
      </c>
      <c r="S83" s="56">
        <f>S85+S86</f>
        <v>0</v>
      </c>
      <c r="T83" s="55">
        <v>0</v>
      </c>
      <c r="U83" s="56">
        <f>U85+U86</f>
        <v>0</v>
      </c>
      <c r="V83" s="55">
        <v>0</v>
      </c>
      <c r="W83" s="56">
        <f>W85+W86</f>
        <v>0</v>
      </c>
      <c r="X83" s="55">
        <v>0</v>
      </c>
      <c r="Y83" s="56">
        <f>Y85+Y86</f>
        <v>0</v>
      </c>
      <c r="Z83" s="55">
        <v>0</v>
      </c>
      <c r="AA83" s="56">
        <f>AA85+AA86</f>
        <v>0</v>
      </c>
      <c r="AB83" s="55">
        <v>0</v>
      </c>
      <c r="AC83" s="56">
        <f>AC85+AC86</f>
        <v>0</v>
      </c>
      <c r="AD83" s="36">
        <v>2447.5</v>
      </c>
      <c r="AE83" s="35">
        <f>AE85+AE86</f>
        <v>0</v>
      </c>
      <c r="AF83" s="150"/>
      <c r="AG83" s="28"/>
      <c r="AH83" s="28"/>
      <c r="AI83" s="22"/>
    </row>
    <row r="84" spans="1:37" s="29" customFormat="1" ht="16.5" x14ac:dyDescent="0.25">
      <c r="A84" s="52" t="s">
        <v>65</v>
      </c>
      <c r="B84" s="53">
        <f>H84+J84+L84+N84+P84+R84+T84+V84+X84+Z84+AB84+AD84</f>
        <v>0</v>
      </c>
      <c r="C84" s="53">
        <f t="shared" si="42"/>
        <v>0</v>
      </c>
      <c r="D84" s="53">
        <f t="shared" si="42"/>
        <v>0</v>
      </c>
      <c r="E84" s="53">
        <f t="shared" si="42"/>
        <v>0</v>
      </c>
      <c r="F84" s="54" t="e">
        <f t="shared" si="40"/>
        <v>#DIV/0!</v>
      </c>
      <c r="G84" s="54" t="e">
        <f>E84/C83*100</f>
        <v>#DIV/0!</v>
      </c>
      <c r="H84" s="53">
        <v>0</v>
      </c>
      <c r="I84" s="54">
        <f>I86+I87</f>
        <v>0</v>
      </c>
      <c r="J84" s="53">
        <v>0</v>
      </c>
      <c r="K84" s="54">
        <f>K86+K87</f>
        <v>0</v>
      </c>
      <c r="L84" s="53">
        <v>0</v>
      </c>
      <c r="M84" s="54">
        <f>M86+M87</f>
        <v>0</v>
      </c>
      <c r="N84" s="53">
        <v>0</v>
      </c>
      <c r="O84" s="54">
        <v>0</v>
      </c>
      <c r="P84" s="53">
        <v>0</v>
      </c>
      <c r="Q84" s="54">
        <f>Q86+Q87</f>
        <v>0</v>
      </c>
      <c r="R84" s="53">
        <v>0</v>
      </c>
      <c r="S84" s="54">
        <f>S86+S87</f>
        <v>0</v>
      </c>
      <c r="T84" s="53">
        <v>0</v>
      </c>
      <c r="U84" s="54">
        <f>U86+U87</f>
        <v>0</v>
      </c>
      <c r="V84" s="53">
        <v>0</v>
      </c>
      <c r="W84" s="54">
        <f>W86+W87</f>
        <v>0</v>
      </c>
      <c r="X84" s="53">
        <v>0</v>
      </c>
      <c r="Y84" s="54">
        <f>Y86+Y87</f>
        <v>0</v>
      </c>
      <c r="Z84" s="53">
        <v>0</v>
      </c>
      <c r="AA84" s="54">
        <f>AA86+AA87</f>
        <v>0</v>
      </c>
      <c r="AB84" s="38">
        <v>0</v>
      </c>
      <c r="AC84" s="34">
        <f>AC86+AC87</f>
        <v>0</v>
      </c>
      <c r="AD84" s="53">
        <v>0</v>
      </c>
      <c r="AE84" s="54">
        <f>AE86+AE87</f>
        <v>0</v>
      </c>
      <c r="AF84" s="151"/>
      <c r="AG84" s="28"/>
      <c r="AH84" s="28"/>
      <c r="AI84" s="22"/>
    </row>
    <row r="85" spans="1:37" s="29" customFormat="1" ht="48" customHeight="1" x14ac:dyDescent="0.25">
      <c r="A85" s="49" t="s">
        <v>72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1"/>
      <c r="AC85" s="51"/>
      <c r="AD85" s="57"/>
      <c r="AE85" s="57"/>
      <c r="AF85" s="167" t="s">
        <v>43</v>
      </c>
      <c r="AG85" s="28"/>
      <c r="AH85" s="28"/>
      <c r="AI85" s="22"/>
    </row>
    <row r="86" spans="1:37" s="29" customFormat="1" ht="16.5" x14ac:dyDescent="0.25">
      <c r="A86" s="33" t="s">
        <v>25</v>
      </c>
      <c r="B86" s="54">
        <f>B89+B88</f>
        <v>0</v>
      </c>
      <c r="C86" s="54">
        <f t="shared" ref="C86:E86" si="44">C89</f>
        <v>0</v>
      </c>
      <c r="D86" s="54">
        <f t="shared" si="44"/>
        <v>0</v>
      </c>
      <c r="E86" s="54">
        <f t="shared" si="44"/>
        <v>0</v>
      </c>
      <c r="F86" s="54" t="e">
        <f>E86/B86*100</f>
        <v>#DIV/0!</v>
      </c>
      <c r="G86" s="54" t="e">
        <f>E86/C86*100</f>
        <v>#DIV/0!</v>
      </c>
      <c r="H86" s="54">
        <f>H89</f>
        <v>0</v>
      </c>
      <c r="I86" s="54">
        <f t="shared" ref="I86:AE86" si="45">I89</f>
        <v>0</v>
      </c>
      <c r="J86" s="54">
        <f t="shared" si="45"/>
        <v>0</v>
      </c>
      <c r="K86" s="54">
        <f t="shared" si="45"/>
        <v>0</v>
      </c>
      <c r="L86" s="54">
        <f t="shared" si="45"/>
        <v>0</v>
      </c>
      <c r="M86" s="54">
        <f t="shared" si="45"/>
        <v>0</v>
      </c>
      <c r="N86" s="54">
        <f t="shared" si="45"/>
        <v>0</v>
      </c>
      <c r="O86" s="54">
        <f t="shared" si="45"/>
        <v>0</v>
      </c>
      <c r="P86" s="54">
        <f t="shared" si="45"/>
        <v>0</v>
      </c>
      <c r="Q86" s="54">
        <f t="shared" si="45"/>
        <v>0</v>
      </c>
      <c r="R86" s="54">
        <f t="shared" si="45"/>
        <v>0</v>
      </c>
      <c r="S86" s="54">
        <f t="shared" si="45"/>
        <v>0</v>
      </c>
      <c r="T86" s="54">
        <f t="shared" si="45"/>
        <v>0</v>
      </c>
      <c r="U86" s="54">
        <f t="shared" si="45"/>
        <v>0</v>
      </c>
      <c r="V86" s="54">
        <f t="shared" si="45"/>
        <v>0</v>
      </c>
      <c r="W86" s="54">
        <f t="shared" si="45"/>
        <v>0</v>
      </c>
      <c r="X86" s="54">
        <f t="shared" si="45"/>
        <v>0</v>
      </c>
      <c r="Y86" s="54">
        <f t="shared" si="45"/>
        <v>0</v>
      </c>
      <c r="Z86" s="54">
        <f>Z89+Z88</f>
        <v>0</v>
      </c>
      <c r="AA86" s="54">
        <f t="shared" si="45"/>
        <v>0</v>
      </c>
      <c r="AB86" s="54">
        <f t="shared" si="45"/>
        <v>0</v>
      </c>
      <c r="AC86" s="54">
        <f t="shared" si="45"/>
        <v>0</v>
      </c>
      <c r="AD86" s="54">
        <f t="shared" si="45"/>
        <v>0</v>
      </c>
      <c r="AE86" s="54">
        <f t="shared" si="45"/>
        <v>0</v>
      </c>
      <c r="AF86" s="168"/>
      <c r="AG86" s="28"/>
      <c r="AH86" s="28"/>
      <c r="AI86" s="22"/>
    </row>
    <row r="87" spans="1:37" s="29" customFormat="1" ht="16.5" x14ac:dyDescent="0.25">
      <c r="A87" s="52" t="s">
        <v>26</v>
      </c>
      <c r="B87" s="53">
        <f>H87+J87+L87+N87+P87+R87+T87+V87+X87+Z87+AB87+AD87</f>
        <v>0</v>
      </c>
      <c r="C87" s="54">
        <f t="shared" ref="C87" si="46">H87+J87+L87+N87+P87</f>
        <v>0</v>
      </c>
      <c r="D87" s="54">
        <f>D91</f>
        <v>0</v>
      </c>
      <c r="E87" s="54">
        <f>E91</f>
        <v>0</v>
      </c>
      <c r="F87" s="53">
        <v>0</v>
      </c>
      <c r="G87" s="53">
        <v>0</v>
      </c>
      <c r="H87" s="54">
        <f t="shared" ref="H87:Y87" si="47">H91</f>
        <v>0</v>
      </c>
      <c r="I87" s="54">
        <f t="shared" si="47"/>
        <v>0</v>
      </c>
      <c r="J87" s="54">
        <f t="shared" si="47"/>
        <v>0</v>
      </c>
      <c r="K87" s="54">
        <f t="shared" si="47"/>
        <v>0</v>
      </c>
      <c r="L87" s="54">
        <f t="shared" si="47"/>
        <v>0</v>
      </c>
      <c r="M87" s="54">
        <f t="shared" si="47"/>
        <v>0</v>
      </c>
      <c r="N87" s="54">
        <f t="shared" si="47"/>
        <v>0</v>
      </c>
      <c r="O87" s="54">
        <f t="shared" si="47"/>
        <v>0</v>
      </c>
      <c r="P87" s="54">
        <f t="shared" si="47"/>
        <v>0</v>
      </c>
      <c r="Q87" s="54">
        <f t="shared" si="47"/>
        <v>0</v>
      </c>
      <c r="R87" s="54">
        <f t="shared" si="47"/>
        <v>0</v>
      </c>
      <c r="S87" s="54">
        <f t="shared" si="47"/>
        <v>0</v>
      </c>
      <c r="T87" s="54">
        <f t="shared" si="47"/>
        <v>0</v>
      </c>
      <c r="U87" s="54">
        <f t="shared" si="47"/>
        <v>0</v>
      </c>
      <c r="V87" s="54">
        <f t="shared" si="47"/>
        <v>0</v>
      </c>
      <c r="W87" s="54">
        <f t="shared" si="47"/>
        <v>0</v>
      </c>
      <c r="X87" s="54">
        <f t="shared" si="47"/>
        <v>0</v>
      </c>
      <c r="Y87" s="54">
        <f t="shared" si="47"/>
        <v>0</v>
      </c>
      <c r="Z87" s="54">
        <v>0</v>
      </c>
      <c r="AA87" s="54">
        <f>AA91</f>
        <v>0</v>
      </c>
      <c r="AB87" s="54">
        <f>AB91</f>
        <v>0</v>
      </c>
      <c r="AC87" s="54">
        <f>AC91</f>
        <v>0</v>
      </c>
      <c r="AD87" s="54">
        <v>0</v>
      </c>
      <c r="AE87" s="54">
        <f>AE91</f>
        <v>0</v>
      </c>
      <c r="AF87" s="168"/>
      <c r="AG87" s="28"/>
      <c r="AH87" s="28"/>
      <c r="AI87" s="22"/>
    </row>
    <row r="88" spans="1:37" s="29" customFormat="1" ht="16.5" x14ac:dyDescent="0.2">
      <c r="A88" s="40" t="s">
        <v>27</v>
      </c>
      <c r="B88" s="53">
        <f>H88+J88+L88+N88+P88+R88+T88+V88+X88+Z88+AB88+AD88</f>
        <v>0</v>
      </c>
      <c r="C88" s="53">
        <f t="shared" ref="C88:E88" si="48">I88+K88+M88+O88+Q88+S88+U88+W88+Y88+AA88+AC88+AE88</f>
        <v>0</v>
      </c>
      <c r="D88" s="53">
        <v>0</v>
      </c>
      <c r="E88" s="53">
        <f t="shared" si="48"/>
        <v>0</v>
      </c>
      <c r="F88" s="53">
        <v>0</v>
      </c>
      <c r="G88" s="53">
        <v>0</v>
      </c>
      <c r="H88" s="54">
        <f t="shared" ref="H88:Y88" si="49">H97</f>
        <v>0</v>
      </c>
      <c r="I88" s="54">
        <f t="shared" si="49"/>
        <v>0</v>
      </c>
      <c r="J88" s="54">
        <f t="shared" si="49"/>
        <v>0</v>
      </c>
      <c r="K88" s="54">
        <f t="shared" si="49"/>
        <v>0</v>
      </c>
      <c r="L88" s="54">
        <f t="shared" si="49"/>
        <v>0</v>
      </c>
      <c r="M88" s="54">
        <f t="shared" si="49"/>
        <v>0</v>
      </c>
      <c r="N88" s="54">
        <f t="shared" si="49"/>
        <v>0</v>
      </c>
      <c r="O88" s="54">
        <f t="shared" si="49"/>
        <v>0</v>
      </c>
      <c r="P88" s="54">
        <f t="shared" si="49"/>
        <v>0</v>
      </c>
      <c r="Q88" s="54">
        <f t="shared" si="49"/>
        <v>0</v>
      </c>
      <c r="R88" s="54">
        <f t="shared" si="49"/>
        <v>0</v>
      </c>
      <c r="S88" s="54">
        <f t="shared" si="49"/>
        <v>0</v>
      </c>
      <c r="T88" s="54">
        <f t="shared" si="49"/>
        <v>0</v>
      </c>
      <c r="U88" s="54">
        <f t="shared" si="49"/>
        <v>0</v>
      </c>
      <c r="V88" s="54">
        <f t="shared" si="49"/>
        <v>0</v>
      </c>
      <c r="W88" s="54">
        <f t="shared" si="49"/>
        <v>0</v>
      </c>
      <c r="X88" s="54">
        <f t="shared" si="49"/>
        <v>0</v>
      </c>
      <c r="Y88" s="54">
        <f t="shared" si="49"/>
        <v>0</v>
      </c>
      <c r="Z88" s="54">
        <v>0</v>
      </c>
      <c r="AA88" s="54">
        <f t="shared" ref="AA88:AC89" si="50">AA97</f>
        <v>0</v>
      </c>
      <c r="AB88" s="54">
        <f t="shared" si="50"/>
        <v>0</v>
      </c>
      <c r="AC88" s="54">
        <f t="shared" si="50"/>
        <v>0</v>
      </c>
      <c r="AD88" s="54">
        <v>0</v>
      </c>
      <c r="AE88" s="54">
        <f>AE97</f>
        <v>0</v>
      </c>
      <c r="AF88" s="168"/>
      <c r="AG88" s="28"/>
      <c r="AH88" s="28"/>
      <c r="AI88" s="22"/>
    </row>
    <row r="89" spans="1:37" s="29" customFormat="1" ht="18.75" x14ac:dyDescent="0.25">
      <c r="A89" s="52" t="s">
        <v>28</v>
      </c>
      <c r="B89" s="53">
        <f>H89+J89+L89+N89+P89+R89+T89+V89+X89+Z89+AB89+AD89</f>
        <v>0</v>
      </c>
      <c r="C89" s="54">
        <f>H89+J89+L89+N89+P89</f>
        <v>0</v>
      </c>
      <c r="D89" s="54">
        <f>I89+K89+M89+O89+Q89</f>
        <v>0</v>
      </c>
      <c r="E89" s="54">
        <f>J89+L89+N89+P89+R89</f>
        <v>0</v>
      </c>
      <c r="F89" s="53" t="e">
        <f>E89/B89*100</f>
        <v>#DIV/0!</v>
      </c>
      <c r="G89" s="53" t="e">
        <f>E89/C89*100</f>
        <v>#DIV/0!</v>
      </c>
      <c r="H89" s="54">
        <f t="shared" ref="H89:M89" si="51">H98</f>
        <v>0</v>
      </c>
      <c r="I89" s="54">
        <f t="shared" si="51"/>
        <v>0</v>
      </c>
      <c r="J89" s="54">
        <f t="shared" si="51"/>
        <v>0</v>
      </c>
      <c r="K89" s="54">
        <f t="shared" si="51"/>
        <v>0</v>
      </c>
      <c r="L89" s="54">
        <f t="shared" si="51"/>
        <v>0</v>
      </c>
      <c r="M89" s="54">
        <f t="shared" si="51"/>
        <v>0</v>
      </c>
      <c r="N89" s="54">
        <v>0</v>
      </c>
      <c r="O89" s="58">
        <v>0</v>
      </c>
      <c r="P89" s="54">
        <f t="shared" ref="P89:Y89" si="52">P98</f>
        <v>0</v>
      </c>
      <c r="Q89" s="54">
        <f t="shared" si="52"/>
        <v>0</v>
      </c>
      <c r="R89" s="54">
        <f t="shared" si="52"/>
        <v>0</v>
      </c>
      <c r="S89" s="54">
        <f t="shared" si="52"/>
        <v>0</v>
      </c>
      <c r="T89" s="54">
        <f t="shared" si="52"/>
        <v>0</v>
      </c>
      <c r="U89" s="54">
        <f t="shared" si="52"/>
        <v>0</v>
      </c>
      <c r="V89" s="54">
        <f t="shared" si="52"/>
        <v>0</v>
      </c>
      <c r="W89" s="54">
        <f t="shared" si="52"/>
        <v>0</v>
      </c>
      <c r="X89" s="54">
        <f t="shared" si="52"/>
        <v>0</v>
      </c>
      <c r="Y89" s="54">
        <f t="shared" si="52"/>
        <v>0</v>
      </c>
      <c r="Z89" s="54">
        <v>0</v>
      </c>
      <c r="AA89" s="54">
        <f t="shared" si="50"/>
        <v>0</v>
      </c>
      <c r="AB89" s="54">
        <f t="shared" si="50"/>
        <v>0</v>
      </c>
      <c r="AC89" s="54">
        <f t="shared" si="50"/>
        <v>0</v>
      </c>
      <c r="AD89" s="54">
        <v>0</v>
      </c>
      <c r="AE89" s="54">
        <f>AE98</f>
        <v>0</v>
      </c>
      <c r="AF89" s="168"/>
      <c r="AG89" s="28"/>
      <c r="AH89" s="28"/>
      <c r="AI89" s="22"/>
    </row>
    <row r="90" spans="1:37" s="29" customFormat="1" ht="16.5" x14ac:dyDescent="0.25">
      <c r="A90" s="52" t="s">
        <v>32</v>
      </c>
      <c r="B90" s="53">
        <v>0</v>
      </c>
      <c r="C90" s="54">
        <f>H90+J90+L90+N90+P90</f>
        <v>0</v>
      </c>
      <c r="D90" s="54">
        <f t="shared" ref="D90:E91" si="53">D98</f>
        <v>0</v>
      </c>
      <c r="E90" s="54">
        <f t="shared" si="53"/>
        <v>0</v>
      </c>
      <c r="F90" s="53">
        <v>0</v>
      </c>
      <c r="G90" s="53" t="e">
        <f>E90/C90*100</f>
        <v>#DIV/0!</v>
      </c>
      <c r="H90" s="54">
        <f>H98</f>
        <v>0</v>
      </c>
      <c r="I90" s="54">
        <f t="shared" ref="I90:AC91" si="54">I98</f>
        <v>0</v>
      </c>
      <c r="J90" s="54">
        <f t="shared" si="54"/>
        <v>0</v>
      </c>
      <c r="K90" s="54">
        <f t="shared" si="54"/>
        <v>0</v>
      </c>
      <c r="L90" s="54">
        <f t="shared" si="54"/>
        <v>0</v>
      </c>
      <c r="M90" s="54">
        <f t="shared" si="54"/>
        <v>0</v>
      </c>
      <c r="N90" s="54">
        <f t="shared" si="54"/>
        <v>0</v>
      </c>
      <c r="O90" s="54">
        <f t="shared" si="54"/>
        <v>0</v>
      </c>
      <c r="P90" s="54">
        <f t="shared" si="54"/>
        <v>0</v>
      </c>
      <c r="Q90" s="54">
        <f t="shared" si="54"/>
        <v>0</v>
      </c>
      <c r="R90" s="54">
        <f t="shared" si="54"/>
        <v>0</v>
      </c>
      <c r="S90" s="54">
        <f t="shared" si="54"/>
        <v>0</v>
      </c>
      <c r="T90" s="54">
        <f t="shared" si="54"/>
        <v>0</v>
      </c>
      <c r="U90" s="54">
        <f t="shared" si="54"/>
        <v>0</v>
      </c>
      <c r="V90" s="54">
        <f t="shared" si="54"/>
        <v>0</v>
      </c>
      <c r="W90" s="54">
        <f t="shared" si="54"/>
        <v>0</v>
      </c>
      <c r="X90" s="54">
        <f t="shared" si="54"/>
        <v>0</v>
      </c>
      <c r="Y90" s="54">
        <f t="shared" si="54"/>
        <v>0</v>
      </c>
      <c r="Z90" s="54">
        <v>0</v>
      </c>
      <c r="AA90" s="54">
        <f t="shared" si="54"/>
        <v>0</v>
      </c>
      <c r="AB90" s="54">
        <f t="shared" si="54"/>
        <v>0</v>
      </c>
      <c r="AC90" s="54">
        <f t="shared" si="54"/>
        <v>0</v>
      </c>
      <c r="AD90" s="54">
        <v>0</v>
      </c>
      <c r="AE90" s="54">
        <f>AE98</f>
        <v>0</v>
      </c>
      <c r="AF90" s="168"/>
      <c r="AG90" s="28"/>
      <c r="AH90" s="28"/>
      <c r="AI90" s="22"/>
    </row>
    <row r="91" spans="1:37" s="29" customFormat="1" ht="16.5" x14ac:dyDescent="0.25">
      <c r="A91" s="52" t="s">
        <v>65</v>
      </c>
      <c r="B91" s="53">
        <v>0</v>
      </c>
      <c r="C91" s="54">
        <f>H91+J91+L91+N91+P91</f>
        <v>0</v>
      </c>
      <c r="D91" s="54">
        <f t="shared" si="53"/>
        <v>0</v>
      </c>
      <c r="E91" s="54">
        <f t="shared" si="53"/>
        <v>0</v>
      </c>
      <c r="F91" s="53">
        <v>0</v>
      </c>
      <c r="G91" s="53" t="e">
        <f>E91/C91*100</f>
        <v>#DIV/0!</v>
      </c>
      <c r="H91" s="54">
        <f>H99</f>
        <v>0</v>
      </c>
      <c r="I91" s="54">
        <f t="shared" si="54"/>
        <v>0</v>
      </c>
      <c r="J91" s="54">
        <f t="shared" si="54"/>
        <v>0</v>
      </c>
      <c r="K91" s="54">
        <f t="shared" si="54"/>
        <v>0</v>
      </c>
      <c r="L91" s="54">
        <f t="shared" si="54"/>
        <v>0</v>
      </c>
      <c r="M91" s="54">
        <f t="shared" si="54"/>
        <v>0</v>
      </c>
      <c r="N91" s="54">
        <f t="shared" si="54"/>
        <v>0</v>
      </c>
      <c r="O91" s="54">
        <f t="shared" si="54"/>
        <v>0</v>
      </c>
      <c r="P91" s="54">
        <f t="shared" si="54"/>
        <v>0</v>
      </c>
      <c r="Q91" s="54">
        <f t="shared" si="54"/>
        <v>0</v>
      </c>
      <c r="R91" s="54">
        <f t="shared" si="54"/>
        <v>0</v>
      </c>
      <c r="S91" s="54">
        <f t="shared" si="54"/>
        <v>0</v>
      </c>
      <c r="T91" s="54">
        <f t="shared" si="54"/>
        <v>0</v>
      </c>
      <c r="U91" s="54">
        <f t="shared" si="54"/>
        <v>0</v>
      </c>
      <c r="V91" s="54">
        <f t="shared" si="54"/>
        <v>0</v>
      </c>
      <c r="W91" s="54">
        <f t="shared" si="54"/>
        <v>0</v>
      </c>
      <c r="X91" s="54">
        <f t="shared" si="54"/>
        <v>0</v>
      </c>
      <c r="Y91" s="54">
        <f t="shared" si="54"/>
        <v>0</v>
      </c>
      <c r="Z91" s="54">
        <v>0</v>
      </c>
      <c r="AA91" s="54">
        <f t="shared" si="54"/>
        <v>0</v>
      </c>
      <c r="AB91" s="54">
        <f t="shared" si="54"/>
        <v>0</v>
      </c>
      <c r="AC91" s="54">
        <f t="shared" si="54"/>
        <v>0</v>
      </c>
      <c r="AD91" s="54">
        <v>0</v>
      </c>
      <c r="AE91" s="54">
        <f>AE99</f>
        <v>0</v>
      </c>
      <c r="AF91" s="169"/>
      <c r="AG91" s="28"/>
      <c r="AH91" s="28"/>
      <c r="AI91" s="22"/>
    </row>
    <row r="92" spans="1:37" s="65" customFormat="1" ht="20.100000000000001" customHeight="1" x14ac:dyDescent="0.25">
      <c r="A92" s="59" t="s">
        <v>44</v>
      </c>
      <c r="B92" s="60">
        <f>B94+B95+B96</f>
        <v>136243.20000000001</v>
      </c>
      <c r="C92" s="60">
        <f>C22+C52+C71+C86</f>
        <v>0</v>
      </c>
      <c r="D92" s="60">
        <f>D22+D38+D52+D71+D86</f>
        <v>0</v>
      </c>
      <c r="E92" s="60">
        <f>E22+E38+E52+E71+E86</f>
        <v>0</v>
      </c>
      <c r="F92" s="60">
        <f>E92/B92*100</f>
        <v>0</v>
      </c>
      <c r="G92" s="60" t="e">
        <f>E92/C92*100</f>
        <v>#DIV/0!</v>
      </c>
      <c r="H92" s="60">
        <f t="shared" ref="H92:AE92" si="55">H93+H94+H95+H97</f>
        <v>0</v>
      </c>
      <c r="I92" s="60">
        <f t="shared" si="55"/>
        <v>0</v>
      </c>
      <c r="J92" s="60">
        <f t="shared" si="55"/>
        <v>0</v>
      </c>
      <c r="K92" s="60">
        <f t="shared" si="55"/>
        <v>0</v>
      </c>
      <c r="L92" s="60">
        <f t="shared" si="55"/>
        <v>2163.15</v>
      </c>
      <c r="M92" s="60">
        <f t="shared" si="55"/>
        <v>0</v>
      </c>
      <c r="N92" s="60">
        <f t="shared" si="55"/>
        <v>0</v>
      </c>
      <c r="O92" s="60">
        <f t="shared" si="55"/>
        <v>0</v>
      </c>
      <c r="P92" s="60">
        <f t="shared" si="55"/>
        <v>0</v>
      </c>
      <c r="Q92" s="60">
        <f t="shared" si="55"/>
        <v>0</v>
      </c>
      <c r="R92" s="60">
        <f t="shared" si="55"/>
        <v>0</v>
      </c>
      <c r="S92" s="60">
        <f t="shared" si="55"/>
        <v>0</v>
      </c>
      <c r="T92" s="60">
        <f t="shared" si="55"/>
        <v>0</v>
      </c>
      <c r="U92" s="60">
        <f t="shared" si="55"/>
        <v>0</v>
      </c>
      <c r="V92" s="60">
        <f t="shared" si="55"/>
        <v>0</v>
      </c>
      <c r="W92" s="60">
        <f t="shared" si="55"/>
        <v>0</v>
      </c>
      <c r="X92" s="60">
        <f t="shared" si="55"/>
        <v>45192.119999999995</v>
      </c>
      <c r="Y92" s="60">
        <f t="shared" si="55"/>
        <v>0</v>
      </c>
      <c r="Z92" s="60">
        <f t="shared" si="55"/>
        <v>0</v>
      </c>
      <c r="AA92" s="60">
        <f t="shared" si="55"/>
        <v>0</v>
      </c>
      <c r="AB92" s="60">
        <f t="shared" si="55"/>
        <v>0</v>
      </c>
      <c r="AC92" s="60">
        <f t="shared" si="55"/>
        <v>0</v>
      </c>
      <c r="AD92" s="60">
        <f t="shared" si="55"/>
        <v>72299.03</v>
      </c>
      <c r="AE92" s="60">
        <f t="shared" si="55"/>
        <v>0</v>
      </c>
      <c r="AF92" s="147"/>
      <c r="AG92" s="61"/>
      <c r="AH92" s="62"/>
      <c r="AI92" s="63">
        <f>H92+J92+L92+N92++P92+R92+T92+V92</f>
        <v>2163.15</v>
      </c>
      <c r="AJ92" s="62"/>
      <c r="AK92" s="64"/>
    </row>
    <row r="93" spans="1:37" s="141" customFormat="1" ht="15" customHeight="1" x14ac:dyDescent="0.25">
      <c r="A93" s="136" t="s">
        <v>26</v>
      </c>
      <c r="B93" s="137">
        <f>B15+B27+B66+B80+B87</f>
        <v>0</v>
      </c>
      <c r="C93" s="137">
        <f>C15+C27+C66+C80+C87</f>
        <v>0</v>
      </c>
      <c r="D93" s="137">
        <f>D87+D72+D53+D39+D23</f>
        <v>0</v>
      </c>
      <c r="E93" s="137">
        <f>E87+E72+E53+E39+E23</f>
        <v>0</v>
      </c>
      <c r="F93" s="137" t="e">
        <f t="shared" ref="F93:F96" si="56">E93/B93*100</f>
        <v>#DIV/0!</v>
      </c>
      <c r="G93" s="137" t="e">
        <f t="shared" ref="G93:G96" si="57">E93/C93*100</f>
        <v>#DIV/0!</v>
      </c>
      <c r="H93" s="137">
        <f t="shared" ref="H93:AE93" si="58">H15+H27+H66+H80+H87</f>
        <v>0</v>
      </c>
      <c r="I93" s="137">
        <f t="shared" si="58"/>
        <v>0</v>
      </c>
      <c r="J93" s="137">
        <f t="shared" si="58"/>
        <v>0</v>
      </c>
      <c r="K93" s="137">
        <f t="shared" si="58"/>
        <v>0</v>
      </c>
      <c r="L93" s="137">
        <f t="shared" si="58"/>
        <v>0</v>
      </c>
      <c r="M93" s="137">
        <f t="shared" si="58"/>
        <v>0</v>
      </c>
      <c r="N93" s="137">
        <f t="shared" si="58"/>
        <v>0</v>
      </c>
      <c r="O93" s="137">
        <f t="shared" si="58"/>
        <v>0</v>
      </c>
      <c r="P93" s="137">
        <f t="shared" si="58"/>
        <v>0</v>
      </c>
      <c r="Q93" s="137">
        <f t="shared" si="58"/>
        <v>0</v>
      </c>
      <c r="R93" s="137">
        <f t="shared" si="58"/>
        <v>0</v>
      </c>
      <c r="S93" s="137">
        <f t="shared" si="58"/>
        <v>0</v>
      </c>
      <c r="T93" s="137">
        <f t="shared" si="58"/>
        <v>0</v>
      </c>
      <c r="U93" s="137">
        <f t="shared" si="58"/>
        <v>0</v>
      </c>
      <c r="V93" s="137">
        <f t="shared" si="58"/>
        <v>0</v>
      </c>
      <c r="W93" s="137">
        <f t="shared" si="58"/>
        <v>0</v>
      </c>
      <c r="X93" s="137">
        <f t="shared" si="58"/>
        <v>0</v>
      </c>
      <c r="Y93" s="137">
        <f t="shared" si="58"/>
        <v>0</v>
      </c>
      <c r="Z93" s="137">
        <f t="shared" si="58"/>
        <v>0</v>
      </c>
      <c r="AA93" s="137">
        <f t="shared" si="58"/>
        <v>0</v>
      </c>
      <c r="AB93" s="137">
        <f t="shared" si="58"/>
        <v>0</v>
      </c>
      <c r="AC93" s="137">
        <f t="shared" si="58"/>
        <v>0</v>
      </c>
      <c r="AD93" s="137">
        <f t="shared" si="58"/>
        <v>0</v>
      </c>
      <c r="AE93" s="137">
        <f t="shared" si="58"/>
        <v>0</v>
      </c>
      <c r="AF93" s="176"/>
      <c r="AG93" s="138"/>
      <c r="AH93" s="139"/>
      <c r="AI93" s="139">
        <f>H93+J93+L93+N93++P93+R93+T93+V93</f>
        <v>0</v>
      </c>
      <c r="AJ93" s="139"/>
      <c r="AK93" s="140"/>
    </row>
    <row r="94" spans="1:37" s="141" customFormat="1" ht="15" customHeight="1" x14ac:dyDescent="0.25">
      <c r="A94" s="136" t="s">
        <v>36</v>
      </c>
      <c r="B94" s="137">
        <f>B16+B28+B67+B81+B88</f>
        <v>67839.790000000008</v>
      </c>
      <c r="C94" s="137">
        <f>D94</f>
        <v>0</v>
      </c>
      <c r="D94" s="137">
        <f>E94</f>
        <v>0</v>
      </c>
      <c r="E94" s="137">
        <f>E16+E28+E67+E82+E88+E81</f>
        <v>0</v>
      </c>
      <c r="F94" s="137">
        <f t="shared" si="56"/>
        <v>0</v>
      </c>
      <c r="G94" s="137" t="e">
        <f t="shared" si="57"/>
        <v>#DIV/0!</v>
      </c>
      <c r="H94" s="137">
        <f t="shared" ref="H94:AE94" si="59">H16+H28+H67+H81+H88</f>
        <v>0</v>
      </c>
      <c r="I94" s="137">
        <f t="shared" si="59"/>
        <v>0</v>
      </c>
      <c r="J94" s="137">
        <f t="shared" si="59"/>
        <v>0</v>
      </c>
      <c r="K94" s="137">
        <f t="shared" si="59"/>
        <v>0</v>
      </c>
      <c r="L94" s="137">
        <f t="shared" si="59"/>
        <v>1968.48</v>
      </c>
      <c r="M94" s="137">
        <f t="shared" si="59"/>
        <v>0</v>
      </c>
      <c r="N94" s="137">
        <f t="shared" si="59"/>
        <v>0</v>
      </c>
      <c r="O94" s="137">
        <f t="shared" si="59"/>
        <v>0</v>
      </c>
      <c r="P94" s="137">
        <f t="shared" si="59"/>
        <v>0</v>
      </c>
      <c r="Q94" s="137">
        <f t="shared" si="59"/>
        <v>0</v>
      </c>
      <c r="R94" s="137">
        <f t="shared" si="59"/>
        <v>0</v>
      </c>
      <c r="S94" s="137">
        <f t="shared" si="59"/>
        <v>0</v>
      </c>
      <c r="T94" s="137">
        <f t="shared" si="59"/>
        <v>0</v>
      </c>
      <c r="U94" s="137">
        <f t="shared" si="59"/>
        <v>0</v>
      </c>
      <c r="V94" s="137">
        <f t="shared" si="59"/>
        <v>0</v>
      </c>
      <c r="W94" s="137">
        <f t="shared" si="59"/>
        <v>0</v>
      </c>
      <c r="X94" s="137">
        <f t="shared" si="59"/>
        <v>41124.81</v>
      </c>
      <c r="Y94" s="137">
        <f t="shared" si="59"/>
        <v>0</v>
      </c>
      <c r="Z94" s="137">
        <f t="shared" si="59"/>
        <v>0</v>
      </c>
      <c r="AA94" s="137">
        <f t="shared" si="59"/>
        <v>0</v>
      </c>
      <c r="AB94" s="137">
        <f t="shared" si="59"/>
        <v>0</v>
      </c>
      <c r="AC94" s="137">
        <f t="shared" si="59"/>
        <v>0</v>
      </c>
      <c r="AD94" s="137">
        <f t="shared" si="59"/>
        <v>24746.5</v>
      </c>
      <c r="AE94" s="137">
        <f t="shared" si="59"/>
        <v>0</v>
      </c>
      <c r="AF94" s="177"/>
      <c r="AG94" s="138"/>
      <c r="AH94" s="139"/>
      <c r="AI94" s="139">
        <f>H94+J94+L94+N94++P94+R94+T94+V94</f>
        <v>1968.48</v>
      </c>
      <c r="AJ94" s="139"/>
      <c r="AK94" s="140"/>
    </row>
    <row r="95" spans="1:37" s="141" customFormat="1" ht="15" customHeight="1" x14ac:dyDescent="0.25">
      <c r="A95" s="136" t="s">
        <v>28</v>
      </c>
      <c r="B95" s="137">
        <f>B17+B29+B68+B83+B89+B82</f>
        <v>62403.41</v>
      </c>
      <c r="C95" s="137">
        <f>C17+C29+C68+C83+C89+C82</f>
        <v>0</v>
      </c>
      <c r="D95" s="137">
        <f>D17+D29+D68+D83+D89+D82</f>
        <v>0</v>
      </c>
      <c r="E95" s="137">
        <f>E17+E29+E68+E83+E89+E82</f>
        <v>0</v>
      </c>
      <c r="F95" s="137">
        <f t="shared" si="56"/>
        <v>0</v>
      </c>
      <c r="G95" s="137" t="e">
        <f t="shared" si="57"/>
        <v>#DIV/0!</v>
      </c>
      <c r="H95" s="137">
        <f t="shared" ref="H95:AE95" si="60">H17+H29+H68+H82+H89</f>
        <v>0</v>
      </c>
      <c r="I95" s="137">
        <f t="shared" si="60"/>
        <v>0</v>
      </c>
      <c r="J95" s="137">
        <f t="shared" si="60"/>
        <v>0</v>
      </c>
      <c r="K95" s="137">
        <f t="shared" si="60"/>
        <v>0</v>
      </c>
      <c r="L95" s="137">
        <f t="shared" si="60"/>
        <v>194.67</v>
      </c>
      <c r="M95" s="137">
        <f t="shared" si="60"/>
        <v>0</v>
      </c>
      <c r="N95" s="137">
        <f t="shared" si="60"/>
        <v>0</v>
      </c>
      <c r="O95" s="137">
        <f t="shared" si="60"/>
        <v>0</v>
      </c>
      <c r="P95" s="137">
        <f t="shared" si="60"/>
        <v>0</v>
      </c>
      <c r="Q95" s="137">
        <f t="shared" si="60"/>
        <v>0</v>
      </c>
      <c r="R95" s="137">
        <f t="shared" si="60"/>
        <v>0</v>
      </c>
      <c r="S95" s="137">
        <f t="shared" si="60"/>
        <v>0</v>
      </c>
      <c r="T95" s="137">
        <f t="shared" si="60"/>
        <v>0</v>
      </c>
      <c r="U95" s="137">
        <f t="shared" si="60"/>
        <v>0</v>
      </c>
      <c r="V95" s="137">
        <f t="shared" si="60"/>
        <v>0</v>
      </c>
      <c r="W95" s="137">
        <f t="shared" si="60"/>
        <v>0</v>
      </c>
      <c r="X95" s="137">
        <f t="shared" si="60"/>
        <v>4067.31</v>
      </c>
      <c r="Y95" s="137">
        <f t="shared" si="60"/>
        <v>0</v>
      </c>
      <c r="Z95" s="137">
        <f t="shared" si="60"/>
        <v>0</v>
      </c>
      <c r="AA95" s="137">
        <f t="shared" si="60"/>
        <v>0</v>
      </c>
      <c r="AB95" s="137">
        <f t="shared" si="60"/>
        <v>0</v>
      </c>
      <c r="AC95" s="137">
        <f t="shared" si="60"/>
        <v>0</v>
      </c>
      <c r="AD95" s="137">
        <f t="shared" si="60"/>
        <v>47552.53</v>
      </c>
      <c r="AE95" s="137">
        <f t="shared" si="60"/>
        <v>0</v>
      </c>
      <c r="AF95" s="177"/>
      <c r="AG95" s="138"/>
      <c r="AH95" s="139"/>
      <c r="AI95" s="139">
        <f>H95+J95+L95+N95++P95+R95+T95+V95</f>
        <v>194.67</v>
      </c>
      <c r="AJ95" s="139"/>
      <c r="AK95" s="140"/>
    </row>
    <row r="96" spans="1:37" s="141" customFormat="1" ht="15" customHeight="1" x14ac:dyDescent="0.25">
      <c r="A96" s="142" t="s">
        <v>32</v>
      </c>
      <c r="B96" s="137">
        <f>B18+B31+B69+B84+B91+B70</f>
        <v>6000</v>
      </c>
      <c r="C96" s="137">
        <f>C18+C31+C69+C84+C91+C83</f>
        <v>0</v>
      </c>
      <c r="D96" s="137">
        <f>D18+D31+D69+D84+D91+D83</f>
        <v>0</v>
      </c>
      <c r="E96" s="137">
        <f t="shared" ref="E96" si="61">E18+E31+E69+E84+E91+E70</f>
        <v>0</v>
      </c>
      <c r="F96" s="137">
        <f t="shared" si="56"/>
        <v>0</v>
      </c>
      <c r="G96" s="137" t="e">
        <f t="shared" si="57"/>
        <v>#DIV/0!</v>
      </c>
      <c r="H96" s="137">
        <f t="shared" ref="H96:AE96" si="62">H42+H75</f>
        <v>0</v>
      </c>
      <c r="I96" s="137">
        <f t="shared" si="62"/>
        <v>0</v>
      </c>
      <c r="J96" s="137">
        <f>J42+J75</f>
        <v>0</v>
      </c>
      <c r="K96" s="137">
        <f t="shared" si="62"/>
        <v>0</v>
      </c>
      <c r="L96" s="137">
        <f t="shared" si="62"/>
        <v>0</v>
      </c>
      <c r="M96" s="137">
        <f t="shared" si="62"/>
        <v>0</v>
      </c>
      <c r="N96" s="137">
        <f t="shared" si="62"/>
        <v>0</v>
      </c>
      <c r="O96" s="137">
        <f t="shared" si="62"/>
        <v>0</v>
      </c>
      <c r="P96" s="137">
        <f t="shared" si="62"/>
        <v>0</v>
      </c>
      <c r="Q96" s="137">
        <f t="shared" si="62"/>
        <v>0</v>
      </c>
      <c r="R96" s="137">
        <f t="shared" si="62"/>
        <v>0</v>
      </c>
      <c r="S96" s="137">
        <f t="shared" si="62"/>
        <v>0</v>
      </c>
      <c r="T96" s="137">
        <f t="shared" si="62"/>
        <v>0</v>
      </c>
      <c r="U96" s="137">
        <f t="shared" si="62"/>
        <v>0</v>
      </c>
      <c r="V96" s="137">
        <f t="shared" si="62"/>
        <v>0</v>
      </c>
      <c r="W96" s="137">
        <f t="shared" si="62"/>
        <v>0</v>
      </c>
      <c r="X96" s="137">
        <f t="shared" si="62"/>
        <v>0</v>
      </c>
      <c r="Y96" s="137">
        <f t="shared" si="62"/>
        <v>0</v>
      </c>
      <c r="Z96" s="137">
        <f t="shared" si="62"/>
        <v>0</v>
      </c>
      <c r="AA96" s="137">
        <f t="shared" si="62"/>
        <v>0</v>
      </c>
      <c r="AB96" s="137">
        <f t="shared" si="62"/>
        <v>0</v>
      </c>
      <c r="AC96" s="137">
        <f t="shared" si="62"/>
        <v>0</v>
      </c>
      <c r="AD96" s="137">
        <f t="shared" si="62"/>
        <v>0</v>
      </c>
      <c r="AE96" s="137">
        <f t="shared" si="62"/>
        <v>0</v>
      </c>
      <c r="AF96" s="178"/>
      <c r="AG96" s="138"/>
      <c r="AH96" s="139"/>
      <c r="AI96" s="139">
        <f>H96+J96+L96+N96++P96+R96+T96+V96</f>
        <v>0</v>
      </c>
      <c r="AJ96" s="139"/>
      <c r="AK96" s="140"/>
    </row>
    <row r="97" spans="1:35" s="29" customFormat="1" ht="19.5" customHeight="1" x14ac:dyDescent="0.25">
      <c r="A97" s="179" t="s">
        <v>45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1"/>
      <c r="AE97" s="69"/>
      <c r="AF97" s="27"/>
      <c r="AG97" s="28"/>
      <c r="AH97" s="28"/>
      <c r="AI97" s="22"/>
    </row>
    <row r="98" spans="1:35" s="29" customFormat="1" ht="16.5" customHeight="1" x14ac:dyDescent="0.25">
      <c r="A98" s="182" t="s">
        <v>46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4"/>
      <c r="AE98" s="24"/>
      <c r="AF98" s="27"/>
      <c r="AG98" s="28"/>
      <c r="AH98" s="28"/>
      <c r="AI98" s="22"/>
    </row>
    <row r="99" spans="1:35" s="29" customFormat="1" ht="66" x14ac:dyDescent="0.25">
      <c r="A99" s="70" t="s">
        <v>47</v>
      </c>
      <c r="B99" s="71"/>
      <c r="C99" s="71"/>
      <c r="D99" s="71"/>
      <c r="E99" s="71"/>
      <c r="F99" s="71"/>
      <c r="G99" s="71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1"/>
      <c r="AE99" s="71"/>
      <c r="AF99" s="27"/>
      <c r="AG99" s="28"/>
      <c r="AH99" s="28"/>
      <c r="AI99" s="22"/>
    </row>
    <row r="100" spans="1:35" s="29" customFormat="1" ht="16.5" x14ac:dyDescent="0.25">
      <c r="A100" s="33" t="s">
        <v>25</v>
      </c>
      <c r="B100" s="34">
        <f>B102+B103+B101+B104</f>
        <v>6205.4</v>
      </c>
      <c r="C100" s="34">
        <f t="shared" ref="C100:E100" si="63">C102+C103+C101+C104</f>
        <v>0</v>
      </c>
      <c r="D100" s="34">
        <f t="shared" si="63"/>
        <v>0</v>
      </c>
      <c r="E100" s="34">
        <f t="shared" si="63"/>
        <v>0</v>
      </c>
      <c r="F100" s="34">
        <f>E100/B100*100</f>
        <v>0</v>
      </c>
      <c r="G100" s="34" t="e">
        <f>E100/C100*100</f>
        <v>#DIV/0!</v>
      </c>
      <c r="H100" s="73">
        <f t="shared" ref="H100:AE100" si="64">H102+H103+H101+H104</f>
        <v>0</v>
      </c>
      <c r="I100" s="73">
        <f t="shared" si="64"/>
        <v>0</v>
      </c>
      <c r="J100" s="73">
        <f t="shared" si="64"/>
        <v>0</v>
      </c>
      <c r="K100" s="73">
        <f t="shared" si="64"/>
        <v>0</v>
      </c>
      <c r="L100" s="73">
        <f t="shared" si="64"/>
        <v>0</v>
      </c>
      <c r="M100" s="73">
        <f t="shared" si="64"/>
        <v>0</v>
      </c>
      <c r="N100" s="73">
        <f t="shared" si="64"/>
        <v>0</v>
      </c>
      <c r="O100" s="73">
        <f t="shared" si="64"/>
        <v>0</v>
      </c>
      <c r="P100" s="73">
        <f t="shared" si="64"/>
        <v>0</v>
      </c>
      <c r="Q100" s="73">
        <f t="shared" si="64"/>
        <v>0</v>
      </c>
      <c r="R100" s="73">
        <f t="shared" si="64"/>
        <v>0</v>
      </c>
      <c r="S100" s="73">
        <f t="shared" si="64"/>
        <v>0</v>
      </c>
      <c r="T100" s="73">
        <f t="shared" si="64"/>
        <v>0</v>
      </c>
      <c r="U100" s="73">
        <f t="shared" si="64"/>
        <v>0</v>
      </c>
      <c r="V100" s="73">
        <f t="shared" si="64"/>
        <v>0</v>
      </c>
      <c r="W100" s="73">
        <f t="shared" si="64"/>
        <v>0</v>
      </c>
      <c r="X100" s="73">
        <f t="shared" si="64"/>
        <v>0</v>
      </c>
      <c r="Y100" s="73">
        <f t="shared" si="64"/>
        <v>0</v>
      </c>
      <c r="Z100" s="73">
        <f t="shared" si="64"/>
        <v>0</v>
      </c>
      <c r="AA100" s="73">
        <f t="shared" si="64"/>
        <v>0</v>
      </c>
      <c r="AB100" s="73">
        <f t="shared" si="64"/>
        <v>0</v>
      </c>
      <c r="AC100" s="73">
        <f t="shared" si="64"/>
        <v>0</v>
      </c>
      <c r="AD100" s="73">
        <f>AD102+AD103+AD101+AD104</f>
        <v>6205.4</v>
      </c>
      <c r="AE100" s="73">
        <f t="shared" si="64"/>
        <v>0</v>
      </c>
      <c r="AF100" s="152" t="s">
        <v>75</v>
      </c>
      <c r="AG100" s="28"/>
      <c r="AH100" s="28"/>
      <c r="AI100" s="22"/>
    </row>
    <row r="101" spans="1:35" s="29" customFormat="1" ht="16.5" x14ac:dyDescent="0.25">
      <c r="A101" s="37" t="s">
        <v>26</v>
      </c>
      <c r="B101" s="38">
        <f>H101+J101+L101+N101+P101+R101+T101+V101+X101+Z101+AB101+AD101</f>
        <v>229.4</v>
      </c>
      <c r="C101" s="38">
        <f>H101</f>
        <v>0</v>
      </c>
      <c r="D101" s="34">
        <f>D103+D104+D102+D105</f>
        <v>0</v>
      </c>
      <c r="E101" s="38">
        <f>I101+K101+M101+O101+Q101+S101+U101+W101+Y101+AA101+AC101+AE101</f>
        <v>0</v>
      </c>
      <c r="F101" s="34">
        <f>E101/B101*100</f>
        <v>0</v>
      </c>
      <c r="G101" s="38" t="e">
        <f t="shared" ref="G101:G103" si="65">E101/C101*100</f>
        <v>#DIV/0!</v>
      </c>
      <c r="H101" s="74">
        <f>H103+H104+H102+H105</f>
        <v>0</v>
      </c>
      <c r="I101" s="73">
        <v>0</v>
      </c>
      <c r="J101" s="74">
        <f>J103+J104+J102+J105</f>
        <v>0</v>
      </c>
      <c r="K101" s="73">
        <v>0</v>
      </c>
      <c r="L101" s="74">
        <f>L103+L104+L102+L105</f>
        <v>0</v>
      </c>
      <c r="M101" s="73">
        <v>0</v>
      </c>
      <c r="N101" s="74">
        <f>N103+N104+N102+N105</f>
        <v>0</v>
      </c>
      <c r="O101" s="73">
        <v>0</v>
      </c>
      <c r="P101" s="74">
        <f>P103+P104+P102+P105</f>
        <v>0</v>
      </c>
      <c r="Q101" s="73">
        <v>0</v>
      </c>
      <c r="R101" s="74">
        <f>R103+R104+R102+R105</f>
        <v>0</v>
      </c>
      <c r="S101" s="73">
        <v>0</v>
      </c>
      <c r="T101" s="74">
        <f>T103+T104+T102+T105</f>
        <v>0</v>
      </c>
      <c r="U101" s="73">
        <v>0</v>
      </c>
      <c r="V101" s="74">
        <f>V103+V104+V102+V105</f>
        <v>0</v>
      </c>
      <c r="W101" s="73">
        <v>0</v>
      </c>
      <c r="X101" s="74">
        <f>X103+X104+X102+X105</f>
        <v>0</v>
      </c>
      <c r="Y101" s="73">
        <v>0</v>
      </c>
      <c r="Z101" s="74">
        <f>Z103+Z104+Z102+Z105</f>
        <v>0</v>
      </c>
      <c r="AA101" s="73">
        <v>0</v>
      </c>
      <c r="AB101" s="74">
        <f>AB103+AB104+AB102+AB105</f>
        <v>0</v>
      </c>
      <c r="AC101" s="73">
        <v>0</v>
      </c>
      <c r="AD101" s="75">
        <v>229.4</v>
      </c>
      <c r="AE101" s="76">
        <v>0</v>
      </c>
      <c r="AF101" s="150"/>
      <c r="AG101" s="28"/>
      <c r="AH101" s="28"/>
      <c r="AI101" s="22"/>
    </row>
    <row r="102" spans="1:35" s="78" customFormat="1" ht="16.5" x14ac:dyDescent="0.2">
      <c r="A102" s="40" t="s">
        <v>27</v>
      </c>
      <c r="B102" s="38">
        <f>AD102+H102+J102+L102+N102+P102+R102+T102+V102+X102+Z102+AB102</f>
        <v>5665.7</v>
      </c>
      <c r="C102" s="38">
        <f t="shared" ref="C102:C103" si="66">H102</f>
        <v>0</v>
      </c>
      <c r="D102" s="34">
        <f>D104+D105+D103+D106</f>
        <v>0</v>
      </c>
      <c r="E102" s="38">
        <f t="shared" ref="E102:E103" si="67">I102+K102+M102+O102+Q102+S102+U102+W102+Y102+AA102+AC102+AE102</f>
        <v>0</v>
      </c>
      <c r="F102" s="34">
        <f>E102/B102*100</f>
        <v>0</v>
      </c>
      <c r="G102" s="38" t="e">
        <f t="shared" si="65"/>
        <v>#DIV/0!</v>
      </c>
      <c r="H102" s="74">
        <f>H104+H105+H103+H106</f>
        <v>0</v>
      </c>
      <c r="I102" s="73">
        <v>0</v>
      </c>
      <c r="J102" s="74">
        <f>J104+J105+J103+J106</f>
        <v>0</v>
      </c>
      <c r="K102" s="73">
        <v>0</v>
      </c>
      <c r="L102" s="74">
        <f>L104+L105+L103+L106</f>
        <v>0</v>
      </c>
      <c r="M102" s="73">
        <v>0</v>
      </c>
      <c r="N102" s="74">
        <f>N104+N105+N103+N106</f>
        <v>0</v>
      </c>
      <c r="O102" s="73">
        <v>0</v>
      </c>
      <c r="P102" s="74">
        <f>P104+P105+P103+P106</f>
        <v>0</v>
      </c>
      <c r="Q102" s="73">
        <v>0</v>
      </c>
      <c r="R102" s="74">
        <f>R104+R105+R103+R106</f>
        <v>0</v>
      </c>
      <c r="S102" s="73">
        <v>0</v>
      </c>
      <c r="T102" s="74">
        <f>T104+T105+T103+T106</f>
        <v>0</v>
      </c>
      <c r="U102" s="73">
        <v>0</v>
      </c>
      <c r="V102" s="74">
        <f>V104+V105+V103+V106</f>
        <v>0</v>
      </c>
      <c r="W102" s="73">
        <v>0</v>
      </c>
      <c r="X102" s="74">
        <f>X104+X105+X103+X106</f>
        <v>0</v>
      </c>
      <c r="Y102" s="73">
        <v>0</v>
      </c>
      <c r="Z102" s="74">
        <f>Z104+Z105+Z103+Z106</f>
        <v>0</v>
      </c>
      <c r="AA102" s="73">
        <v>0</v>
      </c>
      <c r="AB102" s="74">
        <f>AB104+AB105+AB103+AB106</f>
        <v>0</v>
      </c>
      <c r="AC102" s="73">
        <v>0</v>
      </c>
      <c r="AD102" s="75">
        <v>5665.7</v>
      </c>
      <c r="AE102" s="76">
        <v>0</v>
      </c>
      <c r="AF102" s="150"/>
      <c r="AG102" s="77"/>
      <c r="AH102" s="77"/>
    </row>
    <row r="103" spans="1:35" s="79" customFormat="1" ht="16.5" x14ac:dyDescent="0.25">
      <c r="A103" s="37" t="s">
        <v>28</v>
      </c>
      <c r="B103" s="38">
        <f>AD103+J103+L103+N103+P103+R103+T103+V103+X103+Z103+AB103</f>
        <v>310.3</v>
      </c>
      <c r="C103" s="38">
        <f t="shared" si="66"/>
        <v>0</v>
      </c>
      <c r="D103" s="34">
        <f>D105+D106+D104+D107</f>
        <v>0</v>
      </c>
      <c r="E103" s="38">
        <f t="shared" si="67"/>
        <v>0</v>
      </c>
      <c r="F103" s="34">
        <f>E103/B103*100</f>
        <v>0</v>
      </c>
      <c r="G103" s="38" t="e">
        <f t="shared" si="65"/>
        <v>#DIV/0!</v>
      </c>
      <c r="H103" s="74">
        <f>H105+H106+H104+H107</f>
        <v>0</v>
      </c>
      <c r="I103" s="73">
        <v>0</v>
      </c>
      <c r="J103" s="74">
        <f>J105+J106+J104+J107</f>
        <v>0</v>
      </c>
      <c r="K103" s="73">
        <v>0</v>
      </c>
      <c r="L103" s="74">
        <f>L105+L106+L104+L107</f>
        <v>0</v>
      </c>
      <c r="M103" s="73">
        <v>0</v>
      </c>
      <c r="N103" s="74">
        <f>N105+N106+N104+N107</f>
        <v>0</v>
      </c>
      <c r="O103" s="73">
        <v>0</v>
      </c>
      <c r="P103" s="74">
        <f>P105+P106+P104+P107</f>
        <v>0</v>
      </c>
      <c r="Q103" s="73">
        <v>0</v>
      </c>
      <c r="R103" s="74">
        <f>R105+R106+R104+R107</f>
        <v>0</v>
      </c>
      <c r="S103" s="73">
        <v>0</v>
      </c>
      <c r="T103" s="74">
        <f>T105+T106+T104+T107</f>
        <v>0</v>
      </c>
      <c r="U103" s="73">
        <v>0</v>
      </c>
      <c r="V103" s="74">
        <f>V105+V106+V104+V107</f>
        <v>0</v>
      </c>
      <c r="W103" s="73">
        <v>0</v>
      </c>
      <c r="X103" s="74">
        <f>X105+X106+X104+X107</f>
        <v>0</v>
      </c>
      <c r="Y103" s="73">
        <v>0</v>
      </c>
      <c r="Z103" s="74">
        <f>Z105+Z106+Z104+Z107</f>
        <v>0</v>
      </c>
      <c r="AA103" s="73">
        <v>0</v>
      </c>
      <c r="AB103" s="74">
        <f>AB105+AB106+AB104+AB107</f>
        <v>0</v>
      </c>
      <c r="AC103" s="73">
        <v>0</v>
      </c>
      <c r="AD103" s="75">
        <v>310.3</v>
      </c>
      <c r="AE103" s="73">
        <v>0</v>
      </c>
      <c r="AF103" s="150"/>
      <c r="AG103" s="77"/>
      <c r="AH103" s="77"/>
      <c r="AI103" s="78"/>
    </row>
    <row r="104" spans="1:35" s="45" customFormat="1" ht="16.5" x14ac:dyDescent="0.25">
      <c r="A104" s="37" t="s">
        <v>65</v>
      </c>
      <c r="B104" s="38">
        <f>H104+J104+L104+N104+P104+R104</f>
        <v>0</v>
      </c>
      <c r="C104" s="38">
        <f>H104</f>
        <v>0</v>
      </c>
      <c r="D104" s="34">
        <f>D106+D107+D105+D108</f>
        <v>0</v>
      </c>
      <c r="E104" s="38">
        <f>I104+K104+M104+O104+Q104+S104+U104+W104+Y104+AA104+AC104+AE104</f>
        <v>0</v>
      </c>
      <c r="F104" s="34" t="e">
        <f>E104/B104*100</f>
        <v>#DIV/0!</v>
      </c>
      <c r="G104" s="38" t="e">
        <f>E104/C104*100</f>
        <v>#DIV/0!</v>
      </c>
      <c r="H104" s="74">
        <f>H106+H107+H105+H108</f>
        <v>0</v>
      </c>
      <c r="I104" s="73">
        <v>0</v>
      </c>
      <c r="J104" s="74">
        <f>J106+J107+J105+J108</f>
        <v>0</v>
      </c>
      <c r="K104" s="73">
        <v>0</v>
      </c>
      <c r="L104" s="74">
        <f>L106+L107+L105+L108</f>
        <v>0</v>
      </c>
      <c r="M104" s="73">
        <v>0</v>
      </c>
      <c r="N104" s="74">
        <f>N106+N107+N105+N108</f>
        <v>0</v>
      </c>
      <c r="O104" s="73">
        <v>0</v>
      </c>
      <c r="P104" s="74">
        <f>P106+P107+P105+P108</f>
        <v>0</v>
      </c>
      <c r="Q104" s="73">
        <v>0</v>
      </c>
      <c r="R104" s="74">
        <f>R106+R107+R105+R108</f>
        <v>0</v>
      </c>
      <c r="S104" s="73">
        <v>0</v>
      </c>
      <c r="T104" s="74">
        <f>T106+T107+T105+T108</f>
        <v>0</v>
      </c>
      <c r="U104" s="73">
        <v>0</v>
      </c>
      <c r="V104" s="74">
        <f>V106+V107+V105+V108</f>
        <v>0</v>
      </c>
      <c r="W104" s="73">
        <v>0</v>
      </c>
      <c r="X104" s="74">
        <f>X106+X107+X105+X108</f>
        <v>0</v>
      </c>
      <c r="Y104" s="73">
        <v>0</v>
      </c>
      <c r="Z104" s="74">
        <f>Z106+Z107+Z105+Z108</f>
        <v>0</v>
      </c>
      <c r="AA104" s="73">
        <v>0</v>
      </c>
      <c r="AB104" s="74">
        <f>AB106+AB107+AB105+AB108</f>
        <v>0</v>
      </c>
      <c r="AC104" s="73">
        <v>0</v>
      </c>
      <c r="AD104" s="75">
        <v>0</v>
      </c>
      <c r="AE104" s="73">
        <v>0</v>
      </c>
      <c r="AF104" s="151"/>
      <c r="AG104" s="28"/>
      <c r="AH104" s="28"/>
      <c r="AI104" s="22"/>
    </row>
    <row r="105" spans="1:35" s="45" customFormat="1" ht="82.5" x14ac:dyDescent="0.25">
      <c r="A105" s="80" t="s">
        <v>48</v>
      </c>
      <c r="B105" s="71"/>
      <c r="C105" s="71"/>
      <c r="D105" s="71"/>
      <c r="E105" s="71"/>
      <c r="F105" s="71"/>
      <c r="G105" s="71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1"/>
      <c r="AE105" s="71"/>
      <c r="AF105" s="27"/>
      <c r="AG105" s="28"/>
      <c r="AH105" s="28"/>
      <c r="AI105" s="22"/>
    </row>
    <row r="106" spans="1:35" s="45" customFormat="1" ht="16.5" customHeight="1" x14ac:dyDescent="0.25">
      <c r="A106" s="33" t="s">
        <v>25</v>
      </c>
      <c r="B106" s="34">
        <f>B108+B109+B107+B116</f>
        <v>945.1</v>
      </c>
      <c r="C106" s="34">
        <f t="shared" ref="C106:E106" si="68">C108+C109+C107+C116</f>
        <v>0</v>
      </c>
      <c r="D106" s="34">
        <f t="shared" si="68"/>
        <v>0</v>
      </c>
      <c r="E106" s="34">
        <f t="shared" si="68"/>
        <v>0</v>
      </c>
      <c r="F106" s="34">
        <f>E106/B106*100</f>
        <v>0</v>
      </c>
      <c r="G106" s="34" t="e">
        <f>E106/C106*100</f>
        <v>#DIV/0!</v>
      </c>
      <c r="H106" s="36">
        <f t="shared" ref="H106:X116" si="69">H108+H109+H107+H110</f>
        <v>0</v>
      </c>
      <c r="I106" s="36">
        <f t="shared" si="69"/>
        <v>0</v>
      </c>
      <c r="J106" s="36">
        <f t="shared" si="69"/>
        <v>0</v>
      </c>
      <c r="K106" s="36">
        <f t="shared" si="69"/>
        <v>0</v>
      </c>
      <c r="L106" s="36">
        <f t="shared" si="69"/>
        <v>0</v>
      </c>
      <c r="M106" s="36">
        <f t="shared" si="69"/>
        <v>0</v>
      </c>
      <c r="N106" s="36">
        <f t="shared" si="69"/>
        <v>0</v>
      </c>
      <c r="O106" s="36">
        <f t="shared" si="69"/>
        <v>0</v>
      </c>
      <c r="P106" s="36">
        <f t="shared" si="69"/>
        <v>0</v>
      </c>
      <c r="Q106" s="36">
        <f t="shared" si="69"/>
        <v>0</v>
      </c>
      <c r="R106" s="36">
        <f t="shared" si="69"/>
        <v>0</v>
      </c>
      <c r="S106" s="36">
        <f t="shared" si="69"/>
        <v>0</v>
      </c>
      <c r="T106" s="36">
        <f t="shared" si="69"/>
        <v>0</v>
      </c>
      <c r="U106" s="36">
        <f t="shared" si="69"/>
        <v>0</v>
      </c>
      <c r="V106" s="36">
        <f t="shared" si="69"/>
        <v>0</v>
      </c>
      <c r="W106" s="36">
        <f t="shared" si="69"/>
        <v>0</v>
      </c>
      <c r="X106" s="36">
        <f t="shared" si="69"/>
        <v>0</v>
      </c>
      <c r="Y106" s="36">
        <f>Y108+Y109+Y107+Y110</f>
        <v>0</v>
      </c>
      <c r="Z106" s="36">
        <f>Z108+Z109+Z107+Z110</f>
        <v>0</v>
      </c>
      <c r="AA106" s="36">
        <f>AA108+AA109+AA107+AA110</f>
        <v>0</v>
      </c>
      <c r="AB106" s="36">
        <f>AB107</f>
        <v>0</v>
      </c>
      <c r="AC106" s="36">
        <f>AC108+AC109+AC107+AC110</f>
        <v>0</v>
      </c>
      <c r="AD106" s="36">
        <f>AD108+AD109+AD107+AD110</f>
        <v>945.1</v>
      </c>
      <c r="AE106" s="36">
        <f>AE108+AE109+AE107+AE110</f>
        <v>0</v>
      </c>
      <c r="AF106" s="152" t="s">
        <v>76</v>
      </c>
      <c r="AG106" s="28"/>
      <c r="AH106" s="28"/>
      <c r="AI106" s="22"/>
    </row>
    <row r="107" spans="1:35" s="45" customFormat="1" ht="19.5" customHeight="1" x14ac:dyDescent="0.25">
      <c r="A107" s="37" t="s">
        <v>26</v>
      </c>
      <c r="B107" s="38">
        <f>AD107</f>
        <v>945.1</v>
      </c>
      <c r="C107" s="38">
        <f t="shared" ref="C107:C116" si="70">H107</f>
        <v>0</v>
      </c>
      <c r="D107" s="34">
        <f>D109+D110+D108+D117</f>
        <v>0</v>
      </c>
      <c r="E107" s="38">
        <f>I107+K107+M107+O107+Q107+S107+U107+W107+Y107+AA107+AC107+AE107</f>
        <v>0</v>
      </c>
      <c r="F107" s="34">
        <f>E107/B107*100</f>
        <v>0</v>
      </c>
      <c r="G107" s="34" t="e">
        <f>E107/C107*100</f>
        <v>#DIV/0!</v>
      </c>
      <c r="H107" s="81">
        <f>H109+H110+H108+H111</f>
        <v>0</v>
      </c>
      <c r="I107" s="36">
        <v>0</v>
      </c>
      <c r="J107" s="81">
        <f>J109+J110+J108+J111</f>
        <v>0</v>
      </c>
      <c r="K107" s="36">
        <v>0</v>
      </c>
      <c r="L107" s="81">
        <f t="shared" si="69"/>
        <v>0</v>
      </c>
      <c r="M107" s="36">
        <v>0</v>
      </c>
      <c r="N107" s="81">
        <f>N109+N110+N108+N111</f>
        <v>0</v>
      </c>
      <c r="O107" s="36">
        <v>0</v>
      </c>
      <c r="P107" s="81">
        <f>P109+P110+P108+P111</f>
        <v>0</v>
      </c>
      <c r="Q107" s="36">
        <v>0</v>
      </c>
      <c r="R107" s="81">
        <f t="shared" si="69"/>
        <v>0</v>
      </c>
      <c r="S107" s="36">
        <v>0</v>
      </c>
      <c r="T107" s="81">
        <f t="shared" si="69"/>
        <v>0</v>
      </c>
      <c r="U107" s="36">
        <v>0</v>
      </c>
      <c r="V107" s="81">
        <f>V109+V110+V108+V111</f>
        <v>0</v>
      </c>
      <c r="W107" s="36">
        <v>0</v>
      </c>
      <c r="X107" s="81">
        <f>X109+X110+X108+X111</f>
        <v>0</v>
      </c>
      <c r="Y107" s="36">
        <v>0</v>
      </c>
      <c r="Z107" s="81">
        <v>0</v>
      </c>
      <c r="AA107" s="36">
        <v>0</v>
      </c>
      <c r="AB107" s="81">
        <v>0</v>
      </c>
      <c r="AC107" s="36">
        <v>0</v>
      </c>
      <c r="AD107" s="81">
        <v>945.1</v>
      </c>
      <c r="AE107" s="38">
        <v>0</v>
      </c>
      <c r="AF107" s="150"/>
      <c r="AG107" s="28"/>
      <c r="AH107" s="28"/>
      <c r="AI107" s="22"/>
    </row>
    <row r="108" spans="1:35" s="45" customFormat="1" ht="21.75" customHeight="1" x14ac:dyDescent="0.2">
      <c r="A108" s="40" t="s">
        <v>49</v>
      </c>
      <c r="B108" s="38">
        <f t="shared" ref="B108:B116" si="71">H108+J108+L108+N108+P108+R108</f>
        <v>0</v>
      </c>
      <c r="C108" s="38">
        <f t="shared" si="70"/>
        <v>0</v>
      </c>
      <c r="D108" s="34">
        <f>D110+D111+D109+D118</f>
        <v>0</v>
      </c>
      <c r="E108" s="38">
        <f>I108+K108+M108+O108+Q108+S108+U108+W108+Y108+AA108+AC108+AE108</f>
        <v>0</v>
      </c>
      <c r="F108" s="34" t="e">
        <f>E108/B108*100</f>
        <v>#DIV/0!</v>
      </c>
      <c r="G108" s="34" t="e">
        <f>E108/C108*100</f>
        <v>#DIV/0!</v>
      </c>
      <c r="H108" s="81">
        <f>H110+H111+H109+H112</f>
        <v>0</v>
      </c>
      <c r="I108" s="73">
        <v>0</v>
      </c>
      <c r="J108" s="81">
        <f>J110+J111+J109+J112</f>
        <v>0</v>
      </c>
      <c r="K108" s="73">
        <v>0</v>
      </c>
      <c r="L108" s="81">
        <f t="shared" si="69"/>
        <v>0</v>
      </c>
      <c r="M108" s="73">
        <v>0</v>
      </c>
      <c r="N108" s="81">
        <f>N110+N111+N109+N112</f>
        <v>0</v>
      </c>
      <c r="O108" s="73">
        <v>0</v>
      </c>
      <c r="P108" s="81">
        <f>P110+P111+P109+P112</f>
        <v>0</v>
      </c>
      <c r="Q108" s="73">
        <v>0</v>
      </c>
      <c r="R108" s="81">
        <f t="shared" si="69"/>
        <v>0</v>
      </c>
      <c r="S108" s="73">
        <v>0</v>
      </c>
      <c r="T108" s="81">
        <f t="shared" si="69"/>
        <v>0</v>
      </c>
      <c r="U108" s="73">
        <v>0</v>
      </c>
      <c r="V108" s="81">
        <f>V110+V111+V109+V112</f>
        <v>0</v>
      </c>
      <c r="W108" s="73">
        <v>0</v>
      </c>
      <c r="X108" s="81">
        <f>X110+X111+X109+X112</f>
        <v>0</v>
      </c>
      <c r="Y108" s="36">
        <v>0</v>
      </c>
      <c r="Z108" s="81">
        <v>0</v>
      </c>
      <c r="AA108" s="36">
        <v>0</v>
      </c>
      <c r="AB108" s="81">
        <v>0</v>
      </c>
      <c r="AC108" s="36">
        <v>0</v>
      </c>
      <c r="AD108" s="81">
        <v>0</v>
      </c>
      <c r="AE108" s="36">
        <v>0</v>
      </c>
      <c r="AF108" s="150"/>
      <c r="AG108" s="28"/>
      <c r="AH108" s="28"/>
      <c r="AI108" s="22"/>
    </row>
    <row r="109" spans="1:35" s="82" customFormat="1" ht="18.75" customHeight="1" x14ac:dyDescent="0.25">
      <c r="A109" s="37" t="s">
        <v>28</v>
      </c>
      <c r="B109" s="38">
        <f t="shared" si="71"/>
        <v>0</v>
      </c>
      <c r="C109" s="38">
        <f t="shared" si="70"/>
        <v>0</v>
      </c>
      <c r="D109" s="34">
        <f>D111+D112+D110+D119</f>
        <v>0</v>
      </c>
      <c r="E109" s="38">
        <f>I109+K109+M109+O109+Q109+S109+U109+W109+Y109+AA109+AC109+AE109</f>
        <v>0</v>
      </c>
      <c r="F109" s="34" t="e">
        <f>E109/B109*100</f>
        <v>#DIV/0!</v>
      </c>
      <c r="G109" s="34" t="e">
        <f>E109/C109*100</f>
        <v>#DIV/0!</v>
      </c>
      <c r="H109" s="81">
        <f>H111+H112+H110+H113</f>
        <v>0</v>
      </c>
      <c r="I109" s="73">
        <v>0</v>
      </c>
      <c r="J109" s="81">
        <f>J111+J112+J110+J113</f>
        <v>0</v>
      </c>
      <c r="K109" s="73">
        <v>0</v>
      </c>
      <c r="L109" s="81">
        <f t="shared" si="69"/>
        <v>0</v>
      </c>
      <c r="M109" s="73">
        <v>0</v>
      </c>
      <c r="N109" s="81">
        <f>N111+N112+N110+N113</f>
        <v>0</v>
      </c>
      <c r="O109" s="73">
        <v>0</v>
      </c>
      <c r="P109" s="81">
        <f>P111+P112+P110+P113</f>
        <v>0</v>
      </c>
      <c r="Q109" s="73">
        <v>0</v>
      </c>
      <c r="R109" s="81">
        <f t="shared" si="69"/>
        <v>0</v>
      </c>
      <c r="S109" s="73">
        <v>0</v>
      </c>
      <c r="T109" s="81">
        <f t="shared" si="69"/>
        <v>0</v>
      </c>
      <c r="U109" s="73">
        <v>0</v>
      </c>
      <c r="V109" s="81">
        <f>V111+V112+V110+V113</f>
        <v>0</v>
      </c>
      <c r="W109" s="73">
        <v>0</v>
      </c>
      <c r="X109" s="81">
        <f>X111+X112+X110+X113</f>
        <v>0</v>
      </c>
      <c r="Y109" s="36">
        <v>0</v>
      </c>
      <c r="Z109" s="81">
        <v>0</v>
      </c>
      <c r="AA109" s="36">
        <v>0</v>
      </c>
      <c r="AB109" s="81">
        <v>0</v>
      </c>
      <c r="AC109" s="36">
        <v>0</v>
      </c>
      <c r="AD109" s="81">
        <v>0</v>
      </c>
      <c r="AE109" s="36">
        <v>0</v>
      </c>
      <c r="AF109" s="150"/>
      <c r="AG109" s="77"/>
      <c r="AH109" s="77"/>
      <c r="AI109" s="78"/>
    </row>
    <row r="110" spans="1:35" s="29" customFormat="1" ht="20.25" customHeight="1" x14ac:dyDescent="0.25">
      <c r="A110" s="37" t="s">
        <v>65</v>
      </c>
      <c r="B110" s="38">
        <f t="shared" si="71"/>
        <v>0</v>
      </c>
      <c r="C110" s="38">
        <f t="shared" si="70"/>
        <v>0</v>
      </c>
      <c r="D110" s="34">
        <f>D112+D113+D111+D120</f>
        <v>0</v>
      </c>
      <c r="E110" s="38">
        <f>I110+K110+M110+O110+Q110+S110+U110+W110+Y110+AA110+AC110+AE110</f>
        <v>0</v>
      </c>
      <c r="F110" s="34" t="e">
        <f>E110/B110*100</f>
        <v>#DIV/0!</v>
      </c>
      <c r="G110" s="34" t="e">
        <f>E110/C110*100</f>
        <v>#DIV/0!</v>
      </c>
      <c r="H110" s="81">
        <f>H112+H113+H111+H114</f>
        <v>0</v>
      </c>
      <c r="I110" s="73">
        <v>0</v>
      </c>
      <c r="J110" s="81">
        <f>J112+J113+J111+J114</f>
        <v>0</v>
      </c>
      <c r="K110" s="73">
        <v>0</v>
      </c>
      <c r="L110" s="81">
        <f t="shared" si="69"/>
        <v>0</v>
      </c>
      <c r="M110" s="73">
        <v>0</v>
      </c>
      <c r="N110" s="81">
        <f>N112+N113+N111+N114</f>
        <v>0</v>
      </c>
      <c r="O110" s="73">
        <v>0</v>
      </c>
      <c r="P110" s="81">
        <f>P112+P113+P111+P114</f>
        <v>0</v>
      </c>
      <c r="Q110" s="73">
        <v>0</v>
      </c>
      <c r="R110" s="81">
        <f t="shared" si="69"/>
        <v>0</v>
      </c>
      <c r="S110" s="73">
        <v>0</v>
      </c>
      <c r="T110" s="81">
        <f t="shared" si="69"/>
        <v>0</v>
      </c>
      <c r="U110" s="73">
        <v>0</v>
      </c>
      <c r="V110" s="81">
        <f>V112+V113+V111+V114</f>
        <v>0</v>
      </c>
      <c r="W110" s="73">
        <v>0</v>
      </c>
      <c r="X110" s="81">
        <f>X112+X113+X111+X114</f>
        <v>0</v>
      </c>
      <c r="Y110" s="36">
        <v>0</v>
      </c>
      <c r="Z110" s="81">
        <v>0</v>
      </c>
      <c r="AA110" s="36">
        <v>0</v>
      </c>
      <c r="AB110" s="81">
        <v>0</v>
      </c>
      <c r="AC110" s="36">
        <v>0</v>
      </c>
      <c r="AD110" s="81">
        <v>0</v>
      </c>
      <c r="AE110" s="36">
        <v>0</v>
      </c>
      <c r="AF110" s="151"/>
      <c r="AG110" s="28"/>
      <c r="AH110" s="28"/>
      <c r="AI110" s="22"/>
    </row>
    <row r="111" spans="1:35" s="29" customFormat="1" ht="33" hidden="1" x14ac:dyDescent="0.25">
      <c r="A111" s="83" t="s">
        <v>50</v>
      </c>
      <c r="B111" s="34"/>
      <c r="C111" s="38">
        <f t="shared" si="70"/>
        <v>0</v>
      </c>
      <c r="D111" s="34"/>
      <c r="E111" s="34"/>
      <c r="F111" s="34"/>
      <c r="G111" s="34"/>
      <c r="H111" s="35"/>
      <c r="I111" s="35"/>
      <c r="J111" s="35"/>
      <c r="K111" s="35"/>
      <c r="L111" s="36">
        <f t="shared" si="69"/>
        <v>0</v>
      </c>
      <c r="M111" s="35"/>
      <c r="N111" s="35"/>
      <c r="O111" s="35"/>
      <c r="P111" s="35"/>
      <c r="Q111" s="35"/>
      <c r="R111" s="36">
        <f t="shared" si="69"/>
        <v>0</v>
      </c>
      <c r="S111" s="35"/>
      <c r="T111" s="36">
        <f t="shared" si="69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27"/>
      <c r="AG111" s="28"/>
      <c r="AH111" s="28"/>
      <c r="AI111" s="22"/>
    </row>
    <row r="112" spans="1:35" s="29" customFormat="1" ht="17.25" hidden="1" customHeight="1" x14ac:dyDescent="0.25">
      <c r="A112" s="33" t="s">
        <v>25</v>
      </c>
      <c r="B112" s="34">
        <f t="shared" si="71"/>
        <v>0</v>
      </c>
      <c r="C112" s="38">
        <f t="shared" si="70"/>
        <v>0</v>
      </c>
      <c r="D112" s="34"/>
      <c r="E112" s="34"/>
      <c r="F112" s="34"/>
      <c r="G112" s="34"/>
      <c r="H112" s="35">
        <v>0</v>
      </c>
      <c r="I112" s="35"/>
      <c r="J112" s="35">
        <v>0</v>
      </c>
      <c r="K112" s="35"/>
      <c r="L112" s="36">
        <f t="shared" si="69"/>
        <v>0</v>
      </c>
      <c r="M112" s="35"/>
      <c r="N112" s="35">
        <v>0</v>
      </c>
      <c r="O112" s="35"/>
      <c r="P112" s="35">
        <v>0</v>
      </c>
      <c r="Q112" s="35"/>
      <c r="R112" s="36">
        <f t="shared" si="69"/>
        <v>0</v>
      </c>
      <c r="S112" s="35"/>
      <c r="T112" s="36">
        <f t="shared" si="69"/>
        <v>0</v>
      </c>
      <c r="U112" s="36"/>
      <c r="V112" s="35">
        <v>0</v>
      </c>
      <c r="W112" s="35"/>
      <c r="X112" s="35">
        <v>0</v>
      </c>
      <c r="Y112" s="35"/>
      <c r="Z112" s="35">
        <v>0</v>
      </c>
      <c r="AA112" s="35"/>
      <c r="AB112" s="35">
        <v>0</v>
      </c>
      <c r="AC112" s="35"/>
      <c r="AD112" s="35">
        <v>0</v>
      </c>
      <c r="AE112" s="35"/>
      <c r="AF112" s="27"/>
      <c r="AG112" s="28"/>
      <c r="AH112" s="28"/>
      <c r="AI112" s="22"/>
    </row>
    <row r="113" spans="1:37" s="29" customFormat="1" ht="16.5" hidden="1" x14ac:dyDescent="0.25">
      <c r="A113" s="37" t="s">
        <v>26</v>
      </c>
      <c r="B113" s="38">
        <f t="shared" si="71"/>
        <v>0</v>
      </c>
      <c r="C113" s="38">
        <f t="shared" si="70"/>
        <v>0</v>
      </c>
      <c r="D113" s="38"/>
      <c r="E113" s="38"/>
      <c r="F113" s="38"/>
      <c r="G113" s="38"/>
      <c r="H113" s="36">
        <v>0</v>
      </c>
      <c r="I113" s="36"/>
      <c r="J113" s="36">
        <v>0</v>
      </c>
      <c r="K113" s="36"/>
      <c r="L113" s="36">
        <f t="shared" si="69"/>
        <v>0</v>
      </c>
      <c r="M113" s="36"/>
      <c r="N113" s="36">
        <v>0</v>
      </c>
      <c r="O113" s="36"/>
      <c r="P113" s="36">
        <v>0</v>
      </c>
      <c r="Q113" s="36"/>
      <c r="R113" s="36">
        <f t="shared" si="69"/>
        <v>0</v>
      </c>
      <c r="S113" s="36"/>
      <c r="T113" s="36">
        <f t="shared" si="69"/>
        <v>0</v>
      </c>
      <c r="U113" s="36"/>
      <c r="V113" s="36">
        <v>0</v>
      </c>
      <c r="W113" s="36"/>
      <c r="X113" s="36">
        <v>0</v>
      </c>
      <c r="Y113" s="36"/>
      <c r="Z113" s="36">
        <v>0</v>
      </c>
      <c r="AA113" s="36"/>
      <c r="AB113" s="36">
        <v>0</v>
      </c>
      <c r="AC113" s="36"/>
      <c r="AD113" s="36">
        <v>0</v>
      </c>
      <c r="AE113" s="36"/>
      <c r="AF113" s="27"/>
      <c r="AG113" s="28"/>
      <c r="AH113" s="28"/>
      <c r="AI113" s="22"/>
    </row>
    <row r="114" spans="1:37" s="29" customFormat="1" ht="16.5" hidden="1" x14ac:dyDescent="0.25">
      <c r="A114" s="37" t="s">
        <v>36</v>
      </c>
      <c r="B114" s="38">
        <f>H114+J114+L114+N114+P114+R114+T114+V114+X114+Z114+AB114+AD114</f>
        <v>0</v>
      </c>
      <c r="C114" s="38">
        <f t="shared" si="70"/>
        <v>0</v>
      </c>
      <c r="D114" s="38"/>
      <c r="E114" s="38"/>
      <c r="F114" s="38"/>
      <c r="G114" s="38"/>
      <c r="H114" s="36">
        <v>0</v>
      </c>
      <c r="I114" s="36"/>
      <c r="J114" s="36">
        <v>0</v>
      </c>
      <c r="K114" s="36"/>
      <c r="L114" s="36">
        <f t="shared" si="69"/>
        <v>0</v>
      </c>
      <c r="M114" s="36"/>
      <c r="N114" s="36">
        <v>0</v>
      </c>
      <c r="O114" s="36"/>
      <c r="P114" s="36">
        <v>0</v>
      </c>
      <c r="Q114" s="36"/>
      <c r="R114" s="36">
        <f t="shared" si="69"/>
        <v>0</v>
      </c>
      <c r="S114" s="36"/>
      <c r="T114" s="36">
        <f t="shared" si="69"/>
        <v>0</v>
      </c>
      <c r="U114" s="36"/>
      <c r="V114" s="36">
        <v>0</v>
      </c>
      <c r="W114" s="36"/>
      <c r="X114" s="36">
        <v>0</v>
      </c>
      <c r="Y114" s="36"/>
      <c r="Z114" s="36">
        <v>0</v>
      </c>
      <c r="AA114" s="36"/>
      <c r="AB114" s="36">
        <v>0</v>
      </c>
      <c r="AC114" s="36"/>
      <c r="AD114" s="36">
        <v>0</v>
      </c>
      <c r="AE114" s="36"/>
      <c r="AF114" s="27"/>
      <c r="AG114" s="28"/>
      <c r="AH114" s="28"/>
      <c r="AI114" s="22"/>
    </row>
    <row r="115" spans="1:37" s="29" customFormat="1" ht="16.5" hidden="1" x14ac:dyDescent="0.25">
      <c r="A115" s="37" t="s">
        <v>28</v>
      </c>
      <c r="B115" s="38">
        <f t="shared" si="71"/>
        <v>0</v>
      </c>
      <c r="C115" s="38">
        <f t="shared" si="70"/>
        <v>0</v>
      </c>
      <c r="D115" s="38"/>
      <c r="E115" s="38"/>
      <c r="F115" s="38"/>
      <c r="G115" s="38"/>
      <c r="H115" s="36">
        <v>0</v>
      </c>
      <c r="I115" s="36"/>
      <c r="J115" s="36">
        <v>0</v>
      </c>
      <c r="K115" s="36"/>
      <c r="L115" s="36">
        <f t="shared" si="69"/>
        <v>0</v>
      </c>
      <c r="M115" s="36"/>
      <c r="N115" s="36">
        <v>0</v>
      </c>
      <c r="O115" s="36"/>
      <c r="P115" s="36">
        <v>0</v>
      </c>
      <c r="Q115" s="36"/>
      <c r="R115" s="36">
        <f t="shared" si="69"/>
        <v>0</v>
      </c>
      <c r="S115" s="36"/>
      <c r="T115" s="36">
        <f t="shared" si="69"/>
        <v>0</v>
      </c>
      <c r="U115" s="36"/>
      <c r="V115" s="36">
        <v>0</v>
      </c>
      <c r="W115" s="36"/>
      <c r="X115" s="36">
        <v>0</v>
      </c>
      <c r="Y115" s="36"/>
      <c r="Z115" s="36">
        <v>0</v>
      </c>
      <c r="AA115" s="36"/>
      <c r="AB115" s="36">
        <v>0</v>
      </c>
      <c r="AC115" s="36"/>
      <c r="AD115" s="36">
        <v>0</v>
      </c>
      <c r="AE115" s="36"/>
      <c r="AF115" s="27"/>
      <c r="AG115" s="28"/>
      <c r="AH115" s="28"/>
      <c r="AI115" s="22"/>
    </row>
    <row r="116" spans="1:37" s="29" customFormat="1" ht="16.5" hidden="1" x14ac:dyDescent="0.25">
      <c r="A116" s="37" t="s">
        <v>29</v>
      </c>
      <c r="B116" s="38">
        <f t="shared" si="71"/>
        <v>0</v>
      </c>
      <c r="C116" s="38">
        <f t="shared" si="70"/>
        <v>0</v>
      </c>
      <c r="D116" s="38"/>
      <c r="E116" s="38"/>
      <c r="F116" s="38"/>
      <c r="G116" s="38"/>
      <c r="H116" s="36">
        <v>0</v>
      </c>
      <c r="I116" s="36"/>
      <c r="J116" s="36">
        <v>0</v>
      </c>
      <c r="K116" s="36"/>
      <c r="L116" s="36">
        <f t="shared" si="69"/>
        <v>0</v>
      </c>
      <c r="M116" s="36"/>
      <c r="N116" s="36">
        <v>0</v>
      </c>
      <c r="O116" s="36"/>
      <c r="P116" s="36">
        <v>0</v>
      </c>
      <c r="Q116" s="36"/>
      <c r="R116" s="36">
        <f t="shared" si="69"/>
        <v>0</v>
      </c>
      <c r="S116" s="36"/>
      <c r="T116" s="36">
        <f t="shared" si="69"/>
        <v>0</v>
      </c>
      <c r="U116" s="36"/>
      <c r="V116" s="36">
        <v>0</v>
      </c>
      <c r="W116" s="36"/>
      <c r="X116" s="36">
        <v>0</v>
      </c>
      <c r="Y116" s="36"/>
      <c r="Z116" s="36">
        <v>0</v>
      </c>
      <c r="AA116" s="36"/>
      <c r="AB116" s="36">
        <v>0</v>
      </c>
      <c r="AC116" s="36"/>
      <c r="AD116" s="36">
        <v>0</v>
      </c>
      <c r="AE116" s="36"/>
      <c r="AF116" s="27"/>
      <c r="AG116" s="28"/>
      <c r="AH116" s="28"/>
      <c r="AI116" s="22"/>
    </row>
    <row r="117" spans="1:37" s="29" customFormat="1" ht="33" x14ac:dyDescent="0.25">
      <c r="A117" s="80" t="s">
        <v>51</v>
      </c>
      <c r="B117" s="51"/>
      <c r="C117" s="51"/>
      <c r="D117" s="51"/>
      <c r="E117" s="51"/>
      <c r="F117" s="51"/>
      <c r="G117" s="51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27"/>
      <c r="AG117" s="28"/>
      <c r="AH117" s="28"/>
      <c r="AI117" s="22"/>
    </row>
    <row r="118" spans="1:37" s="29" customFormat="1" ht="16.5" x14ac:dyDescent="0.25">
      <c r="A118" s="33" t="s">
        <v>25</v>
      </c>
      <c r="B118" s="34">
        <f>B119+B120+B121+B122</f>
        <v>9.3000000000000007</v>
      </c>
      <c r="C118" s="34">
        <f t="shared" ref="C118:E118" si="72">C119+C120+C121+C122</f>
        <v>23849.663999999997</v>
      </c>
      <c r="D118" s="38">
        <v>0</v>
      </c>
      <c r="E118" s="34">
        <f t="shared" si="72"/>
        <v>0</v>
      </c>
      <c r="F118" s="34">
        <f t="shared" ref="F118:F127" si="73">E118/B118*100</f>
        <v>0</v>
      </c>
      <c r="G118" s="34">
        <f t="shared" ref="G118:G127" si="74">E118/C118*100</f>
        <v>0</v>
      </c>
      <c r="H118" s="35">
        <f>H120</f>
        <v>0</v>
      </c>
      <c r="I118" s="35">
        <f t="shared" ref="I118:AD118" si="75">I120</f>
        <v>0</v>
      </c>
      <c r="J118" s="35">
        <f t="shared" si="75"/>
        <v>0</v>
      </c>
      <c r="K118" s="35">
        <f t="shared" si="75"/>
        <v>0</v>
      </c>
      <c r="L118" s="35">
        <f t="shared" si="75"/>
        <v>0</v>
      </c>
      <c r="M118" s="35">
        <f t="shared" si="75"/>
        <v>0</v>
      </c>
      <c r="N118" s="35">
        <f t="shared" si="75"/>
        <v>0</v>
      </c>
      <c r="O118" s="35">
        <f t="shared" si="75"/>
        <v>0</v>
      </c>
      <c r="P118" s="35">
        <f t="shared" si="75"/>
        <v>0</v>
      </c>
      <c r="Q118" s="35">
        <f t="shared" si="75"/>
        <v>0</v>
      </c>
      <c r="R118" s="35">
        <f t="shared" si="75"/>
        <v>0</v>
      </c>
      <c r="S118" s="35">
        <f t="shared" si="75"/>
        <v>0</v>
      </c>
      <c r="T118" s="35">
        <f t="shared" si="75"/>
        <v>0</v>
      </c>
      <c r="U118" s="35">
        <f t="shared" si="75"/>
        <v>0</v>
      </c>
      <c r="V118" s="35">
        <f t="shared" si="75"/>
        <v>0</v>
      </c>
      <c r="W118" s="35">
        <f t="shared" si="75"/>
        <v>0</v>
      </c>
      <c r="X118" s="35">
        <f t="shared" si="75"/>
        <v>0</v>
      </c>
      <c r="Y118" s="35">
        <f t="shared" si="75"/>
        <v>0</v>
      </c>
      <c r="Z118" s="35">
        <f t="shared" si="75"/>
        <v>0</v>
      </c>
      <c r="AA118" s="35">
        <f t="shared" si="75"/>
        <v>0</v>
      </c>
      <c r="AB118" s="35">
        <f t="shared" si="75"/>
        <v>0</v>
      </c>
      <c r="AC118" s="35">
        <f t="shared" si="75"/>
        <v>0</v>
      </c>
      <c r="AD118" s="35">
        <f t="shared" si="75"/>
        <v>9.3000000000000007</v>
      </c>
      <c r="AE118" s="35">
        <f>AE120</f>
        <v>0</v>
      </c>
      <c r="AF118" s="153"/>
      <c r="AG118" s="28"/>
      <c r="AH118" s="28"/>
      <c r="AI118" s="22"/>
    </row>
    <row r="119" spans="1:37" s="29" customFormat="1" ht="16.5" x14ac:dyDescent="0.25">
      <c r="A119" s="37" t="s">
        <v>26</v>
      </c>
      <c r="B119" s="38">
        <v>0</v>
      </c>
      <c r="C119" s="34">
        <f>C120+C121+C122+C128</f>
        <v>11924.832</v>
      </c>
      <c r="D119" s="38">
        <v>0</v>
      </c>
      <c r="E119" s="38">
        <f>I119+K119+M119+O119+Q119+S119+U119</f>
        <v>0</v>
      </c>
      <c r="F119" s="34" t="e">
        <f t="shared" si="73"/>
        <v>#DIV/0!</v>
      </c>
      <c r="G119" s="34">
        <f t="shared" si="74"/>
        <v>0</v>
      </c>
      <c r="H119" s="35">
        <f>H121</f>
        <v>0</v>
      </c>
      <c r="I119" s="35">
        <f>I121</f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54"/>
      <c r="AG119" s="28"/>
      <c r="AH119" s="28"/>
      <c r="AI119" s="22"/>
    </row>
    <row r="120" spans="1:37" s="29" customFormat="1" ht="16.5" x14ac:dyDescent="0.2">
      <c r="A120" s="40" t="s">
        <v>27</v>
      </c>
      <c r="B120" s="38">
        <f>H120+J120+L120+N120+P120+R120+T120+V120+X120+Z120+AB120+AD120</f>
        <v>9.3000000000000007</v>
      </c>
      <c r="C120" s="34">
        <f>C121+C122+C128+C129</f>
        <v>5962.4160000000002</v>
      </c>
      <c r="D120" s="38">
        <v>0</v>
      </c>
      <c r="E120" s="38">
        <f>I120+K120+M120+O120+Q120+S120+U120</f>
        <v>0</v>
      </c>
      <c r="F120" s="34">
        <f t="shared" si="73"/>
        <v>0</v>
      </c>
      <c r="G120" s="34">
        <f t="shared" si="74"/>
        <v>0</v>
      </c>
      <c r="H120" s="35">
        <f>H122</f>
        <v>0</v>
      </c>
      <c r="I120" s="35">
        <f>I122</f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9.3000000000000007</v>
      </c>
      <c r="AE120" s="36">
        <v>0</v>
      </c>
      <c r="AF120" s="154"/>
      <c r="AG120" s="28"/>
      <c r="AH120" s="28"/>
      <c r="AI120" s="22"/>
    </row>
    <row r="121" spans="1:37" s="29" customFormat="1" ht="16.5" x14ac:dyDescent="0.25">
      <c r="A121" s="37" t="s">
        <v>28</v>
      </c>
      <c r="B121" s="38">
        <v>0</v>
      </c>
      <c r="C121" s="34">
        <f>C122+C128+C129+C130</f>
        <v>2981.2080000000001</v>
      </c>
      <c r="D121" s="38">
        <v>0</v>
      </c>
      <c r="E121" s="38">
        <f>I121+K121+M121+O121+Q121+S121+U121</f>
        <v>0</v>
      </c>
      <c r="F121" s="34" t="e">
        <f t="shared" si="73"/>
        <v>#DIV/0!</v>
      </c>
      <c r="G121" s="34">
        <f t="shared" si="74"/>
        <v>0</v>
      </c>
      <c r="H121" s="35">
        <f>H128</f>
        <v>0</v>
      </c>
      <c r="I121" s="35">
        <f>I128</f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154"/>
      <c r="AG121" s="28"/>
      <c r="AH121" s="28"/>
      <c r="AI121" s="22"/>
    </row>
    <row r="122" spans="1:37" s="29" customFormat="1" ht="16.5" x14ac:dyDescent="0.25">
      <c r="A122" s="37" t="s">
        <v>65</v>
      </c>
      <c r="B122" s="38">
        <v>0</v>
      </c>
      <c r="C122" s="34">
        <f>C128+C129+C130+C131</f>
        <v>2981.2080000000001</v>
      </c>
      <c r="D122" s="38">
        <v>0</v>
      </c>
      <c r="E122" s="38">
        <f>I122+K122+M122+O122+Q122+S122+U122</f>
        <v>0</v>
      </c>
      <c r="F122" s="34" t="e">
        <f t="shared" si="73"/>
        <v>#DIV/0!</v>
      </c>
      <c r="G122" s="34">
        <f t="shared" si="74"/>
        <v>0</v>
      </c>
      <c r="H122" s="35">
        <f>H129</f>
        <v>0</v>
      </c>
      <c r="I122" s="35">
        <f>I129</f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155"/>
      <c r="AG122" s="28"/>
      <c r="AH122" s="28"/>
      <c r="AI122" s="22"/>
    </row>
    <row r="123" spans="1:37" s="88" customFormat="1" ht="20.100000000000001" customHeight="1" x14ac:dyDescent="0.25">
      <c r="A123" s="85" t="s">
        <v>52</v>
      </c>
      <c r="B123" s="86">
        <f>B124+B125+B126+B127</f>
        <v>7159.8</v>
      </c>
      <c r="C123" s="86">
        <f t="shared" ref="C123:E123" si="76">C124+C125+C126+C127</f>
        <v>23849.663999999997</v>
      </c>
      <c r="D123" s="86">
        <f t="shared" si="76"/>
        <v>0</v>
      </c>
      <c r="E123" s="86">
        <f t="shared" si="76"/>
        <v>0</v>
      </c>
      <c r="F123" s="143">
        <f t="shared" si="73"/>
        <v>0</v>
      </c>
      <c r="G123" s="143">
        <f t="shared" si="74"/>
        <v>0</v>
      </c>
      <c r="H123" s="86">
        <f t="shared" ref="H123:AE123" si="77">H124+H125+H126+H127</f>
        <v>0</v>
      </c>
      <c r="I123" s="86">
        <f t="shared" si="77"/>
        <v>0</v>
      </c>
      <c r="J123" s="86">
        <f t="shared" si="77"/>
        <v>0</v>
      </c>
      <c r="K123" s="86">
        <f t="shared" si="77"/>
        <v>0</v>
      </c>
      <c r="L123" s="86">
        <f t="shared" si="77"/>
        <v>0</v>
      </c>
      <c r="M123" s="86">
        <f t="shared" si="77"/>
        <v>0</v>
      </c>
      <c r="N123" s="86">
        <f t="shared" si="77"/>
        <v>0</v>
      </c>
      <c r="O123" s="86">
        <f t="shared" si="77"/>
        <v>0</v>
      </c>
      <c r="P123" s="86">
        <f t="shared" si="77"/>
        <v>0</v>
      </c>
      <c r="Q123" s="86">
        <f t="shared" si="77"/>
        <v>0</v>
      </c>
      <c r="R123" s="86">
        <f t="shared" si="77"/>
        <v>0</v>
      </c>
      <c r="S123" s="86">
        <f t="shared" si="77"/>
        <v>0</v>
      </c>
      <c r="T123" s="86">
        <f t="shared" si="77"/>
        <v>0</v>
      </c>
      <c r="U123" s="86">
        <f t="shared" si="77"/>
        <v>0</v>
      </c>
      <c r="V123" s="86">
        <f t="shared" si="77"/>
        <v>0</v>
      </c>
      <c r="W123" s="86">
        <f t="shared" si="77"/>
        <v>0</v>
      </c>
      <c r="X123" s="86">
        <f t="shared" si="77"/>
        <v>0</v>
      </c>
      <c r="Y123" s="86">
        <f t="shared" si="77"/>
        <v>0</v>
      </c>
      <c r="Z123" s="86">
        <f t="shared" si="77"/>
        <v>0</v>
      </c>
      <c r="AA123" s="86">
        <f t="shared" si="77"/>
        <v>0</v>
      </c>
      <c r="AB123" s="86">
        <f t="shared" si="77"/>
        <v>0</v>
      </c>
      <c r="AC123" s="86">
        <f t="shared" si="77"/>
        <v>0</v>
      </c>
      <c r="AD123" s="86">
        <f t="shared" si="77"/>
        <v>7159.8</v>
      </c>
      <c r="AE123" s="86">
        <f t="shared" si="77"/>
        <v>0</v>
      </c>
      <c r="AF123" s="148"/>
      <c r="AG123" s="87"/>
      <c r="AH123" s="62"/>
      <c r="AI123" s="63">
        <f t="shared" ref="AI123:AI127" si="78">H123+J123+L123+N123++P123</f>
        <v>0</v>
      </c>
      <c r="AJ123" s="62"/>
      <c r="AK123" s="64"/>
    </row>
    <row r="124" spans="1:37" s="91" customFormat="1" ht="18.75" x14ac:dyDescent="0.25">
      <c r="A124" s="89" t="s">
        <v>26</v>
      </c>
      <c r="B124" s="74">
        <f>B101+B107+B119</f>
        <v>1174.5</v>
      </c>
      <c r="C124" s="74">
        <f t="shared" ref="C124:E124" si="79">C101+C107+C119</f>
        <v>11924.832</v>
      </c>
      <c r="D124" s="74">
        <f t="shared" si="79"/>
        <v>0</v>
      </c>
      <c r="E124" s="74">
        <f t="shared" si="79"/>
        <v>0</v>
      </c>
      <c r="F124" s="143">
        <f t="shared" si="73"/>
        <v>0</v>
      </c>
      <c r="G124" s="143">
        <f t="shared" si="74"/>
        <v>0</v>
      </c>
      <c r="H124" s="74">
        <f>H101+H107+H119</f>
        <v>0</v>
      </c>
      <c r="I124" s="74">
        <f t="shared" ref="I124:AE127" si="80">I101+I107+I119</f>
        <v>0</v>
      </c>
      <c r="J124" s="74">
        <f t="shared" si="80"/>
        <v>0</v>
      </c>
      <c r="K124" s="74">
        <f t="shared" si="80"/>
        <v>0</v>
      </c>
      <c r="L124" s="74">
        <f t="shared" si="80"/>
        <v>0</v>
      </c>
      <c r="M124" s="74">
        <f t="shared" si="80"/>
        <v>0</v>
      </c>
      <c r="N124" s="74">
        <f t="shared" si="80"/>
        <v>0</v>
      </c>
      <c r="O124" s="74">
        <f t="shared" si="80"/>
        <v>0</v>
      </c>
      <c r="P124" s="74">
        <f t="shared" si="80"/>
        <v>0</v>
      </c>
      <c r="Q124" s="74">
        <f t="shared" si="80"/>
        <v>0</v>
      </c>
      <c r="R124" s="74">
        <f t="shared" si="80"/>
        <v>0</v>
      </c>
      <c r="S124" s="74">
        <f t="shared" si="80"/>
        <v>0</v>
      </c>
      <c r="T124" s="74">
        <f>T101+T107+T119</f>
        <v>0</v>
      </c>
      <c r="U124" s="74">
        <f t="shared" si="80"/>
        <v>0</v>
      </c>
      <c r="V124" s="74">
        <f t="shared" si="80"/>
        <v>0</v>
      </c>
      <c r="W124" s="74">
        <f t="shared" si="80"/>
        <v>0</v>
      </c>
      <c r="X124" s="74">
        <f t="shared" si="80"/>
        <v>0</v>
      </c>
      <c r="Y124" s="74">
        <f t="shared" si="80"/>
        <v>0</v>
      </c>
      <c r="Z124" s="74">
        <f t="shared" si="80"/>
        <v>0</v>
      </c>
      <c r="AA124" s="74">
        <f t="shared" si="80"/>
        <v>0</v>
      </c>
      <c r="AB124" s="74">
        <f t="shared" si="80"/>
        <v>0</v>
      </c>
      <c r="AC124" s="74">
        <f t="shared" si="80"/>
        <v>0</v>
      </c>
      <c r="AD124" s="74">
        <f t="shared" si="80"/>
        <v>1174.5</v>
      </c>
      <c r="AE124" s="74">
        <f t="shared" si="80"/>
        <v>0</v>
      </c>
      <c r="AF124" s="158"/>
      <c r="AG124" s="90"/>
      <c r="AH124" s="67"/>
      <c r="AI124" s="63">
        <f t="shared" si="78"/>
        <v>0</v>
      </c>
      <c r="AJ124" s="67"/>
      <c r="AK124" s="68"/>
    </row>
    <row r="125" spans="1:37" s="91" customFormat="1" ht="28.35" customHeight="1" x14ac:dyDescent="0.2">
      <c r="A125" s="40" t="s">
        <v>27</v>
      </c>
      <c r="B125" s="74">
        <f t="shared" ref="B125:E127" si="81">B102+B108+B120</f>
        <v>5675</v>
      </c>
      <c r="C125" s="74">
        <f t="shared" si="81"/>
        <v>5962.4160000000002</v>
      </c>
      <c r="D125" s="74">
        <f t="shared" si="81"/>
        <v>0</v>
      </c>
      <c r="E125" s="74">
        <f t="shared" si="81"/>
        <v>0</v>
      </c>
      <c r="F125" s="143">
        <f t="shared" si="73"/>
        <v>0</v>
      </c>
      <c r="G125" s="143">
        <f t="shared" si="74"/>
        <v>0</v>
      </c>
      <c r="H125" s="74">
        <f t="shared" ref="H125:W127" si="82">H102+H108+H120</f>
        <v>0</v>
      </c>
      <c r="I125" s="74">
        <f t="shared" si="82"/>
        <v>0</v>
      </c>
      <c r="J125" s="74">
        <f t="shared" si="82"/>
        <v>0</v>
      </c>
      <c r="K125" s="74">
        <f t="shared" si="82"/>
        <v>0</v>
      </c>
      <c r="L125" s="74">
        <f t="shared" si="82"/>
        <v>0</v>
      </c>
      <c r="M125" s="74">
        <f t="shared" si="82"/>
        <v>0</v>
      </c>
      <c r="N125" s="74">
        <f t="shared" si="82"/>
        <v>0</v>
      </c>
      <c r="O125" s="74">
        <f t="shared" si="82"/>
        <v>0</v>
      </c>
      <c r="P125" s="74">
        <f t="shared" si="82"/>
        <v>0</v>
      </c>
      <c r="Q125" s="74">
        <f t="shared" si="82"/>
        <v>0</v>
      </c>
      <c r="R125" s="74">
        <f t="shared" si="82"/>
        <v>0</v>
      </c>
      <c r="S125" s="74">
        <f t="shared" si="82"/>
        <v>0</v>
      </c>
      <c r="T125" s="74">
        <f t="shared" si="82"/>
        <v>0</v>
      </c>
      <c r="U125" s="74">
        <f t="shared" si="82"/>
        <v>0</v>
      </c>
      <c r="V125" s="74">
        <f t="shared" si="82"/>
        <v>0</v>
      </c>
      <c r="W125" s="74">
        <f t="shared" si="82"/>
        <v>0</v>
      </c>
      <c r="X125" s="74">
        <f t="shared" si="80"/>
        <v>0</v>
      </c>
      <c r="Y125" s="74">
        <f t="shared" si="80"/>
        <v>0</v>
      </c>
      <c r="Z125" s="74">
        <f t="shared" si="80"/>
        <v>0</v>
      </c>
      <c r="AA125" s="74">
        <f t="shared" si="80"/>
        <v>0</v>
      </c>
      <c r="AB125" s="74">
        <f t="shared" si="80"/>
        <v>0</v>
      </c>
      <c r="AC125" s="74">
        <f t="shared" si="80"/>
        <v>0</v>
      </c>
      <c r="AD125" s="74">
        <f t="shared" si="80"/>
        <v>5675</v>
      </c>
      <c r="AE125" s="74">
        <f t="shared" si="80"/>
        <v>0</v>
      </c>
      <c r="AF125" s="159"/>
      <c r="AG125" s="90"/>
      <c r="AH125" s="67"/>
      <c r="AI125" s="63">
        <f t="shared" si="78"/>
        <v>0</v>
      </c>
      <c r="AJ125" s="67"/>
      <c r="AK125" s="68"/>
    </row>
    <row r="126" spans="1:37" s="91" customFormat="1" ht="18.75" x14ac:dyDescent="0.25">
      <c r="A126" s="89" t="s">
        <v>28</v>
      </c>
      <c r="B126" s="74">
        <f t="shared" si="81"/>
        <v>310.3</v>
      </c>
      <c r="C126" s="74">
        <f t="shared" si="81"/>
        <v>2981.2080000000001</v>
      </c>
      <c r="D126" s="74">
        <f t="shared" si="81"/>
        <v>0</v>
      </c>
      <c r="E126" s="74">
        <f t="shared" ref="E126" si="83">E109+E115+E121</f>
        <v>0</v>
      </c>
      <c r="F126" s="143">
        <f t="shared" si="73"/>
        <v>0</v>
      </c>
      <c r="G126" s="143">
        <f t="shared" si="74"/>
        <v>0</v>
      </c>
      <c r="H126" s="74">
        <f t="shared" si="82"/>
        <v>0</v>
      </c>
      <c r="I126" s="74">
        <f t="shared" si="82"/>
        <v>0</v>
      </c>
      <c r="J126" s="74">
        <f t="shared" si="82"/>
        <v>0</v>
      </c>
      <c r="K126" s="74">
        <f t="shared" si="82"/>
        <v>0</v>
      </c>
      <c r="L126" s="74">
        <f t="shared" si="82"/>
        <v>0</v>
      </c>
      <c r="M126" s="74">
        <f t="shared" si="82"/>
        <v>0</v>
      </c>
      <c r="N126" s="74">
        <f t="shared" si="82"/>
        <v>0</v>
      </c>
      <c r="O126" s="74">
        <f t="shared" si="82"/>
        <v>0</v>
      </c>
      <c r="P126" s="74">
        <f t="shared" si="82"/>
        <v>0</v>
      </c>
      <c r="Q126" s="74">
        <f t="shared" si="82"/>
        <v>0</v>
      </c>
      <c r="R126" s="74">
        <f t="shared" si="82"/>
        <v>0</v>
      </c>
      <c r="S126" s="74">
        <f t="shared" si="82"/>
        <v>0</v>
      </c>
      <c r="T126" s="74">
        <f t="shared" si="82"/>
        <v>0</v>
      </c>
      <c r="U126" s="74">
        <f t="shared" si="82"/>
        <v>0</v>
      </c>
      <c r="V126" s="74">
        <f t="shared" si="82"/>
        <v>0</v>
      </c>
      <c r="W126" s="74">
        <f t="shared" si="82"/>
        <v>0</v>
      </c>
      <c r="X126" s="74">
        <f t="shared" si="80"/>
        <v>0</v>
      </c>
      <c r="Y126" s="74">
        <f t="shared" si="80"/>
        <v>0</v>
      </c>
      <c r="Z126" s="74">
        <f t="shared" si="80"/>
        <v>0</v>
      </c>
      <c r="AA126" s="74">
        <f t="shared" si="80"/>
        <v>0</v>
      </c>
      <c r="AB126" s="74">
        <f t="shared" si="80"/>
        <v>0</v>
      </c>
      <c r="AC126" s="74">
        <f t="shared" si="80"/>
        <v>0</v>
      </c>
      <c r="AD126" s="74">
        <f t="shared" si="80"/>
        <v>310.3</v>
      </c>
      <c r="AE126" s="74">
        <f t="shared" si="80"/>
        <v>0</v>
      </c>
      <c r="AF126" s="159"/>
      <c r="AG126" s="90"/>
      <c r="AH126" s="67"/>
      <c r="AI126" s="63">
        <f t="shared" si="78"/>
        <v>0</v>
      </c>
      <c r="AJ126" s="67"/>
      <c r="AK126" s="68"/>
    </row>
    <row r="127" spans="1:37" s="91" customFormat="1" ht="28.35" customHeight="1" x14ac:dyDescent="0.25">
      <c r="A127" s="89" t="s">
        <v>65</v>
      </c>
      <c r="B127" s="74">
        <f t="shared" si="81"/>
        <v>0</v>
      </c>
      <c r="C127" s="74">
        <f t="shared" si="81"/>
        <v>2981.2080000000001</v>
      </c>
      <c r="D127" s="74">
        <f t="shared" si="81"/>
        <v>0</v>
      </c>
      <c r="E127" s="74">
        <f t="shared" si="81"/>
        <v>0</v>
      </c>
      <c r="F127" s="144" t="e">
        <f t="shared" si="73"/>
        <v>#DIV/0!</v>
      </c>
      <c r="G127" s="143">
        <f t="shared" si="74"/>
        <v>0</v>
      </c>
      <c r="H127" s="74">
        <f t="shared" si="82"/>
        <v>0</v>
      </c>
      <c r="I127" s="74">
        <f t="shared" si="82"/>
        <v>0</v>
      </c>
      <c r="J127" s="74">
        <f t="shared" si="82"/>
        <v>0</v>
      </c>
      <c r="K127" s="74">
        <f t="shared" si="82"/>
        <v>0</v>
      </c>
      <c r="L127" s="74">
        <f t="shared" si="82"/>
        <v>0</v>
      </c>
      <c r="M127" s="74">
        <f t="shared" si="82"/>
        <v>0</v>
      </c>
      <c r="N127" s="74">
        <f t="shared" si="82"/>
        <v>0</v>
      </c>
      <c r="O127" s="74">
        <f t="shared" si="82"/>
        <v>0</v>
      </c>
      <c r="P127" s="74">
        <f t="shared" si="82"/>
        <v>0</v>
      </c>
      <c r="Q127" s="74">
        <f t="shared" si="82"/>
        <v>0</v>
      </c>
      <c r="R127" s="74">
        <f t="shared" si="82"/>
        <v>0</v>
      </c>
      <c r="S127" s="74">
        <f t="shared" si="82"/>
        <v>0</v>
      </c>
      <c r="T127" s="74">
        <f t="shared" si="82"/>
        <v>0</v>
      </c>
      <c r="U127" s="74">
        <f t="shared" si="82"/>
        <v>0</v>
      </c>
      <c r="V127" s="74">
        <f t="shared" si="82"/>
        <v>0</v>
      </c>
      <c r="W127" s="74">
        <f t="shared" si="82"/>
        <v>0</v>
      </c>
      <c r="X127" s="74">
        <f t="shared" si="80"/>
        <v>0</v>
      </c>
      <c r="Y127" s="74">
        <f t="shared" si="80"/>
        <v>0</v>
      </c>
      <c r="Z127" s="74">
        <f t="shared" si="80"/>
        <v>0</v>
      </c>
      <c r="AA127" s="74">
        <f t="shared" si="80"/>
        <v>0</v>
      </c>
      <c r="AB127" s="74">
        <f t="shared" si="80"/>
        <v>0</v>
      </c>
      <c r="AC127" s="74">
        <f t="shared" si="80"/>
        <v>0</v>
      </c>
      <c r="AD127" s="74">
        <f t="shared" si="80"/>
        <v>0</v>
      </c>
      <c r="AE127" s="74">
        <f t="shared" si="80"/>
        <v>0</v>
      </c>
      <c r="AF127" s="160"/>
      <c r="AG127" s="90"/>
      <c r="AH127" s="67"/>
      <c r="AI127" s="63">
        <f t="shared" si="78"/>
        <v>0</v>
      </c>
      <c r="AJ127" s="67"/>
      <c r="AK127" s="68"/>
    </row>
    <row r="128" spans="1:37" s="29" customFormat="1" ht="16.5" x14ac:dyDescent="0.25">
      <c r="A128" s="161" t="s">
        <v>53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3"/>
      <c r="AE128" s="92"/>
      <c r="AF128" s="27"/>
      <c r="AG128" s="28"/>
      <c r="AH128" s="28"/>
      <c r="AI128" s="22"/>
    </row>
    <row r="129" spans="1:35" s="29" customFormat="1" ht="16.5" x14ac:dyDescent="0.25">
      <c r="A129" s="164" t="s">
        <v>54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6"/>
      <c r="AE129" s="24"/>
      <c r="AF129" s="27"/>
      <c r="AG129" s="28"/>
      <c r="AH129" s="28"/>
      <c r="AI129" s="22"/>
    </row>
    <row r="130" spans="1:35" s="29" customFormat="1" ht="33" x14ac:dyDescent="0.25">
      <c r="A130" s="80" t="s">
        <v>55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27"/>
      <c r="AG130" s="28"/>
      <c r="AH130" s="28"/>
      <c r="AI130" s="22"/>
    </row>
    <row r="131" spans="1:35" s="29" customFormat="1" ht="16.5" x14ac:dyDescent="0.25">
      <c r="A131" s="93" t="s">
        <v>25</v>
      </c>
      <c r="B131" s="35">
        <f>H131+J131+L131+N131+P131+R131+T131+V131+X131+Z131+AB131+AD131</f>
        <v>8086.5990000000002</v>
      </c>
      <c r="C131" s="35">
        <f>C134</f>
        <v>2981.2080000000001</v>
      </c>
      <c r="D131" s="35">
        <f>D135+D134+D133</f>
        <v>1132.163</v>
      </c>
      <c r="E131" s="35">
        <f>D131</f>
        <v>1132.163</v>
      </c>
      <c r="F131" s="35">
        <f>E131/B131*100</f>
        <v>14.000484010645268</v>
      </c>
      <c r="G131" s="35">
        <f>E131/C131*100</f>
        <v>37.976652417409319</v>
      </c>
      <c r="H131" s="35">
        <f>H133+H132+H134+H135</f>
        <v>900.19899999999996</v>
      </c>
      <c r="I131" s="35">
        <f>I133+I132+I134+I135</f>
        <v>515.82600000000002</v>
      </c>
      <c r="J131" s="35">
        <f t="shared" ref="J131:AE131" si="84">J133+J132+J134+J135</f>
        <v>728.67600000000004</v>
      </c>
      <c r="K131" s="35">
        <f t="shared" si="84"/>
        <v>616.33699999999999</v>
      </c>
      <c r="L131" s="35">
        <f t="shared" si="84"/>
        <v>433.96300000000002</v>
      </c>
      <c r="M131" s="35">
        <f t="shared" si="84"/>
        <v>0</v>
      </c>
      <c r="N131" s="35">
        <f t="shared" si="84"/>
        <v>918.37</v>
      </c>
      <c r="O131" s="35">
        <f t="shared" si="84"/>
        <v>0</v>
      </c>
      <c r="P131" s="35">
        <f t="shared" si="84"/>
        <v>534.53</v>
      </c>
      <c r="Q131" s="35">
        <f t="shared" si="84"/>
        <v>0</v>
      </c>
      <c r="R131" s="35">
        <f t="shared" si="84"/>
        <v>368.44900000000001</v>
      </c>
      <c r="S131" s="35">
        <f t="shared" si="84"/>
        <v>0</v>
      </c>
      <c r="T131" s="35">
        <f t="shared" si="84"/>
        <v>918.37</v>
      </c>
      <c r="U131" s="35">
        <f t="shared" si="84"/>
        <v>0</v>
      </c>
      <c r="V131" s="35">
        <f t="shared" si="84"/>
        <v>534.52499999999998</v>
      </c>
      <c r="W131" s="35">
        <f t="shared" si="84"/>
        <v>0</v>
      </c>
      <c r="X131" s="35">
        <f t="shared" si="84"/>
        <v>361.447</v>
      </c>
      <c r="Y131" s="35">
        <f t="shared" si="84"/>
        <v>0</v>
      </c>
      <c r="Z131" s="35">
        <f t="shared" si="84"/>
        <v>900.37</v>
      </c>
      <c r="AA131" s="35">
        <f t="shared" si="84"/>
        <v>0</v>
      </c>
      <c r="AB131" s="35">
        <f t="shared" si="84"/>
        <v>511</v>
      </c>
      <c r="AC131" s="35">
        <f t="shared" si="84"/>
        <v>0</v>
      </c>
      <c r="AD131" s="35">
        <f t="shared" si="84"/>
        <v>976.7</v>
      </c>
      <c r="AE131" s="35">
        <f t="shared" si="84"/>
        <v>0</v>
      </c>
      <c r="AF131" s="152" t="s">
        <v>56</v>
      </c>
      <c r="AG131" s="28"/>
      <c r="AH131" s="28"/>
      <c r="AI131" s="22"/>
    </row>
    <row r="132" spans="1:35" s="29" customFormat="1" ht="16.5" x14ac:dyDescent="0.25">
      <c r="A132" s="94" t="s">
        <v>26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50"/>
      <c r="AG132" s="28"/>
      <c r="AH132" s="28"/>
      <c r="AI132" s="22"/>
    </row>
    <row r="133" spans="1:35" s="97" customFormat="1" ht="16.5" x14ac:dyDescent="0.2">
      <c r="A133" s="40" t="s">
        <v>27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50"/>
      <c r="AG133" s="95"/>
      <c r="AH133" s="95"/>
      <c r="AI133" s="96"/>
    </row>
    <row r="134" spans="1:35" s="45" customFormat="1" ht="16.5" x14ac:dyDescent="0.25">
      <c r="A134" s="94" t="s">
        <v>28</v>
      </c>
      <c r="B134" s="36">
        <f>H134+J134+L134+N134+P134+R134+T134+V134+X134+Z134+AB134+AD134</f>
        <v>8086.5990000000002</v>
      </c>
      <c r="C134" s="36">
        <f>H134+J134+L134+N134</f>
        <v>2981.2080000000001</v>
      </c>
      <c r="D134" s="36">
        <f>I134+K134+M134+O134</f>
        <v>1132.163</v>
      </c>
      <c r="E134" s="36">
        <f>I134+K134+M134+O134+Q134+S134+U134+W134+Y134+AA134+AC134+AE134</f>
        <v>1132.163</v>
      </c>
      <c r="F134" s="36">
        <f>E134/B134*100</f>
        <v>14.000484010645268</v>
      </c>
      <c r="G134" s="36">
        <f>E134/C134*100</f>
        <v>37.976652417409319</v>
      </c>
      <c r="H134" s="38">
        <v>900.19899999999996</v>
      </c>
      <c r="I134" s="38">
        <v>515.82600000000002</v>
      </c>
      <c r="J134" s="38">
        <v>728.67600000000004</v>
      </c>
      <c r="K134" s="38">
        <v>616.33699999999999</v>
      </c>
      <c r="L134" s="38">
        <v>433.96300000000002</v>
      </c>
      <c r="M134" s="38">
        <v>0</v>
      </c>
      <c r="N134" s="38">
        <v>918.37</v>
      </c>
      <c r="O134" s="38">
        <v>0</v>
      </c>
      <c r="P134" s="38">
        <v>534.53</v>
      </c>
      <c r="Q134" s="38">
        <v>0</v>
      </c>
      <c r="R134" s="38">
        <v>368.44900000000001</v>
      </c>
      <c r="S134" s="38">
        <v>0</v>
      </c>
      <c r="T134" s="38">
        <v>918.37</v>
      </c>
      <c r="U134" s="38">
        <v>0</v>
      </c>
      <c r="V134" s="38">
        <v>534.52499999999998</v>
      </c>
      <c r="W134" s="38">
        <v>0</v>
      </c>
      <c r="X134" s="38">
        <v>361.447</v>
      </c>
      <c r="Y134" s="38">
        <v>0</v>
      </c>
      <c r="Z134" s="38">
        <v>900.37</v>
      </c>
      <c r="AA134" s="38">
        <v>0</v>
      </c>
      <c r="AB134" s="38">
        <v>511</v>
      </c>
      <c r="AC134" s="38">
        <v>0</v>
      </c>
      <c r="AD134" s="38">
        <v>976.7</v>
      </c>
      <c r="AE134" s="38">
        <v>0</v>
      </c>
      <c r="AF134" s="150"/>
      <c r="AG134" s="98"/>
      <c r="AH134" s="98"/>
      <c r="AI134" s="99"/>
    </row>
    <row r="135" spans="1:35" s="45" customFormat="1" ht="16.5" x14ac:dyDescent="0.25">
      <c r="A135" s="94" t="s">
        <v>29</v>
      </c>
      <c r="B135" s="36">
        <f>H135+J135+L135+N135+P135+R135+T135+V135+X135+Z135+AB135+AD135</f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f>J135+L135+N135+P135+R135+T135+V135+X135+Z135+AB135+AD135+AF165</f>
        <v>0</v>
      </c>
      <c r="I135" s="36">
        <v>0</v>
      </c>
      <c r="J135" s="36">
        <f>L135+N135+P135+R135+T135+V135+X135+Z135+AB135+AD135+AF165+AG165</f>
        <v>0</v>
      </c>
      <c r="K135" s="36">
        <v>0</v>
      </c>
      <c r="L135" s="36">
        <f>N135+P135+R135+T135+V135+X135+Z135+AB135+AD135+AF165+AG165+AH165</f>
        <v>0</v>
      </c>
      <c r="M135" s="36">
        <v>0</v>
      </c>
      <c r="N135" s="36">
        <f>P135+R135+T135+V135+X135+Z135+AB135+AD135+AF165+AG165+AH165+AI165</f>
        <v>0</v>
      </c>
      <c r="O135" s="36">
        <v>0</v>
      </c>
      <c r="P135" s="36">
        <f>R135+T135+V135+X135+Z135+AB135+AD135+AF165+AG165+AH165+AI165+AJ165</f>
        <v>0</v>
      </c>
      <c r="Q135" s="36">
        <v>0</v>
      </c>
      <c r="R135" s="36">
        <f>T135+V135+X135+Z135+AB135+AD135+AF165+AG165+AH165+AI165+AJ165+AK165</f>
        <v>0</v>
      </c>
      <c r="S135" s="36">
        <v>0</v>
      </c>
      <c r="T135" s="36">
        <f>V135+X135+Z135+AB135+AD135+AF165+AG165+AH165+AI165+AJ165+AK165+AL165</f>
        <v>0</v>
      </c>
      <c r="U135" s="36">
        <v>0</v>
      </c>
      <c r="V135" s="36">
        <f>X135+Z135+AB135+AD135+AF165+AG165+AH165+AI165+AJ165+AK165+AL165+AM165</f>
        <v>0</v>
      </c>
      <c r="W135" s="36">
        <v>0</v>
      </c>
      <c r="X135" s="36">
        <f>Z135+AB135+AD135+AF165+AG165+AH165+AI165+AJ165+AK165+AL165+AM165+AN165</f>
        <v>0</v>
      </c>
      <c r="Y135" s="36">
        <v>0</v>
      </c>
      <c r="Z135" s="36">
        <f>AB135+AD135+AF165+AG165+AH165+AI165+AJ165+AK165+AL165+AM165+AN165+AO165</f>
        <v>0</v>
      </c>
      <c r="AA135" s="36">
        <v>0</v>
      </c>
      <c r="AB135" s="36">
        <f>AD135+AF165+AG165+AH165+AI165+AJ165+AK165+AL165+AM165+AN165+AO165+AP165</f>
        <v>0</v>
      </c>
      <c r="AC135" s="36">
        <v>0</v>
      </c>
      <c r="AD135" s="36">
        <f>AF165+AG165+AH165+AI165+AJ165+AK165+AL165+AM165+AN165+AO165+AP165+AQ165</f>
        <v>0</v>
      </c>
      <c r="AE135" s="36">
        <v>0</v>
      </c>
      <c r="AF135" s="151"/>
      <c r="AG135" s="98"/>
      <c r="AH135" s="98"/>
      <c r="AI135" s="99"/>
    </row>
    <row r="136" spans="1:35" s="45" customFormat="1" ht="31.5" customHeight="1" x14ac:dyDescent="0.25">
      <c r="A136" s="80" t="s">
        <v>57</v>
      </c>
      <c r="B136" s="72"/>
      <c r="C136" s="72"/>
      <c r="D136" s="72"/>
      <c r="E136" s="72"/>
      <c r="F136" s="72"/>
      <c r="G136" s="72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27"/>
      <c r="AG136" s="98"/>
      <c r="AH136" s="98"/>
      <c r="AI136" s="99"/>
    </row>
    <row r="137" spans="1:35" s="45" customFormat="1" ht="16.5" x14ac:dyDescent="0.25">
      <c r="A137" s="93" t="s">
        <v>25</v>
      </c>
      <c r="B137" s="35">
        <f>H137+J137+L137+N137+P137+R137+T137+V137+X137+Z137+AB137+AD137</f>
        <v>14799.603999999999</v>
      </c>
      <c r="C137" s="35">
        <f>C140</f>
        <v>5872.5380000000005</v>
      </c>
      <c r="D137" s="35">
        <f>D140</f>
        <v>2643.8611799999999</v>
      </c>
      <c r="E137" s="35">
        <f>E140</f>
        <v>2643.8611799999999</v>
      </c>
      <c r="F137" s="35">
        <f>E137/B137*100</f>
        <v>17.864404885428016</v>
      </c>
      <c r="G137" s="35">
        <f>E137/C137*100</f>
        <v>45.020758997217207</v>
      </c>
      <c r="H137" s="35">
        <f>H140+H138+H139+H141</f>
        <v>1802.4280000000001</v>
      </c>
      <c r="I137" s="35">
        <f t="shared" ref="I137:AE137" si="85">I140+I138+I139+I141</f>
        <v>1414.8523600000001</v>
      </c>
      <c r="J137" s="35">
        <f t="shared" si="85"/>
        <v>1260.1179999999999</v>
      </c>
      <c r="K137" s="35">
        <f t="shared" si="85"/>
        <v>1229.00882</v>
      </c>
      <c r="L137" s="35">
        <f t="shared" si="85"/>
        <v>804.76099999999997</v>
      </c>
      <c r="M137" s="35">
        <f t="shared" si="85"/>
        <v>0</v>
      </c>
      <c r="N137" s="35">
        <f t="shared" si="85"/>
        <v>2005.231</v>
      </c>
      <c r="O137" s="35">
        <f t="shared" si="85"/>
        <v>0</v>
      </c>
      <c r="P137" s="35">
        <f t="shared" si="85"/>
        <v>993.39400000000001</v>
      </c>
      <c r="Q137" s="35">
        <f t="shared" si="85"/>
        <v>0</v>
      </c>
      <c r="R137" s="35">
        <f t="shared" si="85"/>
        <v>363.14400000000001</v>
      </c>
      <c r="S137" s="35">
        <f t="shared" si="85"/>
        <v>0</v>
      </c>
      <c r="T137" s="35">
        <f t="shared" si="85"/>
        <v>1500.231</v>
      </c>
      <c r="U137" s="35">
        <f t="shared" si="85"/>
        <v>0</v>
      </c>
      <c r="V137" s="35">
        <f t="shared" si="85"/>
        <v>993.39400000000001</v>
      </c>
      <c r="W137" s="35">
        <f t="shared" si="85"/>
        <v>0</v>
      </c>
      <c r="X137" s="35">
        <f t="shared" si="85"/>
        <v>748.14400000000001</v>
      </c>
      <c r="Y137" s="35">
        <f t="shared" si="85"/>
        <v>0</v>
      </c>
      <c r="Z137" s="35">
        <f t="shared" si="85"/>
        <v>1560.2280000000001</v>
      </c>
      <c r="AA137" s="35">
        <f t="shared" si="85"/>
        <v>0</v>
      </c>
      <c r="AB137" s="35">
        <f t="shared" si="85"/>
        <v>993.39099999999996</v>
      </c>
      <c r="AC137" s="35">
        <f t="shared" si="85"/>
        <v>0</v>
      </c>
      <c r="AD137" s="35">
        <f t="shared" si="85"/>
        <v>1775.14</v>
      </c>
      <c r="AE137" s="35">
        <f t="shared" si="85"/>
        <v>0</v>
      </c>
      <c r="AF137" s="167" t="s">
        <v>58</v>
      </c>
      <c r="AG137" s="98"/>
      <c r="AH137" s="98"/>
      <c r="AI137" s="99"/>
    </row>
    <row r="138" spans="1:35" s="45" customFormat="1" ht="16.5" x14ac:dyDescent="0.25">
      <c r="A138" s="94" t="s">
        <v>26</v>
      </c>
      <c r="B138" s="36">
        <v>0</v>
      </c>
      <c r="C138" s="35">
        <v>0</v>
      </c>
      <c r="D138" s="35">
        <v>0</v>
      </c>
      <c r="E138" s="35">
        <v>0</v>
      </c>
      <c r="F138" s="35" t="e">
        <f>E138/B138*100</f>
        <v>#DIV/0!</v>
      </c>
      <c r="G138" s="35" t="e">
        <f>E138/C138*100</f>
        <v>#DIV/0!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168"/>
      <c r="AG138" s="98"/>
      <c r="AH138" s="98"/>
      <c r="AI138" s="99"/>
    </row>
    <row r="139" spans="1:35" s="45" customFormat="1" ht="16.5" x14ac:dyDescent="0.2">
      <c r="A139" s="40" t="s">
        <v>27</v>
      </c>
      <c r="B139" s="36">
        <v>0</v>
      </c>
      <c r="C139" s="35">
        <v>0</v>
      </c>
      <c r="D139" s="35">
        <v>0</v>
      </c>
      <c r="E139" s="35">
        <v>0</v>
      </c>
      <c r="F139" s="35" t="e">
        <f>E139/B139*100</f>
        <v>#DIV/0!</v>
      </c>
      <c r="G139" s="35" t="e">
        <f>E139/C139*100</f>
        <v>#DIV/0!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168"/>
      <c r="AG139" s="98"/>
      <c r="AH139" s="98"/>
      <c r="AI139" s="99"/>
    </row>
    <row r="140" spans="1:35" s="45" customFormat="1" ht="16.5" x14ac:dyDescent="0.25">
      <c r="A140" s="94" t="s">
        <v>28</v>
      </c>
      <c r="B140" s="36">
        <f>H140+J140+L140+N140+P140+R140+T140+V140+X140+Z140+AB140+AD140</f>
        <v>14799.603999999999</v>
      </c>
      <c r="C140" s="35">
        <f>H140+J140+L140+N140</f>
        <v>5872.5380000000005</v>
      </c>
      <c r="D140" s="35">
        <f>E140</f>
        <v>2643.8611799999999</v>
      </c>
      <c r="E140" s="35">
        <f>I140+K140+M140+O140+Q140+S140+U140+W140+Y140+AA140+AC140+AE140</f>
        <v>2643.8611799999999</v>
      </c>
      <c r="F140" s="35">
        <f>E140/B140*100</f>
        <v>17.864404885428016</v>
      </c>
      <c r="G140" s="100">
        <f>E140/C140*100</f>
        <v>45.020758997217207</v>
      </c>
      <c r="H140" s="66">
        <v>1802.4280000000001</v>
      </c>
      <c r="I140" s="66">
        <v>1414.8523600000001</v>
      </c>
      <c r="J140" s="66">
        <v>1260.1179999999999</v>
      </c>
      <c r="K140" s="66">
        <v>1229.00882</v>
      </c>
      <c r="L140" s="66">
        <v>804.76099999999997</v>
      </c>
      <c r="M140" s="66">
        <v>0</v>
      </c>
      <c r="N140" s="66">
        <v>2005.231</v>
      </c>
      <c r="O140" s="66">
        <v>0</v>
      </c>
      <c r="P140" s="66">
        <v>993.39400000000001</v>
      </c>
      <c r="Q140" s="66">
        <v>0</v>
      </c>
      <c r="R140" s="66">
        <v>363.14400000000001</v>
      </c>
      <c r="S140" s="66">
        <v>0</v>
      </c>
      <c r="T140" s="66">
        <v>1500.231</v>
      </c>
      <c r="U140" s="66">
        <v>0</v>
      </c>
      <c r="V140" s="66">
        <v>993.39400000000001</v>
      </c>
      <c r="W140" s="66">
        <v>0</v>
      </c>
      <c r="X140" s="66">
        <v>748.14400000000001</v>
      </c>
      <c r="Y140" s="66">
        <v>0</v>
      </c>
      <c r="Z140" s="66">
        <v>1560.2280000000001</v>
      </c>
      <c r="AA140" s="66">
        <v>0</v>
      </c>
      <c r="AB140" s="66">
        <v>993.39099999999996</v>
      </c>
      <c r="AC140" s="66">
        <v>0</v>
      </c>
      <c r="AD140" s="66">
        <v>1775.14</v>
      </c>
      <c r="AE140" s="66">
        <v>0</v>
      </c>
      <c r="AF140" s="168"/>
      <c r="AG140" s="98"/>
      <c r="AH140" s="98"/>
      <c r="AI140" s="99"/>
    </row>
    <row r="141" spans="1:35" s="29" customFormat="1" ht="21" customHeight="1" x14ac:dyDescent="0.25">
      <c r="A141" s="94" t="s">
        <v>29</v>
      </c>
      <c r="B141" s="36">
        <f>H141+J141+L141+N141+P141+R141+T141+V141+X141+Z141+AB141+AD141</f>
        <v>0</v>
      </c>
      <c r="C141" s="35">
        <v>0</v>
      </c>
      <c r="D141" s="35">
        <v>0</v>
      </c>
      <c r="E141" s="35">
        <v>0</v>
      </c>
      <c r="F141" s="35" t="e">
        <f>E141/B141*100</f>
        <v>#DIV/0!</v>
      </c>
      <c r="G141" s="35" t="e">
        <f>E141/C141*100</f>
        <v>#DIV/0!</v>
      </c>
      <c r="H141" s="35">
        <f>J141+L141+N141+P141+R141+T141+V141+X141+Z141+AB141+AD141+AF171</f>
        <v>0</v>
      </c>
      <c r="I141" s="35">
        <v>0</v>
      </c>
      <c r="J141" s="35">
        <f>L141+N141+P141+R141+T141+V141+X141+Z141+AB141+AD141+AF171+AG171</f>
        <v>0</v>
      </c>
      <c r="K141" s="35">
        <v>0</v>
      </c>
      <c r="L141" s="35">
        <f>N141+P141+R141+T141+V141+X141+Z141+AB141+AD141+AF171+AG171+AH171</f>
        <v>0</v>
      </c>
      <c r="M141" s="35">
        <v>0</v>
      </c>
      <c r="N141" s="35">
        <f>P141+R141+T141+V141+X141+Z141+AB141+AD141+AF171+AG171+AH171+AI171</f>
        <v>0</v>
      </c>
      <c r="O141" s="35">
        <v>0</v>
      </c>
      <c r="P141" s="35">
        <f>R141+T141+V141+X141+Z141+AB141+AD141+AF171+AG171+AH171+AI171+AJ171</f>
        <v>0</v>
      </c>
      <c r="Q141" s="35">
        <v>0</v>
      </c>
      <c r="R141" s="35">
        <f>T141+V141+X141+Z141+AB141+AD141+AF171+AG171+AH171+AI171+AJ171+AK171</f>
        <v>0</v>
      </c>
      <c r="S141" s="35">
        <v>0</v>
      </c>
      <c r="T141" s="35">
        <f>V141+X141+Z141+AB141+AD141+AF171+AG171+AH171+AI171+AJ171+AK171+AL171</f>
        <v>0</v>
      </c>
      <c r="U141" s="35">
        <v>0</v>
      </c>
      <c r="V141" s="35">
        <f>X141+Z141+AB141+AD141+AF171+AG171+AH171+AI171+AJ171+AK171+AL171+AM171</f>
        <v>0</v>
      </c>
      <c r="W141" s="35">
        <v>0</v>
      </c>
      <c r="X141" s="35">
        <f>Z141+AB141+AD141+AF171+AG171+AH171+AI171+AJ171+AK171+AL171+AM171+AN171</f>
        <v>0</v>
      </c>
      <c r="Y141" s="35">
        <v>0</v>
      </c>
      <c r="Z141" s="35">
        <f>AB141+AD141+AF171+AG171+AH171+AI171+AJ171+AK171+AL171+AM171+AN171+AO171</f>
        <v>0</v>
      </c>
      <c r="AA141" s="35">
        <v>0</v>
      </c>
      <c r="AB141" s="35">
        <f>AD141+AF171+AG171+AH171+AI171+AJ171+AK171+AL171+AM171+AN171+AO171+AP171</f>
        <v>0</v>
      </c>
      <c r="AC141" s="35">
        <v>0</v>
      </c>
      <c r="AD141" s="35">
        <f>AF171+AG171+AH171+AI171+AJ171+AK171+AL171+AM171+AN171+AO171+AP171+AQ171</f>
        <v>0</v>
      </c>
      <c r="AE141" s="35">
        <v>0</v>
      </c>
      <c r="AF141" s="169"/>
      <c r="AG141" s="28"/>
      <c r="AH141" s="28"/>
      <c r="AI141" s="22"/>
    </row>
    <row r="142" spans="1:35" s="29" customFormat="1" ht="49.5" x14ac:dyDescent="0.25">
      <c r="A142" s="80" t="s">
        <v>59</v>
      </c>
      <c r="B142" s="72"/>
      <c r="C142" s="72"/>
      <c r="D142" s="72"/>
      <c r="E142" s="72"/>
      <c r="F142" s="72"/>
      <c r="G142" s="72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27"/>
      <c r="AG142" s="28"/>
      <c r="AH142" s="28"/>
      <c r="AI142" s="22"/>
    </row>
    <row r="143" spans="1:35" s="29" customFormat="1" ht="16.5" x14ac:dyDescent="0.25">
      <c r="A143" s="93" t="s">
        <v>25</v>
      </c>
      <c r="B143" s="35">
        <f>B146</f>
        <v>36758.699999999997</v>
      </c>
      <c r="C143" s="35">
        <f t="shared" ref="C143:E143" si="86">C146</f>
        <v>12151.130000000001</v>
      </c>
      <c r="D143" s="101">
        <f t="shared" si="86"/>
        <v>5412.21</v>
      </c>
      <c r="E143" s="101">
        <f t="shared" si="86"/>
        <v>5412.21</v>
      </c>
      <c r="F143" s="101">
        <f>E143/B143*100</f>
        <v>14.72361644998327</v>
      </c>
      <c r="G143" s="102">
        <f>E143/C143*100</f>
        <v>44.540795794300607</v>
      </c>
      <c r="H143" s="35">
        <f t="shared" ref="H143:AE143" si="87">H144+H145+H146</f>
        <v>3741.38</v>
      </c>
      <c r="I143" s="35">
        <f t="shared" si="87"/>
        <v>2846</v>
      </c>
      <c r="J143" s="35">
        <f t="shared" si="87"/>
        <v>2684.17</v>
      </c>
      <c r="K143" s="35">
        <f t="shared" si="87"/>
        <v>2566.21</v>
      </c>
      <c r="L143" s="35">
        <f t="shared" si="87"/>
        <v>2180.12</v>
      </c>
      <c r="M143" s="35">
        <f t="shared" si="87"/>
        <v>0</v>
      </c>
      <c r="N143" s="35">
        <f t="shared" si="87"/>
        <v>3545.46</v>
      </c>
      <c r="O143" s="35">
        <f t="shared" si="87"/>
        <v>0</v>
      </c>
      <c r="P143" s="35">
        <f t="shared" si="87"/>
        <v>2871.07</v>
      </c>
      <c r="Q143" s="35">
        <f t="shared" si="87"/>
        <v>0</v>
      </c>
      <c r="R143" s="35">
        <f t="shared" si="87"/>
        <v>2808.77</v>
      </c>
      <c r="S143" s="35">
        <f t="shared" ca="1" si="87"/>
        <v>0</v>
      </c>
      <c r="T143" s="35">
        <f t="shared" si="87"/>
        <v>4505.17</v>
      </c>
      <c r="U143" s="35">
        <f t="shared" ca="1" si="87"/>
        <v>0</v>
      </c>
      <c r="V143" s="35">
        <f t="shared" si="87"/>
        <v>3039.66</v>
      </c>
      <c r="W143" s="35">
        <f t="shared" ca="1" si="87"/>
        <v>0</v>
      </c>
      <c r="X143" s="35">
        <f t="shared" si="87"/>
        <v>2364.52</v>
      </c>
      <c r="Y143" s="35">
        <f t="shared" ca="1" si="87"/>
        <v>0</v>
      </c>
      <c r="Z143" s="35">
        <f t="shared" si="87"/>
        <v>3739.35</v>
      </c>
      <c r="AA143" s="35">
        <f t="shared" si="87"/>
        <v>0</v>
      </c>
      <c r="AB143" s="35">
        <f t="shared" si="87"/>
        <v>2689.6</v>
      </c>
      <c r="AC143" s="35">
        <f t="shared" si="87"/>
        <v>0</v>
      </c>
      <c r="AD143" s="35">
        <f t="shared" si="87"/>
        <v>2589.4299999999998</v>
      </c>
      <c r="AE143" s="35">
        <f t="shared" ca="1" si="87"/>
        <v>0</v>
      </c>
      <c r="AF143" s="152" t="s">
        <v>60</v>
      </c>
      <c r="AG143" s="28"/>
      <c r="AH143" s="28"/>
      <c r="AI143" s="22"/>
    </row>
    <row r="144" spans="1:35" s="29" customFormat="1" ht="16.5" x14ac:dyDescent="0.25">
      <c r="A144" s="94" t="s">
        <v>26</v>
      </c>
      <c r="B144" s="36">
        <f>H144+J144+L144+N144+P144+R144+T144+V144+X144+Z144+AB144+AD144</f>
        <v>0</v>
      </c>
      <c r="C144" s="36">
        <v>0</v>
      </c>
      <c r="D144" s="36">
        <f>H144+J144</f>
        <v>0</v>
      </c>
      <c r="E144" s="36">
        <f>I144+K144</f>
        <v>0</v>
      </c>
      <c r="F144" s="103" t="e">
        <f t="shared" ref="F144:F146" si="88">E144/B144*100</f>
        <v>#DIV/0!</v>
      </c>
      <c r="G144" s="102" t="e">
        <f>E144/C144*100</f>
        <v>#DIV/0!</v>
      </c>
      <c r="H144" s="36">
        <f>J144+L144+N144+P144+R144+T144+V144+X144+Z144+AB144+AD144+AF174</f>
        <v>0</v>
      </c>
      <c r="I144" s="36">
        <v>0</v>
      </c>
      <c r="J144" s="36">
        <f>L144+N144+P144+R144+T144+V144+X144+Z144+AB144+AD144+AF174+AG174</f>
        <v>0</v>
      </c>
      <c r="K144" s="36">
        <v>0</v>
      </c>
      <c r="L144" s="36">
        <f>N144+P144+R144+T144+V144+X144+Z144+AB144+AD144+AF174+AG174+AH174</f>
        <v>0</v>
      </c>
      <c r="M144" s="35">
        <v>0</v>
      </c>
      <c r="N144" s="36">
        <f>P144+R144+T144+V144+X144+Z144+AB144+AD144+AF174+AG174+AH174+AI174</f>
        <v>0</v>
      </c>
      <c r="O144" s="35">
        <v>0</v>
      </c>
      <c r="P144" s="36">
        <f>R144+T144+V144+X144+Z144+AB144+AD144+AF174+AG174+AH174+AI174+AJ174</f>
        <v>0</v>
      </c>
      <c r="Q144" s="35">
        <f>Q145+Q146+Q149</f>
        <v>0</v>
      </c>
      <c r="R144" s="36">
        <f>T144+V144+X144+Z144+AB144+AD144+AF174+AG174+AH174+AI174+AJ174+AK174</f>
        <v>0</v>
      </c>
      <c r="S144" s="35">
        <f ca="1">S145+S146+S149</f>
        <v>0</v>
      </c>
      <c r="T144" s="36">
        <f>V144+X144+Z144+AB144+AD144+AF174+AG174+AH174+AI174+AJ174+AK174+AL174</f>
        <v>0</v>
      </c>
      <c r="U144" s="35">
        <f ca="1">U145+U146+U149</f>
        <v>0</v>
      </c>
      <c r="V144" s="36">
        <f>X144+Z144+AB144+AD144+AF174+AG174+AH174+AI174+AJ174+AK174+AL174+AM174</f>
        <v>0</v>
      </c>
      <c r="W144" s="35">
        <f ca="1">W145+W146+W149</f>
        <v>0</v>
      </c>
      <c r="X144" s="36">
        <f>Z144+AB144+AD144+AF174+AG174+AH174+AI174+AJ174+AK174+AL174+AM174+AN174</f>
        <v>0</v>
      </c>
      <c r="Y144" s="35">
        <f ca="1">Y145+Y146+Y149</f>
        <v>0</v>
      </c>
      <c r="Z144" s="36">
        <f>AB144+AD144+AF174+AG174+AH174+AI174+AJ174+AK174+AL174+AM174+AN174+AO174</f>
        <v>0</v>
      </c>
      <c r="AA144" s="35">
        <f>AA145+AA146+AA149</f>
        <v>0</v>
      </c>
      <c r="AB144" s="36">
        <f>AD144+AF174+AG174+AH174+AI174+AJ174+AK174+AL174+AM174+AN174+AO174+AP174</f>
        <v>0</v>
      </c>
      <c r="AC144" s="35">
        <f>AC145+AC146+AC149</f>
        <v>0</v>
      </c>
      <c r="AD144" s="36">
        <f>AF174+AG174+AH174+AI174+AJ174+AK174+AL174+AM174+AN174+AO174+AP174+AQ174</f>
        <v>0</v>
      </c>
      <c r="AE144" s="35">
        <f ca="1">AE145+AE146+AE149</f>
        <v>0</v>
      </c>
      <c r="AF144" s="150"/>
      <c r="AG144" s="28"/>
      <c r="AH144" s="28"/>
      <c r="AI144" s="22"/>
    </row>
    <row r="145" spans="1:37" s="29" customFormat="1" ht="16.5" x14ac:dyDescent="0.2">
      <c r="A145" s="40" t="s">
        <v>27</v>
      </c>
      <c r="B145" s="36">
        <f>H145+J145+L145+N145+P145+R145+T145+V145+X145+Z145+AB145+AD145</f>
        <v>0</v>
      </c>
      <c r="C145" s="36">
        <v>0</v>
      </c>
      <c r="D145" s="36">
        <f>H145+J145</f>
        <v>0</v>
      </c>
      <c r="E145" s="36">
        <f>I145+K145</f>
        <v>0</v>
      </c>
      <c r="F145" s="103" t="e">
        <f t="shared" si="88"/>
        <v>#DIV/0!</v>
      </c>
      <c r="G145" s="102" t="e">
        <f>E145/C145*100</f>
        <v>#DIV/0!</v>
      </c>
      <c r="H145" s="36">
        <f>J145+L145+N145+P145+R145+T145+V145+X145+Z145+AB145+AD145+AF175</f>
        <v>0</v>
      </c>
      <c r="I145" s="36">
        <v>0</v>
      </c>
      <c r="J145" s="36">
        <f>L145+N145+P145+R145+T145+V145+X145+Z145+AB145+AD145+AF175+AG175</f>
        <v>0</v>
      </c>
      <c r="K145" s="36">
        <v>0</v>
      </c>
      <c r="L145" s="36">
        <f>N145+P145+R145+T145+V145+X145+Z145+AB145+AD145+AF175+AG175+AH175</f>
        <v>0</v>
      </c>
      <c r="M145" s="35">
        <v>0</v>
      </c>
      <c r="N145" s="36">
        <f>P145+R145+T145+V145+X145+Z145+AB145+AD145+AF175+AG175+AH175+AI175</f>
        <v>0</v>
      </c>
      <c r="O145" s="35">
        <v>0</v>
      </c>
      <c r="P145" s="36">
        <f>R145+T145+V145+X145+Z145+AB145+AD145+AF175+AG175+AH175+AI175+AJ175</f>
        <v>0</v>
      </c>
      <c r="Q145" s="35">
        <f>Q146+Q149+Q150</f>
        <v>0</v>
      </c>
      <c r="R145" s="36">
        <f>T145+V145+X145+Z145+AB145+AD145+AF175+AG175+AH175+AI175+AJ175+AK175</f>
        <v>0</v>
      </c>
      <c r="S145" s="35">
        <f ca="1">S146+S149+S150</f>
        <v>0</v>
      </c>
      <c r="T145" s="36">
        <f>V145+X145+Z145+AB145+AD145+AF175+AG175+AH175+AI175+AJ175+AK175+AL175</f>
        <v>0</v>
      </c>
      <c r="U145" s="35">
        <f ca="1">U146+U149+U150</f>
        <v>0</v>
      </c>
      <c r="V145" s="36">
        <f>X145+Z145+AB145+AD145+AF175+AG175+AH175+AI175+AJ175+AK175+AL175+AM175</f>
        <v>0</v>
      </c>
      <c r="W145" s="35">
        <f ca="1">W146+W149+W150</f>
        <v>0</v>
      </c>
      <c r="X145" s="36">
        <f>Z145+AB145+AD145+AF175+AG175+AH175+AI175+AJ175+AK175+AL175+AM175+AN175</f>
        <v>0</v>
      </c>
      <c r="Y145" s="35">
        <f ca="1">Y146+Y149+Y150</f>
        <v>0</v>
      </c>
      <c r="Z145" s="36">
        <f>AB145+AD145+AF175+AG175+AH175+AI175+AJ175+AK175+AL175+AM175+AN175+AO175</f>
        <v>0</v>
      </c>
      <c r="AA145" s="35">
        <f>AA146+AA149+AA150</f>
        <v>0</v>
      </c>
      <c r="AB145" s="36">
        <f>AD145+AF175+AG175+AH175+AI175+AJ175+AK175+AL175+AM175+AN175+AO175+AP175</f>
        <v>0</v>
      </c>
      <c r="AC145" s="35">
        <f>AC146+AC149+AC150</f>
        <v>0</v>
      </c>
      <c r="AD145" s="36">
        <f>AF175+AG175+AH175+AI175+AJ175+AK175+AL175+AM175+AN175+AO175+AP175+AQ175</f>
        <v>0</v>
      </c>
      <c r="AE145" s="35">
        <f ca="1">AE146+AE149+AE150</f>
        <v>0</v>
      </c>
      <c r="AF145" s="150"/>
      <c r="AG145" s="28"/>
      <c r="AH145" s="28"/>
      <c r="AI145" s="22"/>
    </row>
    <row r="146" spans="1:37" s="105" customFormat="1" ht="75.75" customHeight="1" x14ac:dyDescent="0.25">
      <c r="A146" s="94" t="s">
        <v>28</v>
      </c>
      <c r="B146" s="36">
        <f>H146+J146+L146+N146+P146+R146+T146+V146+X146+Z146+AB146+AD146</f>
        <v>36758.699999999997</v>
      </c>
      <c r="C146" s="36">
        <f>H146+J146+L146+N146</f>
        <v>12151.130000000001</v>
      </c>
      <c r="D146" s="36">
        <f>I146+K146+M146+O146</f>
        <v>5412.21</v>
      </c>
      <c r="E146" s="36">
        <f>D146</f>
        <v>5412.21</v>
      </c>
      <c r="F146" s="36">
        <f t="shared" si="88"/>
        <v>14.72361644998327</v>
      </c>
      <c r="G146" s="36">
        <f t="shared" ref="G146" si="89">E146/C146*100</f>
        <v>44.540795794300607</v>
      </c>
      <c r="H146" s="104">
        <v>3741.38</v>
      </c>
      <c r="I146" s="104">
        <v>2846</v>
      </c>
      <c r="J146" s="104">
        <v>2684.17</v>
      </c>
      <c r="K146" s="104">
        <v>2566.21</v>
      </c>
      <c r="L146" s="104">
        <v>2180.12</v>
      </c>
      <c r="M146" s="104">
        <v>0</v>
      </c>
      <c r="N146" s="104">
        <v>3545.46</v>
      </c>
      <c r="O146" s="104">
        <v>0</v>
      </c>
      <c r="P146" s="104">
        <v>2871.07</v>
      </c>
      <c r="Q146" s="35">
        <v>0</v>
      </c>
      <c r="R146" s="104">
        <v>2808.77</v>
      </c>
      <c r="S146" s="35">
        <f ca="1">S147+S150+S151</f>
        <v>0</v>
      </c>
      <c r="T146" s="104">
        <v>4505.17</v>
      </c>
      <c r="U146" s="35">
        <f ca="1">U147+U150+U151</f>
        <v>0</v>
      </c>
      <c r="V146" s="104">
        <v>3039.66</v>
      </c>
      <c r="W146" s="35">
        <f ca="1">W147+W150+W151</f>
        <v>0</v>
      </c>
      <c r="X146" s="104">
        <v>2364.52</v>
      </c>
      <c r="Y146" s="35">
        <f ca="1">Y147+Y150+Y151</f>
        <v>0</v>
      </c>
      <c r="Z146" s="104">
        <v>3739.35</v>
      </c>
      <c r="AA146" s="35">
        <f>AA147+AA150+AA151</f>
        <v>0</v>
      </c>
      <c r="AB146" s="104">
        <v>2689.6</v>
      </c>
      <c r="AC146" s="35">
        <f>AC147+AC150+AC151</f>
        <v>0</v>
      </c>
      <c r="AD146" s="104">
        <v>2589.4299999999998</v>
      </c>
      <c r="AE146" s="35">
        <f ca="1">AE147+AE150+AE151</f>
        <v>0</v>
      </c>
      <c r="AF146" s="151"/>
      <c r="AG146" s="77"/>
      <c r="AH146" s="77"/>
      <c r="AI146" s="78"/>
    </row>
    <row r="147" spans="1:37" s="110" customFormat="1" ht="42.95" customHeight="1" x14ac:dyDescent="0.3">
      <c r="A147" s="106" t="s">
        <v>61</v>
      </c>
      <c r="B147" s="86">
        <f>B148</f>
        <v>59644.902999999998</v>
      </c>
      <c r="C147" s="86">
        <f>C148</f>
        <v>21004.876</v>
      </c>
      <c r="D147" s="86">
        <f t="shared" ref="D147:AE147" si="90">D148</f>
        <v>9188.2341799999995</v>
      </c>
      <c r="E147" s="86">
        <f t="shared" si="90"/>
        <v>9188.2341799999995</v>
      </c>
      <c r="F147" s="86">
        <f t="shared" si="90"/>
        <v>15.404894161702298</v>
      </c>
      <c r="G147" s="86">
        <f t="shared" si="90"/>
        <v>43.743339308453898</v>
      </c>
      <c r="H147" s="86">
        <f t="shared" si="90"/>
        <v>9285.1880000000001</v>
      </c>
      <c r="I147" s="86">
        <f t="shared" si="90"/>
        <v>7106.8523599999999</v>
      </c>
      <c r="J147" s="86">
        <f t="shared" si="90"/>
        <v>6628.4580000000005</v>
      </c>
      <c r="K147" s="86">
        <f t="shared" si="90"/>
        <v>6361.4288200000001</v>
      </c>
      <c r="L147" s="86">
        <f t="shared" si="90"/>
        <v>5165.0010000000002</v>
      </c>
      <c r="M147" s="86">
        <f t="shared" si="90"/>
        <v>0</v>
      </c>
      <c r="N147" s="86">
        <f t="shared" si="90"/>
        <v>9096.1509999999998</v>
      </c>
      <c r="O147" s="86">
        <f t="shared" si="90"/>
        <v>0</v>
      </c>
      <c r="P147" s="86">
        <f t="shared" si="90"/>
        <v>6735.5339999999997</v>
      </c>
      <c r="Q147" s="86">
        <f t="shared" si="90"/>
        <v>0</v>
      </c>
      <c r="R147" s="86">
        <f t="shared" si="90"/>
        <v>5980.6839999999993</v>
      </c>
      <c r="S147" s="86">
        <f t="shared" ca="1" si="90"/>
        <v>0</v>
      </c>
      <c r="T147" s="86">
        <f t="shared" si="90"/>
        <v>10510.571</v>
      </c>
      <c r="U147" s="86">
        <f t="shared" ca="1" si="90"/>
        <v>0</v>
      </c>
      <c r="V147" s="86">
        <f t="shared" si="90"/>
        <v>7072.7139999999999</v>
      </c>
      <c r="W147" s="86">
        <f t="shared" ca="1" si="90"/>
        <v>0</v>
      </c>
      <c r="X147" s="86">
        <f t="shared" si="90"/>
        <v>5477.1839999999993</v>
      </c>
      <c r="Y147" s="86">
        <f t="shared" ca="1" si="90"/>
        <v>0</v>
      </c>
      <c r="Z147" s="86">
        <f t="shared" si="90"/>
        <v>9038.9279999999999</v>
      </c>
      <c r="AA147" s="86">
        <f t="shared" si="90"/>
        <v>0</v>
      </c>
      <c r="AB147" s="86">
        <f t="shared" si="90"/>
        <v>6372.5910000000003</v>
      </c>
      <c r="AC147" s="86">
        <f t="shared" si="90"/>
        <v>0</v>
      </c>
      <c r="AD147" s="86">
        <f t="shared" si="90"/>
        <v>6954</v>
      </c>
      <c r="AE147" s="86">
        <f t="shared" ca="1" si="90"/>
        <v>0</v>
      </c>
      <c r="AF147" s="149"/>
      <c r="AG147" s="107"/>
      <c r="AH147" s="108"/>
      <c r="AI147" s="63">
        <f t="shared" ref="AI147:AI148" si="91">H147+J147+L147+N147++P147</f>
        <v>36910.332000000002</v>
      </c>
      <c r="AJ147" s="108"/>
      <c r="AK147" s="109"/>
    </row>
    <row r="148" spans="1:37" s="91" customFormat="1" ht="42.95" customHeight="1" x14ac:dyDescent="0.25">
      <c r="A148" s="111" t="s">
        <v>28</v>
      </c>
      <c r="B148" s="74">
        <f>B143+B137+B131</f>
        <v>59644.902999999998</v>
      </c>
      <c r="C148" s="74">
        <f>C143+C137+C131</f>
        <v>21004.876</v>
      </c>
      <c r="D148" s="74">
        <f t="shared" ref="D148:E148" si="92">D143+D137+D131</f>
        <v>9188.2341799999995</v>
      </c>
      <c r="E148" s="74">
        <f t="shared" si="92"/>
        <v>9188.2341799999995</v>
      </c>
      <c r="F148" s="74">
        <f>D148/B148*100</f>
        <v>15.404894161702298</v>
      </c>
      <c r="G148" s="74">
        <f>E148/C148*100</f>
        <v>43.743339308453898</v>
      </c>
      <c r="H148" s="74">
        <f t="shared" ref="H148:AE148" si="93">H140+H143+H146</f>
        <v>9285.1880000000001</v>
      </c>
      <c r="I148" s="74">
        <f t="shared" si="93"/>
        <v>7106.8523599999999</v>
      </c>
      <c r="J148" s="74">
        <f t="shared" si="93"/>
        <v>6628.4580000000005</v>
      </c>
      <c r="K148" s="74">
        <f t="shared" si="93"/>
        <v>6361.4288200000001</v>
      </c>
      <c r="L148" s="74">
        <f t="shared" si="93"/>
        <v>5165.0010000000002</v>
      </c>
      <c r="M148" s="74">
        <f t="shared" si="93"/>
        <v>0</v>
      </c>
      <c r="N148" s="74">
        <f t="shared" si="93"/>
        <v>9096.1509999999998</v>
      </c>
      <c r="O148" s="74">
        <f t="shared" si="93"/>
        <v>0</v>
      </c>
      <c r="P148" s="74">
        <f t="shared" si="93"/>
        <v>6735.5339999999997</v>
      </c>
      <c r="Q148" s="74">
        <v>0</v>
      </c>
      <c r="R148" s="74">
        <f t="shared" si="93"/>
        <v>5980.6839999999993</v>
      </c>
      <c r="S148" s="74">
        <f t="shared" ca="1" si="93"/>
        <v>0</v>
      </c>
      <c r="T148" s="74">
        <f t="shared" si="93"/>
        <v>10510.571</v>
      </c>
      <c r="U148" s="74">
        <f t="shared" ca="1" si="93"/>
        <v>0</v>
      </c>
      <c r="V148" s="74">
        <f t="shared" si="93"/>
        <v>7072.7139999999999</v>
      </c>
      <c r="W148" s="74">
        <f t="shared" ca="1" si="93"/>
        <v>0</v>
      </c>
      <c r="X148" s="74">
        <f t="shared" si="93"/>
        <v>5477.1839999999993</v>
      </c>
      <c r="Y148" s="74">
        <f t="shared" ca="1" si="93"/>
        <v>0</v>
      </c>
      <c r="Z148" s="74">
        <f t="shared" si="93"/>
        <v>9038.9279999999999</v>
      </c>
      <c r="AA148" s="74">
        <v>0</v>
      </c>
      <c r="AB148" s="74">
        <f t="shared" si="93"/>
        <v>6372.5910000000003</v>
      </c>
      <c r="AC148" s="74">
        <v>0</v>
      </c>
      <c r="AD148" s="74">
        <f t="shared" si="93"/>
        <v>6954</v>
      </c>
      <c r="AE148" s="74">
        <f t="shared" ca="1" si="93"/>
        <v>0</v>
      </c>
      <c r="AF148" s="112"/>
      <c r="AG148" s="113"/>
      <c r="AH148" s="67"/>
      <c r="AI148" s="63">
        <f t="shared" si="91"/>
        <v>36910.332000000002</v>
      </c>
      <c r="AJ148" s="67"/>
      <c r="AK148" s="68"/>
    </row>
    <row r="149" spans="1:37" s="29" customFormat="1" ht="16.5" x14ac:dyDescent="0.25">
      <c r="A149" s="114" t="s">
        <v>62</v>
      </c>
      <c r="B149" s="115">
        <f>B150+B151+B152+B153</f>
        <v>203047.90299999999</v>
      </c>
      <c r="C149" s="116">
        <f>C150+C151+C152+C153</f>
        <v>22671.11</v>
      </c>
      <c r="D149" s="116">
        <f>I149+K149+M149</f>
        <v>12270.27018</v>
      </c>
      <c r="E149" s="116">
        <f>D149</f>
        <v>12270.27018</v>
      </c>
      <c r="F149" s="116">
        <f t="shared" ref="F149:G153" si="94">E149/B149*100</f>
        <v>6.0430420598827856</v>
      </c>
      <c r="G149" s="117">
        <f t="shared" si="94"/>
        <v>2.6655254462100819E-2</v>
      </c>
      <c r="H149" s="116">
        <f t="shared" ref="H149:AE149" si="95">H150+H151+H152+H153</f>
        <v>7344.2059999999992</v>
      </c>
      <c r="I149" s="115">
        <f t="shared" si="95"/>
        <v>5292.5043599999999</v>
      </c>
      <c r="J149" s="115">
        <f t="shared" si="95"/>
        <v>5401.64</v>
      </c>
      <c r="K149" s="115">
        <f t="shared" si="95"/>
        <v>6977.7658200000005</v>
      </c>
      <c r="L149" s="115">
        <f t="shared" si="95"/>
        <v>9925.2639999999992</v>
      </c>
      <c r="M149" s="115">
        <f t="shared" si="95"/>
        <v>0</v>
      </c>
      <c r="N149" s="115">
        <f t="shared" si="95"/>
        <v>10014.521000000001</v>
      </c>
      <c r="O149" s="115">
        <f t="shared" si="95"/>
        <v>0</v>
      </c>
      <c r="P149" s="115">
        <f t="shared" si="95"/>
        <v>7270.0639999999994</v>
      </c>
      <c r="Q149" s="115">
        <f t="shared" si="95"/>
        <v>0</v>
      </c>
      <c r="R149" s="115">
        <f t="shared" si="95"/>
        <v>6349.1329999999989</v>
      </c>
      <c r="S149" s="115">
        <f t="shared" ca="1" si="95"/>
        <v>0</v>
      </c>
      <c r="T149" s="115">
        <f t="shared" si="95"/>
        <v>10510.571</v>
      </c>
      <c r="U149" s="115">
        <f t="shared" ca="1" si="95"/>
        <v>0</v>
      </c>
      <c r="V149" s="115">
        <f t="shared" si="95"/>
        <v>7607.2389999999996</v>
      </c>
      <c r="W149" s="115">
        <f t="shared" ca="1" si="95"/>
        <v>0</v>
      </c>
      <c r="X149" s="115">
        <f t="shared" si="95"/>
        <v>95861.423999999999</v>
      </c>
      <c r="Y149" s="115">
        <f t="shared" ca="1" si="95"/>
        <v>0</v>
      </c>
      <c r="Z149" s="115">
        <f t="shared" si="95"/>
        <v>9038.9279999999999</v>
      </c>
      <c r="AA149" s="115">
        <f t="shared" si="95"/>
        <v>0</v>
      </c>
      <c r="AB149" s="115">
        <f t="shared" si="95"/>
        <v>6372.5910000000003</v>
      </c>
      <c r="AC149" s="115">
        <f t="shared" si="95"/>
        <v>0</v>
      </c>
      <c r="AD149" s="115">
        <f t="shared" si="95"/>
        <v>85238.33</v>
      </c>
      <c r="AE149" s="115">
        <f t="shared" ca="1" si="95"/>
        <v>0</v>
      </c>
      <c r="AF149" s="153"/>
      <c r="AG149" s="28"/>
      <c r="AH149" s="28"/>
      <c r="AI149" s="22"/>
    </row>
    <row r="150" spans="1:37" s="29" customFormat="1" ht="14.25" customHeight="1" x14ac:dyDescent="0.25">
      <c r="A150" s="118" t="s">
        <v>26</v>
      </c>
      <c r="B150" s="116">
        <f>B15+B21+B27+B34+B80+B101+B107+B119+B132+B138+B144</f>
        <v>1174.5</v>
      </c>
      <c r="C150" s="116">
        <f t="shared" ref="C150" si="96">H150+J150</f>
        <v>0</v>
      </c>
      <c r="D150" s="116">
        <f>I150+K150</f>
        <v>0</v>
      </c>
      <c r="E150" s="116">
        <f>D150</f>
        <v>0</v>
      </c>
      <c r="F150" s="117">
        <v>0</v>
      </c>
      <c r="G150" s="117">
        <v>0</v>
      </c>
      <c r="H150" s="116">
        <f t="shared" ref="H150:V150" si="97">H80+H115+H132+H109</f>
        <v>0</v>
      </c>
      <c r="I150" s="116">
        <f t="shared" si="97"/>
        <v>0</v>
      </c>
      <c r="J150" s="116">
        <f t="shared" si="97"/>
        <v>0</v>
      </c>
      <c r="K150" s="116">
        <f t="shared" si="97"/>
        <v>0</v>
      </c>
      <c r="L150" s="116">
        <f t="shared" si="97"/>
        <v>0</v>
      </c>
      <c r="M150" s="116">
        <f t="shared" si="97"/>
        <v>0</v>
      </c>
      <c r="N150" s="116">
        <f t="shared" si="97"/>
        <v>0</v>
      </c>
      <c r="O150" s="116">
        <f t="shared" si="97"/>
        <v>0</v>
      </c>
      <c r="P150" s="116">
        <f t="shared" si="97"/>
        <v>0</v>
      </c>
      <c r="Q150" s="116">
        <f t="shared" si="97"/>
        <v>0</v>
      </c>
      <c r="R150" s="116">
        <f t="shared" si="97"/>
        <v>0</v>
      </c>
      <c r="S150" s="116">
        <f t="shared" si="97"/>
        <v>0</v>
      </c>
      <c r="T150" s="116">
        <f t="shared" si="97"/>
        <v>0</v>
      </c>
      <c r="U150" s="116">
        <f t="shared" si="97"/>
        <v>0</v>
      </c>
      <c r="V150" s="116">
        <f t="shared" si="97"/>
        <v>0</v>
      </c>
      <c r="W150" s="116">
        <v>0</v>
      </c>
      <c r="X150" s="116">
        <f t="shared" ref="X150:AE150" si="98">X80+X115+X132+X109</f>
        <v>0</v>
      </c>
      <c r="Y150" s="116">
        <f t="shared" si="98"/>
        <v>0</v>
      </c>
      <c r="Z150" s="116">
        <f t="shared" si="98"/>
        <v>0</v>
      </c>
      <c r="AA150" s="116">
        <f t="shared" si="98"/>
        <v>0</v>
      </c>
      <c r="AB150" s="116">
        <f t="shared" si="98"/>
        <v>0</v>
      </c>
      <c r="AC150" s="116">
        <f t="shared" si="98"/>
        <v>0</v>
      </c>
      <c r="AD150" s="116">
        <f t="shared" si="98"/>
        <v>0</v>
      </c>
      <c r="AE150" s="116">
        <f t="shared" si="98"/>
        <v>0</v>
      </c>
      <c r="AF150" s="154"/>
      <c r="AG150" s="28"/>
      <c r="AH150" s="28"/>
      <c r="AI150" s="22"/>
    </row>
    <row r="151" spans="1:37" s="45" customFormat="1" ht="16.5" x14ac:dyDescent="0.25">
      <c r="A151" s="118" t="s">
        <v>27</v>
      </c>
      <c r="B151" s="116">
        <f>B94+B125</f>
        <v>73514.790000000008</v>
      </c>
      <c r="C151" s="116">
        <f>H151+J151+L151</f>
        <v>2163.15</v>
      </c>
      <c r="D151" s="116">
        <f>I151+K151+M151+O151</f>
        <v>0</v>
      </c>
      <c r="E151" s="116">
        <f>D151</f>
        <v>0</v>
      </c>
      <c r="F151" s="116">
        <f t="shared" si="94"/>
        <v>0</v>
      </c>
      <c r="G151" s="117">
        <f t="shared" si="94"/>
        <v>0</v>
      </c>
      <c r="H151" s="116">
        <f t="shared" ref="H151:V151" si="99">H81+H116+H133+H110+H26+H42+H14</f>
        <v>0</v>
      </c>
      <c r="I151" s="116">
        <f t="shared" si="99"/>
        <v>0</v>
      </c>
      <c r="J151" s="116">
        <f t="shared" si="99"/>
        <v>0</v>
      </c>
      <c r="K151" s="116">
        <f t="shared" si="99"/>
        <v>0</v>
      </c>
      <c r="L151" s="116">
        <f t="shared" si="99"/>
        <v>2163.15</v>
      </c>
      <c r="M151" s="116">
        <f t="shared" si="99"/>
        <v>0</v>
      </c>
      <c r="N151" s="116">
        <f t="shared" si="99"/>
        <v>0</v>
      </c>
      <c r="O151" s="116">
        <f t="shared" si="99"/>
        <v>0</v>
      </c>
      <c r="P151" s="116">
        <f t="shared" si="99"/>
        <v>0</v>
      </c>
      <c r="Q151" s="116">
        <f t="shared" si="99"/>
        <v>0</v>
      </c>
      <c r="R151" s="116">
        <f t="shared" si="99"/>
        <v>0</v>
      </c>
      <c r="S151" s="116">
        <f t="shared" si="99"/>
        <v>0</v>
      </c>
      <c r="T151" s="116">
        <f t="shared" si="99"/>
        <v>0</v>
      </c>
      <c r="U151" s="116">
        <f t="shared" si="99"/>
        <v>0</v>
      </c>
      <c r="V151" s="116">
        <f t="shared" si="99"/>
        <v>0</v>
      </c>
      <c r="W151" s="116">
        <v>0</v>
      </c>
      <c r="X151" s="116">
        <f t="shared" ref="X151:Z151" si="100">X81+X116+X133+X110+X26+X42+X14</f>
        <v>45192.119999999995</v>
      </c>
      <c r="Y151" s="116">
        <f t="shared" si="100"/>
        <v>0</v>
      </c>
      <c r="Z151" s="116">
        <f t="shared" si="100"/>
        <v>0</v>
      </c>
      <c r="AA151" s="116">
        <f>AA94+AA125</f>
        <v>0</v>
      </c>
      <c r="AB151" s="116">
        <f t="shared" ref="AB151:AC151" si="101">AB94+AB125</f>
        <v>0</v>
      </c>
      <c r="AC151" s="116">
        <f t="shared" si="101"/>
        <v>0</v>
      </c>
      <c r="AD151" s="116">
        <f>AD94+AD125</f>
        <v>30421.5</v>
      </c>
      <c r="AE151" s="116">
        <f>AE94+AE125</f>
        <v>0</v>
      </c>
      <c r="AF151" s="154"/>
      <c r="AG151" s="28"/>
      <c r="AH151" s="28"/>
      <c r="AI151" s="22"/>
    </row>
    <row r="152" spans="1:37" s="45" customFormat="1" ht="16.5" x14ac:dyDescent="0.25">
      <c r="A152" s="118" t="s">
        <v>28</v>
      </c>
      <c r="B152" s="116">
        <f>B95+B148+B126</f>
        <v>122358.613</v>
      </c>
      <c r="C152" s="116">
        <f>H152+J152+L152</f>
        <v>16476.642</v>
      </c>
      <c r="D152" s="116">
        <f>I152+K152+M152</f>
        <v>11138.107179999999</v>
      </c>
      <c r="E152" s="116">
        <f>D152</f>
        <v>11138.107179999999</v>
      </c>
      <c r="F152" s="116">
        <f t="shared" si="94"/>
        <v>9.1028387024949353</v>
      </c>
      <c r="G152" s="117">
        <f t="shared" si="94"/>
        <v>5.5246928970690362E-2</v>
      </c>
      <c r="H152" s="116">
        <f t="shared" ref="H152:I152" si="102">H17+H23+H29+H36+H83+H103+H109++H134+H140+H146</f>
        <v>6444.0069999999996</v>
      </c>
      <c r="I152" s="116">
        <f t="shared" si="102"/>
        <v>4776.6783599999999</v>
      </c>
      <c r="J152" s="116">
        <f>J17+J23+J29+J36+J83+J103+J109++J134+J140+J146</f>
        <v>4672.9639999999999</v>
      </c>
      <c r="K152" s="116">
        <f t="shared" ref="K152:R152" si="103">K148+K126+K95</f>
        <v>6361.4288200000001</v>
      </c>
      <c r="L152" s="116">
        <f t="shared" si="103"/>
        <v>5359.6710000000003</v>
      </c>
      <c r="M152" s="116">
        <f t="shared" si="103"/>
        <v>0</v>
      </c>
      <c r="N152" s="116">
        <f t="shared" si="103"/>
        <v>9096.1509999999998</v>
      </c>
      <c r="O152" s="116">
        <f>O148+O126+O95</f>
        <v>0</v>
      </c>
      <c r="P152" s="116">
        <f t="shared" si="103"/>
        <v>6735.5339999999997</v>
      </c>
      <c r="Q152" s="116">
        <f>Q148+Q126+Q95</f>
        <v>0</v>
      </c>
      <c r="R152" s="116">
        <f t="shared" si="103"/>
        <v>5980.6839999999993</v>
      </c>
      <c r="S152" s="116">
        <f ca="1">S148+S126+S95</f>
        <v>0</v>
      </c>
      <c r="T152" s="116">
        <f t="shared" ref="T152:V152" si="104">T148+T126+T95</f>
        <v>10510.571</v>
      </c>
      <c r="U152" s="116">
        <f t="shared" ca="1" si="104"/>
        <v>0</v>
      </c>
      <c r="V152" s="116">
        <f t="shared" si="104"/>
        <v>7072.7139999999999</v>
      </c>
      <c r="W152" s="116">
        <f ca="1">W148+W126+W95</f>
        <v>0</v>
      </c>
      <c r="X152" s="116">
        <f>X148+X126+X95</f>
        <v>9544.4939999999988</v>
      </c>
      <c r="Y152" s="116">
        <f ca="1">Y148+Y126+Y95</f>
        <v>0</v>
      </c>
      <c r="Z152" s="116">
        <f t="shared" ref="Z152:AB152" si="105">Z95+Z126+Z148</f>
        <v>9038.9279999999999</v>
      </c>
      <c r="AA152" s="116">
        <v>0</v>
      </c>
      <c r="AB152" s="116">
        <f t="shared" si="105"/>
        <v>6372.5910000000003</v>
      </c>
      <c r="AC152" s="116">
        <v>0</v>
      </c>
      <c r="AD152" s="116">
        <f>AD95+AD126+AD148</f>
        <v>54816.83</v>
      </c>
      <c r="AE152" s="116">
        <f ca="1">AE148+AE126+AE95</f>
        <v>0</v>
      </c>
      <c r="AF152" s="154"/>
      <c r="AG152" s="28"/>
      <c r="AH152" s="28"/>
      <c r="AI152" s="22"/>
    </row>
    <row r="153" spans="1:37" s="45" customFormat="1" ht="16.5" x14ac:dyDescent="0.25">
      <c r="A153" s="118" t="s">
        <v>65</v>
      </c>
      <c r="B153" s="116">
        <f>B96</f>
        <v>6000</v>
      </c>
      <c r="C153" s="116">
        <f>H153+J153+L153</f>
        <v>4031.3180000000002</v>
      </c>
      <c r="D153" s="116">
        <f>I153+K153</f>
        <v>1132.163</v>
      </c>
      <c r="E153" s="116">
        <f>D153</f>
        <v>1132.163</v>
      </c>
      <c r="F153" s="116">
        <f t="shared" si="94"/>
        <v>18.869383333333335</v>
      </c>
      <c r="G153" s="117">
        <f t="shared" si="94"/>
        <v>0.4680698305946922</v>
      </c>
      <c r="H153" s="116">
        <f t="shared" ref="H153:S153" si="106">H83+H128+H134+H111+H28+H15+H43</f>
        <v>900.19899999999996</v>
      </c>
      <c r="I153" s="116">
        <f t="shared" si="106"/>
        <v>515.82600000000002</v>
      </c>
      <c r="J153" s="116">
        <f t="shared" si="106"/>
        <v>728.67600000000004</v>
      </c>
      <c r="K153" s="116">
        <f t="shared" si="106"/>
        <v>616.33699999999999</v>
      </c>
      <c r="L153" s="116">
        <f t="shared" si="106"/>
        <v>2402.4430000000002</v>
      </c>
      <c r="M153" s="116">
        <f t="shared" si="106"/>
        <v>0</v>
      </c>
      <c r="N153" s="116">
        <f t="shared" si="106"/>
        <v>918.37</v>
      </c>
      <c r="O153" s="116">
        <f>O83+O128+O134+O111+O28+O15+O43</f>
        <v>0</v>
      </c>
      <c r="P153" s="116">
        <f t="shared" si="106"/>
        <v>534.53</v>
      </c>
      <c r="Q153" s="116">
        <f t="shared" si="106"/>
        <v>0</v>
      </c>
      <c r="R153" s="116">
        <f t="shared" si="106"/>
        <v>368.44900000000001</v>
      </c>
      <c r="S153" s="116">
        <f t="shared" si="106"/>
        <v>0</v>
      </c>
      <c r="T153" s="116">
        <f>T28</f>
        <v>0</v>
      </c>
      <c r="U153" s="116">
        <f>U84+U118+U135+U112+U28+U44+U16</f>
        <v>0</v>
      </c>
      <c r="V153" s="116">
        <f>V83+V128+V134+V111+V28+V15+V43</f>
        <v>534.52499999999998</v>
      </c>
      <c r="W153" s="116">
        <v>0</v>
      </c>
      <c r="X153" s="116">
        <f t="shared" ref="X153:AE153" si="107">X28</f>
        <v>41124.81</v>
      </c>
      <c r="Y153" s="116">
        <f t="shared" si="107"/>
        <v>0</v>
      </c>
      <c r="Z153" s="116">
        <f t="shared" si="107"/>
        <v>0</v>
      </c>
      <c r="AA153" s="116">
        <f t="shared" si="107"/>
        <v>0</v>
      </c>
      <c r="AB153" s="116">
        <f t="shared" si="107"/>
        <v>0</v>
      </c>
      <c r="AC153" s="116">
        <f t="shared" si="107"/>
        <v>0</v>
      </c>
      <c r="AD153" s="116">
        <f t="shared" si="107"/>
        <v>0</v>
      </c>
      <c r="AE153" s="116">
        <f t="shared" si="107"/>
        <v>0</v>
      </c>
      <c r="AF153" s="155"/>
      <c r="AG153" s="28"/>
      <c r="AH153" s="28"/>
      <c r="AI153" s="22"/>
    </row>
    <row r="154" spans="1:37" s="45" customForma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2"/>
      <c r="K154" s="22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8"/>
      <c r="AG154" s="28"/>
      <c r="AH154" s="28"/>
      <c r="AI154" s="22"/>
    </row>
    <row r="155" spans="1:37" s="45" customFormat="1" x14ac:dyDescent="0.25">
      <c r="A155" s="1"/>
      <c r="B155" s="28"/>
      <c r="C155" s="28"/>
      <c r="D155" s="28"/>
      <c r="E155" s="28"/>
      <c r="F155" s="28"/>
      <c r="G155" s="28"/>
      <c r="H155" s="28"/>
      <c r="I155" s="28"/>
      <c r="J155" s="22"/>
      <c r="K155" s="22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8"/>
      <c r="AG155" s="28"/>
      <c r="AH155" s="28"/>
      <c r="AI155" s="22"/>
    </row>
    <row r="156" spans="1:37" s="45" customFormat="1" x14ac:dyDescent="0.25">
      <c r="A156" s="156" t="s">
        <v>64</v>
      </c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19"/>
      <c r="AF156" s="28"/>
      <c r="AG156" s="28"/>
      <c r="AH156" s="28"/>
      <c r="AI156" s="22"/>
    </row>
    <row r="157" spans="1:37" s="45" customFormat="1" x14ac:dyDescent="0.25">
      <c r="A157" s="6" t="s">
        <v>63</v>
      </c>
      <c r="B157" s="28"/>
      <c r="C157" s="28"/>
      <c r="D157" s="28"/>
      <c r="E157" s="28"/>
      <c r="F157" s="28"/>
      <c r="G157" s="28"/>
      <c r="H157" s="28"/>
      <c r="I157" s="28"/>
      <c r="J157" s="22"/>
      <c r="K157" s="22"/>
      <c r="AF157" s="28"/>
      <c r="AG157" s="28"/>
      <c r="AH157" s="28"/>
      <c r="AI157" s="22"/>
    </row>
    <row r="158" spans="1:37" s="45" customFormat="1" x14ac:dyDescent="0.25">
      <c r="A158" s="6"/>
      <c r="B158" s="28"/>
      <c r="C158" s="28"/>
      <c r="D158" s="28"/>
      <c r="E158" s="28"/>
      <c r="F158" s="28"/>
      <c r="G158" s="28"/>
      <c r="H158" s="28"/>
      <c r="I158" s="28"/>
      <c r="J158" s="22"/>
      <c r="K158" s="22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8"/>
      <c r="AG158" s="28"/>
      <c r="AH158" s="28"/>
      <c r="AI158" s="22"/>
    </row>
    <row r="159" spans="1:37" s="45" customFormat="1" ht="24" customHeight="1" x14ac:dyDescent="0.25">
      <c r="A159" s="6"/>
      <c r="B159" s="28"/>
      <c r="C159" s="28"/>
      <c r="D159" s="28"/>
      <c r="E159" s="28"/>
      <c r="F159" s="28"/>
      <c r="G159" s="28"/>
      <c r="H159" s="28"/>
      <c r="I159" s="28"/>
      <c r="J159" s="22"/>
      <c r="K159" s="2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8"/>
      <c r="AG159" s="28"/>
      <c r="AH159" s="28"/>
      <c r="AI159" s="22"/>
    </row>
    <row r="160" spans="1:37" s="82" customFormat="1" x14ac:dyDescent="0.25">
      <c r="A160" s="1"/>
      <c r="B160" s="28"/>
      <c r="C160" s="28"/>
      <c r="D160" s="28"/>
      <c r="E160" s="28"/>
      <c r="F160" s="28"/>
      <c r="G160" s="28"/>
      <c r="H160" s="28"/>
      <c r="I160" s="28"/>
      <c r="J160" s="22"/>
      <c r="K160" s="2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77"/>
      <c r="AG160" s="77"/>
      <c r="AH160" s="77"/>
      <c r="AI160" s="78"/>
    </row>
    <row r="161" spans="1:35" s="29" customFormat="1" x14ac:dyDescent="0.25">
      <c r="A161" s="1"/>
      <c r="B161" s="28"/>
      <c r="C161" s="28"/>
      <c r="D161" s="28"/>
      <c r="E161" s="28"/>
      <c r="F161" s="28"/>
      <c r="G161" s="28"/>
      <c r="H161" s="28"/>
      <c r="I161" s="28"/>
      <c r="J161" s="22"/>
      <c r="K161" s="22"/>
      <c r="AF161" s="28"/>
      <c r="AG161" s="28"/>
      <c r="AH161" s="28"/>
      <c r="AI161" s="22"/>
    </row>
    <row r="162" spans="1:35" s="29" customForma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2"/>
      <c r="K162" s="22"/>
      <c r="AF162" s="28"/>
      <c r="AG162" s="28"/>
      <c r="AH162" s="28"/>
      <c r="AI162" s="22"/>
    </row>
    <row r="163" spans="1:35" s="29" customForma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2"/>
      <c r="K163" s="2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8"/>
      <c r="AG163" s="28"/>
      <c r="AH163" s="28"/>
      <c r="AI163" s="22"/>
    </row>
    <row r="164" spans="1:35" s="29" customForma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8"/>
      <c r="AG164" s="28"/>
      <c r="AH164" s="28"/>
      <c r="AI164" s="22"/>
    </row>
    <row r="165" spans="1:35" s="45" customForma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8"/>
      <c r="AG165" s="28"/>
      <c r="AH165" s="28"/>
      <c r="AI165" s="22"/>
    </row>
    <row r="166" spans="1:35" s="45" customFormat="1" ht="58.5" hidden="1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8"/>
      <c r="AG166" s="28"/>
      <c r="AH166" s="28"/>
      <c r="AI166" s="22"/>
    </row>
    <row r="167" spans="1:35" s="29" customFormat="1" ht="28.15" hidden="1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8"/>
      <c r="AG167" s="28"/>
      <c r="AH167" s="28"/>
      <c r="AI167" s="22"/>
    </row>
    <row r="168" spans="1:35" s="29" customFormat="1" ht="28.15" hidden="1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28"/>
      <c r="AG168" s="28"/>
      <c r="AH168" s="28"/>
      <c r="AI168" s="22"/>
    </row>
    <row r="169" spans="1:35" s="29" customFormat="1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28"/>
      <c r="AG169" s="28"/>
      <c r="AH169" s="28"/>
      <c r="AI169" s="22"/>
    </row>
    <row r="170" spans="1:35" s="29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28"/>
      <c r="AG170" s="28"/>
      <c r="AH170" s="28"/>
      <c r="AI170" s="22"/>
    </row>
    <row r="171" spans="1:35" s="29" customForma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28"/>
      <c r="AG171" s="28"/>
      <c r="AH171" s="28"/>
      <c r="AI171" s="22"/>
    </row>
    <row r="172" spans="1:35" s="29" customFormat="1" ht="16.5" x14ac:dyDescent="0.25">
      <c r="A172" s="120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2"/>
      <c r="M172" s="122"/>
      <c r="N172" s="123"/>
      <c r="O172" s="123"/>
      <c r="P172" s="124"/>
      <c r="Q172" s="124"/>
      <c r="R172" s="124"/>
      <c r="S172" s="12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8"/>
      <c r="AG172" s="28"/>
      <c r="AH172" s="28"/>
      <c r="AI172" s="22"/>
    </row>
    <row r="173" spans="1:35" s="29" customFormat="1" ht="16.5" x14ac:dyDescent="0.25">
      <c r="A173" s="120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"/>
      <c r="M173" s="12"/>
      <c r="N173" s="123"/>
      <c r="O173" s="123"/>
      <c r="P173" s="124"/>
      <c r="Q173" s="124"/>
      <c r="R173" s="124"/>
      <c r="S173" s="12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8"/>
      <c r="AG173" s="28"/>
      <c r="AH173" s="28"/>
      <c r="AI173" s="22"/>
    </row>
    <row r="174" spans="1:35" s="29" customFormat="1" ht="16.5" x14ac:dyDescent="0.25">
      <c r="A174" s="125"/>
      <c r="B174" s="126"/>
      <c r="C174" s="126"/>
      <c r="D174" s="126"/>
      <c r="E174" s="126"/>
      <c r="F174" s="126"/>
      <c r="G174" s="126"/>
      <c r="H174" s="12"/>
      <c r="I174" s="12"/>
      <c r="J174" s="12"/>
      <c r="K174" s="12"/>
      <c r="L174" s="12"/>
      <c r="M174" s="12"/>
      <c r="N174" s="124"/>
      <c r="O174" s="124"/>
      <c r="P174" s="124"/>
      <c r="Q174" s="124"/>
      <c r="R174" s="124"/>
      <c r="S174" s="12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8"/>
      <c r="AG174" s="28"/>
      <c r="AH174" s="28"/>
      <c r="AI174" s="22"/>
    </row>
    <row r="175" spans="1:35" s="29" customFormat="1" ht="16.5" x14ac:dyDescent="0.25">
      <c r="A175" s="12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28"/>
      <c r="N175" s="129"/>
      <c r="O175" s="129"/>
      <c r="P175" s="129"/>
      <c r="Q175" s="129"/>
      <c r="R175" s="12"/>
      <c r="S175" s="12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28"/>
      <c r="AG175" s="28"/>
      <c r="AH175" s="28"/>
      <c r="AI175" s="22"/>
    </row>
    <row r="176" spans="1:35" s="29" customFormat="1" x14ac:dyDescent="0.25">
      <c r="A176" s="1"/>
      <c r="B176" s="130"/>
      <c r="C176" s="130"/>
      <c r="D176" s="130"/>
      <c r="E176" s="130"/>
      <c r="F176" s="130"/>
      <c r="G176" s="130"/>
      <c r="H176" s="3"/>
      <c r="I176" s="3"/>
      <c r="J176" s="3"/>
      <c r="K176" s="3"/>
      <c r="L176" s="3"/>
      <c r="M176" s="3"/>
      <c r="N176" s="4"/>
      <c r="O176" s="4"/>
      <c r="P176" s="4"/>
      <c r="Q176" s="4"/>
      <c r="R176" s="4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28"/>
      <c r="AG176" s="28"/>
      <c r="AH176" s="28"/>
      <c r="AI176" s="22"/>
    </row>
    <row r="177" spans="1:35" s="29" customFormat="1" x14ac:dyDescent="0.25">
      <c r="A177" s="1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4"/>
      <c r="O177" s="4"/>
      <c r="P177" s="4"/>
      <c r="Q177" s="4"/>
      <c r="R177" s="4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28"/>
      <c r="AG177" s="28"/>
      <c r="AH177" s="28"/>
      <c r="AI177" s="22"/>
    </row>
    <row r="178" spans="1:35" s="29" customFormat="1" x14ac:dyDescent="0.25">
      <c r="A178" s="1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4"/>
      <c r="O178" s="4"/>
      <c r="P178" s="4"/>
      <c r="Q178" s="4"/>
      <c r="R178" s="4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8"/>
      <c r="AG178" s="28"/>
      <c r="AH178" s="28"/>
      <c r="AI178" s="22"/>
    </row>
    <row r="179" spans="1:35" s="29" customFormat="1" x14ac:dyDescent="0.25">
      <c r="A179" s="1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4"/>
      <c r="O179" s="4"/>
      <c r="P179" s="4"/>
      <c r="Q179" s="4"/>
      <c r="R179" s="4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28"/>
      <c r="AG179" s="28"/>
      <c r="AH179" s="28"/>
      <c r="AI179" s="22"/>
    </row>
    <row r="180" spans="1:35" s="29" customFormat="1" x14ac:dyDescent="0.25">
      <c r="A180" s="1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4"/>
      <c r="O180" s="4"/>
      <c r="P180" s="4"/>
      <c r="Q180" s="4"/>
      <c r="R180" s="4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28"/>
      <c r="AG180" s="28"/>
      <c r="AH180" s="28"/>
      <c r="AI180" s="22"/>
    </row>
    <row r="181" spans="1:35" s="29" customFormat="1" ht="24.75" customHeight="1" x14ac:dyDescent="0.25">
      <c r="A181" s="1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4"/>
      <c r="O181" s="4"/>
      <c r="P181" s="4"/>
      <c r="Q181" s="4"/>
      <c r="R181" s="4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29">
        <v>186323.1</v>
      </c>
    </row>
    <row r="182" spans="1:35" s="29" customFormat="1" x14ac:dyDescent="0.25">
      <c r="A182" s="1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4"/>
      <c r="O182" s="4"/>
      <c r="P182" s="4"/>
      <c r="Q182" s="4"/>
      <c r="R182" s="4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5" s="29" customFormat="1" x14ac:dyDescent="0.25">
      <c r="A183" s="1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4"/>
      <c r="O183" s="4"/>
      <c r="P183" s="4"/>
      <c r="Q183" s="4"/>
      <c r="R183" s="4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5" s="45" customFormat="1" x14ac:dyDescent="0.25">
      <c r="A184" s="1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4"/>
      <c r="O184" s="4"/>
      <c r="P184" s="4"/>
      <c r="Q184" s="4"/>
      <c r="R184" s="4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5" s="29" customFormat="1" x14ac:dyDescent="0.25">
      <c r="A185" s="1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4"/>
      <c r="O185" s="4"/>
      <c r="P185" s="4"/>
      <c r="Q185" s="4"/>
      <c r="R185" s="4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5" x14ac:dyDescent="0.25">
      <c r="AF186" s="3"/>
      <c r="AG186" s="3"/>
      <c r="AH186" s="3"/>
      <c r="AI186" s="3"/>
    </row>
    <row r="187" spans="1:35" x14ac:dyDescent="0.25">
      <c r="AF187" s="3"/>
      <c r="AG187" s="3"/>
      <c r="AH187" s="3"/>
      <c r="AI187" s="3"/>
    </row>
    <row r="188" spans="1:35" s="29" customFormat="1" ht="26.25" customHeight="1" x14ac:dyDescent="0.25">
      <c r="A188" s="1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4"/>
      <c r="O188" s="4"/>
      <c r="P188" s="4"/>
      <c r="Q188" s="4"/>
      <c r="R188" s="4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5" s="29" customFormat="1" ht="20.25" customHeight="1" x14ac:dyDescent="0.25">
      <c r="A189" s="1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4"/>
      <c r="O189" s="4"/>
      <c r="P189" s="4"/>
      <c r="Q189" s="4"/>
      <c r="R189" s="4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5" ht="18" customHeight="1" x14ac:dyDescent="0.25">
      <c r="AF190" s="3"/>
      <c r="AG190" s="3"/>
      <c r="AH190" s="3"/>
      <c r="AI190" s="3"/>
    </row>
    <row r="191" spans="1:35" x14ac:dyDescent="0.25">
      <c r="AF191" s="3"/>
      <c r="AG191" s="3"/>
      <c r="AH191" s="3"/>
      <c r="AI191" s="3"/>
    </row>
    <row r="192" spans="1:35" ht="23.25" customHeight="1" x14ac:dyDescent="0.25">
      <c r="AF192" s="3"/>
      <c r="AG192" s="3"/>
      <c r="AH192" s="3"/>
      <c r="AI192" s="3"/>
    </row>
    <row r="193" spans="32:35" ht="15.75" customHeight="1" x14ac:dyDescent="0.25">
      <c r="AF193" s="3"/>
      <c r="AG193" s="3"/>
      <c r="AH193" s="3"/>
      <c r="AI193" s="3"/>
    </row>
    <row r="194" spans="32:35" ht="16.149999999999999" customHeight="1" x14ac:dyDescent="0.25">
      <c r="AF194" s="3"/>
      <c r="AG194" s="3"/>
      <c r="AH194" s="3"/>
      <c r="AI194" s="3"/>
    </row>
    <row r="195" spans="32:35" ht="16.149999999999999" customHeight="1" x14ac:dyDescent="0.25">
      <c r="AF195" s="3"/>
      <c r="AG195" s="3"/>
      <c r="AH195" s="3"/>
      <c r="AI195" s="3"/>
    </row>
    <row r="196" spans="32:35" ht="16.149999999999999" customHeight="1" x14ac:dyDescent="0.25">
      <c r="AF196" s="3"/>
      <c r="AG196" s="3"/>
      <c r="AH196" s="3"/>
      <c r="AI196" s="3"/>
    </row>
    <row r="197" spans="32:35" ht="16.149999999999999" customHeight="1" x14ac:dyDescent="0.25">
      <c r="AF197" s="3"/>
      <c r="AG197" s="3"/>
      <c r="AH197" s="3"/>
      <c r="AI197" s="3"/>
    </row>
    <row r="198" spans="32:35" ht="15.6" customHeight="1" x14ac:dyDescent="0.25">
      <c r="AF198" s="3"/>
      <c r="AG198" s="3"/>
      <c r="AH198" s="3"/>
      <c r="AI198" s="3"/>
    </row>
    <row r="199" spans="32:35" ht="29.25" customHeight="1" x14ac:dyDescent="0.25"/>
  </sheetData>
  <mergeCells count="51">
    <mergeCell ref="Z1:AD1"/>
    <mergeCell ref="X2:AD2"/>
    <mergeCell ref="X3:AD3"/>
    <mergeCell ref="A4:AD5"/>
    <mergeCell ref="B6:T6"/>
    <mergeCell ref="AB8:AC8"/>
    <mergeCell ref="AD8:AE8"/>
    <mergeCell ref="AF8:AF9"/>
    <mergeCell ref="A11:AD11"/>
    <mergeCell ref="A12:AD12"/>
    <mergeCell ref="F8:G8"/>
    <mergeCell ref="H8:I8"/>
    <mergeCell ref="J8:K8"/>
    <mergeCell ref="L8:M8"/>
    <mergeCell ref="A98:AD98"/>
    <mergeCell ref="AF100:AF104"/>
    <mergeCell ref="AF106:AF110"/>
    <mergeCell ref="N8:O8"/>
    <mergeCell ref="P8:Q8"/>
    <mergeCell ref="A8:A9"/>
    <mergeCell ref="B8:B9"/>
    <mergeCell ref="C8:C9"/>
    <mergeCell ref="D8:D9"/>
    <mergeCell ref="E8:E9"/>
    <mergeCell ref="AF20:AF24"/>
    <mergeCell ref="R8:S8"/>
    <mergeCell ref="T8:U8"/>
    <mergeCell ref="V8:W8"/>
    <mergeCell ref="X8:Y8"/>
    <mergeCell ref="Z8:AA8"/>
    <mergeCell ref="AF72:AF77"/>
    <mergeCell ref="AF85:AF91"/>
    <mergeCell ref="AF65:AF70"/>
    <mergeCell ref="AF93:AF96"/>
    <mergeCell ref="A97:AD97"/>
    <mergeCell ref="AF14:AF18"/>
    <mergeCell ref="AF79:AF84"/>
    <mergeCell ref="AF149:AF153"/>
    <mergeCell ref="A156:AD156"/>
    <mergeCell ref="B175:L175"/>
    <mergeCell ref="AF124:AF127"/>
    <mergeCell ref="A128:AD128"/>
    <mergeCell ref="A129:AD129"/>
    <mergeCell ref="AF131:AF135"/>
    <mergeCell ref="AF137:AF141"/>
    <mergeCell ref="AF143:AF146"/>
    <mergeCell ref="AF118:AF122"/>
    <mergeCell ref="AF26:AF31"/>
    <mergeCell ref="AF33:AF38"/>
    <mergeCell ref="AF58:AF63"/>
    <mergeCell ref="A64:AE64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2021-05-27T05:37:09Z</dcterms:created>
  <dcterms:modified xsi:type="dcterms:W3CDTF">2022-12-09T04:35:53Z</dcterms:modified>
</cp:coreProperties>
</file>