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январь 2022" sheetId="2" r:id="rId2"/>
  </sheets>
  <definedNames>
    <definedName name="_xlnm.Print_Titles" localSheetId="1">'январь 2022'!$A:$A</definedName>
    <definedName name="_xlnm.Print_Area" localSheetId="1">'январь 2022'!$A$1:$AF$90</definedName>
  </definedNames>
  <calcPr fullCalcOnLoad="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<sst xmlns="http://schemas.openxmlformats.org/spreadsheetml/2006/main" count="138" uniqueCount="62">
  <si>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</si>
  <si>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</si>
  <si>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</si>
  <si>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</si>
  <si>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</si>
  <si>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</si>
  <si>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</si>
  <si>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</si>
  <si>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</si>
  <si>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</si>
  <si>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</si>
  <si>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</si>
  <si>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</si>
  <si>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</si>
  <si>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</si>
  <si>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</si>
  <si>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</si>
  <si>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</si>
  <si>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</si>
  <si>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</si>
  <si>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</si>
  <si>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</si>
  <si>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</si>
  <si>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</si>
  <si>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</si>
  <si>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</si>
  <si>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</si>
  <si>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</si>
  <si>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</si>
  <si>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</si>
  <si>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</si>
  <si>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</si>
  <si>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</si>
  <si>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</si>
  <si>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</si>
  <si>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</si>
  <si>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</si>
  <si>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</si>
  <si>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</si>
  <si>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</si>
  <si>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</si>
  <si>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</si>
  <si>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</si>
  <si>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</si>
  <si>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</si>
  <si>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</si>
  <si>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</si>
  <si>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</si>
  <si>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</si>
  <si>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</si>
  <si>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</si>
  <si>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</si>
  <si>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в связи отсутствием 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</si>
  <si>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</si>
  <si>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</si>
  <si>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</si>
  <si>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План с 01.01.2022</t>
  </si>
  <si>
    <t>Профинансировано на на 31.01.2022</t>
  </si>
  <si>
    <t>Кассовый расход на 31.01.2022</t>
  </si>
  <si>
    <t>Обучение муниципальных служащих в январе 2022 года не запланировано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</si>
  <si>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</si>
  <si>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2022. Корректировка планов предусмотрена в феврале 2022.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</si>
</sst>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69"/>
      <c r="B1" s="69"/>
    </row>
    <row r="10" spans="1:9" ht="23.25">
      <c r="A10" s="70" t="s">
        <v>19</v>
      </c>
      <c r="B10" s="70"/>
      <c r="C10" s="70"/>
      <c r="D10" s="70"/>
      <c r="E10" s="70"/>
      <c r="F10" s="70"/>
      <c r="G10" s="70"/>
      <c r="H10" s="70"/>
      <c r="I10" s="70"/>
    </row>
    <row r="11" spans="1:9" ht="23.25">
      <c r="A11" s="70" t="s">
        <v>14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24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15</v>
      </c>
      <c r="B14" s="71"/>
      <c r="C14" s="71"/>
      <c r="D14" s="71"/>
      <c r="E14" s="71"/>
      <c r="F14" s="71"/>
      <c r="G14" s="71"/>
      <c r="H14" s="71"/>
      <c r="I14" s="71"/>
    </row>
    <row r="15" spans="1:9" ht="78.75" customHeight="1">
      <c r="A15" s="72" t="s">
        <v>49</v>
      </c>
      <c r="B15" s="72"/>
      <c r="C15" s="72"/>
      <c r="D15" s="72"/>
      <c r="E15" s="72"/>
      <c r="F15" s="72"/>
      <c r="G15" s="72"/>
      <c r="H15" s="72"/>
      <c r="I15" s="72"/>
    </row>
    <row r="46" spans="1:9" ht="16.5">
      <c r="A46" s="68" t="s">
        <v>16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54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A73">
      <selection activeCell="AF37" sqref="AF37:AF42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3"/>
      <c r="AC2" s="73"/>
      <c r="AD2" s="7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4"/>
      <c r="Y3" s="74"/>
      <c r="Z3" s="74"/>
      <c r="AA3" s="74"/>
      <c r="AB3" s="74"/>
      <c r="AC3" s="74"/>
      <c r="AD3" s="7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4"/>
      <c r="Y4" s="74"/>
      <c r="Z4" s="74"/>
      <c r="AA4" s="74"/>
      <c r="AB4" s="74"/>
      <c r="AC4" s="74"/>
      <c r="AD4" s="74"/>
      <c r="AE4" s="14"/>
    </row>
    <row r="5" spans="1:31" ht="32.25" customHeight="1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16"/>
    </row>
    <row r="6" spans="1:31" ht="51" customHeight="1">
      <c r="A6" s="76" t="s">
        <v>50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7" t="s">
        <v>22</v>
      </c>
      <c r="AC7" s="77"/>
      <c r="AD7" s="77"/>
      <c r="AE7" s="20"/>
    </row>
    <row r="8" spans="1:32" s="21" customFormat="1" ht="18.75" customHeight="1">
      <c r="A8" s="78" t="s">
        <v>20</v>
      </c>
      <c r="B8" s="79" t="s">
        <v>55</v>
      </c>
      <c r="C8" s="80" t="s">
        <v>56</v>
      </c>
      <c r="D8" s="80" t="s">
        <v>57</v>
      </c>
      <c r="E8" s="82" t="s">
        <v>58</v>
      </c>
      <c r="F8" s="84" t="s">
        <v>37</v>
      </c>
      <c r="G8" s="84"/>
      <c r="H8" s="84" t="s">
        <v>0</v>
      </c>
      <c r="I8" s="84"/>
      <c r="J8" s="85" t="s">
        <v>1</v>
      </c>
      <c r="K8" s="86"/>
      <c r="L8" s="85" t="s">
        <v>2</v>
      </c>
      <c r="M8" s="86"/>
      <c r="N8" s="85" t="s">
        <v>3</v>
      </c>
      <c r="O8" s="86"/>
      <c r="P8" s="85" t="s">
        <v>4</v>
      </c>
      <c r="Q8" s="86"/>
      <c r="R8" s="85" t="s">
        <v>5</v>
      </c>
      <c r="S8" s="86"/>
      <c r="T8" s="85" t="s">
        <v>6</v>
      </c>
      <c r="U8" s="86"/>
      <c r="V8" s="85" t="s">
        <v>7</v>
      </c>
      <c r="W8" s="86"/>
      <c r="X8" s="85" t="s">
        <v>8</v>
      </c>
      <c r="Y8" s="86"/>
      <c r="Z8" s="85" t="s">
        <v>9</v>
      </c>
      <c r="AA8" s="86"/>
      <c r="AB8" s="85" t="s">
        <v>10</v>
      </c>
      <c r="AC8" s="86"/>
      <c r="AD8" s="85" t="s">
        <v>11</v>
      </c>
      <c r="AE8" s="86"/>
      <c r="AF8" s="87" t="s">
        <v>41</v>
      </c>
    </row>
    <row r="9" spans="1:32" s="22" customFormat="1" ht="76.5" customHeight="1">
      <c r="A9" s="78"/>
      <c r="B9" s="79"/>
      <c r="C9" s="81"/>
      <c r="D9" s="81"/>
      <c r="E9" s="83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88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J12">B12</f>
        <v>515.9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/>
      <c r="L11" s="27">
        <f>L12</f>
        <v>42.4</v>
      </c>
      <c r="M11" s="27"/>
      <c r="N11" s="27">
        <f>N12</f>
        <v>5.6</v>
      </c>
      <c r="O11" s="27"/>
      <c r="P11" s="27">
        <f>P12</f>
        <v>66.4</v>
      </c>
      <c r="Q11" s="27"/>
      <c r="R11" s="27">
        <f>R12</f>
        <v>24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60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4"/>
      <c r="L12" s="31">
        <f>L13</f>
        <v>42.4</v>
      </c>
      <c r="M12" s="4"/>
      <c r="N12" s="31">
        <f>N13</f>
        <v>5.6</v>
      </c>
      <c r="O12" s="4"/>
      <c r="P12" s="31">
        <f>P13</f>
        <v>66.4</v>
      </c>
      <c r="Q12" s="4"/>
      <c r="R12" s="31">
        <f>R13</f>
        <v>24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89" t="s">
        <v>59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/>
      <c r="L13" s="34">
        <f>L14+L15+L16+L17</f>
        <v>42.4</v>
      </c>
      <c r="M13" s="34"/>
      <c r="N13" s="34">
        <f>N14+N15+N16+N17</f>
        <v>5.6</v>
      </c>
      <c r="O13" s="34"/>
      <c r="P13" s="34">
        <f>P14+P15+P16+P17</f>
        <v>66.4</v>
      </c>
      <c r="Q13" s="34"/>
      <c r="R13" s="34">
        <f>R14+R15+R16+R17</f>
        <v>24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90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0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0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</f>
        <v>0</v>
      </c>
      <c r="D16" s="32">
        <f>E16</f>
        <v>0</v>
      </c>
      <c r="E16" s="4">
        <f>I16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52</v>
      </c>
      <c r="K16" s="4"/>
      <c r="L16" s="4">
        <v>42.4</v>
      </c>
      <c r="M16" s="4"/>
      <c r="N16" s="4">
        <v>5.6</v>
      </c>
      <c r="O16" s="4"/>
      <c r="P16" s="4">
        <v>66.4</v>
      </c>
      <c r="Q16" s="4"/>
      <c r="R16" s="4">
        <v>24</v>
      </c>
      <c r="S16" s="4"/>
      <c r="T16" s="4">
        <v>0</v>
      </c>
      <c r="U16" s="4"/>
      <c r="V16" s="4">
        <v>0</v>
      </c>
      <c r="W16" s="4"/>
      <c r="X16" s="5">
        <v>33.6</v>
      </c>
      <c r="Y16" s="4"/>
      <c r="Z16" s="4">
        <v>0</v>
      </c>
      <c r="AA16" s="4"/>
      <c r="AB16" s="4">
        <v>291.9</v>
      </c>
      <c r="AC16" s="4"/>
      <c r="AD16" s="5">
        <v>0</v>
      </c>
      <c r="AE16" s="5"/>
      <c r="AF16" s="90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1"/>
    </row>
    <row r="18" spans="1:32" s="30" customFormat="1" ht="79.5" customHeight="1">
      <c r="A18" s="37" t="s">
        <v>26</v>
      </c>
      <c r="B18" s="38">
        <f>B20+B26+B32+B62+B68+B74</f>
        <v>126551.8004</v>
      </c>
      <c r="C18" s="38">
        <f>C20+C26+C32+C62+C68+C74</f>
        <v>16247.76528</v>
      </c>
      <c r="D18" s="38">
        <f>D19+D25+D31+D61+D67+D73</f>
        <v>9396.68325</v>
      </c>
      <c r="E18" s="38">
        <f>E19+E25+E31+E61+E67+E73</f>
        <v>9146.68325</v>
      </c>
      <c r="F18" s="35">
        <f>E18/B18*100</f>
        <v>7.227620011006971</v>
      </c>
      <c r="G18" s="28">
        <f>E18/C18*100</f>
        <v>56.295023299351854</v>
      </c>
      <c r="H18" s="38">
        <f>H20+H26+H32+H62+H68+H74</f>
        <v>16426.56528</v>
      </c>
      <c r="I18" s="38">
        <f>I20+I26+I32+I62+I68+I74</f>
        <v>9146.68325</v>
      </c>
      <c r="J18" s="38">
        <f>J20+J26+J32+J62+J68+J74</f>
        <v>9657.741</v>
      </c>
      <c r="K18" s="38"/>
      <c r="L18" s="38">
        <f>L20+L26+L32+L62+L68+L74</f>
        <v>5810.241</v>
      </c>
      <c r="M18" s="38"/>
      <c r="N18" s="38">
        <f>N20+N26+N32+N62+N68+N74</f>
        <v>18173.59712</v>
      </c>
      <c r="O18" s="38"/>
      <c r="P18" s="38">
        <f>P20+P26+P32+P62+P68+P74</f>
        <v>9121.651</v>
      </c>
      <c r="Q18" s="38"/>
      <c r="R18" s="38">
        <f>R20+R26+R32+R62+R68+R74</f>
        <v>5649.071</v>
      </c>
      <c r="S18" s="38"/>
      <c r="T18" s="38">
        <f>T20+T26+T32+T62+T68+T74</f>
        <v>16816.181</v>
      </c>
      <c r="U18" s="38"/>
      <c r="V18" s="38">
        <f>V20+V26+V32+V62+V68+V74</f>
        <v>7624.381</v>
      </c>
      <c r="W18" s="38"/>
      <c r="X18" s="38">
        <f>X20+X26+X32+X62+X68+X74</f>
        <v>5318.711</v>
      </c>
      <c r="Y18" s="38"/>
      <c r="Z18" s="38">
        <f>Z20+Z26+Z32+Z62+Z68+Z74</f>
        <v>11100.171</v>
      </c>
      <c r="AA18" s="38"/>
      <c r="AB18" s="38">
        <f>AB20+AB26+AB32+AB62+AB68+AB74</f>
        <v>6606.701</v>
      </c>
      <c r="AC18" s="38"/>
      <c r="AD18" s="38">
        <f>AD20+AD26+AD32+AD62+AD68+AD74</f>
        <v>14425.589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2" t="s">
        <v>51</v>
      </c>
    </row>
    <row r="20" spans="1:32" s="30" customFormat="1" ht="19.5" customHeight="1">
      <c r="A20" s="58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3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7">
        <v>0</v>
      </c>
      <c r="D21" s="6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3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7">
        <v>0</v>
      </c>
      <c r="D22" s="6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3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</f>
        <v>0</v>
      </c>
      <c r="D23" s="32">
        <f>E23</f>
        <v>0</v>
      </c>
      <c r="E23" s="4">
        <f>I23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3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7">
        <v>0</v>
      </c>
      <c r="D24" s="6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4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2" t="s">
        <v>47</v>
      </c>
    </row>
    <row r="26" spans="1:32" s="30" customFormat="1" ht="19.5" customHeight="1">
      <c r="A26" s="58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3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7">
        <v>0</v>
      </c>
      <c r="D27" s="6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3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7">
        <v>0</v>
      </c>
      <c r="D28" s="6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3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</f>
        <v>0</v>
      </c>
      <c r="D29" s="32">
        <f>E29</f>
        <v>0</v>
      </c>
      <c r="E29" s="4">
        <f>I29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3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7">
        <v>0</v>
      </c>
      <c r="D30" s="6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4"/>
    </row>
    <row r="31" spans="1:32" s="36" customFormat="1" ht="66.75" customHeight="1">
      <c r="A31" s="61" t="s">
        <v>30</v>
      </c>
      <c r="B31" s="31">
        <f>B32</f>
        <v>25408.899999999998</v>
      </c>
      <c r="C31" s="31">
        <f>C32</f>
        <v>1482.20928</v>
      </c>
      <c r="D31" s="31">
        <f>E31</f>
        <v>665.49638</v>
      </c>
      <c r="E31" s="31">
        <f>E32</f>
        <v>665.49638</v>
      </c>
      <c r="F31" s="35">
        <f>F32</f>
        <v>2.6191467556643544</v>
      </c>
      <c r="G31" s="28">
        <f>G32</f>
        <v>44.898948413006835</v>
      </c>
      <c r="H31" s="31">
        <f>H32</f>
        <v>1661.00928</v>
      </c>
      <c r="I31" s="31">
        <f>I32</f>
        <v>665.49638</v>
      </c>
      <c r="J31" s="31">
        <f aca="true" t="shared" si="6" ref="J31:AD31">J32</f>
        <v>2665.6710000000003</v>
      </c>
      <c r="K31" s="31"/>
      <c r="L31" s="31">
        <f t="shared" si="6"/>
        <v>664.481</v>
      </c>
      <c r="M31" s="31"/>
      <c r="N31" s="31">
        <f t="shared" si="6"/>
        <v>4446.40272</v>
      </c>
      <c r="O31" s="31"/>
      <c r="P31" s="31">
        <f t="shared" si="6"/>
        <v>1243.2810000000002</v>
      </c>
      <c r="Q31" s="31"/>
      <c r="R31" s="31">
        <f t="shared" si="6"/>
        <v>694.681</v>
      </c>
      <c r="S31" s="31"/>
      <c r="T31" s="31">
        <f t="shared" si="6"/>
        <v>3312.9210000000003</v>
      </c>
      <c r="U31" s="31"/>
      <c r="V31" s="31">
        <f t="shared" si="6"/>
        <v>709.8009999999999</v>
      </c>
      <c r="W31" s="31"/>
      <c r="X31" s="31">
        <f t="shared" si="6"/>
        <v>605.081</v>
      </c>
      <c r="Y31" s="31"/>
      <c r="Z31" s="31">
        <f t="shared" si="6"/>
        <v>2558.181</v>
      </c>
      <c r="AA31" s="31"/>
      <c r="AB31" s="31">
        <f t="shared" si="6"/>
        <v>602.461</v>
      </c>
      <c r="AC31" s="31"/>
      <c r="AD31" s="31">
        <f t="shared" si="6"/>
        <v>6423.728999999999</v>
      </c>
      <c r="AE31" s="31"/>
      <c r="AF31" s="41"/>
    </row>
    <row r="32" spans="1:32" s="36" customFormat="1" ht="18.75">
      <c r="A32" s="62" t="s">
        <v>17</v>
      </c>
      <c r="B32" s="34">
        <f>B33+B34+B35+B36</f>
        <v>25408.899999999998</v>
      </c>
      <c r="C32" s="34">
        <f>C33+C34+C35+C36</f>
        <v>1482.20928</v>
      </c>
      <c r="D32" s="31">
        <f aca="true" t="shared" si="7" ref="D32:D72">E32</f>
        <v>665.49638</v>
      </c>
      <c r="E32" s="34">
        <f>E33+E34+E35+E36</f>
        <v>665.49638</v>
      </c>
      <c r="F32" s="35">
        <f>F33+F34+F35+F36</f>
        <v>2.6191467556643544</v>
      </c>
      <c r="G32" s="28">
        <f>E32/C32*100</f>
        <v>44.898948413006835</v>
      </c>
      <c r="H32" s="34">
        <f>H33+H34+H35+H36</f>
        <v>1661.00928</v>
      </c>
      <c r="I32" s="34">
        <f>I33+I34+I35+I36</f>
        <v>665.49638</v>
      </c>
      <c r="J32" s="34">
        <f aca="true" t="shared" si="8" ref="J32:AD32">J33+J34+J35+J36</f>
        <v>2665.6710000000003</v>
      </c>
      <c r="K32" s="34"/>
      <c r="L32" s="34">
        <f t="shared" si="8"/>
        <v>664.481</v>
      </c>
      <c r="M32" s="34"/>
      <c r="N32" s="34">
        <f t="shared" si="8"/>
        <v>4446.40272</v>
      </c>
      <c r="O32" s="34"/>
      <c r="P32" s="34">
        <f t="shared" si="8"/>
        <v>1243.2810000000002</v>
      </c>
      <c r="Q32" s="34"/>
      <c r="R32" s="34">
        <f t="shared" si="8"/>
        <v>694.681</v>
      </c>
      <c r="S32" s="34"/>
      <c r="T32" s="34">
        <f t="shared" si="8"/>
        <v>3312.9210000000003</v>
      </c>
      <c r="U32" s="34"/>
      <c r="V32" s="34">
        <f t="shared" si="8"/>
        <v>709.8009999999999</v>
      </c>
      <c r="W32" s="34"/>
      <c r="X32" s="34">
        <f t="shared" si="8"/>
        <v>605.081</v>
      </c>
      <c r="Y32" s="34"/>
      <c r="Z32" s="34">
        <f t="shared" si="8"/>
        <v>2558.181</v>
      </c>
      <c r="AA32" s="34"/>
      <c r="AB32" s="34">
        <f t="shared" si="8"/>
        <v>602.461</v>
      </c>
      <c r="AC32" s="34"/>
      <c r="AD32" s="34">
        <f t="shared" si="8"/>
        <v>6423.728999999999</v>
      </c>
      <c r="AE32" s="34"/>
      <c r="AF32" s="41"/>
    </row>
    <row r="33" spans="1:32" s="36" customFormat="1" ht="18.75">
      <c r="A33" s="63" t="s">
        <v>23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10" ref="J33:AD33">J38+J45+J51+J57</f>
        <v>0</v>
      </c>
      <c r="K33" s="31"/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0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0</v>
      </c>
      <c r="AC33" s="31"/>
      <c r="AD33" s="31">
        <f t="shared" si="10"/>
        <v>0</v>
      </c>
      <c r="AE33" s="31"/>
      <c r="AF33" s="41"/>
    </row>
    <row r="34" spans="1:32" s="36" customFormat="1" ht="18.75">
      <c r="A34" s="63" t="s">
        <v>21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1" ref="J34:AD36">J40+J46+J52+J58</f>
        <v>0</v>
      </c>
      <c r="K34" s="31"/>
      <c r="L34" s="31">
        <f t="shared" si="11"/>
        <v>0</v>
      </c>
      <c r="M34" s="31"/>
      <c r="N34" s="31">
        <f t="shared" si="11"/>
        <v>0</v>
      </c>
      <c r="O34" s="31"/>
      <c r="P34" s="31">
        <f t="shared" si="11"/>
        <v>0</v>
      </c>
      <c r="Q34" s="31"/>
      <c r="R34" s="31">
        <f t="shared" si="11"/>
        <v>0</v>
      </c>
      <c r="S34" s="31"/>
      <c r="T34" s="31">
        <f t="shared" si="11"/>
        <v>0</v>
      </c>
      <c r="U34" s="31"/>
      <c r="V34" s="31">
        <f t="shared" si="11"/>
        <v>0</v>
      </c>
      <c r="W34" s="31"/>
      <c r="X34" s="31">
        <f t="shared" si="11"/>
        <v>0</v>
      </c>
      <c r="Y34" s="31"/>
      <c r="Z34" s="31">
        <f t="shared" si="11"/>
        <v>0</v>
      </c>
      <c r="AA34" s="31"/>
      <c r="AB34" s="31">
        <f t="shared" si="11"/>
        <v>0</v>
      </c>
      <c r="AC34" s="31"/>
      <c r="AD34" s="31">
        <f t="shared" si="11"/>
        <v>0</v>
      </c>
      <c r="AE34" s="31"/>
      <c r="AF34" s="41"/>
    </row>
    <row r="35" spans="1:32" s="36" customFormat="1" ht="18.75">
      <c r="A35" s="63" t="s">
        <v>13</v>
      </c>
      <c r="B35" s="31">
        <f t="shared" si="9"/>
        <v>25408.899999999998</v>
      </c>
      <c r="C35" s="31">
        <f t="shared" si="9"/>
        <v>1482.20928</v>
      </c>
      <c r="D35" s="31">
        <f t="shared" si="7"/>
        <v>665.49638</v>
      </c>
      <c r="E35" s="31">
        <f>E41+E47+E53+E59</f>
        <v>665.49638</v>
      </c>
      <c r="F35" s="35">
        <f>E35/B35*100</f>
        <v>2.6191467556643544</v>
      </c>
      <c r="G35" s="28">
        <f>E35/C35*100</f>
        <v>44.898948413006835</v>
      </c>
      <c r="H35" s="31">
        <f>H41+H47+H53+H59</f>
        <v>1482.20928</v>
      </c>
      <c r="I35" s="31">
        <f>I41+I47+I53+I59</f>
        <v>665.49638</v>
      </c>
      <c r="J35" s="31">
        <f t="shared" si="11"/>
        <v>2665.6710000000003</v>
      </c>
      <c r="K35" s="31"/>
      <c r="L35" s="31">
        <f t="shared" si="11"/>
        <v>664.481</v>
      </c>
      <c r="M35" s="31"/>
      <c r="N35" s="31">
        <f t="shared" si="11"/>
        <v>4446.40272</v>
      </c>
      <c r="O35" s="31"/>
      <c r="P35" s="31">
        <f t="shared" si="11"/>
        <v>1243.2810000000002</v>
      </c>
      <c r="Q35" s="31"/>
      <c r="R35" s="31">
        <f t="shared" si="11"/>
        <v>694.681</v>
      </c>
      <c r="S35" s="31"/>
      <c r="T35" s="31">
        <f t="shared" si="11"/>
        <v>3312.9210000000003</v>
      </c>
      <c r="U35" s="31"/>
      <c r="V35" s="31">
        <f t="shared" si="11"/>
        <v>709.8009999999999</v>
      </c>
      <c r="W35" s="31"/>
      <c r="X35" s="31">
        <f t="shared" si="11"/>
        <v>605.081</v>
      </c>
      <c r="Y35" s="31"/>
      <c r="Z35" s="31">
        <f t="shared" si="11"/>
        <v>2558.181</v>
      </c>
      <c r="AA35" s="31"/>
      <c r="AB35" s="31">
        <f t="shared" si="11"/>
        <v>602.461</v>
      </c>
      <c r="AC35" s="31"/>
      <c r="AD35" s="31">
        <f t="shared" si="11"/>
        <v>6423.728999999999</v>
      </c>
      <c r="AE35" s="31"/>
      <c r="AF35" s="41"/>
    </row>
    <row r="36" spans="1:32" s="36" customFormat="1" ht="18.75">
      <c r="A36" s="63" t="s">
        <v>28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/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178.8</v>
      </c>
      <c r="I37" s="4">
        <f>I38</f>
        <v>0</v>
      </c>
      <c r="J37" s="31">
        <f>J38</f>
        <v>0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0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89" t="s">
        <v>61</v>
      </c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178.8</v>
      </c>
      <c r="I38" s="34">
        <f>I39+I40+I41+I42</f>
        <v>0</v>
      </c>
      <c r="J38" s="34">
        <f>J39+J40+J41+J42</f>
        <v>0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90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0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0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</f>
        <v>178.8</v>
      </c>
      <c r="D41" s="32">
        <f>E41</f>
        <v>0</v>
      </c>
      <c r="E41" s="4">
        <f>I41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0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90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1"/>
    </row>
    <row r="43" spans="1:32" s="30" customFormat="1" ht="56.25">
      <c r="A43" s="65" t="s">
        <v>32</v>
      </c>
      <c r="B43" s="31">
        <f>B44</f>
        <v>1578.9999999999998</v>
      </c>
      <c r="C43" s="34">
        <f>C44</f>
        <v>54.3</v>
      </c>
      <c r="D43" s="31">
        <f t="shared" si="7"/>
        <v>1.9131</v>
      </c>
      <c r="E43" s="4">
        <f aca="true" t="shared" si="12" ref="E43:J43">E44</f>
        <v>1.9131</v>
      </c>
      <c r="F43" s="35">
        <f t="shared" si="12"/>
        <v>0.12115896136795441</v>
      </c>
      <c r="G43" s="28">
        <f t="shared" si="12"/>
        <v>3.523204419889503</v>
      </c>
      <c r="H43" s="31">
        <f t="shared" si="12"/>
        <v>54.3</v>
      </c>
      <c r="I43" s="4">
        <f t="shared" si="12"/>
        <v>1.9131</v>
      </c>
      <c r="J43" s="31">
        <f t="shared" si="12"/>
        <v>59.4</v>
      </c>
      <c r="K43" s="4"/>
      <c r="L43" s="31">
        <f>L44</f>
        <v>54.3</v>
      </c>
      <c r="M43" s="4"/>
      <c r="N43" s="31">
        <f>N44</f>
        <v>226.4</v>
      </c>
      <c r="O43" s="4"/>
      <c r="P43" s="31">
        <f>P44</f>
        <v>701.7</v>
      </c>
      <c r="Q43" s="4"/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89" t="s">
        <v>52</v>
      </c>
    </row>
    <row r="44" spans="1:32" s="30" customFormat="1" ht="18.75">
      <c r="A44" s="62" t="s">
        <v>17</v>
      </c>
      <c r="B44" s="34">
        <f>B45+B46+B47+B48</f>
        <v>1578.9999999999998</v>
      </c>
      <c r="C44" s="34">
        <f>C45+C46+C47+C48</f>
        <v>54.3</v>
      </c>
      <c r="D44" s="31">
        <f t="shared" si="7"/>
        <v>1.9131</v>
      </c>
      <c r="E44" s="34">
        <f>E45+E46+E47+E48</f>
        <v>1.9131</v>
      </c>
      <c r="F44" s="35">
        <f>F45+F46+F47+F48</f>
        <v>0.12115896136795441</v>
      </c>
      <c r="G44" s="28">
        <f>E44/C44*100</f>
        <v>3.523204419889503</v>
      </c>
      <c r="H44" s="34">
        <f>H45+H46+H47+H48</f>
        <v>54.3</v>
      </c>
      <c r="I44" s="34">
        <f>I45+I46+I47+I48</f>
        <v>1.9131</v>
      </c>
      <c r="J44" s="34">
        <f>J45+J46+J47+J48</f>
        <v>59.4</v>
      </c>
      <c r="K44" s="34"/>
      <c r="L44" s="34">
        <f>L45+L46+L47+L48</f>
        <v>54.3</v>
      </c>
      <c r="M44" s="34"/>
      <c r="N44" s="34">
        <f>N45+N46+N47+N48</f>
        <v>226.4</v>
      </c>
      <c r="O44" s="34"/>
      <c r="P44" s="34">
        <f>P45+P46+P47+P48</f>
        <v>701.7</v>
      </c>
      <c r="Q44" s="34"/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90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0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0"/>
    </row>
    <row r="47" spans="1:32" s="30" customFormat="1" ht="18.75">
      <c r="A47" s="59" t="s">
        <v>13</v>
      </c>
      <c r="B47" s="31">
        <f>H47+J47+L47+N47+P47+R47+T47+V47+X47+Z47+AB47+AD47</f>
        <v>1578.9999999999998</v>
      </c>
      <c r="C47" s="32">
        <f>H47</f>
        <v>54.3</v>
      </c>
      <c r="D47" s="32">
        <f>E47</f>
        <v>1.9131</v>
      </c>
      <c r="E47" s="4">
        <f>I47</f>
        <v>1.9131</v>
      </c>
      <c r="F47" s="35">
        <f>E47/B47*100</f>
        <v>0.12115896136795441</v>
      </c>
      <c r="G47" s="28">
        <f>E47/C47*100</f>
        <v>3.523204419889503</v>
      </c>
      <c r="H47" s="31">
        <v>54.3</v>
      </c>
      <c r="I47" s="31">
        <v>1.9131</v>
      </c>
      <c r="J47" s="31">
        <v>59.4</v>
      </c>
      <c r="K47" s="31"/>
      <c r="L47" s="31">
        <v>54.3</v>
      </c>
      <c r="M47" s="31"/>
      <c r="N47" s="31">
        <v>226.4</v>
      </c>
      <c r="O47" s="31"/>
      <c r="P47" s="31">
        <v>701.7</v>
      </c>
      <c r="Q47" s="31"/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90"/>
    </row>
    <row r="48" spans="1:32" s="30" customFormat="1" ht="18.75">
      <c r="A48" s="63" t="s">
        <v>28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1"/>
    </row>
    <row r="49" spans="1:32" s="30" customFormat="1" ht="122.25" customHeight="1">
      <c r="A49" s="65" t="s">
        <v>33</v>
      </c>
      <c r="B49" s="31">
        <f>B50</f>
        <v>22037</v>
      </c>
      <c r="C49" s="34">
        <f>C50</f>
        <v>1069.60928</v>
      </c>
      <c r="D49" s="31">
        <f t="shared" si="7"/>
        <v>594.38328</v>
      </c>
      <c r="E49" s="4">
        <f aca="true" t="shared" si="13" ref="E49:J49">E50</f>
        <v>594.38328</v>
      </c>
      <c r="F49" s="35">
        <f t="shared" si="13"/>
        <v>2.6972059717747427</v>
      </c>
      <c r="G49" s="28">
        <f t="shared" si="13"/>
        <v>55.570131179116174</v>
      </c>
      <c r="H49" s="31">
        <f t="shared" si="13"/>
        <v>1069.60928</v>
      </c>
      <c r="I49" s="4">
        <f t="shared" si="13"/>
        <v>594.38328</v>
      </c>
      <c r="J49" s="31">
        <f t="shared" si="13"/>
        <v>2311.771</v>
      </c>
      <c r="K49" s="4"/>
      <c r="L49" s="31">
        <f>L50</f>
        <v>485.681</v>
      </c>
      <c r="M49" s="4"/>
      <c r="N49" s="31">
        <f>N50</f>
        <v>3803.00272</v>
      </c>
      <c r="O49" s="4"/>
      <c r="P49" s="31">
        <f>P50</f>
        <v>485.681</v>
      </c>
      <c r="Q49" s="4"/>
      <c r="R49" s="31">
        <f>R50</f>
        <v>575.681</v>
      </c>
      <c r="S49" s="4"/>
      <c r="T49" s="31">
        <f>T50</f>
        <v>3041.121</v>
      </c>
      <c r="U49" s="4"/>
      <c r="V49" s="31">
        <f>V50</f>
        <v>602.001</v>
      </c>
      <c r="W49" s="4"/>
      <c r="X49" s="31">
        <f>X50</f>
        <v>485.681</v>
      </c>
      <c r="Y49" s="4"/>
      <c r="Z49" s="31">
        <f>Z50</f>
        <v>2400.881</v>
      </c>
      <c r="AA49" s="4"/>
      <c r="AB49" s="31">
        <f>AB50</f>
        <v>485.661</v>
      </c>
      <c r="AC49" s="4"/>
      <c r="AD49" s="31">
        <f>AD50</f>
        <v>6290.228999999999</v>
      </c>
      <c r="AE49" s="5"/>
      <c r="AF49" s="96" t="s">
        <v>46</v>
      </c>
    </row>
    <row r="50" spans="1:32" s="30" customFormat="1" ht="20.25" customHeight="1">
      <c r="A50" s="62" t="s">
        <v>17</v>
      </c>
      <c r="B50" s="34">
        <f>B51+B52+B53+B54</f>
        <v>22037</v>
      </c>
      <c r="C50" s="34">
        <f>C51+C52+C53+C54</f>
        <v>1069.60928</v>
      </c>
      <c r="D50" s="31">
        <f t="shared" si="7"/>
        <v>594.38328</v>
      </c>
      <c r="E50" s="34">
        <f>E51+E52+E53+E54</f>
        <v>594.38328</v>
      </c>
      <c r="F50" s="35">
        <f>F51+F52+F53+F54</f>
        <v>2.6972059717747427</v>
      </c>
      <c r="G50" s="28">
        <f>E50/C50*100</f>
        <v>55.570131179116174</v>
      </c>
      <c r="H50" s="34">
        <f>H51+H52+H53+H54</f>
        <v>1069.60928</v>
      </c>
      <c r="I50" s="34">
        <f>I51+I52+I53+I54</f>
        <v>594.38328</v>
      </c>
      <c r="J50" s="34">
        <f>J51+J52+J53+J54</f>
        <v>2311.771</v>
      </c>
      <c r="K50" s="34"/>
      <c r="L50" s="34">
        <f>L51+L52+L53+L54</f>
        <v>485.681</v>
      </c>
      <c r="M50" s="34"/>
      <c r="N50" s="34">
        <f>N51+N52+N53+N54</f>
        <v>3803.00272</v>
      </c>
      <c r="O50" s="34"/>
      <c r="P50" s="34">
        <f>P51+P52+P53+P54</f>
        <v>485.681</v>
      </c>
      <c r="Q50" s="34"/>
      <c r="R50" s="34">
        <f>R51+R52+R53+R54</f>
        <v>575.681</v>
      </c>
      <c r="S50" s="34"/>
      <c r="T50" s="34">
        <f>T51+T52+T53+T54</f>
        <v>3041.121</v>
      </c>
      <c r="U50" s="34"/>
      <c r="V50" s="34">
        <f>V51+V52+V53+V54</f>
        <v>602.001</v>
      </c>
      <c r="W50" s="34"/>
      <c r="X50" s="34">
        <f>X51+X52+X53+X54</f>
        <v>485.681</v>
      </c>
      <c r="Y50" s="34"/>
      <c r="Z50" s="34">
        <f>Z51+Z52+Z53+Z54</f>
        <v>2400.881</v>
      </c>
      <c r="AA50" s="34"/>
      <c r="AB50" s="34">
        <f>AB51+AB52+AB53+AB54</f>
        <v>485.661</v>
      </c>
      <c r="AC50" s="34"/>
      <c r="AD50" s="34">
        <f>AD51+AD52+AD53+AD54</f>
        <v>6290.228999999999</v>
      </c>
      <c r="AE50" s="34"/>
      <c r="AF50" s="97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7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7"/>
    </row>
    <row r="53" spans="1:32" s="36" customFormat="1" ht="18.75">
      <c r="A53" s="59" t="s">
        <v>13</v>
      </c>
      <c r="B53" s="31">
        <f>H53+J53+L53+N53+P53+R53+T53+V53+X53+Z53+AB53+AD53</f>
        <v>22037</v>
      </c>
      <c r="C53" s="32">
        <f>H53</f>
        <v>1069.60928</v>
      </c>
      <c r="D53" s="32">
        <f>E53</f>
        <v>594.38328</v>
      </c>
      <c r="E53" s="4">
        <f>I53</f>
        <v>594.38328</v>
      </c>
      <c r="F53" s="35">
        <f>E53/B53*100</f>
        <v>2.6972059717747427</v>
      </c>
      <c r="G53" s="28">
        <f>E53/C53*100</f>
        <v>55.570131179116174</v>
      </c>
      <c r="H53" s="31">
        <v>1069.60928</v>
      </c>
      <c r="I53" s="31">
        <v>594.38328</v>
      </c>
      <c r="J53" s="31">
        <v>2311.771</v>
      </c>
      <c r="K53" s="31"/>
      <c r="L53" s="31">
        <v>485.681</v>
      </c>
      <c r="M53" s="31"/>
      <c r="N53" s="31">
        <v>3803.00272</v>
      </c>
      <c r="O53" s="31"/>
      <c r="P53" s="31">
        <v>485.681</v>
      </c>
      <c r="Q53" s="31"/>
      <c r="R53" s="31">
        <v>575.681</v>
      </c>
      <c r="S53" s="31"/>
      <c r="T53" s="31">
        <v>3041.121</v>
      </c>
      <c r="U53" s="31"/>
      <c r="V53" s="31">
        <v>602.001</v>
      </c>
      <c r="W53" s="31"/>
      <c r="X53" s="31">
        <v>485.681</v>
      </c>
      <c r="Y53" s="31"/>
      <c r="Z53" s="31">
        <v>2400.881</v>
      </c>
      <c r="AA53" s="31"/>
      <c r="AB53" s="31">
        <v>485.661</v>
      </c>
      <c r="AC53" s="31"/>
      <c r="AD53" s="31">
        <f>3613.729+912.5+1136.3+627.7</f>
        <v>6290.228999999999</v>
      </c>
      <c r="AE53" s="31"/>
      <c r="AF53" s="97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98"/>
    </row>
    <row r="55" spans="1:32" s="30" customFormat="1" ht="37.5" customHeight="1">
      <c r="A55" s="65" t="s">
        <v>34</v>
      </c>
      <c r="B55" s="31">
        <f>B56</f>
        <v>1614.1000000000001</v>
      </c>
      <c r="C55" s="34">
        <f>C56</f>
        <v>179.5</v>
      </c>
      <c r="D55" s="31">
        <f t="shared" si="7"/>
        <v>69.2</v>
      </c>
      <c r="E55" s="4">
        <f aca="true" t="shared" si="14" ref="E55:J55">E56</f>
        <v>69.2</v>
      </c>
      <c r="F55" s="35">
        <f t="shared" si="14"/>
        <v>4.287218883588377</v>
      </c>
      <c r="G55" s="28">
        <f t="shared" si="14"/>
        <v>38.551532033426184</v>
      </c>
      <c r="H55" s="31">
        <f t="shared" si="14"/>
        <v>179.5</v>
      </c>
      <c r="I55" s="4">
        <f t="shared" si="14"/>
        <v>69.2</v>
      </c>
      <c r="J55" s="31">
        <f t="shared" si="14"/>
        <v>294.5</v>
      </c>
      <c r="K55" s="4"/>
      <c r="L55" s="31">
        <f>L56</f>
        <v>124.5</v>
      </c>
      <c r="M55" s="4"/>
      <c r="N55" s="31">
        <f>N56</f>
        <v>417</v>
      </c>
      <c r="O55" s="4"/>
      <c r="P55" s="31">
        <f>P56</f>
        <v>55.9</v>
      </c>
      <c r="Q55" s="4"/>
      <c r="R55" s="31">
        <f>R56</f>
        <v>13</v>
      </c>
      <c r="S55" s="4"/>
      <c r="T55" s="31">
        <f>T56</f>
        <v>217.5</v>
      </c>
      <c r="U55" s="4"/>
      <c r="V55" s="31">
        <f>V56</f>
        <v>13</v>
      </c>
      <c r="W55" s="4"/>
      <c r="X55" s="31">
        <f>X56</f>
        <v>60</v>
      </c>
      <c r="Y55" s="4"/>
      <c r="Z55" s="31">
        <f>Z56</f>
        <v>103</v>
      </c>
      <c r="AA55" s="4"/>
      <c r="AB55" s="31">
        <f>AB56</f>
        <v>62.5</v>
      </c>
      <c r="AC55" s="4"/>
      <c r="AD55" s="31">
        <f>AD56</f>
        <v>73.7</v>
      </c>
      <c r="AE55" s="5"/>
      <c r="AF55" s="89" t="s">
        <v>53</v>
      </c>
    </row>
    <row r="56" spans="1:32" s="30" customFormat="1" ht="18.75">
      <c r="A56" s="62" t="s">
        <v>17</v>
      </c>
      <c r="B56" s="34">
        <f>B57+B58+B59+B60</f>
        <v>1614.1000000000001</v>
      </c>
      <c r="C56" s="34">
        <f>C57+C58+C59+C60</f>
        <v>179.5</v>
      </c>
      <c r="D56" s="31">
        <f t="shared" si="7"/>
        <v>69.2</v>
      </c>
      <c r="E56" s="34">
        <f>E57+E58+E59+E60</f>
        <v>69.2</v>
      </c>
      <c r="F56" s="35">
        <f>F57+F58+F59+F60</f>
        <v>4.287218883588377</v>
      </c>
      <c r="G56" s="28">
        <f>E56/C56*100</f>
        <v>38.551532033426184</v>
      </c>
      <c r="H56" s="34">
        <f>H57+H58+H59+H60</f>
        <v>179.5</v>
      </c>
      <c r="I56" s="34">
        <f>I57+I58+I59+I60</f>
        <v>69.2</v>
      </c>
      <c r="J56" s="34">
        <f>J57+J58+J59+J60</f>
        <v>294.5</v>
      </c>
      <c r="K56" s="34"/>
      <c r="L56" s="34">
        <f>L57+L58+L59+L60</f>
        <v>124.5</v>
      </c>
      <c r="M56" s="34"/>
      <c r="N56" s="34">
        <f>N57+N58+N59+N60</f>
        <v>417</v>
      </c>
      <c r="O56" s="34"/>
      <c r="P56" s="34">
        <f>P57+P58+P59+P60</f>
        <v>55.9</v>
      </c>
      <c r="Q56" s="34"/>
      <c r="R56" s="34">
        <f>R57+R58+R59+R60</f>
        <v>13</v>
      </c>
      <c r="S56" s="34"/>
      <c r="T56" s="34">
        <f>T57+T58+T59+T60</f>
        <v>217.5</v>
      </c>
      <c r="U56" s="34"/>
      <c r="V56" s="34">
        <f>V57+V58+V59+V60</f>
        <v>13</v>
      </c>
      <c r="W56" s="34"/>
      <c r="X56" s="34">
        <f>X57+X58+X59+X60</f>
        <v>60</v>
      </c>
      <c r="Y56" s="34"/>
      <c r="Z56" s="34">
        <f>Z57+Z58+Z59+Z60</f>
        <v>103</v>
      </c>
      <c r="AA56" s="34"/>
      <c r="AB56" s="34">
        <f>AB57+AB58+AB59+AB60</f>
        <v>62.5</v>
      </c>
      <c r="AC56" s="34"/>
      <c r="AD56" s="34">
        <f>AD57+AD58+AD59+AD60</f>
        <v>73.7</v>
      </c>
      <c r="AE56" s="34"/>
      <c r="AF56" s="90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0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0"/>
    </row>
    <row r="59" spans="1:32" s="30" customFormat="1" ht="18.75">
      <c r="A59" s="59" t="s">
        <v>13</v>
      </c>
      <c r="B59" s="31">
        <f>H59+J59+L59+N59+P59+R59+T59+V59+X59+Z59+AB59+AD59</f>
        <v>1614.1000000000001</v>
      </c>
      <c r="C59" s="32">
        <f>H59</f>
        <v>179.5</v>
      </c>
      <c r="D59" s="32">
        <f>E59</f>
        <v>69.2</v>
      </c>
      <c r="E59" s="4">
        <f>I59</f>
        <v>69.2</v>
      </c>
      <c r="F59" s="35">
        <f>E59/B59*100</f>
        <v>4.287218883588377</v>
      </c>
      <c r="G59" s="28">
        <f>E59/C59*100</f>
        <v>38.551532033426184</v>
      </c>
      <c r="H59" s="31">
        <v>179.5</v>
      </c>
      <c r="I59" s="31">
        <v>69.2</v>
      </c>
      <c r="J59" s="31">
        <v>294.5</v>
      </c>
      <c r="K59" s="31"/>
      <c r="L59" s="31">
        <v>124.5</v>
      </c>
      <c r="M59" s="31"/>
      <c r="N59" s="31">
        <v>417</v>
      </c>
      <c r="O59" s="31"/>
      <c r="P59" s="31">
        <v>55.9</v>
      </c>
      <c r="Q59" s="31"/>
      <c r="R59" s="31">
        <v>13</v>
      </c>
      <c r="S59" s="31"/>
      <c r="T59" s="31">
        <v>217.5</v>
      </c>
      <c r="U59" s="31"/>
      <c r="V59" s="31">
        <v>13</v>
      </c>
      <c r="W59" s="31"/>
      <c r="X59" s="31">
        <v>60</v>
      </c>
      <c r="Y59" s="31"/>
      <c r="Z59" s="31">
        <v>103</v>
      </c>
      <c r="AA59" s="31"/>
      <c r="AB59" s="31">
        <v>62.5</v>
      </c>
      <c r="AC59" s="31"/>
      <c r="AD59" s="31">
        <v>73.7</v>
      </c>
      <c r="AE59" s="31"/>
      <c r="AF59" s="90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1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0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0</v>
      </c>
      <c r="I61" s="4">
        <f>I62</f>
        <v>0</v>
      </c>
      <c r="J61" s="31">
        <f>J62</f>
        <v>0</v>
      </c>
      <c r="K61" s="4"/>
      <c r="L61" s="31">
        <f>L62</f>
        <v>242.8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89" t="s">
        <v>45</v>
      </c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0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0</v>
      </c>
      <c r="I62" s="34">
        <f>I63+I64+I65+I66</f>
        <v>0</v>
      </c>
      <c r="J62" s="34">
        <f>J63+J64+J65+J66</f>
        <v>0</v>
      </c>
      <c r="K62" s="34"/>
      <c r="L62" s="34">
        <f>L63+L64+L65+L66</f>
        <v>242.8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90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0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0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</f>
        <v>0</v>
      </c>
      <c r="D65" s="32">
        <f>E65</f>
        <v>0</v>
      </c>
      <c r="E65" s="4">
        <f>I65</f>
        <v>0</v>
      </c>
      <c r="F65" s="35">
        <f>E65/B65*100</f>
        <v>0</v>
      </c>
      <c r="G65" s="28">
        <v>0</v>
      </c>
      <c r="H65" s="31">
        <v>0</v>
      </c>
      <c r="I65" s="31">
        <v>0</v>
      </c>
      <c r="J65" s="31">
        <v>0</v>
      </c>
      <c r="K65" s="31"/>
      <c r="L65" s="31">
        <v>242.8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</v>
      </c>
      <c r="AE65" s="31"/>
      <c r="AF65" s="90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1"/>
    </row>
    <row r="67" spans="1:32" s="36" customFormat="1" ht="79.5" customHeight="1">
      <c r="A67" s="65" t="s">
        <v>35</v>
      </c>
      <c r="B67" s="34">
        <f>B68</f>
        <v>93754.3</v>
      </c>
      <c r="C67" s="34">
        <f>C68</f>
        <v>13935</v>
      </c>
      <c r="D67" s="31">
        <f t="shared" si="7"/>
        <v>7949.94123</v>
      </c>
      <c r="E67" s="34">
        <f>E68</f>
        <v>7949.94123</v>
      </c>
      <c r="F67" s="28">
        <f>E67/B67*100</f>
        <v>8.479548383380815</v>
      </c>
      <c r="G67" s="28">
        <f>E67/C67*100</f>
        <v>57.050170290635094</v>
      </c>
      <c r="H67" s="34">
        <f>H68</f>
        <v>13935</v>
      </c>
      <c r="I67" s="34">
        <f>I68</f>
        <v>7949.94123</v>
      </c>
      <c r="J67" s="34">
        <f aca="true" t="shared" si="15" ref="J67:AD67">J68</f>
        <v>6211.9</v>
      </c>
      <c r="K67" s="34"/>
      <c r="L67" s="34">
        <f t="shared" si="15"/>
        <v>4530.8</v>
      </c>
      <c r="M67" s="34"/>
      <c r="N67" s="34">
        <f t="shared" si="15"/>
        <v>12820.5</v>
      </c>
      <c r="O67" s="34"/>
      <c r="P67" s="34">
        <f t="shared" si="15"/>
        <v>7031</v>
      </c>
      <c r="Q67" s="34"/>
      <c r="R67" s="34">
        <f t="shared" si="15"/>
        <v>4530.9</v>
      </c>
      <c r="S67" s="34"/>
      <c r="T67" s="34">
        <f t="shared" si="15"/>
        <v>12613</v>
      </c>
      <c r="U67" s="34"/>
      <c r="V67" s="34">
        <f t="shared" si="15"/>
        <v>6444.3</v>
      </c>
      <c r="W67" s="34"/>
      <c r="X67" s="34">
        <f t="shared" si="15"/>
        <v>4365.8</v>
      </c>
      <c r="Y67" s="34"/>
      <c r="Z67" s="34">
        <f t="shared" si="15"/>
        <v>8091</v>
      </c>
      <c r="AA67" s="34"/>
      <c r="AB67" s="34">
        <f t="shared" si="15"/>
        <v>5444.1</v>
      </c>
      <c r="AC67" s="34"/>
      <c r="AD67" s="34">
        <f t="shared" si="15"/>
        <v>7736</v>
      </c>
      <c r="AE67" s="34"/>
      <c r="AF67" s="100" t="s">
        <v>48</v>
      </c>
    </row>
    <row r="68" spans="1:32" s="36" customFormat="1" ht="18.75" customHeight="1">
      <c r="A68" s="62" t="s">
        <v>17</v>
      </c>
      <c r="B68" s="34">
        <f>B69+B70+B71+B72</f>
        <v>93754.3</v>
      </c>
      <c r="C68" s="34">
        <f>C69+C70+C71+C72</f>
        <v>13935</v>
      </c>
      <c r="D68" s="31">
        <f t="shared" si="7"/>
        <v>7949.94123</v>
      </c>
      <c r="E68" s="34">
        <f>E69+E70+E71+E72</f>
        <v>7949.94123</v>
      </c>
      <c r="F68" s="35">
        <f>F69+F70+F71+F72</f>
        <v>8.479548383380815</v>
      </c>
      <c r="G68" s="28">
        <f>E68/C68*100</f>
        <v>57.050170290635094</v>
      </c>
      <c r="H68" s="34">
        <f>H69+H70+H71+H72</f>
        <v>13935</v>
      </c>
      <c r="I68" s="34">
        <f>I69+I70+I71+I72</f>
        <v>7949.94123</v>
      </c>
      <c r="J68" s="34">
        <f aca="true" t="shared" si="16" ref="J68:AD68">J69+J70+J71+J72</f>
        <v>6211.9</v>
      </c>
      <c r="K68" s="34"/>
      <c r="L68" s="34">
        <f t="shared" si="16"/>
        <v>4530.8</v>
      </c>
      <c r="M68" s="34"/>
      <c r="N68" s="34">
        <f t="shared" si="16"/>
        <v>12820.5</v>
      </c>
      <c r="O68" s="34"/>
      <c r="P68" s="34">
        <f t="shared" si="16"/>
        <v>7031</v>
      </c>
      <c r="Q68" s="34"/>
      <c r="R68" s="34">
        <f t="shared" si="16"/>
        <v>4530.9</v>
      </c>
      <c r="S68" s="34"/>
      <c r="T68" s="34">
        <f t="shared" si="16"/>
        <v>12613</v>
      </c>
      <c r="U68" s="34"/>
      <c r="V68" s="34">
        <f t="shared" si="16"/>
        <v>6444.3</v>
      </c>
      <c r="W68" s="34"/>
      <c r="X68" s="34">
        <f t="shared" si="16"/>
        <v>4365.8</v>
      </c>
      <c r="Y68" s="34"/>
      <c r="Z68" s="34">
        <f t="shared" si="16"/>
        <v>8091</v>
      </c>
      <c r="AA68" s="34"/>
      <c r="AB68" s="34">
        <f t="shared" si="16"/>
        <v>5444.1</v>
      </c>
      <c r="AC68" s="34"/>
      <c r="AD68" s="34">
        <f t="shared" si="16"/>
        <v>7736</v>
      </c>
      <c r="AE68" s="34"/>
      <c r="AF68" s="101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1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1"/>
    </row>
    <row r="71" spans="1:32" s="36" customFormat="1" ht="18.75">
      <c r="A71" s="59" t="s">
        <v>13</v>
      </c>
      <c r="B71" s="31">
        <f>H71+J71+L71+N71+P71+R71+T71+V71+X71+Z71+AB71+AD71</f>
        <v>93754.3</v>
      </c>
      <c r="C71" s="32">
        <f>H71</f>
        <v>13935</v>
      </c>
      <c r="D71" s="32">
        <f>E71</f>
        <v>7949.94123</v>
      </c>
      <c r="E71" s="4">
        <f>I71</f>
        <v>7949.94123</v>
      </c>
      <c r="F71" s="35">
        <f>E71/B71*100</f>
        <v>8.479548383380815</v>
      </c>
      <c r="G71" s="28">
        <f>E71/C71*100</f>
        <v>57.050170290635094</v>
      </c>
      <c r="H71" s="34">
        <v>13935</v>
      </c>
      <c r="I71" s="34">
        <v>7949.94123</v>
      </c>
      <c r="J71" s="34">
        <v>6211.9</v>
      </c>
      <c r="K71" s="34"/>
      <c r="L71" s="34">
        <v>4530.8</v>
      </c>
      <c r="M71" s="34"/>
      <c r="N71" s="34">
        <v>12820.5</v>
      </c>
      <c r="O71" s="34"/>
      <c r="P71" s="34">
        <v>7031</v>
      </c>
      <c r="Q71" s="34"/>
      <c r="R71" s="34">
        <v>4530.9</v>
      </c>
      <c r="S71" s="34"/>
      <c r="T71" s="34">
        <v>12613</v>
      </c>
      <c r="U71" s="34"/>
      <c r="V71" s="34">
        <v>6444.3</v>
      </c>
      <c r="W71" s="34"/>
      <c r="X71" s="34">
        <v>4365.8</v>
      </c>
      <c r="Y71" s="34"/>
      <c r="Z71" s="34">
        <v>8091</v>
      </c>
      <c r="AA71" s="34"/>
      <c r="AB71" s="34">
        <v>5444.1</v>
      </c>
      <c r="AC71" s="34"/>
      <c r="AD71" s="34">
        <v>7736</v>
      </c>
      <c r="AE71" s="34"/>
      <c r="AF71" s="101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2"/>
    </row>
    <row r="73" spans="1:32" s="30" customFormat="1" ht="62.25" customHeight="1">
      <c r="A73" s="66" t="s">
        <v>36</v>
      </c>
      <c r="B73" s="34">
        <f aca="true" t="shared" si="17" ref="B73:AD73">B74</f>
        <v>6850.4003999999995</v>
      </c>
      <c r="C73" s="34">
        <f t="shared" si="17"/>
        <v>830.556</v>
      </c>
      <c r="D73" s="34">
        <f t="shared" si="17"/>
        <v>781.24564</v>
      </c>
      <c r="E73" s="34">
        <f t="shared" si="17"/>
        <v>531.24564</v>
      </c>
      <c r="F73" s="28">
        <f>E73/B73*100</f>
        <v>7.754957505841556</v>
      </c>
      <c r="G73" s="28">
        <f>E73/C73*100</f>
        <v>63.96265152500252</v>
      </c>
      <c r="H73" s="34">
        <f t="shared" si="17"/>
        <v>830.556</v>
      </c>
      <c r="I73" s="34">
        <f t="shared" si="17"/>
        <v>531.24564</v>
      </c>
      <c r="J73" s="34">
        <f t="shared" si="17"/>
        <v>780.17</v>
      </c>
      <c r="K73" s="34"/>
      <c r="L73" s="34">
        <f t="shared" si="17"/>
        <v>372.16</v>
      </c>
      <c r="M73" s="34"/>
      <c r="N73" s="34">
        <f t="shared" si="17"/>
        <v>906.6944</v>
      </c>
      <c r="O73" s="34"/>
      <c r="P73" s="34">
        <f t="shared" si="17"/>
        <v>752.17</v>
      </c>
      <c r="Q73" s="34"/>
      <c r="R73" s="34">
        <f t="shared" si="17"/>
        <v>423.49</v>
      </c>
      <c r="S73" s="34"/>
      <c r="T73" s="34">
        <f t="shared" si="17"/>
        <v>890.26</v>
      </c>
      <c r="U73" s="34"/>
      <c r="V73" s="34">
        <f t="shared" si="17"/>
        <v>470.28</v>
      </c>
      <c r="W73" s="34"/>
      <c r="X73" s="34">
        <f t="shared" si="17"/>
        <v>347.83000000000004</v>
      </c>
      <c r="Y73" s="34"/>
      <c r="Z73" s="34">
        <f t="shared" si="17"/>
        <v>450.99</v>
      </c>
      <c r="AA73" s="34"/>
      <c r="AB73" s="34">
        <f t="shared" si="17"/>
        <v>359.94</v>
      </c>
      <c r="AC73" s="34"/>
      <c r="AD73" s="34">
        <f t="shared" si="17"/>
        <v>265.86</v>
      </c>
      <c r="AE73" s="34"/>
      <c r="AF73" s="92"/>
    </row>
    <row r="74" spans="1:32" s="30" customFormat="1" ht="18.75">
      <c r="A74" s="62" t="s">
        <v>17</v>
      </c>
      <c r="B74" s="34">
        <f aca="true" t="shared" si="18" ref="B74:AD74">B75+B76+B77+B78</f>
        <v>6850.4003999999995</v>
      </c>
      <c r="C74" s="34">
        <f t="shared" si="18"/>
        <v>830.556</v>
      </c>
      <c r="D74" s="34">
        <f t="shared" si="18"/>
        <v>781.24564</v>
      </c>
      <c r="E74" s="34">
        <f>E75+E76+E77+E78</f>
        <v>531.24564</v>
      </c>
      <c r="F74" s="28">
        <f>E74/B74*100</f>
        <v>7.754957505841556</v>
      </c>
      <c r="G74" s="28">
        <f>E74/C74*100</f>
        <v>63.96265152500252</v>
      </c>
      <c r="H74" s="34">
        <f t="shared" si="18"/>
        <v>830.556</v>
      </c>
      <c r="I74" s="34">
        <f t="shared" si="18"/>
        <v>531.24564</v>
      </c>
      <c r="J74" s="34">
        <f t="shared" si="18"/>
        <v>780.17</v>
      </c>
      <c r="K74" s="34"/>
      <c r="L74" s="34">
        <f t="shared" si="18"/>
        <v>372.16</v>
      </c>
      <c r="M74" s="34"/>
      <c r="N74" s="34">
        <f t="shared" si="18"/>
        <v>906.6944</v>
      </c>
      <c r="O74" s="34"/>
      <c r="P74" s="34">
        <f t="shared" si="18"/>
        <v>752.17</v>
      </c>
      <c r="Q74" s="34"/>
      <c r="R74" s="34">
        <f t="shared" si="18"/>
        <v>423.49</v>
      </c>
      <c r="S74" s="34"/>
      <c r="T74" s="34">
        <f t="shared" si="18"/>
        <v>890.26</v>
      </c>
      <c r="U74" s="34"/>
      <c r="V74" s="34">
        <f t="shared" si="18"/>
        <v>470.28</v>
      </c>
      <c r="W74" s="34"/>
      <c r="X74" s="34">
        <f t="shared" si="18"/>
        <v>347.83000000000004</v>
      </c>
      <c r="Y74" s="34"/>
      <c r="Z74" s="34">
        <f t="shared" si="18"/>
        <v>450.99</v>
      </c>
      <c r="AA74" s="34"/>
      <c r="AB74" s="34">
        <f t="shared" si="18"/>
        <v>359.94</v>
      </c>
      <c r="AC74" s="34"/>
      <c r="AD74" s="34">
        <f t="shared" si="18"/>
        <v>265.86</v>
      </c>
      <c r="AE74" s="34"/>
      <c r="AF74" s="93"/>
    </row>
    <row r="75" spans="1:32" s="36" customFormat="1" ht="18.75">
      <c r="A75" s="63" t="s">
        <v>23</v>
      </c>
      <c r="B75" s="31">
        <f>H75+J75+L75+N75+P75+R75+T75+V75+X75+Z75+AB75+AD75</f>
        <v>5239.9003999999995</v>
      </c>
      <c r="C75" s="32">
        <f>H75</f>
        <v>580.556</v>
      </c>
      <c r="D75" s="32">
        <v>531.24564</v>
      </c>
      <c r="E75" s="4">
        <f>I75</f>
        <v>531.24564</v>
      </c>
      <c r="F75" s="35">
        <f>E75/B75*100</f>
        <v>10.138468280809306</v>
      </c>
      <c r="G75" s="28">
        <f>E75/C75*100</f>
        <v>91.50635597599542</v>
      </c>
      <c r="H75" s="31">
        <v>580.556</v>
      </c>
      <c r="I75" s="31">
        <v>531.24564</v>
      </c>
      <c r="J75" s="31">
        <v>630.17</v>
      </c>
      <c r="K75" s="31"/>
      <c r="L75" s="31">
        <v>272.16</v>
      </c>
      <c r="M75" s="31"/>
      <c r="N75" s="31">
        <v>706.6944</v>
      </c>
      <c r="O75" s="31"/>
      <c r="P75" s="31">
        <v>652.17</v>
      </c>
      <c r="Q75" s="31"/>
      <c r="R75" s="31">
        <v>323.49</v>
      </c>
      <c r="S75" s="31"/>
      <c r="T75" s="31">
        <v>690.26</v>
      </c>
      <c r="U75" s="31"/>
      <c r="V75" s="31">
        <v>370.28</v>
      </c>
      <c r="W75" s="31"/>
      <c r="X75" s="31">
        <v>247.83</v>
      </c>
      <c r="Y75" s="31"/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93"/>
    </row>
    <row r="76" spans="1:32" s="36" customFormat="1" ht="18.75">
      <c r="A76" s="63" t="s">
        <v>21</v>
      </c>
      <c r="B76" s="31">
        <f>H76+J76+L76+N76+P76+R76+T76+V76+X76+Z76+AB76+AD76</f>
        <v>1610.5</v>
      </c>
      <c r="C76" s="32">
        <f>H76</f>
        <v>250</v>
      </c>
      <c r="D76" s="32">
        <v>250</v>
      </c>
      <c r="E76" s="4">
        <f>I76</f>
        <v>0</v>
      </c>
      <c r="F76" s="35">
        <f>E76/B76*100</f>
        <v>0</v>
      </c>
      <c r="G76" s="28">
        <f>E76/C76*100</f>
        <v>0</v>
      </c>
      <c r="H76" s="31">
        <v>250</v>
      </c>
      <c r="I76" s="31">
        <v>0</v>
      </c>
      <c r="J76" s="31">
        <v>150</v>
      </c>
      <c r="K76" s="31"/>
      <c r="L76" s="31">
        <v>100</v>
      </c>
      <c r="M76" s="31"/>
      <c r="N76" s="31">
        <v>200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110.5</v>
      </c>
      <c r="AC76" s="31"/>
      <c r="AD76" s="31">
        <v>0</v>
      </c>
      <c r="AE76" s="31"/>
      <c r="AF76" s="93"/>
    </row>
    <row r="77" spans="1:32" s="36" customFormat="1" ht="18.75">
      <c r="A77" s="63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3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4"/>
    </row>
    <row r="79" spans="1:32" s="30" customFormat="1" ht="18.75">
      <c r="A79" s="42" t="s">
        <v>18</v>
      </c>
      <c r="B79" s="43">
        <f>B80+B81+B82+B83</f>
        <v>127067.70039999999</v>
      </c>
      <c r="C79" s="43">
        <f>C80+C81+C82+C83</f>
        <v>16247.76528</v>
      </c>
      <c r="D79" s="43">
        <f>D80+D81+D82+D83</f>
        <v>9396.68325</v>
      </c>
      <c r="E79" s="43">
        <f>E80+E81+E82+E83</f>
        <v>9146.68325</v>
      </c>
      <c r="F79" s="35">
        <f>E79/B79*100</f>
        <v>7.198275581604845</v>
      </c>
      <c r="G79" s="28">
        <f>E79/C79*100</f>
        <v>56.295023299351854</v>
      </c>
      <c r="H79" s="43">
        <f>H80+H81+H82+H83</f>
        <v>16247.76528</v>
      </c>
      <c r="I79" s="43">
        <f aca="true" t="shared" si="19" ref="I79:AD79">I80+I81+I82+I83</f>
        <v>9146.68325</v>
      </c>
      <c r="J79" s="43">
        <f t="shared" si="19"/>
        <v>9709.741</v>
      </c>
      <c r="K79" s="43"/>
      <c r="L79" s="43">
        <f t="shared" si="19"/>
        <v>5852.641</v>
      </c>
      <c r="M79" s="43"/>
      <c r="N79" s="43">
        <f t="shared" si="19"/>
        <v>18179.19712</v>
      </c>
      <c r="O79" s="43"/>
      <c r="P79" s="43">
        <f t="shared" si="19"/>
        <v>9188.051000000001</v>
      </c>
      <c r="Q79" s="43"/>
      <c r="R79" s="43">
        <f t="shared" si="19"/>
        <v>5673.071</v>
      </c>
      <c r="S79" s="43"/>
      <c r="T79" s="43">
        <f t="shared" si="19"/>
        <v>16816.181</v>
      </c>
      <c r="U79" s="43"/>
      <c r="V79" s="43">
        <f t="shared" si="19"/>
        <v>7624.381</v>
      </c>
      <c r="W79" s="43"/>
      <c r="X79" s="43">
        <f t="shared" si="19"/>
        <v>5352.311</v>
      </c>
      <c r="Y79" s="43"/>
      <c r="Z79" s="43">
        <f t="shared" si="19"/>
        <v>11100.171</v>
      </c>
      <c r="AA79" s="43"/>
      <c r="AB79" s="43">
        <f t="shared" si="19"/>
        <v>6898.601</v>
      </c>
      <c r="AC79" s="43"/>
      <c r="AD79" s="43">
        <f t="shared" si="19"/>
        <v>14425.589</v>
      </c>
      <c r="AE79" s="43"/>
      <c r="AF79" s="44"/>
    </row>
    <row r="80" spans="1:32" s="30" customFormat="1" ht="18.75">
      <c r="A80" s="42" t="s">
        <v>23</v>
      </c>
      <c r="B80" s="43">
        <f aca="true" t="shared" si="20" ref="B80:E81">B75</f>
        <v>5239.9003999999995</v>
      </c>
      <c r="C80" s="43">
        <f t="shared" si="20"/>
        <v>580.556</v>
      </c>
      <c r="D80" s="43">
        <f t="shared" si="20"/>
        <v>531.24564</v>
      </c>
      <c r="E80" s="43">
        <f t="shared" si="20"/>
        <v>531.24564</v>
      </c>
      <c r="F80" s="35">
        <f>E80/B80*100</f>
        <v>10.138468280809306</v>
      </c>
      <c r="G80" s="28">
        <f>E80/C80*100</f>
        <v>91.50635597599542</v>
      </c>
      <c r="H80" s="43">
        <f>H75</f>
        <v>580.556</v>
      </c>
      <c r="I80" s="43">
        <f aca="true" t="shared" si="21" ref="I80:AD81">I75</f>
        <v>531.24564</v>
      </c>
      <c r="J80" s="43">
        <f t="shared" si="21"/>
        <v>630.17</v>
      </c>
      <c r="K80" s="43"/>
      <c r="L80" s="43">
        <f t="shared" si="21"/>
        <v>272.16</v>
      </c>
      <c r="M80" s="43"/>
      <c r="N80" s="43">
        <f t="shared" si="21"/>
        <v>706.6944</v>
      </c>
      <c r="O80" s="43"/>
      <c r="P80" s="43">
        <f t="shared" si="21"/>
        <v>652.17</v>
      </c>
      <c r="Q80" s="43"/>
      <c r="R80" s="43">
        <f t="shared" si="21"/>
        <v>323.49</v>
      </c>
      <c r="S80" s="43"/>
      <c r="T80" s="43">
        <f t="shared" si="21"/>
        <v>690.26</v>
      </c>
      <c r="U80" s="43"/>
      <c r="V80" s="43">
        <f t="shared" si="21"/>
        <v>370.28</v>
      </c>
      <c r="W80" s="43"/>
      <c r="X80" s="43">
        <f t="shared" si="21"/>
        <v>247.83</v>
      </c>
      <c r="Y80" s="43"/>
      <c r="Z80" s="43">
        <f t="shared" si="21"/>
        <v>250.99</v>
      </c>
      <c r="AA80" s="43"/>
      <c r="AB80" s="43">
        <f t="shared" si="21"/>
        <v>249.44</v>
      </c>
      <c r="AC80" s="43"/>
      <c r="AD80" s="43">
        <f t="shared" si="21"/>
        <v>265.86</v>
      </c>
      <c r="AE80" s="43"/>
      <c r="AF80" s="44"/>
    </row>
    <row r="81" spans="1:32" s="30" customFormat="1" ht="18.75">
      <c r="A81" s="42" t="s">
        <v>21</v>
      </c>
      <c r="B81" s="43">
        <f t="shared" si="20"/>
        <v>1610.5</v>
      </c>
      <c r="C81" s="43">
        <f t="shared" si="20"/>
        <v>250</v>
      </c>
      <c r="D81" s="43">
        <f t="shared" si="20"/>
        <v>250</v>
      </c>
      <c r="E81" s="43">
        <f t="shared" si="20"/>
        <v>0</v>
      </c>
      <c r="F81" s="35">
        <f>E81/B81*100</f>
        <v>0</v>
      </c>
      <c r="G81" s="28">
        <f>E81/C81*100</f>
        <v>0</v>
      </c>
      <c r="H81" s="43">
        <f>H76</f>
        <v>250</v>
      </c>
      <c r="I81" s="43">
        <f t="shared" si="21"/>
        <v>0</v>
      </c>
      <c r="J81" s="43">
        <f t="shared" si="21"/>
        <v>150</v>
      </c>
      <c r="K81" s="43"/>
      <c r="L81" s="43">
        <f t="shared" si="21"/>
        <v>100</v>
      </c>
      <c r="M81" s="43"/>
      <c r="N81" s="43">
        <f t="shared" si="21"/>
        <v>200</v>
      </c>
      <c r="O81" s="43"/>
      <c r="P81" s="43">
        <f t="shared" si="21"/>
        <v>100</v>
      </c>
      <c r="Q81" s="43"/>
      <c r="R81" s="43">
        <f t="shared" si="21"/>
        <v>100</v>
      </c>
      <c r="S81" s="43"/>
      <c r="T81" s="43">
        <f t="shared" si="21"/>
        <v>200</v>
      </c>
      <c r="U81" s="43"/>
      <c r="V81" s="43">
        <f t="shared" si="21"/>
        <v>100</v>
      </c>
      <c r="W81" s="43"/>
      <c r="X81" s="43">
        <f t="shared" si="21"/>
        <v>100</v>
      </c>
      <c r="Y81" s="43"/>
      <c r="Z81" s="43">
        <f t="shared" si="21"/>
        <v>200</v>
      </c>
      <c r="AA81" s="43"/>
      <c r="AB81" s="43">
        <f t="shared" si="21"/>
        <v>110.5</v>
      </c>
      <c r="AC81" s="43"/>
      <c r="AD81" s="43">
        <f t="shared" si="21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120217.29999999999</v>
      </c>
      <c r="C82" s="43">
        <f aca="true" t="shared" si="22" ref="C82:E83">C16+C23+C29+C35+C65+C71+C77</f>
        <v>15417.20928</v>
      </c>
      <c r="D82" s="43">
        <f t="shared" si="22"/>
        <v>8615.43761</v>
      </c>
      <c r="E82" s="43">
        <f t="shared" si="22"/>
        <v>8615.43761</v>
      </c>
      <c r="F82" s="35">
        <f>E82/B82*100</f>
        <v>7.1665539069668025</v>
      </c>
      <c r="G82" s="28">
        <f>E82/C82*100</f>
        <v>55.8819527810159</v>
      </c>
      <c r="H82" s="43">
        <f>H16+H23+H29+H35+H65+H71+H77</f>
        <v>15417.20928</v>
      </c>
      <c r="I82" s="43">
        <f aca="true" t="shared" si="23" ref="I82:AD83">I16+I23+I29+I35+I65+I71+I77</f>
        <v>8615.43761</v>
      </c>
      <c r="J82" s="43">
        <f t="shared" si="23"/>
        <v>8929.571</v>
      </c>
      <c r="K82" s="43"/>
      <c r="L82" s="43">
        <f t="shared" si="23"/>
        <v>5480.481</v>
      </c>
      <c r="M82" s="43"/>
      <c r="N82" s="43">
        <f t="shared" si="23"/>
        <v>17272.50272</v>
      </c>
      <c r="O82" s="43"/>
      <c r="P82" s="43">
        <f t="shared" si="23"/>
        <v>8435.881000000001</v>
      </c>
      <c r="Q82" s="43"/>
      <c r="R82" s="43">
        <f t="shared" si="23"/>
        <v>5249.581</v>
      </c>
      <c r="S82" s="43"/>
      <c r="T82" s="43">
        <f t="shared" si="23"/>
        <v>15925.921</v>
      </c>
      <c r="U82" s="43"/>
      <c r="V82" s="43">
        <f t="shared" si="23"/>
        <v>7154.101000000001</v>
      </c>
      <c r="W82" s="43"/>
      <c r="X82" s="43">
        <f t="shared" si="23"/>
        <v>5004.481</v>
      </c>
      <c r="Y82" s="43"/>
      <c r="Z82" s="43">
        <f t="shared" si="23"/>
        <v>10649.181</v>
      </c>
      <c r="AA82" s="43"/>
      <c r="AB82" s="43">
        <f t="shared" si="23"/>
        <v>6538.661</v>
      </c>
      <c r="AC82" s="43"/>
      <c r="AD82" s="43">
        <f t="shared" si="23"/>
        <v>14159.729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22"/>
        <v>0</v>
      </c>
      <c r="D83" s="43">
        <f t="shared" si="22"/>
        <v>0</v>
      </c>
      <c r="E83" s="43">
        <f t="shared" si="22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23"/>
        <v>0</v>
      </c>
      <c r="J83" s="43">
        <f t="shared" si="23"/>
        <v>0</v>
      </c>
      <c r="K83" s="43"/>
      <c r="L83" s="43">
        <f t="shared" si="23"/>
        <v>0</v>
      </c>
      <c r="M83" s="43"/>
      <c r="N83" s="43">
        <f t="shared" si="23"/>
        <v>0</v>
      </c>
      <c r="O83" s="43"/>
      <c r="P83" s="43">
        <f t="shared" si="23"/>
        <v>0</v>
      </c>
      <c r="Q83" s="43"/>
      <c r="R83" s="43">
        <f t="shared" si="23"/>
        <v>0</v>
      </c>
      <c r="S83" s="43"/>
      <c r="T83" s="43">
        <f t="shared" si="23"/>
        <v>0</v>
      </c>
      <c r="U83" s="43"/>
      <c r="V83" s="43">
        <f t="shared" si="23"/>
        <v>0</v>
      </c>
      <c r="W83" s="43"/>
      <c r="X83" s="43">
        <f t="shared" si="23"/>
        <v>0</v>
      </c>
      <c r="Y83" s="43"/>
      <c r="Z83" s="43">
        <f t="shared" si="23"/>
        <v>0</v>
      </c>
      <c r="AA83" s="43"/>
      <c r="AB83" s="43">
        <f t="shared" si="23"/>
        <v>0</v>
      </c>
      <c r="AC83" s="43"/>
      <c r="AD83" s="43">
        <f t="shared" si="23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99" t="s">
        <v>44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2022-02-28T11:09:10Z</dcterms:modified>
  <cp:category/>
  <cp:version/>
  <cp:contentType/>
  <cp:contentStatus/>
</cp:coreProperties>
</file>