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45" i="1" l="1"/>
  <c r="AG343" i="1"/>
  <c r="E342" i="1"/>
  <c r="C342" i="1"/>
  <c r="B342" i="1"/>
  <c r="AG342" i="1" s="1"/>
  <c r="AG341" i="1"/>
  <c r="E341" i="1"/>
  <c r="D341" i="1"/>
  <c r="C341" i="1"/>
  <c r="B341" i="1"/>
  <c r="AG340" i="1"/>
  <c r="G340" i="1"/>
  <c r="E340" i="1"/>
  <c r="F340" i="1" s="1"/>
  <c r="D340" i="1"/>
  <c r="C340" i="1"/>
  <c r="B340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C339" i="1"/>
  <c r="AG338" i="1"/>
  <c r="AG337" i="1"/>
  <c r="AG336" i="1"/>
  <c r="G336" i="1"/>
  <c r="E336" i="1"/>
  <c r="F336" i="1" s="1"/>
  <c r="D336" i="1"/>
  <c r="C336" i="1"/>
  <c r="C330" i="1" s="1"/>
  <c r="B336" i="1"/>
  <c r="E335" i="1"/>
  <c r="D335" i="1" s="1"/>
  <c r="C335" i="1"/>
  <c r="B335" i="1"/>
  <c r="B329" i="1" s="1"/>
  <c r="AG329" i="1" s="1"/>
  <c r="E334" i="1"/>
  <c r="C334" i="1"/>
  <c r="B334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E333" i="1"/>
  <c r="AG332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E331" i="1"/>
  <c r="D331" i="1"/>
  <c r="C331" i="1"/>
  <c r="B331" i="1"/>
  <c r="AG331" i="1" s="1"/>
  <c r="AE330" i="1"/>
  <c r="AD330" i="1"/>
  <c r="AD327" i="1" s="1"/>
  <c r="AC330" i="1"/>
  <c r="AB330" i="1"/>
  <c r="AA330" i="1"/>
  <c r="Z330" i="1"/>
  <c r="Z327" i="1" s="1"/>
  <c r="Y330" i="1"/>
  <c r="X330" i="1"/>
  <c r="W330" i="1"/>
  <c r="V330" i="1"/>
  <c r="U330" i="1"/>
  <c r="T330" i="1"/>
  <c r="S330" i="1"/>
  <c r="R330" i="1"/>
  <c r="R327" i="1" s="1"/>
  <c r="Q330" i="1"/>
  <c r="P330" i="1"/>
  <c r="O330" i="1"/>
  <c r="N330" i="1"/>
  <c r="M330" i="1"/>
  <c r="L330" i="1"/>
  <c r="K330" i="1"/>
  <c r="J330" i="1"/>
  <c r="J327" i="1" s="1"/>
  <c r="I330" i="1"/>
  <c r="H330" i="1"/>
  <c r="E330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AE328" i="1"/>
  <c r="AD328" i="1"/>
  <c r="AC328" i="1"/>
  <c r="AB328" i="1"/>
  <c r="AB327" i="1" s="1"/>
  <c r="AA328" i="1"/>
  <c r="Z328" i="1"/>
  <c r="Y328" i="1"/>
  <c r="X328" i="1"/>
  <c r="X327" i="1" s="1"/>
  <c r="W328" i="1"/>
  <c r="V328" i="1"/>
  <c r="U328" i="1"/>
  <c r="T328" i="1"/>
  <c r="T327" i="1" s="1"/>
  <c r="S328" i="1"/>
  <c r="R328" i="1"/>
  <c r="Q328" i="1"/>
  <c r="P328" i="1"/>
  <c r="P327" i="1" s="1"/>
  <c r="O328" i="1"/>
  <c r="N328" i="1"/>
  <c r="M328" i="1"/>
  <c r="L328" i="1"/>
  <c r="L327" i="1" s="1"/>
  <c r="K328" i="1"/>
  <c r="J328" i="1"/>
  <c r="I328" i="1"/>
  <c r="H328" i="1"/>
  <c r="H327" i="1" s="1"/>
  <c r="C328" i="1"/>
  <c r="AE327" i="1"/>
  <c r="AA327" i="1"/>
  <c r="W327" i="1"/>
  <c r="V327" i="1"/>
  <c r="S327" i="1"/>
  <c r="O327" i="1"/>
  <c r="N327" i="1"/>
  <c r="K327" i="1"/>
  <c r="AG326" i="1"/>
  <c r="AG325" i="1"/>
  <c r="AG324" i="1"/>
  <c r="E324" i="1"/>
  <c r="D324" i="1"/>
  <c r="C324" i="1"/>
  <c r="G324" i="1" s="1"/>
  <c r="B324" i="1"/>
  <c r="F324" i="1" s="1"/>
  <c r="F323" i="1"/>
  <c r="E323" i="1"/>
  <c r="D323" i="1" s="1"/>
  <c r="C323" i="1"/>
  <c r="G323" i="1" s="1"/>
  <c r="B323" i="1"/>
  <c r="E322" i="1"/>
  <c r="C322" i="1"/>
  <c r="B322" i="1"/>
  <c r="AG322" i="1" s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AG320" i="1"/>
  <c r="AG319" i="1"/>
  <c r="F318" i="1"/>
  <c r="E318" i="1"/>
  <c r="C318" i="1"/>
  <c r="B318" i="1"/>
  <c r="AG317" i="1"/>
  <c r="E317" i="1"/>
  <c r="D317" i="1" s="1"/>
  <c r="C317" i="1"/>
  <c r="B317" i="1"/>
  <c r="AG316" i="1"/>
  <c r="E316" i="1"/>
  <c r="D316" i="1"/>
  <c r="C316" i="1"/>
  <c r="G316" i="1" s="1"/>
  <c r="B316" i="1"/>
  <c r="F316" i="1" s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C315" i="1"/>
  <c r="AG314" i="1"/>
  <c r="AG313" i="1"/>
  <c r="AG312" i="1"/>
  <c r="E312" i="1"/>
  <c r="D312" i="1"/>
  <c r="C312" i="1"/>
  <c r="G312" i="1" s="1"/>
  <c r="B312" i="1"/>
  <c r="F312" i="1" s="1"/>
  <c r="G311" i="1"/>
  <c r="F311" i="1"/>
  <c r="E311" i="1"/>
  <c r="D311" i="1" s="1"/>
  <c r="C311" i="1"/>
  <c r="B311" i="1"/>
  <c r="F310" i="1"/>
  <c r="E310" i="1"/>
  <c r="C310" i="1"/>
  <c r="B310" i="1"/>
  <c r="AG310" i="1" s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E309" i="1"/>
  <c r="AG308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AG307" i="1" s="1"/>
  <c r="AE306" i="1"/>
  <c r="AD306" i="1"/>
  <c r="AC306" i="1"/>
  <c r="AC294" i="1" s="1"/>
  <c r="AB306" i="1"/>
  <c r="AA306" i="1"/>
  <c r="Z306" i="1"/>
  <c r="Y306" i="1"/>
  <c r="Y294" i="1" s="1"/>
  <c r="X306" i="1"/>
  <c r="W306" i="1"/>
  <c r="V306" i="1"/>
  <c r="U306" i="1"/>
  <c r="U294" i="1" s="1"/>
  <c r="T306" i="1"/>
  <c r="S306" i="1"/>
  <c r="R306" i="1"/>
  <c r="Q306" i="1"/>
  <c r="Q294" i="1" s="1"/>
  <c r="P306" i="1"/>
  <c r="O306" i="1"/>
  <c r="N306" i="1"/>
  <c r="M306" i="1"/>
  <c r="M294" i="1" s="1"/>
  <c r="L306" i="1"/>
  <c r="K306" i="1"/>
  <c r="J306" i="1"/>
  <c r="I306" i="1"/>
  <c r="H306" i="1"/>
  <c r="C306" i="1" s="1"/>
  <c r="B306" i="1"/>
  <c r="AG306" i="1" s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AE304" i="1"/>
  <c r="AE292" i="1" s="1"/>
  <c r="AD304" i="1"/>
  <c r="AC304" i="1"/>
  <c r="AB304" i="1"/>
  <c r="AB292" i="1" s="1"/>
  <c r="AA304" i="1"/>
  <c r="Z304" i="1"/>
  <c r="Y304" i="1"/>
  <c r="X304" i="1"/>
  <c r="X292" i="1" s="1"/>
  <c r="W304" i="1"/>
  <c r="W292" i="1" s="1"/>
  <c r="V304" i="1"/>
  <c r="U304" i="1"/>
  <c r="T304" i="1"/>
  <c r="T292" i="1" s="1"/>
  <c r="S304" i="1"/>
  <c r="R304" i="1"/>
  <c r="Q304" i="1"/>
  <c r="P304" i="1"/>
  <c r="P292" i="1" s="1"/>
  <c r="O304" i="1"/>
  <c r="O292" i="1" s="1"/>
  <c r="N304" i="1"/>
  <c r="M304" i="1"/>
  <c r="L304" i="1"/>
  <c r="K304" i="1"/>
  <c r="J304" i="1"/>
  <c r="I304" i="1"/>
  <c r="H304" i="1"/>
  <c r="AE303" i="1"/>
  <c r="AD303" i="1"/>
  <c r="Z303" i="1"/>
  <c r="W303" i="1"/>
  <c r="V303" i="1"/>
  <c r="R303" i="1"/>
  <c r="O303" i="1"/>
  <c r="N303" i="1"/>
  <c r="J303" i="1"/>
  <c r="AG302" i="1"/>
  <c r="AG301" i="1"/>
  <c r="AG300" i="1"/>
  <c r="E300" i="1"/>
  <c r="D300" i="1"/>
  <c r="C300" i="1"/>
  <c r="G300" i="1" s="1"/>
  <c r="B300" i="1"/>
  <c r="F300" i="1" s="1"/>
  <c r="G299" i="1"/>
  <c r="E299" i="1"/>
  <c r="D299" i="1" s="1"/>
  <c r="C299" i="1"/>
  <c r="B299" i="1"/>
  <c r="F299" i="1" s="1"/>
  <c r="E298" i="1"/>
  <c r="C298" i="1"/>
  <c r="B298" i="1"/>
  <c r="AG298" i="1" s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E297" i="1"/>
  <c r="AG296" i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E295" i="1" s="1"/>
  <c r="D295" i="1" s="1"/>
  <c r="H295" i="1"/>
  <c r="C295" i="1" s="1"/>
  <c r="AE294" i="1"/>
  <c r="AD294" i="1"/>
  <c r="AD291" i="1" s="1"/>
  <c r="AB294" i="1"/>
  <c r="AA294" i="1"/>
  <c r="Z294" i="1"/>
  <c r="X294" i="1"/>
  <c r="W294" i="1"/>
  <c r="V294" i="1"/>
  <c r="T294" i="1"/>
  <c r="S294" i="1"/>
  <c r="R294" i="1"/>
  <c r="P294" i="1"/>
  <c r="O294" i="1"/>
  <c r="N294" i="1"/>
  <c r="N291" i="1" s="1"/>
  <c r="L294" i="1"/>
  <c r="K294" i="1"/>
  <c r="J294" i="1"/>
  <c r="H294" i="1"/>
  <c r="C294" i="1" s="1"/>
  <c r="AE293" i="1"/>
  <c r="AD293" i="1"/>
  <c r="AA293" i="1"/>
  <c r="Z293" i="1"/>
  <c r="W293" i="1"/>
  <c r="V293" i="1"/>
  <c r="S293" i="1"/>
  <c r="R293" i="1"/>
  <c r="O293" i="1"/>
  <c r="N293" i="1"/>
  <c r="K293" i="1"/>
  <c r="J293" i="1"/>
  <c r="AD292" i="1"/>
  <c r="AC292" i="1"/>
  <c r="Z292" i="1"/>
  <c r="Z291" i="1" s="1"/>
  <c r="Y292" i="1"/>
  <c r="V292" i="1"/>
  <c r="U292" i="1"/>
  <c r="R292" i="1"/>
  <c r="Q292" i="1"/>
  <c r="N292" i="1"/>
  <c r="M292" i="1"/>
  <c r="J292" i="1"/>
  <c r="I292" i="1"/>
  <c r="AE291" i="1"/>
  <c r="W291" i="1"/>
  <c r="V291" i="1"/>
  <c r="O291" i="1"/>
  <c r="AG290" i="1"/>
  <c r="AG289" i="1"/>
  <c r="AG288" i="1"/>
  <c r="E288" i="1"/>
  <c r="D288" i="1"/>
  <c r="C288" i="1"/>
  <c r="G288" i="1" s="1"/>
  <c r="B288" i="1"/>
  <c r="F288" i="1" s="1"/>
  <c r="G287" i="1"/>
  <c r="F287" i="1"/>
  <c r="E287" i="1"/>
  <c r="D287" i="1" s="1"/>
  <c r="C287" i="1"/>
  <c r="B287" i="1"/>
  <c r="F286" i="1"/>
  <c r="E286" i="1"/>
  <c r="C286" i="1"/>
  <c r="B286" i="1"/>
  <c r="AG286" i="1" s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E285" i="1"/>
  <c r="AG284" i="1"/>
  <c r="AG283" i="1"/>
  <c r="E282" i="1"/>
  <c r="C282" i="1"/>
  <c r="B282" i="1"/>
  <c r="AG281" i="1"/>
  <c r="E281" i="1"/>
  <c r="D281" i="1"/>
  <c r="C281" i="1"/>
  <c r="B281" i="1"/>
  <c r="AG280" i="1"/>
  <c r="G280" i="1"/>
  <c r="E280" i="1"/>
  <c r="D280" i="1"/>
  <c r="C280" i="1"/>
  <c r="B280" i="1"/>
  <c r="F280" i="1" s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C279" i="1"/>
  <c r="B279" i="1"/>
  <c r="AG279" i="1" s="1"/>
  <c r="AG278" i="1"/>
  <c r="AG277" i="1"/>
  <c r="AG276" i="1"/>
  <c r="G276" i="1"/>
  <c r="E276" i="1"/>
  <c r="D276" i="1"/>
  <c r="C276" i="1"/>
  <c r="B276" i="1"/>
  <c r="F276" i="1" s="1"/>
  <c r="E275" i="1"/>
  <c r="D275" i="1" s="1"/>
  <c r="C275" i="1"/>
  <c r="G275" i="1" s="1"/>
  <c r="B275" i="1"/>
  <c r="AG274" i="1"/>
  <c r="E274" i="1"/>
  <c r="D274" i="1"/>
  <c r="C274" i="1"/>
  <c r="B274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C273" i="1"/>
  <c r="AG272" i="1"/>
  <c r="AE271" i="1"/>
  <c r="AD271" i="1"/>
  <c r="AC271" i="1"/>
  <c r="AC267" i="1" s="1"/>
  <c r="AB271" i="1"/>
  <c r="AA271" i="1"/>
  <c r="Z271" i="1"/>
  <c r="Y271" i="1"/>
  <c r="Y267" i="1" s="1"/>
  <c r="X271" i="1"/>
  <c r="W271" i="1"/>
  <c r="V271" i="1"/>
  <c r="U271" i="1"/>
  <c r="U267" i="1" s="1"/>
  <c r="T271" i="1"/>
  <c r="S271" i="1"/>
  <c r="R271" i="1"/>
  <c r="Q271" i="1"/>
  <c r="Q267" i="1" s="1"/>
  <c r="P271" i="1"/>
  <c r="O271" i="1"/>
  <c r="N271" i="1"/>
  <c r="M271" i="1"/>
  <c r="M267" i="1" s="1"/>
  <c r="L271" i="1"/>
  <c r="K271" i="1"/>
  <c r="J271" i="1"/>
  <c r="I271" i="1"/>
  <c r="H271" i="1"/>
  <c r="C271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E270" i="1" s="1"/>
  <c r="D270" i="1" s="1"/>
  <c r="J270" i="1"/>
  <c r="I270" i="1"/>
  <c r="H270" i="1"/>
  <c r="G270" i="1"/>
  <c r="C270" i="1"/>
  <c r="B270" i="1"/>
  <c r="AG270" i="1" s="1"/>
  <c r="AE269" i="1"/>
  <c r="AE267" i="1" s="1"/>
  <c r="AD269" i="1"/>
  <c r="AC269" i="1"/>
  <c r="AB269" i="1"/>
  <c r="AA269" i="1"/>
  <c r="AA267" i="1" s="1"/>
  <c r="Z269" i="1"/>
  <c r="Y269" i="1"/>
  <c r="X269" i="1"/>
  <c r="W269" i="1"/>
  <c r="W267" i="1" s="1"/>
  <c r="V269" i="1"/>
  <c r="U269" i="1"/>
  <c r="T269" i="1"/>
  <c r="S269" i="1"/>
  <c r="S267" i="1" s="1"/>
  <c r="R269" i="1"/>
  <c r="Q269" i="1"/>
  <c r="P269" i="1"/>
  <c r="O269" i="1"/>
  <c r="O267" i="1" s="1"/>
  <c r="N269" i="1"/>
  <c r="M269" i="1"/>
  <c r="L269" i="1"/>
  <c r="K269" i="1"/>
  <c r="J269" i="1"/>
  <c r="I269" i="1"/>
  <c r="H269" i="1"/>
  <c r="C269" i="1"/>
  <c r="B269" i="1"/>
  <c r="AG269" i="1" s="1"/>
  <c r="AE268" i="1"/>
  <c r="AD268" i="1"/>
  <c r="AD267" i="1" s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N267" i="1" s="1"/>
  <c r="M268" i="1"/>
  <c r="L268" i="1"/>
  <c r="K268" i="1"/>
  <c r="J268" i="1"/>
  <c r="B268" i="1" s="1"/>
  <c r="AG268" i="1" s="1"/>
  <c r="I268" i="1"/>
  <c r="H268" i="1"/>
  <c r="C268" i="1" s="1"/>
  <c r="C267" i="1" s="1"/>
  <c r="E268" i="1"/>
  <c r="AB267" i="1"/>
  <c r="Z267" i="1"/>
  <c r="X267" i="1"/>
  <c r="V267" i="1"/>
  <c r="T267" i="1"/>
  <c r="R267" i="1"/>
  <c r="P267" i="1"/>
  <c r="L267" i="1"/>
  <c r="J267" i="1"/>
  <c r="H267" i="1"/>
  <c r="AG266" i="1"/>
  <c r="AG265" i="1"/>
  <c r="E264" i="1"/>
  <c r="D264" i="1" s="1"/>
  <c r="C264" i="1"/>
  <c r="B264" i="1"/>
  <c r="AG264" i="1" s="1"/>
  <c r="E263" i="1"/>
  <c r="C263" i="1"/>
  <c r="B263" i="1"/>
  <c r="AG263" i="1" s="1"/>
  <c r="AG262" i="1"/>
  <c r="E262" i="1"/>
  <c r="D262" i="1"/>
  <c r="C262" i="1"/>
  <c r="B262" i="1"/>
  <c r="AG261" i="1"/>
  <c r="G261" i="1"/>
  <c r="E261" i="1"/>
  <c r="D261" i="1"/>
  <c r="C261" i="1"/>
  <c r="B261" i="1"/>
  <c r="F261" i="1" s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B260" i="1"/>
  <c r="AG260" i="1" s="1"/>
  <c r="AG259" i="1"/>
  <c r="B258" i="1"/>
  <c r="T257" i="1"/>
  <c r="T251" i="1" s="1"/>
  <c r="E257" i="1"/>
  <c r="C257" i="1"/>
  <c r="B257" i="1"/>
  <c r="AG256" i="1"/>
  <c r="AB256" i="1"/>
  <c r="E256" i="1"/>
  <c r="C256" i="1"/>
  <c r="B256" i="1"/>
  <c r="AG255" i="1"/>
  <c r="E255" i="1"/>
  <c r="C255" i="1"/>
  <c r="B255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C254" i="1"/>
  <c r="AG253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E252" i="1"/>
  <c r="D252" i="1"/>
  <c r="C252" i="1"/>
  <c r="G252" i="1" s="1"/>
  <c r="AE251" i="1"/>
  <c r="AD251" i="1"/>
  <c r="AC251" i="1"/>
  <c r="AB251" i="1"/>
  <c r="AA251" i="1"/>
  <c r="Z251" i="1"/>
  <c r="Y251" i="1"/>
  <c r="X251" i="1"/>
  <c r="W251" i="1"/>
  <c r="V251" i="1"/>
  <c r="U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C251" i="1"/>
  <c r="C248" i="1" s="1"/>
  <c r="B251" i="1"/>
  <c r="AG251" i="1" s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R248" i="1" s="1"/>
  <c r="Q250" i="1"/>
  <c r="P250" i="1"/>
  <c r="O250" i="1"/>
  <c r="N250" i="1"/>
  <c r="N248" i="1" s="1"/>
  <c r="M250" i="1"/>
  <c r="L250" i="1"/>
  <c r="K250" i="1"/>
  <c r="J250" i="1"/>
  <c r="J248" i="1" s="1"/>
  <c r="I250" i="1"/>
  <c r="H250" i="1"/>
  <c r="C250" i="1"/>
  <c r="B250" i="1"/>
  <c r="AE249" i="1"/>
  <c r="AD249" i="1"/>
  <c r="AC249" i="1"/>
  <c r="AC248" i="1" s="1"/>
  <c r="AB249" i="1"/>
  <c r="AA249" i="1"/>
  <c r="Z249" i="1"/>
  <c r="Y249" i="1"/>
  <c r="Y248" i="1" s="1"/>
  <c r="X249" i="1"/>
  <c r="X248" i="1" s="1"/>
  <c r="W249" i="1"/>
  <c r="V249" i="1"/>
  <c r="U249" i="1"/>
  <c r="U248" i="1" s="1"/>
  <c r="T249" i="1"/>
  <c r="S249" i="1"/>
  <c r="R249" i="1"/>
  <c r="Q249" i="1"/>
  <c r="Q248" i="1" s="1"/>
  <c r="P249" i="1"/>
  <c r="P248" i="1" s="1"/>
  <c r="O249" i="1"/>
  <c r="N249" i="1"/>
  <c r="M249" i="1"/>
  <c r="M248" i="1" s="1"/>
  <c r="L249" i="1"/>
  <c r="K249" i="1"/>
  <c r="J249" i="1"/>
  <c r="I249" i="1"/>
  <c r="I248" i="1" s="1"/>
  <c r="H249" i="1"/>
  <c r="AG249" i="1" s="1"/>
  <c r="C249" i="1"/>
  <c r="B249" i="1"/>
  <c r="AE248" i="1"/>
  <c r="AB248" i="1"/>
  <c r="AA248" i="1"/>
  <c r="W248" i="1"/>
  <c r="T248" i="1"/>
  <c r="S248" i="1"/>
  <c r="O248" i="1"/>
  <c r="L248" i="1"/>
  <c r="K248" i="1"/>
  <c r="AG247" i="1"/>
  <c r="AG245" i="1"/>
  <c r="AG244" i="1"/>
  <c r="E243" i="1"/>
  <c r="C243" i="1"/>
  <c r="B243" i="1"/>
  <c r="AG242" i="1"/>
  <c r="E242" i="1"/>
  <c r="D242" i="1"/>
  <c r="C242" i="1"/>
  <c r="B242" i="1"/>
  <c r="AG241" i="1"/>
  <c r="G241" i="1"/>
  <c r="E241" i="1"/>
  <c r="D241" i="1"/>
  <c r="C241" i="1"/>
  <c r="B241" i="1"/>
  <c r="F241" i="1" s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C240" i="1"/>
  <c r="AG239" i="1"/>
  <c r="AG238" i="1"/>
  <c r="N237" i="1"/>
  <c r="E237" i="1"/>
  <c r="C237" i="1"/>
  <c r="AG236" i="1"/>
  <c r="G236" i="1"/>
  <c r="E236" i="1"/>
  <c r="D236" i="1"/>
  <c r="C236" i="1"/>
  <c r="B236" i="1"/>
  <c r="F236" i="1" s="1"/>
  <c r="E235" i="1"/>
  <c r="D235" i="1" s="1"/>
  <c r="D229" i="1" s="1"/>
  <c r="C235" i="1"/>
  <c r="B235" i="1"/>
  <c r="F235" i="1" s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AG233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E232" i="1"/>
  <c r="D232" i="1"/>
  <c r="C232" i="1"/>
  <c r="B232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C231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C230" i="1"/>
  <c r="B230" i="1"/>
  <c r="AG230" i="1" s="1"/>
  <c r="AE229" i="1"/>
  <c r="AD229" i="1"/>
  <c r="AC229" i="1"/>
  <c r="AB229" i="1"/>
  <c r="AA229" i="1"/>
  <c r="AA228" i="1" s="1"/>
  <c r="Z229" i="1"/>
  <c r="Y229" i="1"/>
  <c r="X229" i="1"/>
  <c r="W229" i="1"/>
  <c r="V229" i="1"/>
  <c r="U229" i="1"/>
  <c r="T229" i="1"/>
  <c r="S229" i="1"/>
  <c r="S228" i="1" s="1"/>
  <c r="R229" i="1"/>
  <c r="Q229" i="1"/>
  <c r="P229" i="1"/>
  <c r="O229" i="1"/>
  <c r="N229" i="1"/>
  <c r="M229" i="1"/>
  <c r="L229" i="1"/>
  <c r="K229" i="1"/>
  <c r="K228" i="1" s="1"/>
  <c r="J229" i="1"/>
  <c r="I229" i="1"/>
  <c r="H229" i="1"/>
  <c r="E229" i="1"/>
  <c r="AE228" i="1"/>
  <c r="AB228" i="1"/>
  <c r="X228" i="1"/>
  <c r="W228" i="1"/>
  <c r="T228" i="1"/>
  <c r="P228" i="1"/>
  <c r="O228" i="1"/>
  <c r="L228" i="1"/>
  <c r="H228" i="1"/>
  <c r="AG227" i="1"/>
  <c r="AG226" i="1"/>
  <c r="AG225" i="1"/>
  <c r="E225" i="1"/>
  <c r="D225" i="1"/>
  <c r="C225" i="1"/>
  <c r="B225" i="1"/>
  <c r="AG224" i="1"/>
  <c r="G224" i="1"/>
  <c r="E224" i="1"/>
  <c r="D224" i="1"/>
  <c r="C224" i="1"/>
  <c r="B224" i="1"/>
  <c r="F224" i="1" s="1"/>
  <c r="G223" i="1"/>
  <c r="E223" i="1"/>
  <c r="D223" i="1" s="1"/>
  <c r="C223" i="1"/>
  <c r="B223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E222" i="1"/>
  <c r="AG221" i="1"/>
  <c r="AG220" i="1"/>
  <c r="F219" i="1"/>
  <c r="E219" i="1"/>
  <c r="D219" i="1" s="1"/>
  <c r="C219" i="1"/>
  <c r="G219" i="1" s="1"/>
  <c r="B219" i="1"/>
  <c r="AG219" i="1" s="1"/>
  <c r="E218" i="1"/>
  <c r="C218" i="1"/>
  <c r="B218" i="1"/>
  <c r="AG217" i="1"/>
  <c r="E217" i="1"/>
  <c r="C217" i="1"/>
  <c r="B217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C216" i="1"/>
  <c r="AG215" i="1"/>
  <c r="AG214" i="1"/>
  <c r="AG213" i="1"/>
  <c r="E213" i="1"/>
  <c r="D213" i="1"/>
  <c r="C213" i="1"/>
  <c r="B213" i="1"/>
  <c r="AG212" i="1"/>
  <c r="G212" i="1"/>
  <c r="E212" i="1"/>
  <c r="D212" i="1"/>
  <c r="C212" i="1"/>
  <c r="B212" i="1"/>
  <c r="F212" i="1" s="1"/>
  <c r="E211" i="1"/>
  <c r="D211" i="1" s="1"/>
  <c r="C211" i="1"/>
  <c r="G211" i="1" s="1"/>
  <c r="B211" i="1"/>
  <c r="AG211" i="1" s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E210" i="1"/>
  <c r="B210" i="1"/>
  <c r="AG210" i="1" s="1"/>
  <c r="AG209" i="1"/>
  <c r="AG208" i="1"/>
  <c r="G207" i="1"/>
  <c r="F207" i="1"/>
  <c r="E207" i="1"/>
  <c r="D207" i="1" s="1"/>
  <c r="C207" i="1"/>
  <c r="B207" i="1"/>
  <c r="F206" i="1"/>
  <c r="E206" i="1"/>
  <c r="C206" i="1"/>
  <c r="B206" i="1"/>
  <c r="AG206" i="1" s="1"/>
  <c r="AG205" i="1"/>
  <c r="E205" i="1"/>
  <c r="D205" i="1" s="1"/>
  <c r="C205" i="1"/>
  <c r="B205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C204" i="1"/>
  <c r="AG203" i="1"/>
  <c r="AE202" i="1"/>
  <c r="AD202" i="1"/>
  <c r="AC202" i="1"/>
  <c r="AB202" i="1"/>
  <c r="AB198" i="1" s="1"/>
  <c r="AA202" i="1"/>
  <c r="Z202" i="1"/>
  <c r="Y202" i="1"/>
  <c r="X202" i="1"/>
  <c r="W202" i="1"/>
  <c r="V202" i="1"/>
  <c r="U202" i="1"/>
  <c r="T202" i="1"/>
  <c r="T198" i="1" s="1"/>
  <c r="S202" i="1"/>
  <c r="R202" i="1"/>
  <c r="Q202" i="1"/>
  <c r="P202" i="1"/>
  <c r="O202" i="1"/>
  <c r="N202" i="1"/>
  <c r="M202" i="1"/>
  <c r="L202" i="1"/>
  <c r="L198" i="1" s="1"/>
  <c r="K202" i="1"/>
  <c r="J202" i="1"/>
  <c r="I202" i="1"/>
  <c r="H202" i="1"/>
  <c r="E202" i="1"/>
  <c r="D202" i="1"/>
  <c r="C202" i="1"/>
  <c r="B202" i="1"/>
  <c r="AG202" i="1" s="1"/>
  <c r="AE201" i="1"/>
  <c r="AD201" i="1"/>
  <c r="AC201" i="1"/>
  <c r="AC198" i="1" s="1"/>
  <c r="AB201" i="1"/>
  <c r="AA201" i="1"/>
  <c r="Z201" i="1"/>
  <c r="Y201" i="1"/>
  <c r="Y198" i="1" s="1"/>
  <c r="X201" i="1"/>
  <c r="W201" i="1"/>
  <c r="V201" i="1"/>
  <c r="U201" i="1"/>
  <c r="T201" i="1"/>
  <c r="S201" i="1"/>
  <c r="R201" i="1"/>
  <c r="Q201" i="1"/>
  <c r="Q198" i="1" s="1"/>
  <c r="P201" i="1"/>
  <c r="P198" i="1" s="1"/>
  <c r="O201" i="1"/>
  <c r="N201" i="1"/>
  <c r="M201" i="1"/>
  <c r="M198" i="1" s="1"/>
  <c r="L201" i="1"/>
  <c r="K201" i="1"/>
  <c r="J201" i="1"/>
  <c r="I201" i="1"/>
  <c r="I198" i="1" s="1"/>
  <c r="H201" i="1"/>
  <c r="E201" i="1"/>
  <c r="D201" i="1"/>
  <c r="C201" i="1"/>
  <c r="AE200" i="1"/>
  <c r="AD200" i="1"/>
  <c r="AD198" i="1" s="1"/>
  <c r="AC200" i="1"/>
  <c r="AB200" i="1"/>
  <c r="AA200" i="1"/>
  <c r="Z200" i="1"/>
  <c r="Z198" i="1" s="1"/>
  <c r="Y200" i="1"/>
  <c r="X200" i="1"/>
  <c r="W200" i="1"/>
  <c r="V200" i="1"/>
  <c r="V198" i="1" s="1"/>
  <c r="U200" i="1"/>
  <c r="T200" i="1"/>
  <c r="S200" i="1"/>
  <c r="R200" i="1"/>
  <c r="R198" i="1" s="1"/>
  <c r="Q200" i="1"/>
  <c r="P200" i="1"/>
  <c r="O200" i="1"/>
  <c r="N200" i="1"/>
  <c r="N198" i="1" s="1"/>
  <c r="M200" i="1"/>
  <c r="L200" i="1"/>
  <c r="K200" i="1"/>
  <c r="J200" i="1"/>
  <c r="J198" i="1" s="1"/>
  <c r="I200" i="1"/>
  <c r="H200" i="1"/>
  <c r="AE199" i="1"/>
  <c r="AE198" i="1" s="1"/>
  <c r="AD199" i="1"/>
  <c r="AC199" i="1"/>
  <c r="AB199" i="1"/>
  <c r="AA199" i="1"/>
  <c r="AA198" i="1" s="1"/>
  <c r="Z199" i="1"/>
  <c r="Y199" i="1"/>
  <c r="X199" i="1"/>
  <c r="W199" i="1"/>
  <c r="W198" i="1" s="1"/>
  <c r="V199" i="1"/>
  <c r="U199" i="1"/>
  <c r="U198" i="1" s="1"/>
  <c r="T199" i="1"/>
  <c r="S199" i="1"/>
  <c r="S198" i="1" s="1"/>
  <c r="R199" i="1"/>
  <c r="Q199" i="1"/>
  <c r="P199" i="1"/>
  <c r="O199" i="1"/>
  <c r="O198" i="1" s="1"/>
  <c r="N199" i="1"/>
  <c r="M199" i="1"/>
  <c r="L199" i="1"/>
  <c r="K199" i="1"/>
  <c r="K198" i="1" s="1"/>
  <c r="J199" i="1"/>
  <c r="I199" i="1"/>
  <c r="H199" i="1"/>
  <c r="C199" i="1"/>
  <c r="X198" i="1"/>
  <c r="H198" i="1"/>
  <c r="AG197" i="1"/>
  <c r="AG196" i="1"/>
  <c r="G195" i="1"/>
  <c r="F195" i="1"/>
  <c r="E195" i="1"/>
  <c r="D195" i="1" s="1"/>
  <c r="C195" i="1"/>
  <c r="B195" i="1"/>
  <c r="AG195" i="1" s="1"/>
  <c r="AG194" i="1"/>
  <c r="E194" i="1"/>
  <c r="D194" i="1"/>
  <c r="C194" i="1"/>
  <c r="B194" i="1"/>
  <c r="F194" i="1" s="1"/>
  <c r="AG193" i="1"/>
  <c r="E193" i="1"/>
  <c r="C193" i="1"/>
  <c r="B193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C192" i="1"/>
  <c r="AG191" i="1"/>
  <c r="AG190" i="1"/>
  <c r="AG189" i="1"/>
  <c r="E189" i="1"/>
  <c r="F189" i="1" s="1"/>
  <c r="D189" i="1"/>
  <c r="D183" i="1" s="1"/>
  <c r="C189" i="1"/>
  <c r="B189" i="1"/>
  <c r="E188" i="1"/>
  <c r="D188" i="1"/>
  <c r="C188" i="1"/>
  <c r="B188" i="1"/>
  <c r="E187" i="1"/>
  <c r="D187" i="1" s="1"/>
  <c r="C187" i="1"/>
  <c r="C181" i="1" s="1"/>
  <c r="B187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E186" i="1"/>
  <c r="AG185" i="1"/>
  <c r="AE184" i="1"/>
  <c r="AD184" i="1"/>
  <c r="AC184" i="1"/>
  <c r="AB184" i="1"/>
  <c r="AB180" i="1" s="1"/>
  <c r="AA184" i="1"/>
  <c r="Z184" i="1"/>
  <c r="Y184" i="1"/>
  <c r="X184" i="1"/>
  <c r="X180" i="1" s="1"/>
  <c r="W184" i="1"/>
  <c r="V184" i="1"/>
  <c r="U184" i="1"/>
  <c r="T184" i="1"/>
  <c r="T180" i="1" s="1"/>
  <c r="S184" i="1"/>
  <c r="R184" i="1"/>
  <c r="Q184" i="1"/>
  <c r="P184" i="1"/>
  <c r="P180" i="1" s="1"/>
  <c r="O184" i="1"/>
  <c r="N184" i="1"/>
  <c r="M184" i="1"/>
  <c r="L184" i="1"/>
  <c r="L180" i="1" s="1"/>
  <c r="K184" i="1"/>
  <c r="J184" i="1"/>
  <c r="I184" i="1"/>
  <c r="H184" i="1"/>
  <c r="H180" i="1" s="1"/>
  <c r="E184" i="1"/>
  <c r="D184" i="1"/>
  <c r="C184" i="1"/>
  <c r="B184" i="1"/>
  <c r="AG184" i="1" s="1"/>
  <c r="AE183" i="1"/>
  <c r="AE180" i="1" s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O180" i="1" s="1"/>
  <c r="N183" i="1"/>
  <c r="M183" i="1"/>
  <c r="L183" i="1"/>
  <c r="K183" i="1"/>
  <c r="J183" i="1"/>
  <c r="I183" i="1"/>
  <c r="H183" i="1"/>
  <c r="E183" i="1"/>
  <c r="AE182" i="1"/>
  <c r="AD182" i="1"/>
  <c r="AD180" i="1" s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R180" i="1" s="1"/>
  <c r="Q182" i="1"/>
  <c r="P182" i="1"/>
  <c r="O182" i="1"/>
  <c r="N182" i="1"/>
  <c r="N180" i="1" s="1"/>
  <c r="M182" i="1"/>
  <c r="L182" i="1"/>
  <c r="K182" i="1"/>
  <c r="J182" i="1"/>
  <c r="I182" i="1"/>
  <c r="H182" i="1"/>
  <c r="D182" i="1"/>
  <c r="C182" i="1"/>
  <c r="AE181" i="1"/>
  <c r="AD181" i="1"/>
  <c r="AC181" i="1"/>
  <c r="AC180" i="1" s="1"/>
  <c r="AB181" i="1"/>
  <c r="AA181" i="1"/>
  <c r="Z181" i="1"/>
  <c r="Y181" i="1"/>
  <c r="Y180" i="1" s="1"/>
  <c r="X181" i="1"/>
  <c r="W181" i="1"/>
  <c r="V181" i="1"/>
  <c r="U181" i="1"/>
  <c r="U180" i="1" s="1"/>
  <c r="T181" i="1"/>
  <c r="S181" i="1"/>
  <c r="R181" i="1"/>
  <c r="Q181" i="1"/>
  <c r="Q180" i="1" s="1"/>
  <c r="P181" i="1"/>
  <c r="O181" i="1"/>
  <c r="N181" i="1"/>
  <c r="M181" i="1"/>
  <c r="M180" i="1" s="1"/>
  <c r="L181" i="1"/>
  <c r="K181" i="1"/>
  <c r="J181" i="1"/>
  <c r="I181" i="1"/>
  <c r="I180" i="1" s="1"/>
  <c r="H181" i="1"/>
  <c r="AA180" i="1"/>
  <c r="W180" i="1"/>
  <c r="S180" i="1"/>
  <c r="K180" i="1"/>
  <c r="AG179" i="1"/>
  <c r="AG178" i="1"/>
  <c r="AG177" i="1"/>
  <c r="AG176" i="1"/>
  <c r="E176" i="1"/>
  <c r="G176" i="1" s="1"/>
  <c r="D176" i="1"/>
  <c r="D170" i="1" s="1"/>
  <c r="C176" i="1"/>
  <c r="B176" i="1"/>
  <c r="F176" i="1" s="1"/>
  <c r="AG175" i="1"/>
  <c r="E175" i="1"/>
  <c r="C175" i="1"/>
  <c r="B175" i="1"/>
  <c r="AG174" i="1"/>
  <c r="E174" i="1"/>
  <c r="D174" i="1"/>
  <c r="D168" i="1" s="1"/>
  <c r="C174" i="1"/>
  <c r="G174" i="1" s="1"/>
  <c r="B174" i="1"/>
  <c r="F174" i="1" s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B173" i="1"/>
  <c r="AG172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E171" i="1"/>
  <c r="G171" i="1" s="1"/>
  <c r="D171" i="1"/>
  <c r="C171" i="1"/>
  <c r="B171" i="1"/>
  <c r="AG171" i="1" s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E170" i="1"/>
  <c r="G170" i="1" s="1"/>
  <c r="C170" i="1"/>
  <c r="B170" i="1"/>
  <c r="AG170" i="1" s="1"/>
  <c r="AE169" i="1"/>
  <c r="AD169" i="1"/>
  <c r="AC169" i="1"/>
  <c r="AB169" i="1"/>
  <c r="AA169" i="1"/>
  <c r="Z169" i="1"/>
  <c r="Y169" i="1"/>
  <c r="Y167" i="1" s="1"/>
  <c r="X169" i="1"/>
  <c r="W169" i="1"/>
  <c r="V169" i="1"/>
  <c r="U169" i="1"/>
  <c r="U167" i="1" s="1"/>
  <c r="T169" i="1"/>
  <c r="S169" i="1"/>
  <c r="R169" i="1"/>
  <c r="Q169" i="1"/>
  <c r="Q167" i="1" s="1"/>
  <c r="P169" i="1"/>
  <c r="O169" i="1"/>
  <c r="N169" i="1"/>
  <c r="M169" i="1"/>
  <c r="L169" i="1"/>
  <c r="K169" i="1"/>
  <c r="J169" i="1"/>
  <c r="I169" i="1"/>
  <c r="I167" i="1" s="1"/>
  <c r="H169" i="1"/>
  <c r="AG169" i="1" s="1"/>
  <c r="C169" i="1"/>
  <c r="B169" i="1"/>
  <c r="AE168" i="1"/>
  <c r="AE167" i="1" s="1"/>
  <c r="AD168" i="1"/>
  <c r="AC168" i="1"/>
  <c r="AB168" i="1"/>
  <c r="AB167" i="1" s="1"/>
  <c r="AA168" i="1"/>
  <c r="AA167" i="1" s="1"/>
  <c r="Z168" i="1"/>
  <c r="Z167" i="1" s="1"/>
  <c r="Y168" i="1"/>
  <c r="X168" i="1"/>
  <c r="X167" i="1" s="1"/>
  <c r="W168" i="1"/>
  <c r="V168" i="1"/>
  <c r="U168" i="1"/>
  <c r="T168" i="1"/>
  <c r="T167" i="1" s="1"/>
  <c r="S168" i="1"/>
  <c r="S167" i="1" s="1"/>
  <c r="R168" i="1"/>
  <c r="Q168" i="1"/>
  <c r="P168" i="1"/>
  <c r="P167" i="1" s="1"/>
  <c r="O168" i="1"/>
  <c r="O167" i="1" s="1"/>
  <c r="N168" i="1"/>
  <c r="M168" i="1"/>
  <c r="L168" i="1"/>
  <c r="L167" i="1" s="1"/>
  <c r="K168" i="1"/>
  <c r="K167" i="1" s="1"/>
  <c r="J168" i="1"/>
  <c r="J167" i="1" s="1"/>
  <c r="I168" i="1"/>
  <c r="H168" i="1"/>
  <c r="H167" i="1" s="1"/>
  <c r="E168" i="1"/>
  <c r="C168" i="1"/>
  <c r="B168" i="1"/>
  <c r="F168" i="1" s="1"/>
  <c r="AD167" i="1"/>
  <c r="AC167" i="1"/>
  <c r="W167" i="1"/>
  <c r="V167" i="1"/>
  <c r="R167" i="1"/>
  <c r="N167" i="1"/>
  <c r="M167" i="1"/>
  <c r="B167" i="1"/>
  <c r="AG167" i="1" s="1"/>
  <c r="AG166" i="1"/>
  <c r="AG165" i="1"/>
  <c r="AG164" i="1"/>
  <c r="G164" i="1"/>
  <c r="E164" i="1"/>
  <c r="D164" i="1"/>
  <c r="D158" i="1" s="1"/>
  <c r="C164" i="1"/>
  <c r="B164" i="1"/>
  <c r="F164" i="1" s="1"/>
  <c r="E163" i="1"/>
  <c r="C163" i="1"/>
  <c r="B163" i="1"/>
  <c r="F162" i="1"/>
  <c r="E162" i="1"/>
  <c r="G162" i="1" s="1"/>
  <c r="C162" i="1"/>
  <c r="B162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AG160" i="1"/>
  <c r="AE159" i="1"/>
  <c r="AD159" i="1"/>
  <c r="AC159" i="1"/>
  <c r="AB159" i="1"/>
  <c r="AA159" i="1"/>
  <c r="Z159" i="1"/>
  <c r="Y159" i="1"/>
  <c r="X159" i="1"/>
  <c r="X155" i="1" s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H155" i="1" s="1"/>
  <c r="G159" i="1"/>
  <c r="E159" i="1"/>
  <c r="F159" i="1" s="1"/>
  <c r="D159" i="1"/>
  <c r="C159" i="1"/>
  <c r="B159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E158" i="1"/>
  <c r="B158" i="1"/>
  <c r="AG158" i="1" s="1"/>
  <c r="AE157" i="1"/>
  <c r="AE155" i="1" s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O155" i="1" s="1"/>
  <c r="N157" i="1"/>
  <c r="M157" i="1"/>
  <c r="L157" i="1"/>
  <c r="K157" i="1"/>
  <c r="J157" i="1"/>
  <c r="I157" i="1"/>
  <c r="H157" i="1"/>
  <c r="C157" i="1"/>
  <c r="B157" i="1"/>
  <c r="AG157" i="1" s="1"/>
  <c r="AE156" i="1"/>
  <c r="AD156" i="1"/>
  <c r="AD155" i="1" s="1"/>
  <c r="AC156" i="1"/>
  <c r="AC155" i="1" s="1"/>
  <c r="AB156" i="1"/>
  <c r="AB155" i="1" s="1"/>
  <c r="AA156" i="1"/>
  <c r="Z156" i="1"/>
  <c r="Z155" i="1" s="1"/>
  <c r="Y156" i="1"/>
  <c r="Y155" i="1" s="1"/>
  <c r="X156" i="1"/>
  <c r="W156" i="1"/>
  <c r="V156" i="1"/>
  <c r="V155" i="1" s="1"/>
  <c r="U156" i="1"/>
  <c r="U155" i="1" s="1"/>
  <c r="T156" i="1"/>
  <c r="S156" i="1"/>
  <c r="R156" i="1"/>
  <c r="R155" i="1" s="1"/>
  <c r="Q156" i="1"/>
  <c r="Q155" i="1" s="1"/>
  <c r="P156" i="1"/>
  <c r="O156" i="1"/>
  <c r="N156" i="1"/>
  <c r="N155" i="1" s="1"/>
  <c r="M156" i="1"/>
  <c r="M155" i="1" s="1"/>
  <c r="L156" i="1"/>
  <c r="L155" i="1" s="1"/>
  <c r="K156" i="1"/>
  <c r="J156" i="1"/>
  <c r="J155" i="1" s="1"/>
  <c r="I156" i="1"/>
  <c r="I155" i="1" s="1"/>
  <c r="H156" i="1"/>
  <c r="E156" i="1"/>
  <c r="G156" i="1" s="1"/>
  <c r="C156" i="1"/>
  <c r="T155" i="1"/>
  <c r="P155" i="1"/>
  <c r="AG154" i="1"/>
  <c r="AG152" i="1"/>
  <c r="AG151" i="1"/>
  <c r="E150" i="1"/>
  <c r="C150" i="1"/>
  <c r="B150" i="1"/>
  <c r="AG150" i="1" s="1"/>
  <c r="AG149" i="1"/>
  <c r="AG148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AG147" i="1" s="1"/>
  <c r="B147" i="1"/>
  <c r="AG146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AG145" i="1" s="1"/>
  <c r="G145" i="1"/>
  <c r="E145" i="1"/>
  <c r="D145" i="1"/>
  <c r="C145" i="1"/>
  <c r="B145" i="1"/>
  <c r="F145" i="1" s="1"/>
  <c r="AE144" i="1"/>
  <c r="AD144" i="1"/>
  <c r="AC144" i="1"/>
  <c r="AB144" i="1"/>
  <c r="AA144" i="1"/>
  <c r="Z144" i="1"/>
  <c r="Y144" i="1"/>
  <c r="Y141" i="1" s="1"/>
  <c r="X144" i="1"/>
  <c r="W144" i="1"/>
  <c r="V144" i="1"/>
  <c r="V141" i="1" s="1"/>
  <c r="U144" i="1"/>
  <c r="U141" i="1" s="1"/>
  <c r="T144" i="1"/>
  <c r="S144" i="1"/>
  <c r="R144" i="1"/>
  <c r="Q144" i="1"/>
  <c r="Q141" i="1" s="1"/>
  <c r="P144" i="1"/>
  <c r="O144" i="1"/>
  <c r="N144" i="1"/>
  <c r="M144" i="1"/>
  <c r="M141" i="1" s="1"/>
  <c r="L144" i="1"/>
  <c r="K144" i="1"/>
  <c r="J144" i="1"/>
  <c r="I144" i="1"/>
  <c r="I141" i="1" s="1"/>
  <c r="H144" i="1"/>
  <c r="E144" i="1"/>
  <c r="AE143" i="1"/>
  <c r="AD143" i="1"/>
  <c r="AC143" i="1"/>
  <c r="AB143" i="1"/>
  <c r="AB141" i="1" s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P141" i="1" s="1"/>
  <c r="O143" i="1"/>
  <c r="N143" i="1"/>
  <c r="M143" i="1"/>
  <c r="L143" i="1"/>
  <c r="L141" i="1" s="1"/>
  <c r="K143" i="1"/>
  <c r="J143" i="1"/>
  <c r="I143" i="1"/>
  <c r="H143" i="1"/>
  <c r="E143" i="1"/>
  <c r="D143" i="1"/>
  <c r="C143" i="1"/>
  <c r="B143" i="1"/>
  <c r="AG143" i="1" s="1"/>
  <c r="AE142" i="1"/>
  <c r="AE141" i="1" s="1"/>
  <c r="AD142" i="1"/>
  <c r="AC142" i="1"/>
  <c r="AB142" i="1"/>
  <c r="AA142" i="1"/>
  <c r="AA141" i="1" s="1"/>
  <c r="Z142" i="1"/>
  <c r="Z141" i="1" s="1"/>
  <c r="Y142" i="1"/>
  <c r="X142" i="1"/>
  <c r="W142" i="1"/>
  <c r="W141" i="1" s="1"/>
  <c r="V142" i="1"/>
  <c r="U142" i="1"/>
  <c r="T142" i="1"/>
  <c r="S142" i="1"/>
  <c r="S141" i="1" s="1"/>
  <c r="R142" i="1"/>
  <c r="Q142" i="1"/>
  <c r="P142" i="1"/>
  <c r="O142" i="1"/>
  <c r="O141" i="1" s="1"/>
  <c r="N142" i="1"/>
  <c r="M142" i="1"/>
  <c r="L142" i="1"/>
  <c r="K142" i="1"/>
  <c r="K141" i="1" s="1"/>
  <c r="J142" i="1"/>
  <c r="J141" i="1" s="1"/>
  <c r="I142" i="1"/>
  <c r="H142" i="1"/>
  <c r="G142" i="1"/>
  <c r="E142" i="1"/>
  <c r="D142" i="1"/>
  <c r="C142" i="1"/>
  <c r="B142" i="1"/>
  <c r="AG142" i="1" s="1"/>
  <c r="AD141" i="1"/>
  <c r="AC141" i="1"/>
  <c r="X141" i="1"/>
  <c r="T141" i="1"/>
  <c r="R141" i="1"/>
  <c r="N141" i="1"/>
  <c r="H141" i="1"/>
  <c r="AG140" i="1"/>
  <c r="AG139" i="1"/>
  <c r="AG138" i="1"/>
  <c r="AG137" i="1"/>
  <c r="AG136" i="1"/>
  <c r="E136" i="1"/>
  <c r="F136" i="1" s="1"/>
  <c r="D136" i="1"/>
  <c r="C136" i="1"/>
  <c r="C133" i="1" s="1"/>
  <c r="B136" i="1"/>
  <c r="AG135" i="1"/>
  <c r="AG134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E133" i="1"/>
  <c r="G133" i="1" s="1"/>
  <c r="D133" i="1"/>
  <c r="B133" i="1"/>
  <c r="AG133" i="1" s="1"/>
  <c r="AG132" i="1"/>
  <c r="AG131" i="1"/>
  <c r="AD130" i="1"/>
  <c r="P130" i="1"/>
  <c r="P127" i="1" s="1"/>
  <c r="E130" i="1"/>
  <c r="D130" i="1"/>
  <c r="C130" i="1"/>
  <c r="C124" i="1" s="1"/>
  <c r="C129" i="1"/>
  <c r="B129" i="1"/>
  <c r="AG129" i="1" s="1"/>
  <c r="AG128" i="1"/>
  <c r="AE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O127" i="1"/>
  <c r="N127" i="1"/>
  <c r="M127" i="1"/>
  <c r="L127" i="1"/>
  <c r="K127" i="1"/>
  <c r="J127" i="1"/>
  <c r="I127" i="1"/>
  <c r="H127" i="1"/>
  <c r="AG126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E125" i="1"/>
  <c r="D125" i="1"/>
  <c r="C125" i="1"/>
  <c r="G125" i="1" s="1"/>
  <c r="B125" i="1"/>
  <c r="AE124" i="1"/>
  <c r="AE121" i="1" s="1"/>
  <c r="AC124" i="1"/>
  <c r="AB124" i="1"/>
  <c r="AA124" i="1"/>
  <c r="Z124" i="1"/>
  <c r="Y124" i="1"/>
  <c r="X124" i="1"/>
  <c r="W124" i="1"/>
  <c r="W121" i="1" s="1"/>
  <c r="V124" i="1"/>
  <c r="U124" i="1"/>
  <c r="T124" i="1"/>
  <c r="S124" i="1"/>
  <c r="S121" i="1" s="1"/>
  <c r="R124" i="1"/>
  <c r="R121" i="1" s="1"/>
  <c r="Q124" i="1"/>
  <c r="O124" i="1"/>
  <c r="N124" i="1"/>
  <c r="N121" i="1" s="1"/>
  <c r="M124" i="1"/>
  <c r="L124" i="1"/>
  <c r="K124" i="1"/>
  <c r="K121" i="1" s="1"/>
  <c r="J124" i="1"/>
  <c r="I124" i="1"/>
  <c r="H124" i="1"/>
  <c r="AE123" i="1"/>
  <c r="AD123" i="1"/>
  <c r="AC123" i="1"/>
  <c r="AB123" i="1"/>
  <c r="AA123" i="1"/>
  <c r="Z123" i="1"/>
  <c r="Y123" i="1"/>
  <c r="X123" i="1"/>
  <c r="X121" i="1" s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H121" i="1" s="1"/>
  <c r="E123" i="1"/>
  <c r="D123" i="1"/>
  <c r="B123" i="1"/>
  <c r="AE122" i="1"/>
  <c r="AD122" i="1"/>
  <c r="AC122" i="1"/>
  <c r="AB122" i="1"/>
  <c r="AB121" i="1" s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L121" i="1" s="1"/>
  <c r="K122" i="1"/>
  <c r="J122" i="1"/>
  <c r="I122" i="1"/>
  <c r="H122" i="1"/>
  <c r="AG122" i="1" s="1"/>
  <c r="E122" i="1"/>
  <c r="D122" i="1"/>
  <c r="C122" i="1"/>
  <c r="B122" i="1"/>
  <c r="AA121" i="1"/>
  <c r="Z121" i="1"/>
  <c r="V121" i="1"/>
  <c r="T121" i="1"/>
  <c r="O121" i="1"/>
  <c r="J121" i="1"/>
  <c r="AG120" i="1"/>
  <c r="AG119" i="1"/>
  <c r="AG118" i="1"/>
  <c r="E118" i="1"/>
  <c r="C118" i="1"/>
  <c r="B118" i="1"/>
  <c r="AG117" i="1"/>
  <c r="E117" i="1"/>
  <c r="D117" i="1"/>
  <c r="C117" i="1"/>
  <c r="B117" i="1"/>
  <c r="F117" i="1" s="1"/>
  <c r="AG116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B115" i="1"/>
  <c r="AG115" i="1" s="1"/>
  <c r="AG114" i="1"/>
  <c r="AG113" i="1"/>
  <c r="AG112" i="1"/>
  <c r="E112" i="1"/>
  <c r="D112" i="1" s="1"/>
  <c r="D109" i="1" s="1"/>
  <c r="C112" i="1"/>
  <c r="B112" i="1"/>
  <c r="E111" i="1"/>
  <c r="D111" i="1"/>
  <c r="C111" i="1"/>
  <c r="G111" i="1" s="1"/>
  <c r="B111" i="1"/>
  <c r="AG110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AG108" i="1"/>
  <c r="AG107" i="1"/>
  <c r="AG106" i="1"/>
  <c r="E106" i="1"/>
  <c r="D106" i="1"/>
  <c r="C106" i="1"/>
  <c r="B106" i="1"/>
  <c r="H105" i="1"/>
  <c r="E105" i="1"/>
  <c r="D105" i="1"/>
  <c r="D103" i="1" s="1"/>
  <c r="AG104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E103" i="1"/>
  <c r="AG102" i="1"/>
  <c r="AG101" i="1"/>
  <c r="AG100" i="1"/>
  <c r="E100" i="1"/>
  <c r="D100" i="1"/>
  <c r="D82" i="1" s="1"/>
  <c r="C100" i="1"/>
  <c r="B100" i="1"/>
  <c r="B97" i="1" s="1"/>
  <c r="AG99" i="1"/>
  <c r="G99" i="1"/>
  <c r="E99" i="1"/>
  <c r="F99" i="1" s="1"/>
  <c r="C99" i="1"/>
  <c r="C97" i="1" s="1"/>
  <c r="B99" i="1"/>
  <c r="AG98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AG97" i="1" s="1"/>
  <c r="E97" i="1"/>
  <c r="F97" i="1" s="1"/>
  <c r="AG96" i="1"/>
  <c r="AG95" i="1"/>
  <c r="J94" i="1"/>
  <c r="H94" i="1"/>
  <c r="E94" i="1"/>
  <c r="D94" i="1"/>
  <c r="C94" i="1"/>
  <c r="G94" i="1" s="1"/>
  <c r="AG93" i="1"/>
  <c r="AG92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E91" i="1"/>
  <c r="D91" i="1"/>
  <c r="C91" i="1"/>
  <c r="G91" i="1" s="1"/>
  <c r="AG90" i="1"/>
  <c r="AG89" i="1"/>
  <c r="F88" i="1"/>
  <c r="E88" i="1"/>
  <c r="D88" i="1" s="1"/>
  <c r="C88" i="1"/>
  <c r="B88" i="1"/>
  <c r="AG87" i="1"/>
  <c r="E86" i="1"/>
  <c r="E80" i="1" s="1"/>
  <c r="C86" i="1"/>
  <c r="B86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C85" i="1"/>
  <c r="AG84" i="1"/>
  <c r="AE83" i="1"/>
  <c r="AD83" i="1"/>
  <c r="AC83" i="1"/>
  <c r="AB83" i="1"/>
  <c r="AA83" i="1"/>
  <c r="AA77" i="1" s="1"/>
  <c r="Z83" i="1"/>
  <c r="Y83" i="1"/>
  <c r="X83" i="1"/>
  <c r="W83" i="1"/>
  <c r="W77" i="1" s="1"/>
  <c r="V83" i="1"/>
  <c r="U83" i="1"/>
  <c r="T83" i="1"/>
  <c r="S83" i="1"/>
  <c r="S77" i="1" s="1"/>
  <c r="R83" i="1"/>
  <c r="Q83" i="1"/>
  <c r="P83" i="1"/>
  <c r="O83" i="1"/>
  <c r="N83" i="1"/>
  <c r="M83" i="1"/>
  <c r="L83" i="1"/>
  <c r="K83" i="1"/>
  <c r="K77" i="1" s="1"/>
  <c r="J83" i="1"/>
  <c r="I83" i="1"/>
  <c r="H83" i="1"/>
  <c r="AG83" i="1" s="1"/>
  <c r="E83" i="1"/>
  <c r="F83" i="1" s="1"/>
  <c r="D83" i="1"/>
  <c r="C83" i="1"/>
  <c r="B83" i="1"/>
  <c r="AE82" i="1"/>
  <c r="AE76" i="1" s="1"/>
  <c r="AD82" i="1"/>
  <c r="AC82" i="1"/>
  <c r="AB82" i="1"/>
  <c r="AB79" i="1" s="1"/>
  <c r="AA82" i="1"/>
  <c r="AA76" i="1" s="1"/>
  <c r="Z82" i="1"/>
  <c r="Y82" i="1"/>
  <c r="X82" i="1"/>
  <c r="X79" i="1" s="1"/>
  <c r="W82" i="1"/>
  <c r="W76" i="1" s="1"/>
  <c r="V82" i="1"/>
  <c r="U82" i="1"/>
  <c r="T82" i="1"/>
  <c r="T79" i="1" s="1"/>
  <c r="S82" i="1"/>
  <c r="S79" i="1" s="1"/>
  <c r="R82" i="1"/>
  <c r="Q82" i="1"/>
  <c r="P82" i="1"/>
  <c r="P76" i="1" s="1"/>
  <c r="P73" i="1" s="1"/>
  <c r="O82" i="1"/>
  <c r="O76" i="1" s="1"/>
  <c r="N82" i="1"/>
  <c r="M82" i="1"/>
  <c r="L82" i="1"/>
  <c r="L79" i="1" s="1"/>
  <c r="K82" i="1"/>
  <c r="K76" i="1" s="1"/>
  <c r="J82" i="1"/>
  <c r="I82" i="1"/>
  <c r="H82" i="1"/>
  <c r="H76" i="1" s="1"/>
  <c r="C82" i="1"/>
  <c r="AE81" i="1"/>
  <c r="AD81" i="1"/>
  <c r="AD79" i="1" s="1"/>
  <c r="AC81" i="1"/>
  <c r="AC79" i="1" s="1"/>
  <c r="AB81" i="1"/>
  <c r="AA81" i="1"/>
  <c r="Z81" i="1"/>
  <c r="Z79" i="1" s="1"/>
  <c r="Y81" i="1"/>
  <c r="Y79" i="1" s="1"/>
  <c r="X81" i="1"/>
  <c r="W81" i="1"/>
  <c r="V81" i="1"/>
  <c r="V79" i="1" s="1"/>
  <c r="U81" i="1"/>
  <c r="T81" i="1"/>
  <c r="S81" i="1"/>
  <c r="R81" i="1"/>
  <c r="R79" i="1" s="1"/>
  <c r="Q81" i="1"/>
  <c r="P81" i="1"/>
  <c r="O81" i="1"/>
  <c r="N81" i="1"/>
  <c r="N79" i="1" s="1"/>
  <c r="M81" i="1"/>
  <c r="M79" i="1" s="1"/>
  <c r="L81" i="1"/>
  <c r="K81" i="1"/>
  <c r="J81" i="1"/>
  <c r="J79" i="1" s="1"/>
  <c r="I81" i="1"/>
  <c r="I79" i="1" s="1"/>
  <c r="E81" i="1"/>
  <c r="AE80" i="1"/>
  <c r="AD80" i="1"/>
  <c r="AD74" i="1" s="1"/>
  <c r="AC80" i="1"/>
  <c r="AC74" i="1" s="1"/>
  <c r="AB80" i="1"/>
  <c r="AA80" i="1"/>
  <c r="Z80" i="1"/>
  <c r="Y80" i="1"/>
  <c r="Y74" i="1" s="1"/>
  <c r="Y73" i="1" s="1"/>
  <c r="X80" i="1"/>
  <c r="W80" i="1"/>
  <c r="V80" i="1"/>
  <c r="U80" i="1"/>
  <c r="U74" i="1" s="1"/>
  <c r="U73" i="1" s="1"/>
  <c r="T80" i="1"/>
  <c r="S80" i="1"/>
  <c r="R80" i="1"/>
  <c r="Q80" i="1"/>
  <c r="Q74" i="1" s="1"/>
  <c r="Q73" i="1" s="1"/>
  <c r="P80" i="1"/>
  <c r="O80" i="1"/>
  <c r="N80" i="1"/>
  <c r="N74" i="1" s="1"/>
  <c r="M80" i="1"/>
  <c r="M74" i="1" s="1"/>
  <c r="L80" i="1"/>
  <c r="K80" i="1"/>
  <c r="J80" i="1"/>
  <c r="I80" i="1"/>
  <c r="I74" i="1" s="1"/>
  <c r="H80" i="1"/>
  <c r="C80" i="1"/>
  <c r="AA79" i="1"/>
  <c r="W79" i="1"/>
  <c r="U79" i="1"/>
  <c r="Q79" i="1"/>
  <c r="P79" i="1"/>
  <c r="K79" i="1"/>
  <c r="AG78" i="1"/>
  <c r="AD77" i="1"/>
  <c r="AC77" i="1"/>
  <c r="AB77" i="1"/>
  <c r="Z77" i="1"/>
  <c r="Y77" i="1"/>
  <c r="X77" i="1"/>
  <c r="V77" i="1"/>
  <c r="U77" i="1"/>
  <c r="T77" i="1"/>
  <c r="R77" i="1"/>
  <c r="Q77" i="1"/>
  <c r="P77" i="1"/>
  <c r="N77" i="1"/>
  <c r="M77" i="1"/>
  <c r="L77" i="1"/>
  <c r="J77" i="1"/>
  <c r="I77" i="1"/>
  <c r="H77" i="1"/>
  <c r="C77" i="1" s="1"/>
  <c r="AD76" i="1"/>
  <c r="AC76" i="1"/>
  <c r="AB76" i="1"/>
  <c r="Z76" i="1"/>
  <c r="Y76" i="1"/>
  <c r="V76" i="1"/>
  <c r="U76" i="1"/>
  <c r="T76" i="1"/>
  <c r="R76" i="1"/>
  <c r="Q76" i="1"/>
  <c r="N76" i="1"/>
  <c r="M76" i="1"/>
  <c r="L76" i="1"/>
  <c r="J76" i="1"/>
  <c r="I76" i="1"/>
  <c r="C76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E75" i="1" s="1"/>
  <c r="AE74" i="1"/>
  <c r="AB74" i="1"/>
  <c r="AB73" i="1" s="1"/>
  <c r="AA74" i="1"/>
  <c r="Z74" i="1"/>
  <c r="Z73" i="1" s="1"/>
  <c r="X74" i="1"/>
  <c r="W74" i="1"/>
  <c r="V74" i="1"/>
  <c r="T74" i="1"/>
  <c r="S74" i="1"/>
  <c r="R74" i="1"/>
  <c r="R73" i="1" s="1"/>
  <c r="P74" i="1"/>
  <c r="O74" i="1"/>
  <c r="L74" i="1"/>
  <c r="K74" i="1"/>
  <c r="J74" i="1"/>
  <c r="J73" i="1" s="1"/>
  <c r="H74" i="1"/>
  <c r="B74" i="1"/>
  <c r="AA73" i="1"/>
  <c r="W73" i="1"/>
  <c r="T73" i="1"/>
  <c r="L73" i="1"/>
  <c r="AG72" i="1"/>
  <c r="AG71" i="1"/>
  <c r="AG70" i="1"/>
  <c r="E70" i="1"/>
  <c r="D70" i="1"/>
  <c r="D67" i="1" s="1"/>
  <c r="C70" i="1"/>
  <c r="B70" i="1"/>
  <c r="AG69" i="1"/>
  <c r="AG68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E67" i="1"/>
  <c r="C67" i="1"/>
  <c r="B67" i="1"/>
  <c r="AG67" i="1" s="1"/>
  <c r="AG66" i="1"/>
  <c r="AG65" i="1"/>
  <c r="AG64" i="1"/>
  <c r="G64" i="1"/>
  <c r="E64" i="1"/>
  <c r="D64" i="1"/>
  <c r="C64" i="1"/>
  <c r="B64" i="1"/>
  <c r="B61" i="1" s="1"/>
  <c r="AG63" i="1"/>
  <c r="AG62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AG61" i="1" s="1"/>
  <c r="E61" i="1"/>
  <c r="C61" i="1"/>
  <c r="AG60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AG59" i="1" s="1"/>
  <c r="E59" i="1"/>
  <c r="D59" i="1"/>
  <c r="C59" i="1"/>
  <c r="B59" i="1"/>
  <c r="AE58" i="1"/>
  <c r="AD58" i="1"/>
  <c r="AC58" i="1"/>
  <c r="AB58" i="1"/>
  <c r="AA58" i="1"/>
  <c r="Z58" i="1"/>
  <c r="Y58" i="1"/>
  <c r="X58" i="1"/>
  <c r="W58" i="1"/>
  <c r="V58" i="1"/>
  <c r="U58" i="1"/>
  <c r="T58" i="1"/>
  <c r="T55" i="1" s="1"/>
  <c r="S58" i="1"/>
  <c r="R58" i="1"/>
  <c r="Q58" i="1"/>
  <c r="P58" i="1"/>
  <c r="O58" i="1"/>
  <c r="N58" i="1"/>
  <c r="M58" i="1"/>
  <c r="L58" i="1"/>
  <c r="K58" i="1"/>
  <c r="J58" i="1"/>
  <c r="I58" i="1"/>
  <c r="H58" i="1"/>
  <c r="H55" i="1" s="1"/>
  <c r="C58" i="1"/>
  <c r="C55" i="1" s="1"/>
  <c r="B58" i="1"/>
  <c r="AE57" i="1"/>
  <c r="AD57" i="1"/>
  <c r="AC57" i="1"/>
  <c r="AB57" i="1"/>
  <c r="AA57" i="1"/>
  <c r="Z57" i="1"/>
  <c r="Y57" i="1"/>
  <c r="X57" i="1"/>
  <c r="W57" i="1"/>
  <c r="W55" i="1" s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E57" i="1"/>
  <c r="G57" i="1" s="1"/>
  <c r="D57" i="1"/>
  <c r="C57" i="1"/>
  <c r="B57" i="1"/>
  <c r="AG57" i="1" s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Q55" i="1" s="1"/>
  <c r="P56" i="1"/>
  <c r="O56" i="1"/>
  <c r="N56" i="1"/>
  <c r="M56" i="1"/>
  <c r="M55" i="1" s="1"/>
  <c r="L56" i="1"/>
  <c r="K56" i="1"/>
  <c r="J56" i="1"/>
  <c r="I56" i="1"/>
  <c r="I55" i="1" s="1"/>
  <c r="H56" i="1"/>
  <c r="AG56" i="1" s="1"/>
  <c r="E56" i="1"/>
  <c r="D56" i="1"/>
  <c r="C56" i="1"/>
  <c r="B56" i="1"/>
  <c r="AE55" i="1"/>
  <c r="AC55" i="1"/>
  <c r="AA55" i="1"/>
  <c r="Y55" i="1"/>
  <c r="U55" i="1"/>
  <c r="S55" i="1"/>
  <c r="O55" i="1"/>
  <c r="K55" i="1"/>
  <c r="AG54" i="1"/>
  <c r="AG53" i="1"/>
  <c r="AG52" i="1"/>
  <c r="E52" i="1"/>
  <c r="G52" i="1" s="1"/>
  <c r="D52" i="1"/>
  <c r="D49" i="1" s="1"/>
  <c r="C52" i="1"/>
  <c r="B52" i="1"/>
  <c r="F52" i="1" s="1"/>
  <c r="AG51" i="1"/>
  <c r="AG50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E49" i="1"/>
  <c r="C49" i="1"/>
  <c r="B49" i="1"/>
  <c r="AG48" i="1"/>
  <c r="AG47" i="1"/>
  <c r="AG46" i="1"/>
  <c r="G46" i="1"/>
  <c r="E46" i="1"/>
  <c r="D46" i="1"/>
  <c r="C46" i="1"/>
  <c r="B46" i="1"/>
  <c r="B43" i="1" s="1"/>
  <c r="AG45" i="1"/>
  <c r="AG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AG43" i="1" s="1"/>
  <c r="E43" i="1"/>
  <c r="D43" i="1"/>
  <c r="C43" i="1"/>
  <c r="G43" i="1" s="1"/>
  <c r="AG42" i="1"/>
  <c r="AG41" i="1"/>
  <c r="F40" i="1"/>
  <c r="E40" i="1"/>
  <c r="C40" i="1"/>
  <c r="B40" i="1"/>
  <c r="AG39" i="1"/>
  <c r="E39" i="1"/>
  <c r="D39" i="1"/>
  <c r="C39" i="1"/>
  <c r="B39" i="1"/>
  <c r="E38" i="1"/>
  <c r="D38" i="1"/>
  <c r="C38" i="1"/>
  <c r="G38" i="1" s="1"/>
  <c r="B38" i="1"/>
  <c r="AG38" i="1" s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E37" i="1"/>
  <c r="C37" i="1"/>
  <c r="AG36" i="1"/>
  <c r="AE35" i="1"/>
  <c r="AD35" i="1"/>
  <c r="AC35" i="1"/>
  <c r="AB35" i="1"/>
  <c r="AA35" i="1"/>
  <c r="AA358" i="1" s="1"/>
  <c r="Z35" i="1"/>
  <c r="Y35" i="1"/>
  <c r="X35" i="1"/>
  <c r="W35" i="1"/>
  <c r="W358" i="1" s="1"/>
  <c r="V35" i="1"/>
  <c r="U35" i="1"/>
  <c r="T35" i="1"/>
  <c r="S35" i="1"/>
  <c r="S358" i="1" s="1"/>
  <c r="R35" i="1"/>
  <c r="Q35" i="1"/>
  <c r="P35" i="1"/>
  <c r="O35" i="1"/>
  <c r="N35" i="1"/>
  <c r="M35" i="1"/>
  <c r="L35" i="1"/>
  <c r="K35" i="1"/>
  <c r="J35" i="1"/>
  <c r="I35" i="1"/>
  <c r="H35" i="1"/>
  <c r="C35" i="1"/>
  <c r="B35" i="1"/>
  <c r="AE34" i="1"/>
  <c r="AD34" i="1"/>
  <c r="AC34" i="1"/>
  <c r="AB34" i="1"/>
  <c r="AA34" i="1"/>
  <c r="AA357" i="1" s="1"/>
  <c r="Z34" i="1"/>
  <c r="Z357" i="1" s="1"/>
  <c r="Y34" i="1"/>
  <c r="X34" i="1"/>
  <c r="W34" i="1"/>
  <c r="W357" i="1" s="1"/>
  <c r="V34" i="1"/>
  <c r="V357" i="1" s="1"/>
  <c r="U34" i="1"/>
  <c r="T34" i="1"/>
  <c r="S34" i="1"/>
  <c r="R34" i="1"/>
  <c r="R357" i="1" s="1"/>
  <c r="Q34" i="1"/>
  <c r="P34" i="1"/>
  <c r="O34" i="1"/>
  <c r="O357" i="1" s="1"/>
  <c r="N34" i="1"/>
  <c r="M34" i="1"/>
  <c r="L34" i="1"/>
  <c r="K34" i="1"/>
  <c r="K357" i="1" s="1"/>
  <c r="J34" i="1"/>
  <c r="J357" i="1" s="1"/>
  <c r="I34" i="1"/>
  <c r="H34" i="1"/>
  <c r="E34" i="1"/>
  <c r="C34" i="1"/>
  <c r="AE33" i="1"/>
  <c r="AD33" i="1"/>
  <c r="AD356" i="1" s="1"/>
  <c r="AC33" i="1"/>
  <c r="AB33" i="1"/>
  <c r="AA33" i="1"/>
  <c r="Z33" i="1"/>
  <c r="Y33" i="1"/>
  <c r="X33" i="1"/>
  <c r="W33" i="1"/>
  <c r="V33" i="1"/>
  <c r="V356" i="1" s="1"/>
  <c r="U33" i="1"/>
  <c r="T33" i="1"/>
  <c r="S33" i="1"/>
  <c r="R33" i="1"/>
  <c r="R356" i="1" s="1"/>
  <c r="Q33" i="1"/>
  <c r="P33" i="1"/>
  <c r="O33" i="1"/>
  <c r="N33" i="1"/>
  <c r="N356" i="1" s="1"/>
  <c r="M33" i="1"/>
  <c r="L33" i="1"/>
  <c r="K33" i="1"/>
  <c r="K356" i="1" s="1"/>
  <c r="J33" i="1"/>
  <c r="I33" i="1"/>
  <c r="H33" i="1"/>
  <c r="E33" i="1"/>
  <c r="AE32" i="1"/>
  <c r="AD32" i="1"/>
  <c r="AC32" i="1"/>
  <c r="AB32" i="1"/>
  <c r="AB355" i="1" s="1"/>
  <c r="AA32" i="1"/>
  <c r="Z32" i="1"/>
  <c r="Y32" i="1"/>
  <c r="X32" i="1"/>
  <c r="X355" i="1" s="1"/>
  <c r="W32" i="1"/>
  <c r="W355" i="1" s="1"/>
  <c r="V32" i="1"/>
  <c r="U32" i="1"/>
  <c r="T32" i="1"/>
  <c r="S32" i="1"/>
  <c r="S31" i="1" s="1"/>
  <c r="R32" i="1"/>
  <c r="Q32" i="1"/>
  <c r="P32" i="1"/>
  <c r="P355" i="1" s="1"/>
  <c r="O32" i="1"/>
  <c r="N32" i="1"/>
  <c r="M32" i="1"/>
  <c r="L32" i="1"/>
  <c r="K32" i="1"/>
  <c r="K31" i="1" s="1"/>
  <c r="J32" i="1"/>
  <c r="I32" i="1"/>
  <c r="H32" i="1"/>
  <c r="C32" i="1"/>
  <c r="AD31" i="1"/>
  <c r="AB31" i="1"/>
  <c r="X31" i="1"/>
  <c r="W31" i="1"/>
  <c r="P31" i="1"/>
  <c r="L31" i="1"/>
  <c r="H31" i="1"/>
  <c r="AG30" i="1"/>
  <c r="AG29" i="1"/>
  <c r="AG28" i="1"/>
  <c r="G28" i="1"/>
  <c r="E28" i="1"/>
  <c r="C28" i="1"/>
  <c r="C24" i="1" s="1"/>
  <c r="B28" i="1"/>
  <c r="AG27" i="1"/>
  <c r="E27" i="1"/>
  <c r="D27" i="1"/>
  <c r="C27" i="1"/>
  <c r="G27" i="1" s="1"/>
  <c r="B27" i="1"/>
  <c r="F27" i="1" s="1"/>
  <c r="G26" i="1"/>
  <c r="E26" i="1"/>
  <c r="D26" i="1" s="1"/>
  <c r="C26" i="1"/>
  <c r="B26" i="1"/>
  <c r="AG26" i="1" s="1"/>
  <c r="AG25" i="1"/>
  <c r="E25" i="1"/>
  <c r="C25" i="1"/>
  <c r="B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AG23" i="1"/>
  <c r="AG22" i="1"/>
  <c r="E21" i="1"/>
  <c r="D21" i="1"/>
  <c r="C21" i="1"/>
  <c r="B21" i="1"/>
  <c r="AG20" i="1"/>
  <c r="G20" i="1"/>
  <c r="E20" i="1"/>
  <c r="D20" i="1"/>
  <c r="C20" i="1"/>
  <c r="B20" i="1"/>
  <c r="E19" i="1"/>
  <c r="D19" i="1"/>
  <c r="C19" i="1"/>
  <c r="B19" i="1"/>
  <c r="B13" i="1" s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E18" i="1"/>
  <c r="AG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S12" i="1" s="1"/>
  <c r="R16" i="1"/>
  <c r="Q16" i="1"/>
  <c r="P16" i="1"/>
  <c r="O16" i="1"/>
  <c r="N16" i="1"/>
  <c r="M16" i="1"/>
  <c r="L16" i="1"/>
  <c r="K16" i="1"/>
  <c r="K12" i="1" s="1"/>
  <c r="J16" i="1"/>
  <c r="I16" i="1"/>
  <c r="H16" i="1"/>
  <c r="H353" i="1" s="1"/>
  <c r="E16" i="1"/>
  <c r="D16" i="1"/>
  <c r="C16" i="1"/>
  <c r="B16" i="1"/>
  <c r="AE15" i="1"/>
  <c r="AD15" i="1"/>
  <c r="AC15" i="1"/>
  <c r="AB15" i="1"/>
  <c r="AA15" i="1"/>
  <c r="Z15" i="1"/>
  <c r="Z12" i="1" s="1"/>
  <c r="Y15" i="1"/>
  <c r="X15" i="1"/>
  <c r="W15" i="1"/>
  <c r="V15" i="1"/>
  <c r="U15" i="1"/>
  <c r="T15" i="1"/>
  <c r="T352" i="1" s="1"/>
  <c r="S15" i="1"/>
  <c r="R15" i="1"/>
  <c r="Q15" i="1"/>
  <c r="P15" i="1"/>
  <c r="O15" i="1"/>
  <c r="N15" i="1"/>
  <c r="M15" i="1"/>
  <c r="L15" i="1"/>
  <c r="K15" i="1"/>
  <c r="J15" i="1"/>
  <c r="I15" i="1"/>
  <c r="H15" i="1"/>
  <c r="E15" i="1"/>
  <c r="D15" i="1"/>
  <c r="C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AG14" i="1" s="1"/>
  <c r="E14" i="1"/>
  <c r="C14" i="1"/>
  <c r="B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E13" i="1"/>
  <c r="D13" i="1"/>
  <c r="AE12" i="1"/>
  <c r="Y12" i="1"/>
  <c r="U12" i="1"/>
  <c r="Q12" i="1"/>
  <c r="J12" i="1"/>
  <c r="AG11" i="1"/>
  <c r="B12" i="1" l="1"/>
  <c r="F13" i="1"/>
  <c r="AG13" i="1"/>
  <c r="F14" i="1"/>
  <c r="J352" i="1"/>
  <c r="J347" i="1"/>
  <c r="R352" i="1"/>
  <c r="R347" i="1"/>
  <c r="C353" i="1"/>
  <c r="C348" i="1"/>
  <c r="O353" i="1"/>
  <c r="AA353" i="1"/>
  <c r="AA348" i="1"/>
  <c r="G25" i="1"/>
  <c r="F25" i="1"/>
  <c r="AE355" i="1"/>
  <c r="AE31" i="1"/>
  <c r="AG35" i="1"/>
  <c r="AG74" i="1"/>
  <c r="C109" i="1"/>
  <c r="G112" i="1"/>
  <c r="G189" i="1"/>
  <c r="C183" i="1"/>
  <c r="D218" i="1"/>
  <c r="D216" i="1" s="1"/>
  <c r="G218" i="1"/>
  <c r="E216" i="1"/>
  <c r="E200" i="1"/>
  <c r="F218" i="1"/>
  <c r="C305" i="1"/>
  <c r="C303" i="1" s="1"/>
  <c r="H303" i="1"/>
  <c r="H293" i="1"/>
  <c r="C293" i="1" s="1"/>
  <c r="B305" i="1"/>
  <c r="L303" i="1"/>
  <c r="L293" i="1"/>
  <c r="P303" i="1"/>
  <c r="P293" i="1"/>
  <c r="P356" i="1" s="1"/>
  <c r="T303" i="1"/>
  <c r="T293" i="1"/>
  <c r="X303" i="1"/>
  <c r="X293" i="1"/>
  <c r="X356" i="1" s="1"/>
  <c r="X354" i="1" s="1"/>
  <c r="AB303" i="1"/>
  <c r="AB293" i="1"/>
  <c r="R365" i="1"/>
  <c r="R344" i="1"/>
  <c r="E12" i="1"/>
  <c r="H350" i="1"/>
  <c r="H12" i="1"/>
  <c r="L350" i="1"/>
  <c r="L12" i="1"/>
  <c r="P350" i="1"/>
  <c r="P345" i="1"/>
  <c r="P12" i="1"/>
  <c r="T345" i="1"/>
  <c r="T350" i="1"/>
  <c r="T349" i="1" s="1"/>
  <c r="T12" i="1"/>
  <c r="X350" i="1"/>
  <c r="X345" i="1"/>
  <c r="X12" i="1"/>
  <c r="AB345" i="1"/>
  <c r="AB350" i="1"/>
  <c r="AB12" i="1"/>
  <c r="G14" i="1"/>
  <c r="K351" i="1"/>
  <c r="K346" i="1"/>
  <c r="O351" i="1"/>
  <c r="O346" i="1"/>
  <c r="S351" i="1"/>
  <c r="S346" i="1"/>
  <c r="W351" i="1"/>
  <c r="W346" i="1"/>
  <c r="W12" i="1"/>
  <c r="AA351" i="1"/>
  <c r="AA346" i="1"/>
  <c r="AE351" i="1"/>
  <c r="AE346" i="1"/>
  <c r="G15" i="1"/>
  <c r="G21" i="1"/>
  <c r="F26" i="1"/>
  <c r="R31" i="1"/>
  <c r="L355" i="1"/>
  <c r="B32" i="1"/>
  <c r="B345" i="1" s="1"/>
  <c r="T355" i="1"/>
  <c r="T31" i="1"/>
  <c r="D33" i="1"/>
  <c r="AG58" i="1"/>
  <c r="F59" i="1"/>
  <c r="G59" i="1"/>
  <c r="D58" i="1"/>
  <c r="D55" i="1" s="1"/>
  <c r="D61" i="1"/>
  <c r="F67" i="1"/>
  <c r="G67" i="1"/>
  <c r="I73" i="1"/>
  <c r="E74" i="1"/>
  <c r="M73" i="1"/>
  <c r="AC73" i="1"/>
  <c r="G80" i="1"/>
  <c r="G117" i="1"/>
  <c r="C115" i="1"/>
  <c r="C180" i="1"/>
  <c r="F257" i="1"/>
  <c r="AG257" i="1"/>
  <c r="T347" i="1"/>
  <c r="T362" i="1" s="1"/>
  <c r="V347" i="1"/>
  <c r="V352" i="1"/>
  <c r="G16" i="1"/>
  <c r="S353" i="1"/>
  <c r="S348" i="1"/>
  <c r="AE348" i="1"/>
  <c r="AE353" i="1"/>
  <c r="O355" i="1"/>
  <c r="O31" i="1"/>
  <c r="J31" i="1"/>
  <c r="B33" i="1"/>
  <c r="J356" i="1"/>
  <c r="Z356" i="1"/>
  <c r="Z31" i="1"/>
  <c r="AG49" i="1"/>
  <c r="F49" i="1"/>
  <c r="C144" i="1"/>
  <c r="C147" i="1"/>
  <c r="F175" i="1"/>
  <c r="D175" i="1"/>
  <c r="E173" i="1"/>
  <c r="G175" i="1"/>
  <c r="E169" i="1"/>
  <c r="G217" i="1"/>
  <c r="F217" i="1"/>
  <c r="D217" i="1"/>
  <c r="E199" i="1"/>
  <c r="E198" i="1" s="1"/>
  <c r="L351" i="1"/>
  <c r="L346" i="1"/>
  <c r="T351" i="1"/>
  <c r="T346" i="1"/>
  <c r="X351" i="1"/>
  <c r="X346" i="1"/>
  <c r="H352" i="1"/>
  <c r="H347" i="1"/>
  <c r="L352" i="1"/>
  <c r="L347" i="1"/>
  <c r="P352" i="1"/>
  <c r="X352" i="1"/>
  <c r="X347" i="1"/>
  <c r="E353" i="1"/>
  <c r="U348" i="1"/>
  <c r="U353" i="1"/>
  <c r="AG19" i="1"/>
  <c r="F19" i="1"/>
  <c r="D18" i="1"/>
  <c r="D14" i="1"/>
  <c r="AA31" i="1"/>
  <c r="I31" i="1"/>
  <c r="E32" i="1"/>
  <c r="Q355" i="1"/>
  <c r="Q31" i="1"/>
  <c r="C357" i="1"/>
  <c r="K358" i="1"/>
  <c r="E35" i="1"/>
  <c r="AE358" i="1"/>
  <c r="G56" i="1"/>
  <c r="F56" i="1"/>
  <c r="D75" i="1"/>
  <c r="N73" i="1"/>
  <c r="AD73" i="1"/>
  <c r="F123" i="1"/>
  <c r="AG123" i="1"/>
  <c r="C155" i="1"/>
  <c r="D322" i="1"/>
  <c r="D321" i="1" s="1"/>
  <c r="G322" i="1"/>
  <c r="F322" i="1"/>
  <c r="E321" i="1"/>
  <c r="AG334" i="1"/>
  <c r="B328" i="1"/>
  <c r="C333" i="1"/>
  <c r="C329" i="1"/>
  <c r="C327" i="1" s="1"/>
  <c r="G335" i="1"/>
  <c r="N347" i="1"/>
  <c r="N352" i="1"/>
  <c r="Z352" i="1"/>
  <c r="Z347" i="1"/>
  <c r="AD352" i="1"/>
  <c r="K353" i="1"/>
  <c r="K348" i="1"/>
  <c r="W348" i="1"/>
  <c r="W353" i="1"/>
  <c r="F18" i="1"/>
  <c r="K355" i="1"/>
  <c r="K354" i="1" s="1"/>
  <c r="S355" i="1"/>
  <c r="AG223" i="1"/>
  <c r="F223" i="1"/>
  <c r="B199" i="1"/>
  <c r="B222" i="1"/>
  <c r="N12" i="1"/>
  <c r="AA12" i="1"/>
  <c r="H351" i="1"/>
  <c r="P351" i="1"/>
  <c r="P346" i="1"/>
  <c r="AB351" i="1"/>
  <c r="AB346" i="1"/>
  <c r="AB352" i="1"/>
  <c r="AB347" i="1"/>
  <c r="I348" i="1"/>
  <c r="I353" i="1"/>
  <c r="M348" i="1"/>
  <c r="M353" i="1"/>
  <c r="Q348" i="1"/>
  <c r="Q353" i="1"/>
  <c r="Y348" i="1"/>
  <c r="Y353" i="1"/>
  <c r="AC348" i="1"/>
  <c r="AC353" i="1"/>
  <c r="B18" i="1"/>
  <c r="AG18" i="1" s="1"/>
  <c r="AG21" i="1"/>
  <c r="B15" i="1"/>
  <c r="F21" i="1"/>
  <c r="E24" i="1"/>
  <c r="C368" i="1"/>
  <c r="M355" i="1"/>
  <c r="M31" i="1"/>
  <c r="U355" i="1"/>
  <c r="U31" i="1"/>
  <c r="I12" i="1"/>
  <c r="O12" i="1"/>
  <c r="V12" i="1"/>
  <c r="AD12" i="1"/>
  <c r="J350" i="1"/>
  <c r="J345" i="1"/>
  <c r="N350" i="1"/>
  <c r="N345" i="1"/>
  <c r="R350" i="1"/>
  <c r="R12" i="1"/>
  <c r="V350" i="1"/>
  <c r="V345" i="1"/>
  <c r="Z350" i="1"/>
  <c r="Z345" i="1"/>
  <c r="AD350" i="1"/>
  <c r="AD345" i="1"/>
  <c r="C351" i="1"/>
  <c r="I352" i="1"/>
  <c r="I347" i="1"/>
  <c r="M352" i="1"/>
  <c r="M347" i="1"/>
  <c r="M12" i="1"/>
  <c r="Q352" i="1"/>
  <c r="Q347" i="1"/>
  <c r="U352" i="1"/>
  <c r="U347" i="1"/>
  <c r="Y352" i="1"/>
  <c r="Y347" i="1"/>
  <c r="AC352" i="1"/>
  <c r="AC347" i="1"/>
  <c r="AC12" i="1"/>
  <c r="B353" i="1"/>
  <c r="AG16" i="1"/>
  <c r="F16" i="1"/>
  <c r="J353" i="1"/>
  <c r="J348" i="1"/>
  <c r="N353" i="1"/>
  <c r="N348" i="1"/>
  <c r="R353" i="1"/>
  <c r="R348" i="1"/>
  <c r="V353" i="1"/>
  <c r="V348" i="1"/>
  <c r="Z353" i="1"/>
  <c r="Z348" i="1"/>
  <c r="AD353" i="1"/>
  <c r="AD348" i="1"/>
  <c r="C18" i="1"/>
  <c r="G18" i="1" s="1"/>
  <c r="C13" i="1"/>
  <c r="G19" i="1"/>
  <c r="D25" i="1"/>
  <c r="D24" i="1" s="1"/>
  <c r="F28" i="1"/>
  <c r="D28" i="1"/>
  <c r="N31" i="1"/>
  <c r="V31" i="1"/>
  <c r="P55" i="1"/>
  <c r="X55" i="1"/>
  <c r="AG86" i="1"/>
  <c r="B80" i="1"/>
  <c r="AG80" i="1" s="1"/>
  <c r="F118" i="1"/>
  <c r="E115" i="1"/>
  <c r="G118" i="1"/>
  <c r="D118" i="1"/>
  <c r="AD124" i="1"/>
  <c r="AD121" i="1" s="1"/>
  <c r="AD127" i="1"/>
  <c r="C167" i="1"/>
  <c r="G168" i="1"/>
  <c r="AG243" i="1"/>
  <c r="F243" i="1"/>
  <c r="B240" i="1"/>
  <c r="AG240" i="1" s="1"/>
  <c r="AG275" i="1"/>
  <c r="B273" i="1"/>
  <c r="AG273" i="1" s="1"/>
  <c r="F275" i="1"/>
  <c r="I355" i="1"/>
  <c r="D34" i="1"/>
  <c r="M357" i="1"/>
  <c r="Q357" i="1"/>
  <c r="U357" i="1"/>
  <c r="Y357" i="1"/>
  <c r="AC357" i="1"/>
  <c r="C358" i="1"/>
  <c r="H358" i="1"/>
  <c r="L358" i="1"/>
  <c r="P358" i="1"/>
  <c r="T358" i="1"/>
  <c r="F38" i="1"/>
  <c r="B37" i="1"/>
  <c r="AG40" i="1"/>
  <c r="L55" i="1"/>
  <c r="AB55" i="1"/>
  <c r="V73" i="1"/>
  <c r="E76" i="1"/>
  <c r="E347" i="1" s="1"/>
  <c r="B85" i="1"/>
  <c r="AG85" i="1" s="1"/>
  <c r="AG88" i="1"/>
  <c r="G100" i="1"/>
  <c r="F100" i="1"/>
  <c r="D115" i="1"/>
  <c r="I121" i="1"/>
  <c r="M121" i="1"/>
  <c r="Q121" i="1"/>
  <c r="U121" i="1"/>
  <c r="Y121" i="1"/>
  <c r="AC121" i="1"/>
  <c r="AG125" i="1"/>
  <c r="F125" i="1"/>
  <c r="D124" i="1"/>
  <c r="D121" i="1" s="1"/>
  <c r="D127" i="1"/>
  <c r="K155" i="1"/>
  <c r="S155" i="1"/>
  <c r="W155" i="1"/>
  <c r="AA155" i="1"/>
  <c r="D163" i="1"/>
  <c r="G163" i="1"/>
  <c r="E157" i="1"/>
  <c r="F163" i="1"/>
  <c r="E161" i="1"/>
  <c r="F170" i="1"/>
  <c r="D199" i="1"/>
  <c r="G255" i="1"/>
  <c r="F255" i="1"/>
  <c r="D255" i="1"/>
  <c r="D249" i="1" s="1"/>
  <c r="E249" i="1"/>
  <c r="E350" i="1" s="1"/>
  <c r="D256" i="1"/>
  <c r="G256" i="1"/>
  <c r="E254" i="1"/>
  <c r="E250" i="1"/>
  <c r="F256" i="1"/>
  <c r="G330" i="1"/>
  <c r="Y355" i="1"/>
  <c r="Y31" i="1"/>
  <c r="L356" i="1"/>
  <c r="T356" i="1"/>
  <c r="AB356" i="1"/>
  <c r="AB354" i="1" s="1"/>
  <c r="N357" i="1"/>
  <c r="AD357" i="1"/>
  <c r="D37" i="1"/>
  <c r="F61" i="1"/>
  <c r="G61" i="1"/>
  <c r="G86" i="1"/>
  <c r="D86" i="1"/>
  <c r="H367" i="1"/>
  <c r="B94" i="1"/>
  <c r="B82" i="1" s="1"/>
  <c r="AG82" i="1" s="1"/>
  <c r="B105" i="1"/>
  <c r="H81" i="1"/>
  <c r="H103" i="1"/>
  <c r="AG111" i="1"/>
  <c r="B109" i="1"/>
  <c r="AG109" i="1" s="1"/>
  <c r="F111" i="1"/>
  <c r="J180" i="1"/>
  <c r="V180" i="1"/>
  <c r="Z180" i="1"/>
  <c r="F186" i="1"/>
  <c r="B182" i="1"/>
  <c r="AG182" i="1" s="1"/>
  <c r="AG188" i="1"/>
  <c r="B186" i="1"/>
  <c r="AG186" i="1" s="1"/>
  <c r="F188" i="1"/>
  <c r="F193" i="1"/>
  <c r="D193" i="1"/>
  <c r="G193" i="1"/>
  <c r="C229" i="1"/>
  <c r="C228" i="1" s="1"/>
  <c r="G235" i="1"/>
  <c r="AG250" i="1"/>
  <c r="B248" i="1"/>
  <c r="G264" i="1"/>
  <c r="C260" i="1"/>
  <c r="G268" i="1"/>
  <c r="F268" i="1"/>
  <c r="D268" i="1"/>
  <c r="E271" i="1"/>
  <c r="I267" i="1"/>
  <c r="D309" i="1"/>
  <c r="AC355" i="1"/>
  <c r="AC31" i="1"/>
  <c r="C33" i="1"/>
  <c r="C31" i="1" s="1"/>
  <c r="F57" i="1"/>
  <c r="K350" i="1"/>
  <c r="K349" i="1" s="1"/>
  <c r="O350" i="1"/>
  <c r="O345" i="1"/>
  <c r="S350" i="1"/>
  <c r="S349" i="1" s="1"/>
  <c r="W350" i="1"/>
  <c r="W345" i="1"/>
  <c r="AA350" i="1"/>
  <c r="AA349" i="1" s="1"/>
  <c r="AE350" i="1"/>
  <c r="AE345" i="1"/>
  <c r="I351" i="1"/>
  <c r="M346" i="1"/>
  <c r="M351" i="1"/>
  <c r="Q351" i="1"/>
  <c r="U346" i="1"/>
  <c r="U351" i="1"/>
  <c r="Y351" i="1"/>
  <c r="AC346" i="1"/>
  <c r="AC351" i="1"/>
  <c r="F20" i="1"/>
  <c r="B24" i="1"/>
  <c r="AG24" i="1" s="1"/>
  <c r="J355" i="1"/>
  <c r="Z355" i="1"/>
  <c r="M356" i="1"/>
  <c r="Q356" i="1"/>
  <c r="AC356" i="1"/>
  <c r="B34" i="1"/>
  <c r="G34" i="1"/>
  <c r="AE357" i="1"/>
  <c r="J358" i="1"/>
  <c r="N358" i="1"/>
  <c r="R358" i="1"/>
  <c r="V358" i="1"/>
  <c r="Z358" i="1"/>
  <c r="AD358" i="1"/>
  <c r="G37" i="1"/>
  <c r="F39" i="1"/>
  <c r="G39" i="1"/>
  <c r="G40" i="1"/>
  <c r="D40" i="1"/>
  <c r="F46" i="1"/>
  <c r="J55" i="1"/>
  <c r="N55" i="1"/>
  <c r="R55" i="1"/>
  <c r="V55" i="1"/>
  <c r="Z55" i="1"/>
  <c r="AD55" i="1"/>
  <c r="G70" i="1"/>
  <c r="E58" i="1"/>
  <c r="E55" i="1" s="1"/>
  <c r="F70" i="1"/>
  <c r="K73" i="1"/>
  <c r="C74" i="1"/>
  <c r="X73" i="1"/>
  <c r="X76" i="1"/>
  <c r="B76" i="1" s="1"/>
  <c r="AG76" i="1" s="1"/>
  <c r="B77" i="1"/>
  <c r="AG77" i="1" s="1"/>
  <c r="C81" i="1"/>
  <c r="C79" i="1" s="1"/>
  <c r="G83" i="1"/>
  <c r="O79" i="1"/>
  <c r="O77" i="1"/>
  <c r="O73" i="1" s="1"/>
  <c r="AE79" i="1"/>
  <c r="AE77" i="1"/>
  <c r="AE73" i="1" s="1"/>
  <c r="F86" i="1"/>
  <c r="H91" i="1"/>
  <c r="G97" i="1"/>
  <c r="C105" i="1"/>
  <c r="F106" i="1"/>
  <c r="G106" i="1"/>
  <c r="F122" i="1"/>
  <c r="G122" i="1"/>
  <c r="B127" i="1"/>
  <c r="C123" i="1"/>
  <c r="C121" i="1" s="1"/>
  <c r="C127" i="1"/>
  <c r="C141" i="1"/>
  <c r="G144" i="1"/>
  <c r="E141" i="1"/>
  <c r="B156" i="1"/>
  <c r="AG162" i="1"/>
  <c r="C161" i="1"/>
  <c r="C158" i="1"/>
  <c r="G158" i="1" s="1"/>
  <c r="G183" i="1"/>
  <c r="G237" i="1"/>
  <c r="E231" i="1"/>
  <c r="D237" i="1"/>
  <c r="E234" i="1"/>
  <c r="C210" i="1"/>
  <c r="C200" i="1"/>
  <c r="C198" i="1" s="1"/>
  <c r="G213" i="1"/>
  <c r="F213" i="1"/>
  <c r="I228" i="1"/>
  <c r="M228" i="1"/>
  <c r="Q228" i="1"/>
  <c r="U228" i="1"/>
  <c r="Y228" i="1"/>
  <c r="AC228" i="1"/>
  <c r="C234" i="1"/>
  <c r="N367" i="1"/>
  <c r="B237" i="1"/>
  <c r="G262" i="1"/>
  <c r="E260" i="1"/>
  <c r="F262" i="1"/>
  <c r="D263" i="1"/>
  <c r="G263" i="1"/>
  <c r="AG287" i="1"/>
  <c r="B285" i="1"/>
  <c r="AG285" i="1" s="1"/>
  <c r="I291" i="1"/>
  <c r="D297" i="1"/>
  <c r="I303" i="1"/>
  <c r="E305" i="1"/>
  <c r="I293" i="1"/>
  <c r="E293" i="1" s="1"/>
  <c r="D293" i="1" s="1"/>
  <c r="M303" i="1"/>
  <c r="M293" i="1"/>
  <c r="Q303" i="1"/>
  <c r="Q293" i="1"/>
  <c r="Q346" i="1" s="1"/>
  <c r="U303" i="1"/>
  <c r="U293" i="1"/>
  <c r="U356" i="1" s="1"/>
  <c r="Y303" i="1"/>
  <c r="Y293" i="1"/>
  <c r="Y346" i="1" s="1"/>
  <c r="AC303" i="1"/>
  <c r="AC293" i="1"/>
  <c r="E127" i="1"/>
  <c r="D150" i="1"/>
  <c r="E147" i="1"/>
  <c r="F158" i="1"/>
  <c r="AG159" i="1"/>
  <c r="AG168" i="1"/>
  <c r="AG173" i="1"/>
  <c r="C186" i="1"/>
  <c r="G186" i="1" s="1"/>
  <c r="G188" i="1"/>
  <c r="F201" i="1"/>
  <c r="AG207" i="1"/>
  <c r="B201" i="1"/>
  <c r="AG201" i="1" s="1"/>
  <c r="G210" i="1"/>
  <c r="I350" i="1"/>
  <c r="I345" i="1"/>
  <c r="M345" i="1"/>
  <c r="M350" i="1"/>
  <c r="M349" i="1" s="1"/>
  <c r="Q350" i="1"/>
  <c r="Q345" i="1"/>
  <c r="U345" i="1"/>
  <c r="Y350" i="1"/>
  <c r="Y349" i="1" s="1"/>
  <c r="Y345" i="1"/>
  <c r="AC345" i="1"/>
  <c r="AC350" i="1"/>
  <c r="AC349" i="1" s="1"/>
  <c r="B351" i="1"/>
  <c r="J351" i="1"/>
  <c r="J346" i="1"/>
  <c r="N346" i="1"/>
  <c r="N351" i="1"/>
  <c r="R351" i="1"/>
  <c r="R346" i="1"/>
  <c r="V346" i="1"/>
  <c r="Z351" i="1"/>
  <c r="Z346" i="1"/>
  <c r="AD346" i="1"/>
  <c r="AD351" i="1"/>
  <c r="C352" i="1"/>
  <c r="C347" i="1"/>
  <c r="K352" i="1"/>
  <c r="K347" i="1"/>
  <c r="O347" i="1"/>
  <c r="O352" i="1"/>
  <c r="S352" i="1"/>
  <c r="S347" i="1"/>
  <c r="W347" i="1"/>
  <c r="AA352" i="1"/>
  <c r="AA347" i="1"/>
  <c r="AE347" i="1"/>
  <c r="AE352" i="1"/>
  <c r="H348" i="1"/>
  <c r="L353" i="1"/>
  <c r="L348" i="1"/>
  <c r="P348" i="1"/>
  <c r="P353" i="1"/>
  <c r="T348" i="1"/>
  <c r="T353" i="1"/>
  <c r="X348" i="1"/>
  <c r="AB348" i="1"/>
  <c r="AB353" i="1"/>
  <c r="C367" i="1"/>
  <c r="N355" i="1"/>
  <c r="N354" i="1" s="1"/>
  <c r="R355" i="1"/>
  <c r="R354" i="1" s="1"/>
  <c r="V355" i="1"/>
  <c r="V354" i="1" s="1"/>
  <c r="AD355" i="1"/>
  <c r="O356" i="1"/>
  <c r="S356" i="1"/>
  <c r="W356" i="1"/>
  <c r="W354" i="1" s="1"/>
  <c r="AA356" i="1"/>
  <c r="AE356" i="1"/>
  <c r="H357" i="1"/>
  <c r="L357" i="1"/>
  <c r="T357" i="1"/>
  <c r="X357" i="1"/>
  <c r="AB357" i="1"/>
  <c r="I358" i="1"/>
  <c r="M358" i="1"/>
  <c r="Q358" i="1"/>
  <c r="U358" i="1"/>
  <c r="Y358" i="1"/>
  <c r="AC358" i="1"/>
  <c r="F43" i="1"/>
  <c r="B55" i="1"/>
  <c r="AG55" i="1" s="1"/>
  <c r="F64" i="1"/>
  <c r="S76" i="1"/>
  <c r="S73" i="1" s="1"/>
  <c r="E85" i="1"/>
  <c r="D99" i="1"/>
  <c r="F105" i="1"/>
  <c r="G130" i="1"/>
  <c r="F133" i="1"/>
  <c r="G136" i="1"/>
  <c r="B144" i="1"/>
  <c r="F150" i="1"/>
  <c r="D162" i="1"/>
  <c r="D156" i="1" s="1"/>
  <c r="AG163" i="1"/>
  <c r="B161" i="1"/>
  <c r="AG161" i="1" s="1"/>
  <c r="F171" i="1"/>
  <c r="C173" i="1"/>
  <c r="E181" i="1"/>
  <c r="F183" i="1"/>
  <c r="F187" i="1"/>
  <c r="G194" i="1"/>
  <c r="E192" i="1"/>
  <c r="E182" i="1"/>
  <c r="E356" i="1" s="1"/>
  <c r="G201" i="1"/>
  <c r="B204" i="1"/>
  <c r="AG204" i="1" s="1"/>
  <c r="F210" i="1"/>
  <c r="F211" i="1"/>
  <c r="D210" i="1"/>
  <c r="AG218" i="1"/>
  <c r="B216" i="1"/>
  <c r="AG216" i="1" s="1"/>
  <c r="G222" i="1"/>
  <c r="C222" i="1"/>
  <c r="G225" i="1"/>
  <c r="F225" i="1"/>
  <c r="J228" i="1"/>
  <c r="N228" i="1"/>
  <c r="R228" i="1"/>
  <c r="V228" i="1"/>
  <c r="Z228" i="1"/>
  <c r="AD228" i="1"/>
  <c r="D230" i="1"/>
  <c r="G242" i="1"/>
  <c r="E240" i="1"/>
  <c r="F242" i="1"/>
  <c r="E230" i="1"/>
  <c r="D243" i="1"/>
  <c r="D240" i="1" s="1"/>
  <c r="G243" i="1"/>
  <c r="H248" i="1"/>
  <c r="V248" i="1"/>
  <c r="Z248" i="1"/>
  <c r="AD248" i="1"/>
  <c r="B254" i="1"/>
  <c r="AG254" i="1" s="1"/>
  <c r="D257" i="1"/>
  <c r="D251" i="1" s="1"/>
  <c r="D352" i="1" s="1"/>
  <c r="E251" i="1"/>
  <c r="G257" i="1"/>
  <c r="B252" i="1"/>
  <c r="AG258" i="1"/>
  <c r="D260" i="1"/>
  <c r="F263" i="1"/>
  <c r="F264" i="1"/>
  <c r="F270" i="1"/>
  <c r="G274" i="1"/>
  <c r="E273" i="1"/>
  <c r="F274" i="1"/>
  <c r="D273" i="1"/>
  <c r="AG282" i="1"/>
  <c r="F282" i="1"/>
  <c r="B292" i="1"/>
  <c r="J291" i="1"/>
  <c r="R291" i="1"/>
  <c r="B294" i="1"/>
  <c r="AG294" i="1" s="1"/>
  <c r="F298" i="1"/>
  <c r="E304" i="1"/>
  <c r="K292" i="1"/>
  <c r="K291" i="1" s="1"/>
  <c r="K303" i="1"/>
  <c r="S292" i="1"/>
  <c r="S291" i="1" s="1"/>
  <c r="S303" i="1"/>
  <c r="AA292" i="1"/>
  <c r="AA291" i="1" s="1"/>
  <c r="AA303" i="1"/>
  <c r="AG311" i="1"/>
  <c r="B309" i="1"/>
  <c r="AG309" i="1" s="1"/>
  <c r="AG318" i="1"/>
  <c r="B315" i="1"/>
  <c r="AG315" i="1" s="1"/>
  <c r="D339" i="1"/>
  <c r="G88" i="1"/>
  <c r="E82" i="1"/>
  <c r="F112" i="1"/>
  <c r="E109" i="1"/>
  <c r="E124" i="1"/>
  <c r="B130" i="1"/>
  <c r="F130" i="1" s="1"/>
  <c r="P124" i="1"/>
  <c r="P121" i="1" s="1"/>
  <c r="F142" i="1"/>
  <c r="G150" i="1"/>
  <c r="B183" i="1"/>
  <c r="AG183" i="1" s="1"/>
  <c r="D186" i="1"/>
  <c r="AG187" i="1"/>
  <c r="B181" i="1"/>
  <c r="G187" i="1"/>
  <c r="B192" i="1"/>
  <c r="AG192" i="1" s="1"/>
  <c r="B200" i="1"/>
  <c r="AG200" i="1" s="1"/>
  <c r="G205" i="1"/>
  <c r="F205" i="1"/>
  <c r="D206" i="1"/>
  <c r="G206" i="1"/>
  <c r="E204" i="1"/>
  <c r="D222" i="1"/>
  <c r="E228" i="1"/>
  <c r="AG232" i="1"/>
  <c r="AG235" i="1"/>
  <c r="B229" i="1"/>
  <c r="E269" i="1"/>
  <c r="K267" i="1"/>
  <c r="B295" i="1"/>
  <c r="AG295" i="1" s="1"/>
  <c r="AG299" i="1"/>
  <c r="B297" i="1"/>
  <c r="AG297" i="1" s="1"/>
  <c r="H292" i="1"/>
  <c r="H345" i="1" s="1"/>
  <c r="C304" i="1"/>
  <c r="B304" i="1"/>
  <c r="AG304" i="1" s="1"/>
  <c r="L292" i="1"/>
  <c r="L291" i="1" s="1"/>
  <c r="P291" i="1"/>
  <c r="T291" i="1"/>
  <c r="X291" i="1"/>
  <c r="AB291" i="1"/>
  <c r="I294" i="1"/>
  <c r="E294" i="1" s="1"/>
  <c r="E306" i="1"/>
  <c r="B330" i="1"/>
  <c r="AG330" i="1" s="1"/>
  <c r="AG335" i="1"/>
  <c r="B333" i="1"/>
  <c r="AG333" i="1" s="1"/>
  <c r="F335" i="1"/>
  <c r="B339" i="1"/>
  <c r="AG339" i="1" s="1"/>
  <c r="U350" i="1"/>
  <c r="V351" i="1"/>
  <c r="W352" i="1"/>
  <c r="X353" i="1"/>
  <c r="X358" i="1"/>
  <c r="AB358" i="1"/>
  <c r="J367" i="1"/>
  <c r="G281" i="1"/>
  <c r="E279" i="1"/>
  <c r="F281" i="1"/>
  <c r="D282" i="1"/>
  <c r="D279" i="1" s="1"/>
  <c r="G282" i="1"/>
  <c r="C285" i="1"/>
  <c r="M291" i="1"/>
  <c r="U291" i="1"/>
  <c r="AC291" i="1"/>
  <c r="C297" i="1"/>
  <c r="C309" i="1"/>
  <c r="G309" i="1" s="1"/>
  <c r="AG323" i="1"/>
  <c r="B321" i="1"/>
  <c r="AG321" i="1" s="1"/>
  <c r="I327" i="1"/>
  <c r="M327" i="1"/>
  <c r="Q327" i="1"/>
  <c r="U327" i="1"/>
  <c r="Y327" i="1"/>
  <c r="AC327" i="1"/>
  <c r="G333" i="1"/>
  <c r="F333" i="1"/>
  <c r="D334" i="1"/>
  <c r="G334" i="1"/>
  <c r="E328" i="1"/>
  <c r="D329" i="1"/>
  <c r="G341" i="1"/>
  <c r="E339" i="1"/>
  <c r="E329" i="1"/>
  <c r="F341" i="1"/>
  <c r="D342" i="1"/>
  <c r="G342" i="1"/>
  <c r="B271" i="1"/>
  <c r="AG271" i="1" s="1"/>
  <c r="G285" i="1"/>
  <c r="D286" i="1"/>
  <c r="D285" i="1" s="1"/>
  <c r="G286" i="1"/>
  <c r="G297" i="1"/>
  <c r="F297" i="1"/>
  <c r="D298" i="1"/>
  <c r="G298" i="1"/>
  <c r="D310" i="1"/>
  <c r="G310" i="1"/>
  <c r="G317" i="1"/>
  <c r="E315" i="1"/>
  <c r="F317" i="1"/>
  <c r="D318" i="1"/>
  <c r="D315" i="1" s="1"/>
  <c r="G318" i="1"/>
  <c r="C321" i="1"/>
  <c r="F334" i="1"/>
  <c r="D330" i="1"/>
  <c r="F342" i="1"/>
  <c r="G347" i="1" l="1"/>
  <c r="E367" i="1"/>
  <c r="Q361" i="1"/>
  <c r="Q366" i="1"/>
  <c r="F55" i="1"/>
  <c r="G55" i="1"/>
  <c r="H365" i="1"/>
  <c r="Y366" i="1"/>
  <c r="E349" i="1"/>
  <c r="B365" i="1"/>
  <c r="F304" i="1"/>
  <c r="D304" i="1"/>
  <c r="G304" i="1"/>
  <c r="G251" i="1"/>
  <c r="F251" i="1"/>
  <c r="AB363" i="1"/>
  <c r="AB368" i="1"/>
  <c r="AE367" i="1"/>
  <c r="AE362" i="1"/>
  <c r="N361" i="1"/>
  <c r="N366" i="1"/>
  <c r="D267" i="1"/>
  <c r="F157" i="1"/>
  <c r="E155" i="1"/>
  <c r="G157" i="1"/>
  <c r="AG353" i="1"/>
  <c r="R349" i="1"/>
  <c r="F24" i="1"/>
  <c r="G24" i="1"/>
  <c r="P361" i="1"/>
  <c r="P366" i="1"/>
  <c r="L367" i="1"/>
  <c r="L362" i="1"/>
  <c r="O366" i="1"/>
  <c r="O361" i="1"/>
  <c r="P349" i="1"/>
  <c r="T367" i="1"/>
  <c r="E327" i="1"/>
  <c r="G228" i="1"/>
  <c r="G109" i="1"/>
  <c r="F109" i="1"/>
  <c r="E180" i="1"/>
  <c r="AG144" i="1"/>
  <c r="B141" i="1"/>
  <c r="AG141" i="1" s="1"/>
  <c r="P363" i="1"/>
  <c r="P368" i="1"/>
  <c r="J361" i="1"/>
  <c r="J366" i="1"/>
  <c r="G127" i="1"/>
  <c r="F127" i="1"/>
  <c r="B231" i="1"/>
  <c r="AG231" i="1" s="1"/>
  <c r="AG237" i="1"/>
  <c r="B234" i="1"/>
  <c r="AG234" i="1" s="1"/>
  <c r="O360" i="1"/>
  <c r="O365" i="1"/>
  <c r="O344" i="1"/>
  <c r="AG248" i="1"/>
  <c r="E77" i="1"/>
  <c r="F115" i="1"/>
  <c r="G115" i="1"/>
  <c r="V368" i="1"/>
  <c r="V363" i="1"/>
  <c r="I367" i="1"/>
  <c r="AD360" i="1"/>
  <c r="AD365" i="1"/>
  <c r="V360" i="1"/>
  <c r="V365" i="1"/>
  <c r="V344" i="1"/>
  <c r="N360" i="1"/>
  <c r="N365" i="1"/>
  <c r="N344" i="1"/>
  <c r="N359" i="1" s="1"/>
  <c r="M354" i="1"/>
  <c r="Y368" i="1"/>
  <c r="Y363" i="1"/>
  <c r="M368" i="1"/>
  <c r="M363" i="1"/>
  <c r="G321" i="1"/>
  <c r="F321" i="1"/>
  <c r="O358" i="1"/>
  <c r="U368" i="1"/>
  <c r="U363" i="1"/>
  <c r="G198" i="1"/>
  <c r="F169" i="1"/>
  <c r="G169" i="1"/>
  <c r="E167" i="1"/>
  <c r="AG33" i="1"/>
  <c r="O354" i="1"/>
  <c r="S368" i="1"/>
  <c r="S363" i="1"/>
  <c r="V367" i="1"/>
  <c r="V362" i="1"/>
  <c r="G33" i="1"/>
  <c r="T354" i="1"/>
  <c r="H355" i="1"/>
  <c r="AA366" i="1"/>
  <c r="AA361" i="1"/>
  <c r="X365" i="1"/>
  <c r="X360" i="1"/>
  <c r="X344" i="1"/>
  <c r="X359" i="1" s="1"/>
  <c r="T365" i="1"/>
  <c r="T344" i="1"/>
  <c r="T359" i="1" s="1"/>
  <c r="T360" i="1"/>
  <c r="B303" i="1"/>
  <c r="AG303" i="1" s="1"/>
  <c r="AG305" i="1"/>
  <c r="B358" i="1"/>
  <c r="AG358" i="1" s="1"/>
  <c r="R362" i="1"/>
  <c r="R367" i="1"/>
  <c r="AG12" i="1"/>
  <c r="H363" i="1"/>
  <c r="H368" i="1"/>
  <c r="K367" i="1"/>
  <c r="K362" i="1"/>
  <c r="D231" i="1"/>
  <c r="D228" i="1" s="1"/>
  <c r="F330" i="1"/>
  <c r="G249" i="1"/>
  <c r="F249" i="1"/>
  <c r="E248" i="1"/>
  <c r="Q367" i="1"/>
  <c r="Q362" i="1"/>
  <c r="J349" i="1"/>
  <c r="AB367" i="1"/>
  <c r="AB362" i="1"/>
  <c r="L361" i="1"/>
  <c r="L366" i="1"/>
  <c r="G367" i="1"/>
  <c r="D269" i="1"/>
  <c r="F269" i="1"/>
  <c r="G269" i="1"/>
  <c r="D200" i="1"/>
  <c r="D198" i="1" s="1"/>
  <c r="D204" i="1"/>
  <c r="AG292" i="1"/>
  <c r="B267" i="1"/>
  <c r="AG267" i="1" s="1"/>
  <c r="D234" i="1"/>
  <c r="G123" i="1"/>
  <c r="AA367" i="1"/>
  <c r="AA362" i="1"/>
  <c r="AD361" i="1"/>
  <c r="AD366" i="1"/>
  <c r="U365" i="1"/>
  <c r="U360" i="1"/>
  <c r="U344" i="1"/>
  <c r="Y291" i="1"/>
  <c r="AE360" i="1"/>
  <c r="AE365" i="1"/>
  <c r="AE344" i="1"/>
  <c r="AD368" i="1"/>
  <c r="AD363" i="1"/>
  <c r="F309" i="1"/>
  <c r="F285" i="1"/>
  <c r="F339" i="1"/>
  <c r="G339" i="1"/>
  <c r="D294" i="1"/>
  <c r="D357" i="1" s="1"/>
  <c r="G294" i="1"/>
  <c r="F294" i="1"/>
  <c r="F273" i="1"/>
  <c r="G273" i="1"/>
  <c r="F252" i="1"/>
  <c r="AG252" i="1"/>
  <c r="L363" i="1"/>
  <c r="L368" i="1"/>
  <c r="D353" i="1"/>
  <c r="C362" i="1"/>
  <c r="Z361" i="1"/>
  <c r="Z366" i="1"/>
  <c r="AC365" i="1"/>
  <c r="AC360" i="1"/>
  <c r="AC344" i="1"/>
  <c r="Q365" i="1"/>
  <c r="Q360" i="1"/>
  <c r="Q344" i="1"/>
  <c r="I365" i="1"/>
  <c r="I360" i="1"/>
  <c r="G305" i="1"/>
  <c r="E303" i="1"/>
  <c r="F305" i="1"/>
  <c r="D305" i="1"/>
  <c r="Q291" i="1"/>
  <c r="G260" i="1"/>
  <c r="F260" i="1"/>
  <c r="G231" i="1"/>
  <c r="F231" i="1"/>
  <c r="B155" i="1"/>
  <c r="AG155" i="1" s="1"/>
  <c r="AG156" i="1"/>
  <c r="S357" i="1"/>
  <c r="Y356" i="1"/>
  <c r="Y361" i="1" s="1"/>
  <c r="I356" i="1"/>
  <c r="I354" i="1" s="1"/>
  <c r="AC361" i="1"/>
  <c r="AC366" i="1"/>
  <c r="U361" i="1"/>
  <c r="U366" i="1"/>
  <c r="M361" i="1"/>
  <c r="M366" i="1"/>
  <c r="AE349" i="1"/>
  <c r="W349" i="1"/>
  <c r="O349" i="1"/>
  <c r="F271" i="1"/>
  <c r="G271" i="1"/>
  <c r="D271" i="1"/>
  <c r="H75" i="1"/>
  <c r="H79" i="1"/>
  <c r="F161" i="1"/>
  <c r="G161" i="1"/>
  <c r="D157" i="1"/>
  <c r="D161" i="1"/>
  <c r="C350" i="1"/>
  <c r="C349" i="1" s="1"/>
  <c r="G13" i="1"/>
  <c r="C12" i="1"/>
  <c r="AC367" i="1"/>
  <c r="AC362" i="1"/>
  <c r="U367" i="1"/>
  <c r="U362" i="1"/>
  <c r="AD349" i="1"/>
  <c r="V349" i="1"/>
  <c r="N349" i="1"/>
  <c r="C355" i="1"/>
  <c r="B352" i="1"/>
  <c r="AG352" i="1" s="1"/>
  <c r="AG15" i="1"/>
  <c r="AB361" i="1"/>
  <c r="AB366" i="1"/>
  <c r="AG222" i="1"/>
  <c r="F222" i="1"/>
  <c r="W368" i="1"/>
  <c r="W363" i="1"/>
  <c r="AD347" i="1"/>
  <c r="N362" i="1"/>
  <c r="E358" i="1"/>
  <c r="F35" i="1"/>
  <c r="D35" i="1"/>
  <c r="G35" i="1"/>
  <c r="Q354" i="1"/>
  <c r="F353" i="1"/>
  <c r="G353" i="1"/>
  <c r="P347" i="1"/>
  <c r="H362" i="1"/>
  <c r="T361" i="1"/>
  <c r="T366" i="1"/>
  <c r="D350" i="1"/>
  <c r="F80" i="1"/>
  <c r="G74" i="1"/>
  <c r="D74" i="1"/>
  <c r="D73" i="1" s="1"/>
  <c r="F74" i="1"/>
  <c r="E73" i="1"/>
  <c r="E352" i="1"/>
  <c r="S366" i="1"/>
  <c r="S361" i="1"/>
  <c r="K366" i="1"/>
  <c r="K361" i="1"/>
  <c r="AB349" i="1"/>
  <c r="X349" i="1"/>
  <c r="L349" i="1"/>
  <c r="H349" i="1"/>
  <c r="R360" i="1"/>
  <c r="O348" i="1"/>
  <c r="E346" i="1"/>
  <c r="G124" i="1"/>
  <c r="F124" i="1"/>
  <c r="S367" i="1"/>
  <c r="S362" i="1"/>
  <c r="V361" i="1"/>
  <c r="V366" i="1"/>
  <c r="AG351" i="1"/>
  <c r="D144" i="1"/>
  <c r="D141" i="1" s="1"/>
  <c r="D147" i="1"/>
  <c r="G141" i="1"/>
  <c r="AG34" i="1"/>
  <c r="F34" i="1"/>
  <c r="J354" i="1"/>
  <c r="G250" i="1"/>
  <c r="F250" i="1"/>
  <c r="G76" i="1"/>
  <c r="F76" i="1"/>
  <c r="D76" i="1"/>
  <c r="D347" i="1" s="1"/>
  <c r="Y367" i="1"/>
  <c r="Y362" i="1"/>
  <c r="Z349" i="1"/>
  <c r="S354" i="1"/>
  <c r="X367" i="1"/>
  <c r="X362" i="1"/>
  <c r="X361" i="1"/>
  <c r="X366" i="1"/>
  <c r="D173" i="1"/>
  <c r="D169" i="1"/>
  <c r="D167" i="1" s="1"/>
  <c r="AE368" i="1"/>
  <c r="AE363" i="1"/>
  <c r="L354" i="1"/>
  <c r="W366" i="1"/>
  <c r="W361" i="1"/>
  <c r="R359" i="1"/>
  <c r="D306" i="1"/>
  <c r="G306" i="1"/>
  <c r="F306" i="1"/>
  <c r="G192" i="1"/>
  <c r="F192" i="1"/>
  <c r="F85" i="1"/>
  <c r="G85" i="1"/>
  <c r="X363" i="1"/>
  <c r="X368" i="1"/>
  <c r="R361" i="1"/>
  <c r="R366" i="1"/>
  <c r="M365" i="1"/>
  <c r="M360" i="1"/>
  <c r="M344" i="1"/>
  <c r="M359" i="1" s="1"/>
  <c r="F237" i="1"/>
  <c r="AG127" i="1"/>
  <c r="G58" i="1"/>
  <c r="F58" i="1"/>
  <c r="W360" i="1"/>
  <c r="W365" i="1"/>
  <c r="W344" i="1"/>
  <c r="W359" i="1" s="1"/>
  <c r="B91" i="1"/>
  <c r="AG94" i="1"/>
  <c r="F94" i="1"/>
  <c r="F254" i="1"/>
  <c r="G254" i="1"/>
  <c r="E357" i="1"/>
  <c r="N368" i="1"/>
  <c r="N363" i="1"/>
  <c r="F315" i="1"/>
  <c r="G315" i="1"/>
  <c r="H291" i="1"/>
  <c r="C292" i="1"/>
  <c r="C291" i="1" s="1"/>
  <c r="B228" i="1"/>
  <c r="AG228" i="1" s="1"/>
  <c r="AG229" i="1"/>
  <c r="AG130" i="1"/>
  <c r="B124" i="1"/>
  <c r="B347" i="1" s="1"/>
  <c r="D155" i="1"/>
  <c r="D333" i="1"/>
  <c r="D328" i="1"/>
  <c r="D327" i="1" s="1"/>
  <c r="F279" i="1"/>
  <c r="G279" i="1"/>
  <c r="U349" i="1"/>
  <c r="G204" i="1"/>
  <c r="F204" i="1"/>
  <c r="AG181" i="1"/>
  <c r="B180" i="1"/>
  <c r="AG180" i="1" s="1"/>
  <c r="G82" i="1"/>
  <c r="F82" i="1"/>
  <c r="F240" i="1"/>
  <c r="G240" i="1"/>
  <c r="F156" i="1"/>
  <c r="D81" i="1"/>
  <c r="D97" i="1"/>
  <c r="P357" i="1"/>
  <c r="P354" i="1" s="1"/>
  <c r="AD354" i="1"/>
  <c r="T363" i="1"/>
  <c r="T368" i="1"/>
  <c r="W367" i="1"/>
  <c r="W362" i="1"/>
  <c r="O367" i="1"/>
  <c r="O362" i="1"/>
  <c r="Y365" i="1"/>
  <c r="Y360" i="1"/>
  <c r="Y344" i="1"/>
  <c r="Q349" i="1"/>
  <c r="I349" i="1"/>
  <c r="G147" i="1"/>
  <c r="F147" i="1"/>
  <c r="E292" i="1"/>
  <c r="G234" i="1"/>
  <c r="F234" i="1"/>
  <c r="F144" i="1"/>
  <c r="E121" i="1"/>
  <c r="G105" i="1"/>
  <c r="C103" i="1"/>
  <c r="G103" i="1" s="1"/>
  <c r="Z354" i="1"/>
  <c r="I346" i="1"/>
  <c r="AA345" i="1"/>
  <c r="S345" i="1"/>
  <c r="K345" i="1"/>
  <c r="AC354" i="1"/>
  <c r="E267" i="1"/>
  <c r="D192" i="1"/>
  <c r="D181" i="1"/>
  <c r="D180" i="1" s="1"/>
  <c r="B103" i="1"/>
  <c r="B81" i="1"/>
  <c r="AG105" i="1"/>
  <c r="D80" i="1"/>
  <c r="D85" i="1"/>
  <c r="Y354" i="1"/>
  <c r="D250" i="1"/>
  <c r="D248" i="1" s="1"/>
  <c r="D254" i="1"/>
  <c r="AG37" i="1"/>
  <c r="F37" i="1"/>
  <c r="I357" i="1"/>
  <c r="I362" i="1" s="1"/>
  <c r="Z368" i="1"/>
  <c r="Z363" i="1"/>
  <c r="R368" i="1"/>
  <c r="R363" i="1"/>
  <c r="J368" i="1"/>
  <c r="J363" i="1"/>
  <c r="B348" i="1"/>
  <c r="M367" i="1"/>
  <c r="M362" i="1"/>
  <c r="Z360" i="1"/>
  <c r="Z365" i="1"/>
  <c r="Z344" i="1"/>
  <c r="Z359" i="1" s="1"/>
  <c r="J360" i="1"/>
  <c r="J365" i="1"/>
  <c r="J344" i="1"/>
  <c r="J359" i="1" s="1"/>
  <c r="U354" i="1"/>
  <c r="AC368" i="1"/>
  <c r="AC363" i="1"/>
  <c r="Q368" i="1"/>
  <c r="Q363" i="1"/>
  <c r="I368" i="1"/>
  <c r="I363" i="1"/>
  <c r="AG199" i="1"/>
  <c r="B198" i="1"/>
  <c r="AG198" i="1" s="1"/>
  <c r="G81" i="1"/>
  <c r="K368" i="1"/>
  <c r="K363" i="1"/>
  <c r="Z367" i="1"/>
  <c r="Z362" i="1"/>
  <c r="E351" i="1"/>
  <c r="AG328" i="1"/>
  <c r="B327" i="1"/>
  <c r="AG327" i="1" s="1"/>
  <c r="E355" i="1"/>
  <c r="F32" i="1"/>
  <c r="E31" i="1"/>
  <c r="D32" i="1"/>
  <c r="G32" i="1"/>
  <c r="E348" i="1"/>
  <c r="D12" i="1"/>
  <c r="G173" i="1"/>
  <c r="F173" i="1"/>
  <c r="AA355" i="1"/>
  <c r="AA354" i="1" s="1"/>
  <c r="F33" i="1"/>
  <c r="B355" i="1"/>
  <c r="AG32" i="1"/>
  <c r="B31" i="1"/>
  <c r="AG31" i="1" s="1"/>
  <c r="F15" i="1"/>
  <c r="AE366" i="1"/>
  <c r="AE361" i="1"/>
  <c r="AB365" i="1"/>
  <c r="AB360" i="1"/>
  <c r="AB344" i="1"/>
  <c r="P365" i="1"/>
  <c r="P344" i="1"/>
  <c r="P360" i="1"/>
  <c r="L345" i="1"/>
  <c r="AG345" i="1" s="1"/>
  <c r="G12" i="1"/>
  <c r="F12" i="1"/>
  <c r="B293" i="1"/>
  <c r="AG293" i="1" s="1"/>
  <c r="F216" i="1"/>
  <c r="G216" i="1"/>
  <c r="AE354" i="1"/>
  <c r="AA368" i="1"/>
  <c r="AA363" i="1"/>
  <c r="C363" i="1"/>
  <c r="J362" i="1"/>
  <c r="E79" i="1"/>
  <c r="B350" i="1"/>
  <c r="F350" i="1" s="1"/>
  <c r="D362" i="1" l="1"/>
  <c r="D367" i="1"/>
  <c r="F367" i="1"/>
  <c r="AG347" i="1"/>
  <c r="B367" i="1"/>
  <c r="F347" i="1"/>
  <c r="G352" i="1"/>
  <c r="F352" i="1"/>
  <c r="F303" i="1"/>
  <c r="G303" i="1"/>
  <c r="AC359" i="1"/>
  <c r="B291" i="1"/>
  <c r="AG291" i="1" s="1"/>
  <c r="D356" i="1"/>
  <c r="F248" i="1"/>
  <c r="G248" i="1"/>
  <c r="F77" i="1"/>
  <c r="G77" i="1"/>
  <c r="D77" i="1"/>
  <c r="F155" i="1"/>
  <c r="G155" i="1"/>
  <c r="G355" i="1"/>
  <c r="F355" i="1"/>
  <c r="E354" i="1"/>
  <c r="AG81" i="1"/>
  <c r="B79" i="1"/>
  <c r="AG79" i="1" s="1"/>
  <c r="F81" i="1"/>
  <c r="G267" i="1"/>
  <c r="F267" i="1"/>
  <c r="AA360" i="1"/>
  <c r="AA365" i="1"/>
  <c r="AA344" i="1"/>
  <c r="AA359" i="1" s="1"/>
  <c r="G358" i="1"/>
  <c r="F358" i="1"/>
  <c r="G349" i="1"/>
  <c r="B349" i="1"/>
  <c r="AG349" i="1" s="1"/>
  <c r="AG350" i="1"/>
  <c r="AG355" i="1"/>
  <c r="D355" i="1"/>
  <c r="D354" i="1" s="1"/>
  <c r="D31" i="1"/>
  <c r="I361" i="1"/>
  <c r="I366" i="1"/>
  <c r="G121" i="1"/>
  <c r="E291" i="1"/>
  <c r="D292" i="1"/>
  <c r="E345" i="1"/>
  <c r="G357" i="1"/>
  <c r="G79" i="1"/>
  <c r="G31" i="1"/>
  <c r="F31" i="1"/>
  <c r="K360" i="1"/>
  <c r="K365" i="1"/>
  <c r="K344" i="1"/>
  <c r="K359" i="1" s="1"/>
  <c r="Y359" i="1"/>
  <c r="AG91" i="1"/>
  <c r="F91" i="1"/>
  <c r="B357" i="1"/>
  <c r="AG357" i="1" s="1"/>
  <c r="E361" i="1"/>
  <c r="E366" i="1"/>
  <c r="D346" i="1"/>
  <c r="D358" i="1"/>
  <c r="D348" i="1"/>
  <c r="AD362" i="1"/>
  <c r="AD367" i="1"/>
  <c r="C345" i="1"/>
  <c r="C75" i="1"/>
  <c r="H356" i="1"/>
  <c r="H354" i="1" s="1"/>
  <c r="H346" i="1"/>
  <c r="B75" i="1"/>
  <c r="H73" i="1"/>
  <c r="Q359" i="1"/>
  <c r="F198" i="1"/>
  <c r="AD344" i="1"/>
  <c r="AD359" i="1" s="1"/>
  <c r="F180" i="1"/>
  <c r="G180" i="1"/>
  <c r="F228" i="1"/>
  <c r="G350" i="1"/>
  <c r="E362" i="1"/>
  <c r="O359" i="1"/>
  <c r="L365" i="1"/>
  <c r="L360" i="1"/>
  <c r="L344" i="1"/>
  <c r="L359" i="1" s="1"/>
  <c r="AB359" i="1"/>
  <c r="AG103" i="1"/>
  <c r="F103" i="1"/>
  <c r="P359" i="1"/>
  <c r="E363" i="1"/>
  <c r="G348" i="1"/>
  <c r="G368" i="1" s="1"/>
  <c r="F348" i="1"/>
  <c r="F368" i="1" s="1"/>
  <c r="E368" i="1"/>
  <c r="G351" i="1"/>
  <c r="F351" i="1"/>
  <c r="B363" i="1"/>
  <c r="AG363" i="1" s="1"/>
  <c r="AG348" i="1"/>
  <c r="B368" i="1"/>
  <c r="S360" i="1"/>
  <c r="S365" i="1"/>
  <c r="S344" i="1"/>
  <c r="S359" i="1" s="1"/>
  <c r="D79" i="1"/>
  <c r="AG124" i="1"/>
  <c r="B121" i="1"/>
  <c r="AG121" i="1" s="1"/>
  <c r="F141" i="1"/>
  <c r="O368" i="1"/>
  <c r="O363" i="1"/>
  <c r="P362" i="1"/>
  <c r="P367" i="1"/>
  <c r="D351" i="1"/>
  <c r="D349" i="1" s="1"/>
  <c r="D303" i="1"/>
  <c r="I344" i="1"/>
  <c r="I359" i="1" s="1"/>
  <c r="AE359" i="1"/>
  <c r="U359" i="1"/>
  <c r="F167" i="1"/>
  <c r="G167" i="1"/>
  <c r="V359" i="1"/>
  <c r="G327" i="1"/>
  <c r="F327" i="1"/>
  <c r="B360" i="1"/>
  <c r="H360" i="1"/>
  <c r="F79" i="1" l="1"/>
  <c r="D291" i="1"/>
  <c r="D345" i="1"/>
  <c r="AG360" i="1"/>
  <c r="G75" i="1"/>
  <c r="C73" i="1"/>
  <c r="G73" i="1" s="1"/>
  <c r="C346" i="1"/>
  <c r="C356" i="1"/>
  <c r="D363" i="1"/>
  <c r="D368" i="1"/>
  <c r="F357" i="1"/>
  <c r="G291" i="1"/>
  <c r="F291" i="1"/>
  <c r="F349" i="1"/>
  <c r="H361" i="1"/>
  <c r="H366" i="1"/>
  <c r="H344" i="1"/>
  <c r="H359" i="1" s="1"/>
  <c r="D361" i="1"/>
  <c r="D366" i="1"/>
  <c r="E360" i="1"/>
  <c r="G345" i="1"/>
  <c r="G365" i="1" s="1"/>
  <c r="F345" i="1"/>
  <c r="F365" i="1" s="1"/>
  <c r="E344" i="1"/>
  <c r="E365" i="1"/>
  <c r="AG75" i="1"/>
  <c r="B73" i="1"/>
  <c r="F75" i="1"/>
  <c r="B356" i="1"/>
  <c r="B346" i="1"/>
  <c r="C360" i="1"/>
  <c r="C365" i="1"/>
  <c r="F121" i="1"/>
  <c r="B362" i="1"/>
  <c r="AG362" i="1" s="1"/>
  <c r="AG73" i="1" l="1"/>
  <c r="F73" i="1"/>
  <c r="B361" i="1"/>
  <c r="AG361" i="1" s="1"/>
  <c r="AG346" i="1"/>
  <c r="B366" i="1"/>
  <c r="B344" i="1"/>
  <c r="F346" i="1"/>
  <c r="F366" i="1" s="1"/>
  <c r="C361" i="1"/>
  <c r="C366" i="1"/>
  <c r="G346" i="1"/>
  <c r="G366" i="1" s="1"/>
  <c r="AG356" i="1"/>
  <c r="F356" i="1"/>
  <c r="B354" i="1"/>
  <c r="G356" i="1"/>
  <c r="C354" i="1"/>
  <c r="G354" i="1" s="1"/>
  <c r="D360" i="1"/>
  <c r="D344" i="1"/>
  <c r="D359" i="1" s="1"/>
  <c r="D365" i="1"/>
  <c r="C344" i="1"/>
  <c r="C359" i="1" s="1"/>
  <c r="E359" i="1"/>
  <c r="F344" i="1"/>
  <c r="B359" i="1" l="1"/>
  <c r="AG359" i="1" s="1"/>
  <c r="AG344" i="1"/>
  <c r="G344" i="1"/>
  <c r="AG354" i="1"/>
  <c r="F354" i="1"/>
</calcChain>
</file>

<file path=xl/sharedStrings.xml><?xml version="1.0" encoding="utf-8"?>
<sst xmlns="http://schemas.openxmlformats.org/spreadsheetml/2006/main" count="400" uniqueCount="92">
  <si>
    <t>Комплексный план (сетевой график) по реализации муниципальной программы  "Развитие образования в городе Когалыме"</t>
  </si>
  <si>
    <t>Основные мероприятия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</si>
  <si>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</si>
  <si>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</si>
  <si>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</si>
  <si>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</si>
  <si>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</si>
  <si>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</si>
  <si>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</si>
  <si>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</si>
  <si>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</si>
  <si>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</si>
  <si>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</si>
  <si>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</si>
  <si>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</si>
  <si>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</si>
  <si>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</si>
  <si>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</si>
  <si>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</si>
  <si>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</si>
  <si>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</si>
  <si>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</si>
  <si>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факт</t>
  </si>
  <si>
    <t>план</t>
  </si>
  <si>
    <t>Подпрограмма 1. "Общее образование. Дополнительное образование"</t>
  </si>
  <si>
    <t>Проектная часть</t>
  </si>
  <si>
    <t>П.1.1. Портфель проектов «Образование», региональный проект «Успех каждого ребенка» (III, IV, V)</t>
  </si>
  <si>
    <t>Всего</t>
  </si>
  <si>
    <t>федеральный бюджет</t>
  </si>
  <si>
    <t>бюджет автономного округа</t>
  </si>
  <si>
    <t>бюджет города Когалыма</t>
  </si>
  <si>
    <t>привлеченные средства</t>
  </si>
  <si>
    <t>П.1.1.1. Развитие системы выявления, поддержки, сопровождения и стимулирования одаренных детей в различных сферах деятельности</t>
  </si>
  <si>
    <t xml:space="preserve">П.1.2. Портфель проектов «Образование», региональный проект «Цифровая образовательная среда» (VII, VIII, IX, X)
</t>
  </si>
  <si>
    <t>Процессная часть</t>
  </si>
  <si>
    <t>1.1. Развитие системы дошкольного и общего образования (1, 2, 3)</t>
  </si>
  <si>
    <t>1.1.1. Развитие системы выявления, поддержки, сопровождения и стимулирования одаренных 
детей в различных сферах деятельности</t>
  </si>
  <si>
    <t>1.1.2. 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инициативу, в 
том числе для специалистов 
некоммерческих организаций</t>
  </si>
  <si>
    <t>1.1.3. Создание условий для распространения лучших практик и деятельности немуниципальных (коммерческих, некоммерческих) организаций по предоставлению услуг в сфере образования</t>
  </si>
  <si>
    <t>1.2. Развитие системы дополнительного образования детей (III, VI, 
11, 12, 13)</t>
  </si>
  <si>
    <t>1.2.1. Развитие системы 
доступного дополнительного образования в соответствии с индивидуальными запросами населения, оснащение материально технической базы образовательных организаций</t>
  </si>
  <si>
    <t>1.2.2. Персонифицированное 
финансирование 
дополнительного 
образования детей</t>
  </si>
  <si>
    <t>1.3. Обеспечение реализации 
общеобразовательных программ в образовательных организациях, расположенных на территории города Когалыма (I, II, 4, 12)</t>
  </si>
  <si>
    <t>1.3.1. Обеспечение доступности качественного общего образования в соответствии с современными требованиями, оснащение материально-технической базы образовательных организаций</t>
  </si>
  <si>
    <t xml:space="preserve">1.3.1.1. Иной межбюджетный трансферт, имеющий целевое назначение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
</t>
  </si>
  <si>
    <t>1.3.1.2. Реализация полномочий органов местного самоуправления в сфере 
общего образования</t>
  </si>
  <si>
    <t>1.3.1.3. Субвенции для обеспечения 
государственных гарантий на получение образования и осуществления переданных органам местного самоуправления муниципальных образований Ханты Мансийского автономного округа - Югры отдельных государственных полномочий в области образования в рамках основного мероприятия "Обеспечение реализации основных и дополнительных общеобразовательных программ в образовательных организациях, расположенных на территории Ханты Мансийского автономного округа – Югры" подпрограммы "Общее образование. Дополнительное образование детей" государственной программы "Развитие образования" *</t>
  </si>
  <si>
    <t xml:space="preserve">1.3.1.4. 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в рамках основного мероприятия "Финансовое обеспечение полномочий исполнительного органа государственной власти Ханты-Мансийского автономного округа –Югры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 </t>
  </si>
  <si>
    <t>1.3.2. Субсидии частным организациям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</t>
  </si>
  <si>
    <t xml:space="preserve">1.3.3. Предоставление субсидии частным организациям осуществляющим образовательную деятельность по реализации 
образовательных программ дошкольного образования, расположенных на 
территории города Когалыма (Субвенция ОБ)
</t>
  </si>
  <si>
    <t xml:space="preserve">1.4. Организация отдыха и оздоровления детей (10, 11, 12)
</t>
  </si>
  <si>
    <t>1.4.1. Организация деятельности лагерей с дневным пребыванием детей, лагерей 
труда и отдыха на базах муниципальных учреждений и организаций. Организация отдыха и оздоровления детей в санаторно оздоровительных учреждениях. Организация отдыха и оздоровления детей в загородных стационарных детских оздоровительных лагерях. Организация пеших походов и экспедиций. Участие в практических 
обучающих семинарах по подготовке и повышению квалификации педагогических кадров</t>
  </si>
  <si>
    <t>1.4.2. Организации культурно досуговой деятельности и совершенствование условий 
для развития сферы молодёжного отдыха, 
массовых видов спорта и туризма, обеспечивающих разумное и полезное 
проведение детьми свободного времени, их 
духовно-нравственное развитие</t>
  </si>
  <si>
    <t>Подпрограмма 2. "Система оценки качества образования и информационная прозрачность системы образования города Когалыма"</t>
  </si>
  <si>
    <t>2.1. Развитие системы оценки качества образования, включающей оценку результатов деятельности по реализации 
федерального государственного образовательного стандарта и учет динамики 
достижений каждого обучающегося (1, 2, 3)</t>
  </si>
  <si>
    <t>2.1.1. Организация и проведение 
государственной итоговой аттестации</t>
  </si>
  <si>
    <t>Подпрограмма 3. "Молодёжь города Когалыма"</t>
  </si>
  <si>
    <t>П.3.1. Портфель проектов «Образование», региональный проект «Социальная активность» (показатель VI)</t>
  </si>
  <si>
    <t>П.3.1.1. Организация мероприятий в рамках реализации регионального проекта 
«Социальная активность»</t>
  </si>
  <si>
    <t xml:space="preserve">П.3.2. Портфель проектов «Образование», региональный проект «Патриотическое 
воспитание граждан Российской Федерации» 
(показатель 5, 6)
</t>
  </si>
  <si>
    <t>П.3.2.1. Проведение мероприятий по обеспечению деятельности советников 
директора по воспитанию и взаимодействию с детскими общественными объединениями в образовательных организациях</t>
  </si>
  <si>
    <t>3.1. Создание условий для развития духовно-нравственных и гражданско,- военно -патриотических качеств детей и молодежи ( 5, 6, 7)</t>
  </si>
  <si>
    <t>3.1.1. Организация мероприятий 
по развитию духовно -нравственных и 
гражданско-патриотических качеств 
молодёжи и детей</t>
  </si>
  <si>
    <t xml:space="preserve">3.1.2. Организация и проведение городского конкурса среди общеобразовательных организаций на лучшую подготовку граждан РФ к военной службе
</t>
  </si>
  <si>
    <t>3.2. Создание условий для разностороннего развития, самореализации и роста созидательной активности молодёжи (5, 6, 7, 14)</t>
  </si>
  <si>
    <t>3.2.1. Организация мероприятий, проектов по повышению уровня потенциала и вовлечению молодёжи в творческую деятельность</t>
  </si>
  <si>
    <t xml:space="preserve">3.2.2. Организация мероприятий, проектов по вовлечению молодежи в добровольческую 
деятельность 
</t>
  </si>
  <si>
    <t xml:space="preserve">3.2.3. Поддержка студентов педагогических вузов
</t>
  </si>
  <si>
    <t xml:space="preserve">3.2.4. Субсидии некоммерческим организациям, не являющимся 
государственными (муниципальными), на выполнение функций ресурсного центра поддержки и развития добровольчества в городе Когалыме"
</t>
  </si>
  <si>
    <t>3.3. Обеспечение деятельности учреждения сферы работы с молодёжью и развитие 
его материально технической базы (7, 14)</t>
  </si>
  <si>
    <t>3.3.1. Финансовое и организационное 
сопровождение по исполнению МАУ «МКЦ «Феникс» муниципального задания, укрепление 
материально-технической базы учреждения</t>
  </si>
  <si>
    <t xml:space="preserve">3.3.2. Обеспечение хозяйственного обслуживания и надлежащего состояния учреждения молодежной политики
</t>
  </si>
  <si>
    <t>Подпрограмма 4. "Ресурсное обеспечение в сфере образования"</t>
  </si>
  <si>
    <t xml:space="preserve">П.4.1. Портфель проектов «Образование», 
региональный проект «Современная школа» 
(показатели XI, XIII, XIV, 9)
</t>
  </si>
  <si>
    <t>П.4.1.1. Средняя общеобразовательная 
школа в г. Когалыме (Общеобразовательная 
организация с универсальной безбарьерной средой)» (корректировка, привязка проекта «Средняя общеобразовательная школа в микрорайоне 32 г. Сургута» шифр 1541-ПИ.00.32)</t>
  </si>
  <si>
    <t>П.4.2. Портфель проектов «Демография», 
региональный проект «Содействие занятости» 
(показатели I, II)</t>
  </si>
  <si>
    <t>4.1. Финансовое обеспечение полномочий управления образования и ресурсного центра (1, 2, 3, 4, 8, 10)</t>
  </si>
  <si>
    <t>4.1.1. Финансовое и организационно 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
услуг (выполнение работ)</t>
  </si>
  <si>
    <t>4.1.2. Проведение мероприятий аппаратом управления</t>
  </si>
  <si>
    <t>4.1.3. Финансовое и организационно методическое сопровождение по исполнению МАУ «Информационно ресурсный центр города 
Когалыма» муниципального задания на 
оказание муниципальных услуг (выполнение работ), оснащение материально технической базы 
организации</t>
  </si>
  <si>
    <t xml:space="preserve">4.2. Обеспечение комплексной безопасности в образовательных организациях и 
учреждениях и создание условий для сохранения и укрепления здоровья детей в общеобразовательных организациях (8)
</t>
  </si>
  <si>
    <t>4.2.1. Обеспечение комплексной безопасности и 
комфортных условий образовательной 
деятельности в учреждениях и организациях общего и дополнительного образования</t>
  </si>
  <si>
    <t>4.2.2. Создание системных механизмов сохранения и укрепления здоровья детей 
в образовательных организациях</t>
  </si>
  <si>
    <t>4.2.2.1. Мероприятия по организации бесплатного 
горячего питания обучающихся, получающих 
начальное общее образование в муниципальных образовательных организациях</t>
  </si>
  <si>
    <t>4.2.2.2. Организация питания обучающихся 5-11 классов (не относящиеся к льготной категории)</t>
  </si>
  <si>
    <t>4.2.2.3. Субвенции на социальную поддержку отдельных категорий обучающихся в 
муниципальных общеобразовательных 
организациях, частных общеобразовательных 
организациях, осуществляющих 
образовательную деятельность по имеющим 
государственную аккредитацию основным 
общеобразовательным программам в рамках 
основного мероприятия "Финансовое обеспечение полномочий исполнительного органа государственной власти Ханты-Мансийского автономного округа – Югры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</t>
  </si>
  <si>
    <t>4.3. Развитие материально технической базы 
образовательных организаций (XIV)</t>
  </si>
  <si>
    <t>4.3.1. Развитие инфраструктуры общего и дополнительного образования</t>
  </si>
  <si>
    <t>4.3.2. Капитальный ремонт здания МАОУ СОШ №7</t>
  </si>
  <si>
    <t>ИТОГО по программе, в том числе</t>
  </si>
  <si>
    <t>ПРОЕКТНАЯ ЧАСТЬ в целом по муниципальной программе</t>
  </si>
  <si>
    <t>ПРОЦЕССНАЯ ЧАСТЬ в целом по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</si>
</sst>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 ;[Red]\-#,##0.0\ "/>
    <numFmt numFmtId="165" formatCode="#,##0_ ;[Red]\-#,##0\ "/>
    <numFmt numFmtId="166" formatCode="#,##0.000\ _₽"/>
    <numFmt numFmtId="167" formatCode="#,##0.00\ _₽"/>
    <numFmt numFmtId="168" formatCode="#,##0.00_ ;[Red]\-#,##0.00\ 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0" borderId="0" xfId="0" applyFont="1"/>
    <xf numFmtId="0" fontId="4" fillId="3" borderId="1" xfId="0" applyFont="1" applyFill="1" applyBorder="1" applyAlignment="1">
      <alignment horizontal="left" vertical="top" wrapText="1"/>
    </xf>
    <xf numFmtId="2" fontId="5" fillId="3" borderId="1" xfId="0" applyNumberFormat="1" applyFont="1" applyFill="1" applyBorder="1" applyAlignment="1">
      <alignment horizontal="right" wrapText="1"/>
    </xf>
    <xf numFmtId="2" fontId="7" fillId="3" borderId="1" xfId="0" applyNumberFormat="1" applyFont="1" applyFill="1" applyBorder="1" applyAlignment="1">
      <alignment horizontal="right" wrapText="1"/>
    </xf>
    <xf numFmtId="0" fontId="3" fillId="3" borderId="1" xfId="0" applyFont="1" applyFill="1" applyBorder="1"/>
    <xf numFmtId="2" fontId="3" fillId="0" borderId="0" xfId="0" applyNumberFormat="1" applyFont="1"/>
    <xf numFmtId="166" fontId="4" fillId="3" borderId="1" xfId="0" applyNumberFormat="1" applyFont="1" applyFill="1" applyBorder="1" applyAlignment="1">
      <alignment horizontal="left" wrapText="1"/>
    </xf>
    <xf numFmtId="167" fontId="4" fillId="3" borderId="1" xfId="0" applyNumberFormat="1" applyFont="1" applyFill="1" applyBorder="1" applyAlignment="1">
      <alignment horizontal="right" wrapText="1"/>
    </xf>
    <xf numFmtId="167" fontId="4" fillId="3" borderId="1" xfId="0" applyNumberFormat="1" applyFont="1" applyFill="1" applyBorder="1" applyAlignment="1">
      <alignment vertical="center" wrapText="1"/>
    </xf>
    <xf numFmtId="166" fontId="5" fillId="3" borderId="1" xfId="0" applyNumberFormat="1" applyFont="1" applyFill="1" applyBorder="1" applyAlignment="1">
      <alignment horizontal="left" wrapText="1"/>
    </xf>
    <xf numFmtId="167" fontId="5" fillId="3" borderId="1" xfId="0" applyNumberFormat="1" applyFont="1" applyFill="1" applyBorder="1" applyAlignment="1">
      <alignment horizontal="right" wrapText="1"/>
    </xf>
    <xf numFmtId="166" fontId="5" fillId="4" borderId="1" xfId="0" applyNumberFormat="1" applyFont="1" applyFill="1" applyBorder="1" applyAlignment="1">
      <alignment horizontal="left" vertical="top" wrapText="1"/>
    </xf>
    <xf numFmtId="167" fontId="5" fillId="4" borderId="1" xfId="0" applyNumberFormat="1" applyFont="1" applyFill="1" applyBorder="1" applyAlignment="1">
      <alignment horizontal="right" wrapText="1"/>
    </xf>
    <xf numFmtId="167" fontId="7" fillId="4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/>
    <xf numFmtId="0" fontId="3" fillId="0" borderId="1" xfId="0" applyFont="1" applyBorder="1"/>
    <xf numFmtId="166" fontId="4" fillId="0" borderId="1" xfId="0" applyNumberFormat="1" applyFont="1" applyBorder="1" applyAlignment="1">
      <alignment horizontal="left" wrapText="1"/>
    </xf>
    <xf numFmtId="167" fontId="4" fillId="0" borderId="1" xfId="0" applyNumberFormat="1" applyFont="1" applyBorder="1" applyAlignment="1">
      <alignment horizontal="right" wrapText="1"/>
    </xf>
    <xf numFmtId="167" fontId="4" fillId="0" borderId="1" xfId="0" applyNumberFormat="1" applyFont="1" applyBorder="1" applyAlignment="1">
      <alignment wrapText="1"/>
    </xf>
    <xf numFmtId="166" fontId="5" fillId="0" borderId="1" xfId="0" applyNumberFormat="1" applyFont="1" applyBorder="1" applyAlignment="1">
      <alignment horizontal="left" wrapText="1"/>
    </xf>
    <xf numFmtId="167" fontId="5" fillId="0" borderId="1" xfId="0" applyNumberFormat="1" applyFont="1" applyBorder="1" applyAlignment="1">
      <alignment horizontal="right" wrapText="1"/>
    </xf>
    <xf numFmtId="168" fontId="5" fillId="0" borderId="1" xfId="0" applyNumberFormat="1" applyFont="1" applyBorder="1" applyAlignment="1">
      <alignment horizontal="right"/>
    </xf>
    <xf numFmtId="168" fontId="5" fillId="0" borderId="1" xfId="0" applyNumberFormat="1" applyFont="1" applyBorder="1"/>
    <xf numFmtId="166" fontId="5" fillId="0" borderId="1" xfId="0" applyNumberFormat="1" applyFont="1" applyBorder="1" applyAlignment="1">
      <alignment horizontal="left" vertical="center" wrapText="1"/>
    </xf>
    <xf numFmtId="167" fontId="8" fillId="0" borderId="1" xfId="0" applyNumberFormat="1" applyFont="1" applyBorder="1" applyAlignment="1">
      <alignment horizontal="right" wrapText="1"/>
    </xf>
    <xf numFmtId="166" fontId="5" fillId="0" borderId="1" xfId="0" applyNumberFormat="1" applyFont="1" applyBorder="1" applyAlignment="1">
      <alignment horizontal="left" vertical="top" wrapText="1"/>
    </xf>
    <xf numFmtId="166" fontId="4" fillId="3" borderId="1" xfId="0" applyNumberFormat="1" applyFont="1" applyFill="1" applyBorder="1" applyAlignment="1">
      <alignment horizontal="left" vertical="top" wrapText="1"/>
    </xf>
    <xf numFmtId="167" fontId="8" fillId="3" borderId="1" xfId="0" applyNumberFormat="1" applyFont="1" applyFill="1" applyBorder="1" applyAlignment="1">
      <alignment horizontal="right" wrapText="1"/>
    </xf>
    <xf numFmtId="166" fontId="4" fillId="4" borderId="1" xfId="0" applyNumberFormat="1" applyFont="1" applyFill="1" applyBorder="1" applyAlignment="1">
      <alignment horizontal="left" wrapText="1"/>
    </xf>
    <xf numFmtId="166" fontId="5" fillId="4" borderId="1" xfId="0" applyNumberFormat="1" applyFont="1" applyFill="1" applyBorder="1" applyAlignment="1">
      <alignment horizontal="left" wrapText="1"/>
    </xf>
    <xf numFmtId="167" fontId="4" fillId="3" borderId="1" xfId="0" applyNumberFormat="1" applyFont="1" applyFill="1" applyBorder="1" applyAlignment="1">
      <alignment horizontal="left" wrapText="1"/>
    </xf>
    <xf numFmtId="167" fontId="5" fillId="3" borderId="1" xfId="0" applyNumberFormat="1" applyFont="1" applyFill="1" applyBorder="1" applyAlignment="1">
      <alignment horizontal="left" wrapText="1"/>
    </xf>
    <xf numFmtId="166" fontId="4" fillId="4" borderId="1" xfId="0" applyNumberFormat="1" applyFont="1" applyFill="1" applyBorder="1" applyAlignment="1">
      <alignment horizontal="left" vertical="top" wrapText="1"/>
    </xf>
    <xf numFmtId="167" fontId="4" fillId="4" borderId="1" xfId="0" applyNumberFormat="1" applyFont="1" applyFill="1" applyBorder="1" applyAlignment="1">
      <alignment horizontal="right" wrapText="1"/>
    </xf>
    <xf numFmtId="167" fontId="8" fillId="4" borderId="1" xfId="0" applyNumberFormat="1" applyFont="1" applyFill="1" applyBorder="1" applyAlignment="1">
      <alignment horizontal="right" wrapText="1"/>
    </xf>
    <xf numFmtId="4" fontId="6" fillId="0" borderId="1" xfId="0" applyNumberFormat="1" applyFont="1" applyBorder="1"/>
    <xf numFmtId="0" fontId="6" fillId="0" borderId="1" xfId="0" applyFont="1" applyBorder="1"/>
    <xf numFmtId="2" fontId="6" fillId="0" borderId="0" xfId="0" applyNumberFormat="1" applyFont="1"/>
    <xf numFmtId="166" fontId="5" fillId="3" borderId="1" xfId="0" applyNumberFormat="1" applyFont="1" applyFill="1" applyBorder="1" applyAlignment="1">
      <alignment horizontal="right" wrapText="1"/>
    </xf>
    <xf numFmtId="166" fontId="7" fillId="3" borderId="1" xfId="0" applyNumberFormat="1" applyFont="1" applyFill="1" applyBorder="1" applyAlignment="1">
      <alignment horizontal="right" wrapText="1"/>
    </xf>
    <xf numFmtId="166" fontId="4" fillId="3" borderId="1" xfId="0" applyNumberFormat="1" applyFont="1" applyFill="1" applyBorder="1" applyAlignment="1">
      <alignment horizontal="left" vertical="center" wrapText="1"/>
    </xf>
    <xf numFmtId="166" fontId="4" fillId="3" borderId="1" xfId="0" applyNumberFormat="1" applyFont="1" applyFill="1" applyBorder="1" applyAlignment="1">
      <alignment horizontal="right" wrapText="1"/>
    </xf>
    <xf numFmtId="166" fontId="8" fillId="3" borderId="1" xfId="0" applyNumberFormat="1" applyFont="1" applyFill="1" applyBorder="1" applyAlignment="1">
      <alignment horizontal="right" wrapText="1"/>
    </xf>
    <xf numFmtId="167" fontId="5" fillId="3" borderId="1" xfId="0" applyNumberFormat="1" applyFont="1" applyFill="1" applyBorder="1" applyAlignment="1">
      <alignment vertical="center" wrapText="1"/>
    </xf>
    <xf numFmtId="167" fontId="7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168" fontId="4" fillId="0" borderId="1" xfId="0" applyNumberFormat="1" applyFont="1" applyBorder="1" applyAlignment="1">
      <alignment horizontal="right"/>
    </xf>
    <xf numFmtId="168" fontId="4" fillId="0" borderId="1" xfId="0" applyNumberFormat="1" applyFont="1" applyBorder="1"/>
    <xf numFmtId="166" fontId="4" fillId="5" borderId="1" xfId="0" applyNumberFormat="1" applyFont="1" applyFill="1" applyBorder="1" applyAlignment="1">
      <alignment horizontal="left" wrapText="1"/>
    </xf>
    <xf numFmtId="167" fontId="4" fillId="5" borderId="1" xfId="0" applyNumberFormat="1" applyFont="1" applyFill="1" applyBorder="1" applyAlignment="1">
      <alignment horizontal="right" wrapText="1"/>
    </xf>
    <xf numFmtId="166" fontId="5" fillId="6" borderId="1" xfId="0" applyNumberFormat="1" applyFont="1" applyFill="1" applyBorder="1" applyAlignment="1">
      <alignment horizontal="left" wrapText="1"/>
    </xf>
    <xf numFmtId="167" fontId="5" fillId="6" borderId="1" xfId="0" applyNumberFormat="1" applyFont="1" applyFill="1" applyBorder="1" applyAlignment="1">
      <alignment horizontal="right" wrapText="1"/>
    </xf>
    <xf numFmtId="166" fontId="5" fillId="6" borderId="1" xfId="0" applyNumberFormat="1" applyFont="1" applyFill="1" applyBorder="1" applyAlignment="1">
      <alignment horizontal="left" vertical="center" wrapText="1"/>
    </xf>
    <xf numFmtId="4" fontId="3" fillId="0" borderId="0" xfId="0" applyNumberFormat="1" applyFont="1"/>
    <xf numFmtId="0" fontId="3" fillId="0" borderId="0" xfId="0" applyFont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G372"/>
  <sheetViews>
    <sheetView tabSelected="1" workbookViewId="0">
      <selection sqref="A1:XFD1048576"/>
    </sheetView>
  </sheetViews>
  <sheetFormatPr defaultColWidth="9.140625" defaultRowHeight="18.75" x14ac:dyDescent="0.3"/>
  <cols>
    <col min="1" max="1" width="57.85546875" style="2" customWidth="1"/>
    <col min="2" max="2" width="18.7109375" style="2" customWidth="1"/>
    <col min="3" max="5" width="16.7109375" style="2" customWidth="1"/>
    <col min="6" max="7" width="16.42578125" style="2" customWidth="1"/>
    <col min="8" max="8" width="15.28515625" style="2" customWidth="1"/>
    <col min="9" max="9" width="17.140625" style="2" customWidth="1"/>
    <col min="10" max="10" width="15" style="2" customWidth="1"/>
    <col min="11" max="11" width="13.42578125" style="2" customWidth="1"/>
    <col min="12" max="12" width="15.85546875" style="2" customWidth="1"/>
    <col min="13" max="13" width="13.42578125" style="2" customWidth="1"/>
    <col min="14" max="14" width="15.28515625" style="2" customWidth="1"/>
    <col min="15" max="15" width="13.42578125" style="2" customWidth="1"/>
    <col min="16" max="16" width="15.28515625" style="2" customWidth="1"/>
    <col min="17" max="17" width="13.42578125" style="2" customWidth="1"/>
    <col min="18" max="18" width="15" style="2" customWidth="1"/>
    <col min="19" max="19" width="13.42578125" style="2" customWidth="1"/>
    <col min="20" max="20" width="14.85546875" style="2" customWidth="1"/>
    <col min="21" max="21" width="13.42578125" style="2" customWidth="1"/>
    <col min="22" max="22" width="14.85546875" style="2" customWidth="1"/>
    <col min="23" max="23" width="13.42578125" style="2" customWidth="1"/>
    <col min="24" max="24" width="14.85546875" style="2" customWidth="1"/>
    <col min="25" max="25" width="13.42578125" style="2" customWidth="1"/>
    <col min="26" max="26" width="15.7109375" style="2" customWidth="1"/>
    <col min="27" max="27" width="13.42578125" style="2" customWidth="1"/>
    <col min="28" max="28" width="15.28515625" style="2" customWidth="1"/>
    <col min="29" max="29" width="13.42578125" style="2" customWidth="1"/>
    <col min="30" max="30" width="15.42578125" style="2" customWidth="1"/>
    <col min="31" max="31" width="13.42578125" style="2" customWidth="1"/>
    <col min="32" max="32" width="17.7109375" style="2" customWidth="1"/>
    <col min="33" max="33" width="10.7109375" style="2" customWidth="1"/>
    <col min="34" max="16384" width="9.140625" style="2"/>
  </cols>
  <sheetData>
    <row r="4" spans="1:33" x14ac:dyDescent="0.3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6" spans="1:33" ht="50.25" customHeight="1" x14ac:dyDescent="0.3">
      <c r="A6" s="3" t="s">
        <v>1</v>
      </c>
      <c r="B6" s="4" t="s">
        <v>2</v>
      </c>
      <c r="C6" s="4" t="s">
        <v>2</v>
      </c>
      <c r="D6" s="4" t="s">
        <v>3</v>
      </c>
      <c r="E6" s="4" t="s">
        <v>4</v>
      </c>
      <c r="F6" s="5" t="s">
        <v>5</v>
      </c>
      <c r="G6" s="6"/>
      <c r="H6" s="5" t="s">
        <v>6</v>
      </c>
      <c r="I6" s="7"/>
      <c r="J6" s="5" t="s">
        <v>7</v>
      </c>
      <c r="K6" s="7"/>
      <c r="L6" s="5" t="s">
        <v>8</v>
      </c>
      <c r="M6" s="7"/>
      <c r="N6" s="5" t="s">
        <v>9</v>
      </c>
      <c r="O6" s="7"/>
      <c r="P6" s="5" t="s">
        <v>10</v>
      </c>
      <c r="Q6" s="7"/>
      <c r="R6" s="5" t="s">
        <v>11</v>
      </c>
      <c r="S6" s="7"/>
      <c r="T6" s="5" t="s">
        <v>12</v>
      </c>
      <c r="U6" s="7"/>
      <c r="V6" s="5" t="s">
        <v>13</v>
      </c>
      <c r="W6" s="7"/>
      <c r="X6" s="5" t="s">
        <v>14</v>
      </c>
      <c r="Y6" s="7"/>
      <c r="Z6" s="5" t="s">
        <v>15</v>
      </c>
      <c r="AA6" s="7"/>
      <c r="AB6" s="5" t="s">
        <v>16</v>
      </c>
      <c r="AC6" s="7"/>
      <c r="AD6" s="8" t="s">
        <v>17</v>
      </c>
      <c r="AE6" s="8"/>
      <c r="AF6" s="9" t="s">
        <v>18</v>
      </c>
    </row>
    <row r="7" spans="1:33" ht="56.25" x14ac:dyDescent="0.3">
      <c r="A7" s="3"/>
      <c r="B7" s="10">
        <v>2024</v>
      </c>
      <c r="C7" s="11">
        <v>45323</v>
      </c>
      <c r="D7" s="11">
        <v>45323</v>
      </c>
      <c r="E7" s="11">
        <v>45323</v>
      </c>
      <c r="F7" s="12" t="s">
        <v>19</v>
      </c>
      <c r="G7" s="12" t="s">
        <v>20</v>
      </c>
      <c r="H7" s="13" t="s">
        <v>21</v>
      </c>
      <c r="I7" s="13" t="s">
        <v>22</v>
      </c>
      <c r="J7" s="13" t="s">
        <v>21</v>
      </c>
      <c r="K7" s="13" t="s">
        <v>22</v>
      </c>
      <c r="L7" s="13" t="s">
        <v>21</v>
      </c>
      <c r="M7" s="13" t="s">
        <v>22</v>
      </c>
      <c r="N7" s="13" t="s">
        <v>21</v>
      </c>
      <c r="O7" s="13" t="s">
        <v>22</v>
      </c>
      <c r="P7" s="13" t="s">
        <v>21</v>
      </c>
      <c r="Q7" s="13" t="s">
        <v>22</v>
      </c>
      <c r="R7" s="13" t="s">
        <v>21</v>
      </c>
      <c r="S7" s="13" t="s">
        <v>22</v>
      </c>
      <c r="T7" s="13" t="s">
        <v>21</v>
      </c>
      <c r="U7" s="13" t="s">
        <v>22</v>
      </c>
      <c r="V7" s="13" t="s">
        <v>21</v>
      </c>
      <c r="W7" s="13" t="s">
        <v>22</v>
      </c>
      <c r="X7" s="13" t="s">
        <v>21</v>
      </c>
      <c r="Y7" s="13" t="s">
        <v>22</v>
      </c>
      <c r="Z7" s="13" t="s">
        <v>21</v>
      </c>
      <c r="AA7" s="13" t="s">
        <v>22</v>
      </c>
      <c r="AB7" s="13" t="s">
        <v>21</v>
      </c>
      <c r="AC7" s="13" t="s">
        <v>22</v>
      </c>
      <c r="AD7" s="13" t="s">
        <v>23</v>
      </c>
      <c r="AE7" s="13" t="s">
        <v>22</v>
      </c>
      <c r="AF7" s="14"/>
    </row>
    <row r="8" spans="1:33" x14ac:dyDescent="0.3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5">
        <v>25</v>
      </c>
      <c r="Z8" s="15">
        <v>26</v>
      </c>
      <c r="AA8" s="15">
        <v>27</v>
      </c>
      <c r="AB8" s="15">
        <v>28</v>
      </c>
      <c r="AC8" s="15">
        <v>29</v>
      </c>
      <c r="AD8" s="15">
        <v>30</v>
      </c>
      <c r="AE8" s="15">
        <v>31</v>
      </c>
      <c r="AF8" s="15">
        <v>32</v>
      </c>
    </row>
    <row r="9" spans="1:33" s="19" customFormat="1" x14ac:dyDescent="0.3">
      <c r="A9" s="16" t="s">
        <v>24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8"/>
    </row>
    <row r="10" spans="1:33" s="19" customFormat="1" x14ac:dyDescent="0.3">
      <c r="A10" s="16" t="s">
        <v>25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</row>
    <row r="11" spans="1:33" ht="56.25" customHeight="1" x14ac:dyDescent="0.3">
      <c r="A11" s="20" t="s">
        <v>26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3"/>
      <c r="AG11" s="24">
        <f>B11-H11-J11-L11-N11-P11-R11-T11-V11-X11-Z11-AB11-AD11</f>
        <v>0</v>
      </c>
    </row>
    <row r="12" spans="1:33" x14ac:dyDescent="0.3">
      <c r="A12" s="25" t="s">
        <v>27</v>
      </c>
      <c r="B12" s="26">
        <f>B13+B14+B15+B16</f>
        <v>240</v>
      </c>
      <c r="C12" s="26">
        <f>C13+C14+C15+C16</f>
        <v>0</v>
      </c>
      <c r="D12" s="26">
        <f>D13+D14+D15+D16</f>
        <v>0</v>
      </c>
      <c r="E12" s="26">
        <f>E13+E14+E15+E16</f>
        <v>0</v>
      </c>
      <c r="F12" s="27">
        <f t="shared" ref="F12:F16" si="0">IFERROR(E12/B12*100,0)</f>
        <v>0</v>
      </c>
      <c r="G12" s="27">
        <f t="shared" ref="G12:G16" si="1">IFERROR(E12/C12*100,0)</f>
        <v>0</v>
      </c>
      <c r="H12" s="26">
        <f>H13+H14+H15+H16</f>
        <v>0</v>
      </c>
      <c r="I12" s="26">
        <f t="shared" ref="I12:AE12" si="2">I13+I14+I15+I16</f>
        <v>0</v>
      </c>
      <c r="J12" s="26">
        <f t="shared" si="2"/>
        <v>0</v>
      </c>
      <c r="K12" s="26">
        <f t="shared" si="2"/>
        <v>0</v>
      </c>
      <c r="L12" s="26">
        <f t="shared" si="2"/>
        <v>0</v>
      </c>
      <c r="M12" s="26">
        <f t="shared" si="2"/>
        <v>0</v>
      </c>
      <c r="N12" s="26">
        <f t="shared" si="2"/>
        <v>0</v>
      </c>
      <c r="O12" s="26">
        <f t="shared" si="2"/>
        <v>0</v>
      </c>
      <c r="P12" s="26">
        <f t="shared" si="2"/>
        <v>0</v>
      </c>
      <c r="Q12" s="26">
        <f t="shared" si="2"/>
        <v>0</v>
      </c>
      <c r="R12" s="26">
        <f t="shared" si="2"/>
        <v>0</v>
      </c>
      <c r="S12" s="26">
        <f t="shared" si="2"/>
        <v>0</v>
      </c>
      <c r="T12" s="26">
        <f t="shared" si="2"/>
        <v>0</v>
      </c>
      <c r="U12" s="26">
        <f t="shared" si="2"/>
        <v>0</v>
      </c>
      <c r="V12" s="26">
        <f t="shared" si="2"/>
        <v>100</v>
      </c>
      <c r="W12" s="26">
        <f t="shared" si="2"/>
        <v>0</v>
      </c>
      <c r="X12" s="26">
        <f t="shared" si="2"/>
        <v>0</v>
      </c>
      <c r="Y12" s="26">
        <f t="shared" si="2"/>
        <v>0</v>
      </c>
      <c r="Z12" s="26">
        <f t="shared" si="2"/>
        <v>140</v>
      </c>
      <c r="AA12" s="26">
        <f t="shared" si="2"/>
        <v>0</v>
      </c>
      <c r="AB12" s="26">
        <f t="shared" si="2"/>
        <v>0</v>
      </c>
      <c r="AC12" s="26">
        <f t="shared" si="2"/>
        <v>0</v>
      </c>
      <c r="AD12" s="26">
        <f t="shared" si="2"/>
        <v>0</v>
      </c>
      <c r="AE12" s="26">
        <f t="shared" si="2"/>
        <v>0</v>
      </c>
      <c r="AF12" s="23"/>
      <c r="AG12" s="24">
        <f t="shared" ref="AG12:AG123" si="3">B12-H12-J12-L12-N12-P12-R12-T12-V12-X12-Z12-AB12-AD12</f>
        <v>0</v>
      </c>
    </row>
    <row r="13" spans="1:33" x14ac:dyDescent="0.3">
      <c r="A13" s="28" t="s">
        <v>28</v>
      </c>
      <c r="B13" s="29">
        <f>B19</f>
        <v>0</v>
      </c>
      <c r="C13" s="29">
        <f t="shared" ref="C13:E16" si="4">C19</f>
        <v>0</v>
      </c>
      <c r="D13" s="29">
        <f t="shared" si="4"/>
        <v>0</v>
      </c>
      <c r="E13" s="29">
        <f t="shared" si="4"/>
        <v>0</v>
      </c>
      <c r="F13" s="29">
        <f t="shared" si="0"/>
        <v>0</v>
      </c>
      <c r="G13" s="29">
        <f t="shared" si="1"/>
        <v>0</v>
      </c>
      <c r="H13" s="29">
        <f t="shared" ref="H13:AE16" si="5">H19</f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5"/>
        <v>0</v>
      </c>
      <c r="O13" s="29">
        <f t="shared" si="5"/>
        <v>0</v>
      </c>
      <c r="P13" s="29">
        <f t="shared" si="5"/>
        <v>0</v>
      </c>
      <c r="Q13" s="29">
        <f t="shared" si="5"/>
        <v>0</v>
      </c>
      <c r="R13" s="29">
        <f t="shared" si="5"/>
        <v>0</v>
      </c>
      <c r="S13" s="29">
        <f t="shared" si="5"/>
        <v>0</v>
      </c>
      <c r="T13" s="29">
        <f t="shared" si="5"/>
        <v>0</v>
      </c>
      <c r="U13" s="29">
        <f t="shared" si="5"/>
        <v>0</v>
      </c>
      <c r="V13" s="29">
        <f t="shared" si="5"/>
        <v>0</v>
      </c>
      <c r="W13" s="29">
        <f t="shared" si="5"/>
        <v>0</v>
      </c>
      <c r="X13" s="29">
        <f t="shared" si="5"/>
        <v>0</v>
      </c>
      <c r="Y13" s="29">
        <f t="shared" si="5"/>
        <v>0</v>
      </c>
      <c r="Z13" s="29">
        <f t="shared" si="5"/>
        <v>0</v>
      </c>
      <c r="AA13" s="29">
        <f t="shared" si="5"/>
        <v>0</v>
      </c>
      <c r="AB13" s="29">
        <f t="shared" si="5"/>
        <v>0</v>
      </c>
      <c r="AC13" s="29">
        <f t="shared" si="5"/>
        <v>0</v>
      </c>
      <c r="AD13" s="29">
        <f t="shared" si="5"/>
        <v>0</v>
      </c>
      <c r="AE13" s="29">
        <f t="shared" si="5"/>
        <v>0</v>
      </c>
      <c r="AF13" s="23"/>
      <c r="AG13" s="24">
        <f t="shared" si="3"/>
        <v>0</v>
      </c>
    </row>
    <row r="14" spans="1:33" x14ac:dyDescent="0.3">
      <c r="A14" s="28" t="s">
        <v>29</v>
      </c>
      <c r="B14" s="29">
        <f t="shared" ref="B14:B16" si="6">B20</f>
        <v>0</v>
      </c>
      <c r="C14" s="29">
        <f t="shared" si="4"/>
        <v>0</v>
      </c>
      <c r="D14" s="29">
        <f t="shared" si="4"/>
        <v>0</v>
      </c>
      <c r="E14" s="29">
        <f t="shared" si="4"/>
        <v>0</v>
      </c>
      <c r="F14" s="29">
        <f t="shared" si="0"/>
        <v>0</v>
      </c>
      <c r="G14" s="29">
        <f t="shared" si="1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5"/>
        <v>0</v>
      </c>
      <c r="O14" s="29">
        <f t="shared" si="5"/>
        <v>0</v>
      </c>
      <c r="P14" s="29">
        <f t="shared" si="5"/>
        <v>0</v>
      </c>
      <c r="Q14" s="29">
        <f t="shared" si="5"/>
        <v>0</v>
      </c>
      <c r="R14" s="29">
        <f t="shared" si="5"/>
        <v>0</v>
      </c>
      <c r="S14" s="29">
        <f t="shared" si="5"/>
        <v>0</v>
      </c>
      <c r="T14" s="29">
        <f t="shared" si="5"/>
        <v>0</v>
      </c>
      <c r="U14" s="29">
        <f t="shared" si="5"/>
        <v>0</v>
      </c>
      <c r="V14" s="29">
        <f t="shared" si="5"/>
        <v>0</v>
      </c>
      <c r="W14" s="29">
        <f t="shared" si="5"/>
        <v>0</v>
      </c>
      <c r="X14" s="29">
        <f t="shared" si="5"/>
        <v>0</v>
      </c>
      <c r="Y14" s="29">
        <f t="shared" si="5"/>
        <v>0</v>
      </c>
      <c r="Z14" s="29">
        <f t="shared" si="5"/>
        <v>0</v>
      </c>
      <c r="AA14" s="29">
        <f t="shared" si="5"/>
        <v>0</v>
      </c>
      <c r="AB14" s="29">
        <f t="shared" si="5"/>
        <v>0</v>
      </c>
      <c r="AC14" s="29">
        <f t="shared" si="5"/>
        <v>0</v>
      </c>
      <c r="AD14" s="29">
        <f t="shared" si="5"/>
        <v>0</v>
      </c>
      <c r="AE14" s="29">
        <f t="shared" si="5"/>
        <v>0</v>
      </c>
      <c r="AF14" s="23"/>
      <c r="AG14" s="24">
        <f t="shared" si="3"/>
        <v>0</v>
      </c>
    </row>
    <row r="15" spans="1:33" x14ac:dyDescent="0.3">
      <c r="A15" s="28" t="s">
        <v>30</v>
      </c>
      <c r="B15" s="29">
        <f t="shared" si="6"/>
        <v>240</v>
      </c>
      <c r="C15" s="29">
        <f t="shared" si="4"/>
        <v>0</v>
      </c>
      <c r="D15" s="29">
        <f t="shared" si="4"/>
        <v>0</v>
      </c>
      <c r="E15" s="29">
        <f t="shared" si="4"/>
        <v>0</v>
      </c>
      <c r="F15" s="29">
        <f t="shared" si="0"/>
        <v>0</v>
      </c>
      <c r="G15" s="29">
        <f t="shared" si="1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5"/>
        <v>0</v>
      </c>
      <c r="O15" s="29">
        <f t="shared" si="5"/>
        <v>0</v>
      </c>
      <c r="P15" s="29">
        <f t="shared" si="5"/>
        <v>0</v>
      </c>
      <c r="Q15" s="29">
        <f t="shared" si="5"/>
        <v>0</v>
      </c>
      <c r="R15" s="29">
        <f t="shared" si="5"/>
        <v>0</v>
      </c>
      <c r="S15" s="29">
        <f t="shared" si="5"/>
        <v>0</v>
      </c>
      <c r="T15" s="29">
        <f t="shared" si="5"/>
        <v>0</v>
      </c>
      <c r="U15" s="29">
        <f t="shared" si="5"/>
        <v>0</v>
      </c>
      <c r="V15" s="29">
        <f t="shared" si="5"/>
        <v>100</v>
      </c>
      <c r="W15" s="29">
        <f t="shared" si="5"/>
        <v>0</v>
      </c>
      <c r="X15" s="29">
        <f t="shared" si="5"/>
        <v>0</v>
      </c>
      <c r="Y15" s="29">
        <f t="shared" si="5"/>
        <v>0</v>
      </c>
      <c r="Z15" s="29">
        <f t="shared" si="5"/>
        <v>140</v>
      </c>
      <c r="AA15" s="29">
        <f t="shared" si="5"/>
        <v>0</v>
      </c>
      <c r="AB15" s="29">
        <f t="shared" si="5"/>
        <v>0</v>
      </c>
      <c r="AC15" s="29">
        <f t="shared" si="5"/>
        <v>0</v>
      </c>
      <c r="AD15" s="29">
        <f t="shared" si="5"/>
        <v>0</v>
      </c>
      <c r="AE15" s="29">
        <f t="shared" si="5"/>
        <v>0</v>
      </c>
      <c r="AF15" s="23"/>
      <c r="AG15" s="24">
        <f t="shared" si="3"/>
        <v>0</v>
      </c>
    </row>
    <row r="16" spans="1:33" x14ac:dyDescent="0.3">
      <c r="A16" s="28" t="s">
        <v>31</v>
      </c>
      <c r="B16" s="29">
        <f t="shared" si="6"/>
        <v>0</v>
      </c>
      <c r="C16" s="29">
        <f t="shared" si="4"/>
        <v>0</v>
      </c>
      <c r="D16" s="29">
        <f t="shared" si="4"/>
        <v>0</v>
      </c>
      <c r="E16" s="29">
        <f t="shared" si="4"/>
        <v>0</v>
      </c>
      <c r="F16" s="29">
        <f t="shared" si="0"/>
        <v>0</v>
      </c>
      <c r="G16" s="29">
        <f t="shared" si="1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29">
        <f t="shared" si="5"/>
        <v>0</v>
      </c>
      <c r="P16" s="29">
        <f t="shared" si="5"/>
        <v>0</v>
      </c>
      <c r="Q16" s="29">
        <f t="shared" si="5"/>
        <v>0</v>
      </c>
      <c r="R16" s="29">
        <f t="shared" si="5"/>
        <v>0</v>
      </c>
      <c r="S16" s="29">
        <f t="shared" si="5"/>
        <v>0</v>
      </c>
      <c r="T16" s="29">
        <f t="shared" si="5"/>
        <v>0</v>
      </c>
      <c r="U16" s="29">
        <f t="shared" si="5"/>
        <v>0</v>
      </c>
      <c r="V16" s="29">
        <f t="shared" si="5"/>
        <v>0</v>
      </c>
      <c r="W16" s="29">
        <f t="shared" si="5"/>
        <v>0</v>
      </c>
      <c r="X16" s="29">
        <f t="shared" si="5"/>
        <v>0</v>
      </c>
      <c r="Y16" s="29">
        <f t="shared" si="5"/>
        <v>0</v>
      </c>
      <c r="Z16" s="29">
        <f t="shared" si="5"/>
        <v>0</v>
      </c>
      <c r="AA16" s="29">
        <f t="shared" si="5"/>
        <v>0</v>
      </c>
      <c r="AB16" s="29">
        <f t="shared" si="5"/>
        <v>0</v>
      </c>
      <c r="AC16" s="29">
        <f t="shared" si="5"/>
        <v>0</v>
      </c>
      <c r="AD16" s="29">
        <f t="shared" si="5"/>
        <v>0</v>
      </c>
      <c r="AE16" s="29">
        <f t="shared" si="5"/>
        <v>0</v>
      </c>
      <c r="AF16" s="23"/>
      <c r="AG16" s="24">
        <f t="shared" si="3"/>
        <v>0</v>
      </c>
    </row>
    <row r="17" spans="1:33" ht="84" customHeight="1" x14ac:dyDescent="0.3">
      <c r="A17" s="30" t="s">
        <v>32</v>
      </c>
      <c r="B17" s="31"/>
      <c r="C17" s="32"/>
      <c r="D17" s="32"/>
      <c r="E17" s="32"/>
      <c r="F17" s="32"/>
      <c r="G17" s="32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4"/>
      <c r="AG17" s="24">
        <f t="shared" si="3"/>
        <v>0</v>
      </c>
    </row>
    <row r="18" spans="1:33" x14ac:dyDescent="0.3">
      <c r="A18" s="35" t="s">
        <v>27</v>
      </c>
      <c r="B18" s="36">
        <f>B20+B21+B19+B22</f>
        <v>240</v>
      </c>
      <c r="C18" s="36">
        <f>C20+C21+C19+C22</f>
        <v>0</v>
      </c>
      <c r="D18" s="37">
        <f>D20+D21+D19+D22</f>
        <v>0</v>
      </c>
      <c r="E18" s="36">
        <f>E20+E21+E19+E22</f>
        <v>0</v>
      </c>
      <c r="F18" s="36">
        <f>IFERROR(E18/B18*100,0)</f>
        <v>0</v>
      </c>
      <c r="G18" s="36">
        <f>IFERROR(E18/C18*100,0)</f>
        <v>0</v>
      </c>
      <c r="H18" s="36">
        <f t="shared" ref="H18:AE18" si="7">H20+H21+H19+H22</f>
        <v>0</v>
      </c>
      <c r="I18" s="36">
        <f t="shared" si="7"/>
        <v>0</v>
      </c>
      <c r="J18" s="36">
        <f t="shared" si="7"/>
        <v>0</v>
      </c>
      <c r="K18" s="36">
        <f t="shared" si="7"/>
        <v>0</v>
      </c>
      <c r="L18" s="36">
        <f t="shared" si="7"/>
        <v>0</v>
      </c>
      <c r="M18" s="36">
        <f t="shared" si="7"/>
        <v>0</v>
      </c>
      <c r="N18" s="36">
        <f t="shared" si="7"/>
        <v>0</v>
      </c>
      <c r="O18" s="36">
        <f t="shared" si="7"/>
        <v>0</v>
      </c>
      <c r="P18" s="36">
        <f t="shared" si="7"/>
        <v>0</v>
      </c>
      <c r="Q18" s="36">
        <f t="shared" si="7"/>
        <v>0</v>
      </c>
      <c r="R18" s="36">
        <f t="shared" si="7"/>
        <v>0</v>
      </c>
      <c r="S18" s="36">
        <f t="shared" si="7"/>
        <v>0</v>
      </c>
      <c r="T18" s="36">
        <f t="shared" si="7"/>
        <v>0</v>
      </c>
      <c r="U18" s="36">
        <f t="shared" si="7"/>
        <v>0</v>
      </c>
      <c r="V18" s="36">
        <f t="shared" si="7"/>
        <v>100</v>
      </c>
      <c r="W18" s="36">
        <f t="shared" si="7"/>
        <v>0</v>
      </c>
      <c r="X18" s="36">
        <f t="shared" si="7"/>
        <v>0</v>
      </c>
      <c r="Y18" s="36">
        <f t="shared" si="7"/>
        <v>0</v>
      </c>
      <c r="Z18" s="36">
        <f t="shared" si="7"/>
        <v>140</v>
      </c>
      <c r="AA18" s="36">
        <f t="shared" si="7"/>
        <v>0</v>
      </c>
      <c r="AB18" s="36">
        <f t="shared" si="7"/>
        <v>0</v>
      </c>
      <c r="AC18" s="36">
        <f t="shared" si="7"/>
        <v>0</v>
      </c>
      <c r="AD18" s="36">
        <f t="shared" si="7"/>
        <v>0</v>
      </c>
      <c r="AE18" s="36">
        <f t="shared" si="7"/>
        <v>0</v>
      </c>
      <c r="AF18" s="34"/>
      <c r="AG18" s="24">
        <f t="shared" si="3"/>
        <v>0</v>
      </c>
    </row>
    <row r="19" spans="1:33" x14ac:dyDescent="0.3">
      <c r="A19" s="38" t="s">
        <v>28</v>
      </c>
      <c r="B19" s="39">
        <f t="shared" ref="B19:B21" si="8">J19+L19+N19+P19+R19+T19+V19+X19+Z19+AB19+AD19+H19</f>
        <v>0</v>
      </c>
      <c r="C19" s="40">
        <f>SUM(H19)</f>
        <v>0</v>
      </c>
      <c r="D19" s="41">
        <f>E19</f>
        <v>0</v>
      </c>
      <c r="E19" s="40">
        <f>SUM(I19,K19,M19,O19,Q19,S19,U19,W19,Y19,AA19,AC19,AE19)</f>
        <v>0</v>
      </c>
      <c r="F19" s="39">
        <f>IFERROR(E19/B19*100,0)</f>
        <v>0</v>
      </c>
      <c r="G19" s="39">
        <f>IFERROR(E19/C19*100,0)</f>
        <v>0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4"/>
      <c r="AG19" s="24">
        <f t="shared" si="3"/>
        <v>0</v>
      </c>
    </row>
    <row r="20" spans="1:33" x14ac:dyDescent="0.3">
      <c r="A20" s="38" t="s">
        <v>29</v>
      </c>
      <c r="B20" s="39">
        <f t="shared" si="8"/>
        <v>0</v>
      </c>
      <c r="C20" s="40">
        <f>SUM(H20)</f>
        <v>0</v>
      </c>
      <c r="D20" s="41">
        <f>E20</f>
        <v>0</v>
      </c>
      <c r="E20" s="40">
        <f>SUM(I20,K20,M20,O20,Q20,S20,U20,W20,Y20,AA20,AC20,AE20)</f>
        <v>0</v>
      </c>
      <c r="F20" s="39">
        <f>IFERROR(E20/B20*100,0)</f>
        <v>0</v>
      </c>
      <c r="G20" s="39">
        <f>IFERROR(E20/C20*100,0)</f>
        <v>0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4"/>
      <c r="AG20" s="24">
        <f t="shared" si="3"/>
        <v>0</v>
      </c>
    </row>
    <row r="21" spans="1:33" x14ac:dyDescent="0.3">
      <c r="A21" s="38" t="s">
        <v>30</v>
      </c>
      <c r="B21" s="39">
        <f t="shared" si="8"/>
        <v>240</v>
      </c>
      <c r="C21" s="40">
        <f>SUM(H21)</f>
        <v>0</v>
      </c>
      <c r="D21" s="41">
        <f>E21</f>
        <v>0</v>
      </c>
      <c r="E21" s="40">
        <f>SUM(I21,K21,M21,O21,Q21,S21,U21,W21,Y21,AA21,AC21,AE21)</f>
        <v>0</v>
      </c>
      <c r="F21" s="39">
        <f>IFERROR(E21/B21*100,0)</f>
        <v>0</v>
      </c>
      <c r="G21" s="39">
        <f>IFERROR(E21/C21*100,0)</f>
        <v>0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>
        <v>100</v>
      </c>
      <c r="W21" s="33"/>
      <c r="X21" s="33"/>
      <c r="Y21" s="33"/>
      <c r="Z21" s="33">
        <v>140</v>
      </c>
      <c r="AA21" s="33"/>
      <c r="AB21" s="33"/>
      <c r="AC21" s="33"/>
      <c r="AD21" s="33"/>
      <c r="AE21" s="33"/>
      <c r="AF21" s="34"/>
      <c r="AG21" s="24">
        <f t="shared" si="3"/>
        <v>0</v>
      </c>
    </row>
    <row r="22" spans="1:33" x14ac:dyDescent="0.3">
      <c r="A22" s="38" t="s">
        <v>31</v>
      </c>
      <c r="B22" s="39"/>
      <c r="C22" s="40"/>
      <c r="D22" s="41"/>
      <c r="E22" s="40"/>
      <c r="F22" s="39"/>
      <c r="G22" s="39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4"/>
      <c r="AG22" s="24">
        <f t="shared" si="3"/>
        <v>0</v>
      </c>
    </row>
    <row r="23" spans="1:33" ht="56.25" customHeight="1" x14ac:dyDescent="0.3">
      <c r="A23" s="20" t="s">
        <v>33</v>
      </c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3"/>
      <c r="AG23" s="24">
        <f>B23-H23-J23-L23-N23-P23-R23-T23-V23-X23-Z23-AB23-AD23</f>
        <v>0</v>
      </c>
    </row>
    <row r="24" spans="1:33" x14ac:dyDescent="0.3">
      <c r="A24" s="25" t="s">
        <v>27</v>
      </c>
      <c r="B24" s="26">
        <f>B25+B26+B27+B28</f>
        <v>0</v>
      </c>
      <c r="C24" s="26">
        <f>C25+C26+C27+C28</f>
        <v>0</v>
      </c>
      <c r="D24" s="26">
        <f>D25+D26+D27+D28</f>
        <v>0</v>
      </c>
      <c r="E24" s="26">
        <f>E25+E26+E27+E28</f>
        <v>0</v>
      </c>
      <c r="F24" s="27">
        <f t="shared" ref="F24:F28" si="9">IFERROR(E24/B24*100,0)</f>
        <v>0</v>
      </c>
      <c r="G24" s="27">
        <f t="shared" ref="G24:G28" si="10">IFERROR(E24/C24*100,0)</f>
        <v>0</v>
      </c>
      <c r="H24" s="26">
        <f>H25+H26+H27+H28</f>
        <v>0</v>
      </c>
      <c r="I24" s="26">
        <f t="shared" ref="I24:AE24" si="11">I25+I26+I27+I28</f>
        <v>0</v>
      </c>
      <c r="J24" s="26">
        <f t="shared" si="11"/>
        <v>0</v>
      </c>
      <c r="K24" s="26">
        <f t="shared" si="11"/>
        <v>0</v>
      </c>
      <c r="L24" s="26">
        <f t="shared" si="11"/>
        <v>0</v>
      </c>
      <c r="M24" s="26">
        <f t="shared" si="11"/>
        <v>0</v>
      </c>
      <c r="N24" s="26">
        <f t="shared" si="11"/>
        <v>0</v>
      </c>
      <c r="O24" s="26">
        <f t="shared" si="11"/>
        <v>0</v>
      </c>
      <c r="P24" s="26">
        <f t="shared" si="11"/>
        <v>0</v>
      </c>
      <c r="Q24" s="26">
        <f t="shared" si="11"/>
        <v>0</v>
      </c>
      <c r="R24" s="26">
        <f t="shared" si="11"/>
        <v>0</v>
      </c>
      <c r="S24" s="26">
        <f t="shared" si="11"/>
        <v>0</v>
      </c>
      <c r="T24" s="26">
        <f t="shared" si="11"/>
        <v>0</v>
      </c>
      <c r="U24" s="26">
        <f t="shared" si="11"/>
        <v>0</v>
      </c>
      <c r="V24" s="26">
        <f t="shared" si="11"/>
        <v>0</v>
      </c>
      <c r="W24" s="26">
        <f t="shared" si="11"/>
        <v>0</v>
      </c>
      <c r="X24" s="26">
        <f t="shared" si="11"/>
        <v>0</v>
      </c>
      <c r="Y24" s="26">
        <f t="shared" si="11"/>
        <v>0</v>
      </c>
      <c r="Z24" s="26">
        <f t="shared" si="11"/>
        <v>0</v>
      </c>
      <c r="AA24" s="26">
        <f t="shared" si="11"/>
        <v>0</v>
      </c>
      <c r="AB24" s="26">
        <f t="shared" si="11"/>
        <v>0</v>
      </c>
      <c r="AC24" s="26">
        <f t="shared" si="11"/>
        <v>0</v>
      </c>
      <c r="AD24" s="26">
        <f t="shared" si="11"/>
        <v>0</v>
      </c>
      <c r="AE24" s="26">
        <f t="shared" si="11"/>
        <v>0</v>
      </c>
      <c r="AF24" s="23"/>
      <c r="AG24" s="24">
        <f t="shared" ref="AG24:AG28" si="12">B24-H24-J24-L24-N24-P24-R24-T24-V24-X24-Z24-AB24-AD24</f>
        <v>0</v>
      </c>
    </row>
    <row r="25" spans="1:33" x14ac:dyDescent="0.3">
      <c r="A25" s="28" t="s">
        <v>28</v>
      </c>
      <c r="B25" s="29">
        <f t="shared" ref="B25:B28" si="13">J25+L25+N25+P25+R25+T25+V25+X25+Z25+AB25+AD25+H25</f>
        <v>0</v>
      </c>
      <c r="C25" s="29">
        <f t="shared" ref="C25:C28" si="14">SUM(H25)</f>
        <v>0</v>
      </c>
      <c r="D25" s="29">
        <f t="shared" ref="D25:D28" si="15">E25</f>
        <v>0</v>
      </c>
      <c r="E25" s="29">
        <f t="shared" ref="E25:E28" si="16">SUM(I25,K25,M25,O25,Q25,S25,U25,W25,Y25,AA25,AC25,AE25)</f>
        <v>0</v>
      </c>
      <c r="F25" s="29">
        <f t="shared" si="9"/>
        <v>0</v>
      </c>
      <c r="G25" s="29">
        <f t="shared" si="10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3"/>
      <c r="AG25" s="24">
        <f t="shared" si="12"/>
        <v>0</v>
      </c>
    </row>
    <row r="26" spans="1:33" x14ac:dyDescent="0.3">
      <c r="A26" s="28" t="s">
        <v>29</v>
      </c>
      <c r="B26" s="29">
        <f t="shared" si="13"/>
        <v>0</v>
      </c>
      <c r="C26" s="29">
        <f t="shared" si="14"/>
        <v>0</v>
      </c>
      <c r="D26" s="29">
        <f t="shared" si="15"/>
        <v>0</v>
      </c>
      <c r="E26" s="29">
        <f t="shared" si="16"/>
        <v>0</v>
      </c>
      <c r="F26" s="29">
        <f t="shared" si="9"/>
        <v>0</v>
      </c>
      <c r="G26" s="29">
        <f t="shared" si="10"/>
        <v>0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3"/>
      <c r="AG26" s="24">
        <f t="shared" si="12"/>
        <v>0</v>
      </c>
    </row>
    <row r="27" spans="1:33" x14ac:dyDescent="0.3">
      <c r="A27" s="28" t="s">
        <v>30</v>
      </c>
      <c r="B27" s="29">
        <f t="shared" si="13"/>
        <v>0</v>
      </c>
      <c r="C27" s="29">
        <f t="shared" si="14"/>
        <v>0</v>
      </c>
      <c r="D27" s="29">
        <f t="shared" si="15"/>
        <v>0</v>
      </c>
      <c r="E27" s="29">
        <f t="shared" si="16"/>
        <v>0</v>
      </c>
      <c r="F27" s="29">
        <f t="shared" si="9"/>
        <v>0</v>
      </c>
      <c r="G27" s="29">
        <f t="shared" si="10"/>
        <v>0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3"/>
      <c r="AG27" s="24">
        <f t="shared" si="12"/>
        <v>0</v>
      </c>
    </row>
    <row r="28" spans="1:33" x14ac:dyDescent="0.3">
      <c r="A28" s="28" t="s">
        <v>31</v>
      </c>
      <c r="B28" s="29">
        <f t="shared" si="13"/>
        <v>0</v>
      </c>
      <c r="C28" s="29">
        <f t="shared" si="14"/>
        <v>0</v>
      </c>
      <c r="D28" s="29">
        <f t="shared" si="15"/>
        <v>0</v>
      </c>
      <c r="E28" s="29">
        <f t="shared" si="16"/>
        <v>0</v>
      </c>
      <c r="F28" s="29">
        <f t="shared" si="9"/>
        <v>0</v>
      </c>
      <c r="G28" s="29">
        <f t="shared" si="10"/>
        <v>0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3"/>
      <c r="AG28" s="24">
        <f t="shared" si="12"/>
        <v>0</v>
      </c>
    </row>
    <row r="29" spans="1:33" s="19" customFormat="1" x14ac:dyDescent="0.3">
      <c r="A29" s="16" t="s">
        <v>34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8"/>
      <c r="AG29" s="24">
        <f t="shared" si="3"/>
        <v>0</v>
      </c>
    </row>
    <row r="30" spans="1:33" ht="37.5" x14ac:dyDescent="0.3">
      <c r="A30" s="20" t="s">
        <v>35</v>
      </c>
      <c r="B30" s="21"/>
      <c r="C30" s="22"/>
      <c r="D30" s="22"/>
      <c r="E30" s="22"/>
      <c r="F30" s="22"/>
      <c r="G30" s="22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3"/>
      <c r="AG30" s="24">
        <f t="shared" si="3"/>
        <v>0</v>
      </c>
    </row>
    <row r="31" spans="1:33" x14ac:dyDescent="0.3">
      <c r="A31" s="25" t="s">
        <v>27</v>
      </c>
      <c r="B31" s="26">
        <f>B32+B33+B34+B35</f>
        <v>1859.5</v>
      </c>
      <c r="C31" s="26">
        <f>C32+C33+C34+C35</f>
        <v>300</v>
      </c>
      <c r="D31" s="26">
        <f>D32+D33+D34+D35</f>
        <v>256.2</v>
      </c>
      <c r="E31" s="26">
        <f>E32+E33+E34+E35</f>
        <v>256.2</v>
      </c>
      <c r="F31" s="27">
        <f t="shared" ref="F31:F35" si="17">IFERROR(E31/B31*100,0)</f>
        <v>13.777897284216186</v>
      </c>
      <c r="G31" s="27">
        <f t="shared" ref="G31:G35" si="18">IFERROR(E31/C31*100,0)</f>
        <v>85.399999999999991</v>
      </c>
      <c r="H31" s="26">
        <f>H32+H33+H34+H35</f>
        <v>300</v>
      </c>
      <c r="I31" s="26">
        <f t="shared" ref="I31:AE31" si="19">I32+I33+I34+I35</f>
        <v>256.2</v>
      </c>
      <c r="J31" s="26">
        <f t="shared" si="19"/>
        <v>15</v>
      </c>
      <c r="K31" s="26">
        <f t="shared" si="19"/>
        <v>0</v>
      </c>
      <c r="L31" s="26">
        <f t="shared" si="19"/>
        <v>0</v>
      </c>
      <c r="M31" s="26">
        <f t="shared" si="19"/>
        <v>0</v>
      </c>
      <c r="N31" s="26">
        <f t="shared" si="19"/>
        <v>24.5</v>
      </c>
      <c r="O31" s="26">
        <f t="shared" si="19"/>
        <v>0</v>
      </c>
      <c r="P31" s="26">
        <f t="shared" si="19"/>
        <v>200</v>
      </c>
      <c r="Q31" s="26">
        <f t="shared" si="19"/>
        <v>0</v>
      </c>
      <c r="R31" s="26">
        <f t="shared" si="19"/>
        <v>45</v>
      </c>
      <c r="S31" s="26">
        <f t="shared" si="19"/>
        <v>0</v>
      </c>
      <c r="T31" s="26">
        <f t="shared" si="19"/>
        <v>0</v>
      </c>
      <c r="U31" s="26">
        <f t="shared" si="19"/>
        <v>0</v>
      </c>
      <c r="V31" s="26">
        <f t="shared" si="19"/>
        <v>0</v>
      </c>
      <c r="W31" s="26">
        <f t="shared" si="19"/>
        <v>0</v>
      </c>
      <c r="X31" s="26">
        <f t="shared" si="19"/>
        <v>0</v>
      </c>
      <c r="Y31" s="26">
        <f t="shared" si="19"/>
        <v>0</v>
      </c>
      <c r="Z31" s="26">
        <f t="shared" si="19"/>
        <v>0</v>
      </c>
      <c r="AA31" s="26">
        <f t="shared" si="19"/>
        <v>0</v>
      </c>
      <c r="AB31" s="26">
        <f t="shared" si="19"/>
        <v>0</v>
      </c>
      <c r="AC31" s="26">
        <f t="shared" si="19"/>
        <v>0</v>
      </c>
      <c r="AD31" s="26">
        <f t="shared" si="19"/>
        <v>1275</v>
      </c>
      <c r="AE31" s="26">
        <f t="shared" si="19"/>
        <v>0</v>
      </c>
      <c r="AF31" s="23"/>
      <c r="AG31" s="24">
        <f t="shared" si="3"/>
        <v>0</v>
      </c>
    </row>
    <row r="32" spans="1:33" x14ac:dyDescent="0.3">
      <c r="A32" s="28" t="s">
        <v>28</v>
      </c>
      <c r="B32" s="29">
        <f t="shared" ref="B32:B35" si="20">J32+L32+N32+P32+R32+T32+V32+X32+Z32+AB32+AD32+H32</f>
        <v>0</v>
      </c>
      <c r="C32" s="29">
        <f t="shared" ref="C32:C35" si="21">SUM(H32)</f>
        <v>0</v>
      </c>
      <c r="D32" s="29">
        <f t="shared" ref="D32:D35" si="22">E32</f>
        <v>0</v>
      </c>
      <c r="E32" s="29">
        <f t="shared" ref="E32:E35" si="23">SUM(I32,K32,M32,O32,Q32,S32,U32,W32,Y32,AA32,AC32,AE32)</f>
        <v>0</v>
      </c>
      <c r="F32" s="29">
        <f t="shared" si="17"/>
        <v>0</v>
      </c>
      <c r="G32" s="29">
        <f t="shared" si="18"/>
        <v>0</v>
      </c>
      <c r="H32" s="29">
        <f>H38+H44+H50</f>
        <v>0</v>
      </c>
      <c r="I32" s="29">
        <f t="shared" ref="I32:AE35" si="24">I38+I44+I50</f>
        <v>0</v>
      </c>
      <c r="J32" s="29">
        <f t="shared" si="24"/>
        <v>0</v>
      </c>
      <c r="K32" s="29">
        <f t="shared" si="24"/>
        <v>0</v>
      </c>
      <c r="L32" s="29">
        <f t="shared" si="24"/>
        <v>0</v>
      </c>
      <c r="M32" s="29">
        <f t="shared" si="24"/>
        <v>0</v>
      </c>
      <c r="N32" s="29">
        <f t="shared" si="24"/>
        <v>0</v>
      </c>
      <c r="O32" s="29">
        <f t="shared" si="24"/>
        <v>0</v>
      </c>
      <c r="P32" s="29">
        <f t="shared" si="24"/>
        <v>0</v>
      </c>
      <c r="Q32" s="29">
        <f t="shared" si="24"/>
        <v>0</v>
      </c>
      <c r="R32" s="29">
        <f t="shared" si="24"/>
        <v>0</v>
      </c>
      <c r="S32" s="29">
        <f t="shared" si="24"/>
        <v>0</v>
      </c>
      <c r="T32" s="29">
        <f t="shared" si="24"/>
        <v>0</v>
      </c>
      <c r="U32" s="29">
        <f t="shared" si="24"/>
        <v>0</v>
      </c>
      <c r="V32" s="29">
        <f t="shared" si="24"/>
        <v>0</v>
      </c>
      <c r="W32" s="29">
        <f t="shared" si="24"/>
        <v>0</v>
      </c>
      <c r="X32" s="29">
        <f t="shared" si="24"/>
        <v>0</v>
      </c>
      <c r="Y32" s="29">
        <f t="shared" si="24"/>
        <v>0</v>
      </c>
      <c r="Z32" s="29">
        <f t="shared" si="24"/>
        <v>0</v>
      </c>
      <c r="AA32" s="29">
        <f t="shared" si="24"/>
        <v>0</v>
      </c>
      <c r="AB32" s="29">
        <f t="shared" si="24"/>
        <v>0</v>
      </c>
      <c r="AC32" s="29">
        <f t="shared" si="24"/>
        <v>0</v>
      </c>
      <c r="AD32" s="29">
        <f t="shared" si="24"/>
        <v>0</v>
      </c>
      <c r="AE32" s="29">
        <f t="shared" si="24"/>
        <v>0</v>
      </c>
      <c r="AF32" s="23"/>
      <c r="AG32" s="24">
        <f t="shared" si="3"/>
        <v>0</v>
      </c>
    </row>
    <row r="33" spans="1:33" x14ac:dyDescent="0.3">
      <c r="A33" s="28" t="s">
        <v>29</v>
      </c>
      <c r="B33" s="29">
        <f t="shared" si="20"/>
        <v>0</v>
      </c>
      <c r="C33" s="29">
        <f t="shared" si="21"/>
        <v>0</v>
      </c>
      <c r="D33" s="29">
        <f t="shared" si="22"/>
        <v>0</v>
      </c>
      <c r="E33" s="29">
        <f t="shared" si="23"/>
        <v>0</v>
      </c>
      <c r="F33" s="29">
        <f t="shared" si="17"/>
        <v>0</v>
      </c>
      <c r="G33" s="29">
        <f t="shared" si="18"/>
        <v>0</v>
      </c>
      <c r="H33" s="29">
        <f t="shared" ref="H33:W35" si="25">H39+H45+H51</f>
        <v>0</v>
      </c>
      <c r="I33" s="29">
        <f t="shared" si="25"/>
        <v>0</v>
      </c>
      <c r="J33" s="29">
        <f t="shared" si="25"/>
        <v>0</v>
      </c>
      <c r="K33" s="29">
        <f t="shared" si="25"/>
        <v>0</v>
      </c>
      <c r="L33" s="29">
        <f t="shared" si="25"/>
        <v>0</v>
      </c>
      <c r="M33" s="29">
        <f t="shared" si="25"/>
        <v>0</v>
      </c>
      <c r="N33" s="29">
        <f t="shared" si="25"/>
        <v>0</v>
      </c>
      <c r="O33" s="29">
        <f t="shared" si="25"/>
        <v>0</v>
      </c>
      <c r="P33" s="29">
        <f t="shared" si="25"/>
        <v>0</v>
      </c>
      <c r="Q33" s="29">
        <f t="shared" si="25"/>
        <v>0</v>
      </c>
      <c r="R33" s="29">
        <f t="shared" si="25"/>
        <v>0</v>
      </c>
      <c r="S33" s="29">
        <f t="shared" si="25"/>
        <v>0</v>
      </c>
      <c r="T33" s="29">
        <f t="shared" si="25"/>
        <v>0</v>
      </c>
      <c r="U33" s="29">
        <f t="shared" si="25"/>
        <v>0</v>
      </c>
      <c r="V33" s="29">
        <f t="shared" si="25"/>
        <v>0</v>
      </c>
      <c r="W33" s="29">
        <f t="shared" si="25"/>
        <v>0</v>
      </c>
      <c r="X33" s="29">
        <f t="shared" si="24"/>
        <v>0</v>
      </c>
      <c r="Y33" s="29">
        <f t="shared" si="24"/>
        <v>0</v>
      </c>
      <c r="Z33" s="29">
        <f t="shared" si="24"/>
        <v>0</v>
      </c>
      <c r="AA33" s="29">
        <f t="shared" si="24"/>
        <v>0</v>
      </c>
      <c r="AB33" s="29">
        <f t="shared" si="24"/>
        <v>0</v>
      </c>
      <c r="AC33" s="29">
        <f t="shared" si="24"/>
        <v>0</v>
      </c>
      <c r="AD33" s="29">
        <f t="shared" si="24"/>
        <v>0</v>
      </c>
      <c r="AE33" s="29">
        <f t="shared" si="24"/>
        <v>0</v>
      </c>
      <c r="AF33" s="23"/>
      <c r="AG33" s="24">
        <f t="shared" si="3"/>
        <v>0</v>
      </c>
    </row>
    <row r="34" spans="1:33" x14ac:dyDescent="0.3">
      <c r="A34" s="28" t="s">
        <v>30</v>
      </c>
      <c r="B34" s="29">
        <f t="shared" si="20"/>
        <v>1859.5</v>
      </c>
      <c r="C34" s="29">
        <f t="shared" si="21"/>
        <v>300</v>
      </c>
      <c r="D34" s="29">
        <f t="shared" si="22"/>
        <v>256.2</v>
      </c>
      <c r="E34" s="29">
        <f t="shared" si="23"/>
        <v>256.2</v>
      </c>
      <c r="F34" s="29">
        <f t="shared" si="17"/>
        <v>13.777897284216186</v>
      </c>
      <c r="G34" s="29">
        <f t="shared" si="18"/>
        <v>85.399999999999991</v>
      </c>
      <c r="H34" s="29">
        <f t="shared" si="25"/>
        <v>300</v>
      </c>
      <c r="I34" s="29">
        <f t="shared" si="24"/>
        <v>256.2</v>
      </c>
      <c r="J34" s="29">
        <f t="shared" si="24"/>
        <v>15</v>
      </c>
      <c r="K34" s="29">
        <f t="shared" si="24"/>
        <v>0</v>
      </c>
      <c r="L34" s="29">
        <f t="shared" si="24"/>
        <v>0</v>
      </c>
      <c r="M34" s="29">
        <f t="shared" si="24"/>
        <v>0</v>
      </c>
      <c r="N34" s="29">
        <f t="shared" si="24"/>
        <v>24.5</v>
      </c>
      <c r="O34" s="29">
        <f t="shared" si="24"/>
        <v>0</v>
      </c>
      <c r="P34" s="29">
        <f t="shared" si="24"/>
        <v>200</v>
      </c>
      <c r="Q34" s="29">
        <f t="shared" si="24"/>
        <v>0</v>
      </c>
      <c r="R34" s="29">
        <f t="shared" si="24"/>
        <v>45</v>
      </c>
      <c r="S34" s="29">
        <f t="shared" si="24"/>
        <v>0</v>
      </c>
      <c r="T34" s="29">
        <f t="shared" si="24"/>
        <v>0</v>
      </c>
      <c r="U34" s="29">
        <f t="shared" si="24"/>
        <v>0</v>
      </c>
      <c r="V34" s="29">
        <f t="shared" si="24"/>
        <v>0</v>
      </c>
      <c r="W34" s="29">
        <f t="shared" si="24"/>
        <v>0</v>
      </c>
      <c r="X34" s="29">
        <f t="shared" si="24"/>
        <v>0</v>
      </c>
      <c r="Y34" s="29">
        <f t="shared" si="24"/>
        <v>0</v>
      </c>
      <c r="Z34" s="29">
        <f t="shared" si="24"/>
        <v>0</v>
      </c>
      <c r="AA34" s="29">
        <f t="shared" si="24"/>
        <v>0</v>
      </c>
      <c r="AB34" s="29">
        <f t="shared" si="24"/>
        <v>0</v>
      </c>
      <c r="AC34" s="29">
        <f t="shared" si="24"/>
        <v>0</v>
      </c>
      <c r="AD34" s="29">
        <f t="shared" si="24"/>
        <v>1275</v>
      </c>
      <c r="AE34" s="29">
        <f t="shared" si="24"/>
        <v>0</v>
      </c>
      <c r="AF34" s="23"/>
      <c r="AG34" s="24">
        <f t="shared" si="3"/>
        <v>0</v>
      </c>
    </row>
    <row r="35" spans="1:33" x14ac:dyDescent="0.3">
      <c r="A35" s="28" t="s">
        <v>31</v>
      </c>
      <c r="B35" s="29">
        <f t="shared" si="20"/>
        <v>0</v>
      </c>
      <c r="C35" s="29">
        <f t="shared" si="21"/>
        <v>0</v>
      </c>
      <c r="D35" s="29">
        <f t="shared" si="22"/>
        <v>0</v>
      </c>
      <c r="E35" s="29">
        <f t="shared" si="23"/>
        <v>0</v>
      </c>
      <c r="F35" s="29">
        <f t="shared" si="17"/>
        <v>0</v>
      </c>
      <c r="G35" s="29">
        <f t="shared" si="18"/>
        <v>0</v>
      </c>
      <c r="H35" s="29">
        <f t="shared" si="25"/>
        <v>0</v>
      </c>
      <c r="I35" s="29">
        <f t="shared" si="24"/>
        <v>0</v>
      </c>
      <c r="J35" s="29">
        <f t="shared" si="24"/>
        <v>0</v>
      </c>
      <c r="K35" s="29">
        <f t="shared" si="24"/>
        <v>0</v>
      </c>
      <c r="L35" s="29">
        <f t="shared" si="24"/>
        <v>0</v>
      </c>
      <c r="M35" s="29">
        <f t="shared" si="24"/>
        <v>0</v>
      </c>
      <c r="N35" s="29">
        <f t="shared" si="24"/>
        <v>0</v>
      </c>
      <c r="O35" s="29">
        <f t="shared" si="24"/>
        <v>0</v>
      </c>
      <c r="P35" s="29">
        <f t="shared" si="24"/>
        <v>0</v>
      </c>
      <c r="Q35" s="29">
        <f t="shared" si="24"/>
        <v>0</v>
      </c>
      <c r="R35" s="29">
        <f t="shared" si="24"/>
        <v>0</v>
      </c>
      <c r="S35" s="29">
        <f t="shared" si="24"/>
        <v>0</v>
      </c>
      <c r="T35" s="29">
        <f t="shared" si="24"/>
        <v>0</v>
      </c>
      <c r="U35" s="29">
        <f t="shared" si="24"/>
        <v>0</v>
      </c>
      <c r="V35" s="29">
        <f t="shared" si="24"/>
        <v>0</v>
      </c>
      <c r="W35" s="29">
        <f t="shared" si="24"/>
        <v>0</v>
      </c>
      <c r="X35" s="29">
        <f t="shared" si="24"/>
        <v>0</v>
      </c>
      <c r="Y35" s="29">
        <f t="shared" si="24"/>
        <v>0</v>
      </c>
      <c r="Z35" s="29">
        <f t="shared" si="24"/>
        <v>0</v>
      </c>
      <c r="AA35" s="29">
        <f t="shared" si="24"/>
        <v>0</v>
      </c>
      <c r="AB35" s="29">
        <f t="shared" si="24"/>
        <v>0</v>
      </c>
      <c r="AC35" s="29">
        <f t="shared" si="24"/>
        <v>0</v>
      </c>
      <c r="AD35" s="29">
        <f t="shared" si="24"/>
        <v>0</v>
      </c>
      <c r="AE35" s="29">
        <f t="shared" si="24"/>
        <v>0</v>
      </c>
      <c r="AF35" s="23"/>
      <c r="AG35" s="24">
        <f t="shared" si="3"/>
        <v>0</v>
      </c>
    </row>
    <row r="36" spans="1:33" ht="75" x14ac:dyDescent="0.3">
      <c r="A36" s="30" t="s">
        <v>36</v>
      </c>
      <c r="B36" s="31"/>
      <c r="C36" s="32"/>
      <c r="D36" s="32"/>
      <c r="E36" s="32"/>
      <c r="F36" s="32"/>
      <c r="G36" s="32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4"/>
      <c r="AG36" s="24">
        <f t="shared" si="3"/>
        <v>0</v>
      </c>
    </row>
    <row r="37" spans="1:33" x14ac:dyDescent="0.3">
      <c r="A37" s="35" t="s">
        <v>27</v>
      </c>
      <c r="B37" s="36">
        <f>B39+B40+B38+B41</f>
        <v>1144.5</v>
      </c>
      <c r="C37" s="36">
        <f>C39+C40+C38+C41</f>
        <v>300</v>
      </c>
      <c r="D37" s="37">
        <f>D39+D40+D38+D41</f>
        <v>256.2</v>
      </c>
      <c r="E37" s="36">
        <f>E39+E40+E38+E41</f>
        <v>256.2</v>
      </c>
      <c r="F37" s="36">
        <f>IFERROR(E37/B37*100,0)</f>
        <v>22.38532110091743</v>
      </c>
      <c r="G37" s="36">
        <f>IFERROR(E37/C37*100,0)</f>
        <v>85.399999999999991</v>
      </c>
      <c r="H37" s="36">
        <f t="shared" ref="H37:AE37" si="26">H39+H40+H38+H41</f>
        <v>300</v>
      </c>
      <c r="I37" s="36">
        <f t="shared" si="26"/>
        <v>256.2</v>
      </c>
      <c r="J37" s="36">
        <f t="shared" si="26"/>
        <v>15</v>
      </c>
      <c r="K37" s="36">
        <f t="shared" si="26"/>
        <v>0</v>
      </c>
      <c r="L37" s="36">
        <f t="shared" si="26"/>
        <v>0</v>
      </c>
      <c r="M37" s="36">
        <f t="shared" si="26"/>
        <v>0</v>
      </c>
      <c r="N37" s="36">
        <f t="shared" si="26"/>
        <v>24.5</v>
      </c>
      <c r="O37" s="36">
        <f t="shared" si="26"/>
        <v>0</v>
      </c>
      <c r="P37" s="36">
        <f t="shared" si="26"/>
        <v>200</v>
      </c>
      <c r="Q37" s="36">
        <f t="shared" si="26"/>
        <v>0</v>
      </c>
      <c r="R37" s="36">
        <f t="shared" si="26"/>
        <v>45</v>
      </c>
      <c r="S37" s="36">
        <f t="shared" si="26"/>
        <v>0</v>
      </c>
      <c r="T37" s="36">
        <f t="shared" si="26"/>
        <v>0</v>
      </c>
      <c r="U37" s="36">
        <f t="shared" si="26"/>
        <v>0</v>
      </c>
      <c r="V37" s="36">
        <f t="shared" si="26"/>
        <v>0</v>
      </c>
      <c r="W37" s="36">
        <f t="shared" si="26"/>
        <v>0</v>
      </c>
      <c r="X37" s="36">
        <f t="shared" si="26"/>
        <v>0</v>
      </c>
      <c r="Y37" s="36">
        <f t="shared" si="26"/>
        <v>0</v>
      </c>
      <c r="Z37" s="36">
        <f t="shared" si="26"/>
        <v>0</v>
      </c>
      <c r="AA37" s="36">
        <f t="shared" si="26"/>
        <v>0</v>
      </c>
      <c r="AB37" s="36">
        <f t="shared" si="26"/>
        <v>0</v>
      </c>
      <c r="AC37" s="36">
        <f t="shared" si="26"/>
        <v>0</v>
      </c>
      <c r="AD37" s="36">
        <f t="shared" si="26"/>
        <v>560</v>
      </c>
      <c r="AE37" s="36">
        <f t="shared" si="26"/>
        <v>0</v>
      </c>
      <c r="AF37" s="34"/>
      <c r="AG37" s="24">
        <f t="shared" si="3"/>
        <v>0</v>
      </c>
    </row>
    <row r="38" spans="1:33" x14ac:dyDescent="0.3">
      <c r="A38" s="38" t="s">
        <v>28</v>
      </c>
      <c r="B38" s="39">
        <f t="shared" ref="B38:B40" si="27">J38+L38+N38+P38+R38+T38+V38+X38+Z38+AB38+AD38+H38</f>
        <v>0</v>
      </c>
      <c r="C38" s="40">
        <f>SUM(H38)</f>
        <v>0</v>
      </c>
      <c r="D38" s="41">
        <f>E38</f>
        <v>0</v>
      </c>
      <c r="E38" s="40">
        <f>SUM(I38,K38,M38,O38,Q38,S38,U38,W38,Y38,AA38,AC38,AE38)</f>
        <v>0</v>
      </c>
      <c r="F38" s="39">
        <f>IFERROR(E38/B38*100,0)</f>
        <v>0</v>
      </c>
      <c r="G38" s="39">
        <f>IFERROR(E38/C38*100,0)</f>
        <v>0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4"/>
      <c r="AG38" s="24">
        <f t="shared" si="3"/>
        <v>0</v>
      </c>
    </row>
    <row r="39" spans="1:33" x14ac:dyDescent="0.3">
      <c r="A39" s="38" t="s">
        <v>29</v>
      </c>
      <c r="B39" s="39">
        <f t="shared" si="27"/>
        <v>0</v>
      </c>
      <c r="C39" s="40">
        <f>SUM(H39)</f>
        <v>0</v>
      </c>
      <c r="D39" s="41">
        <f>E39</f>
        <v>0</v>
      </c>
      <c r="E39" s="40">
        <f>SUM(I39,K39,M39,O39,Q39,S39,U39,W39,Y39,AA39,AC39,AE39)</f>
        <v>0</v>
      </c>
      <c r="F39" s="39">
        <f>IFERROR(E39/B39*100,0)</f>
        <v>0</v>
      </c>
      <c r="G39" s="39">
        <f>IFERROR(E39/C39*100,0)</f>
        <v>0</v>
      </c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4"/>
      <c r="AG39" s="24">
        <f t="shared" si="3"/>
        <v>0</v>
      </c>
    </row>
    <row r="40" spans="1:33" x14ac:dyDescent="0.3">
      <c r="A40" s="38" t="s">
        <v>30</v>
      </c>
      <c r="B40" s="39">
        <f t="shared" si="27"/>
        <v>1144.5</v>
      </c>
      <c r="C40" s="40">
        <f>SUM(H40)</f>
        <v>300</v>
      </c>
      <c r="D40" s="41">
        <f>E40</f>
        <v>256.2</v>
      </c>
      <c r="E40" s="40">
        <f>SUM(I40,K40,M40,O40,Q40,S40,U40,W40,Y40,AA40,AC40,AE40)</f>
        <v>256.2</v>
      </c>
      <c r="F40" s="39">
        <f>IFERROR(E40/B40*100,0)</f>
        <v>22.38532110091743</v>
      </c>
      <c r="G40" s="39">
        <f>IFERROR(E40/C40*100,0)</f>
        <v>85.399999999999991</v>
      </c>
      <c r="H40" s="33">
        <v>300</v>
      </c>
      <c r="I40" s="33">
        <v>256.2</v>
      </c>
      <c r="J40" s="33">
        <v>15</v>
      </c>
      <c r="K40" s="33"/>
      <c r="L40" s="33">
        <v>0</v>
      </c>
      <c r="M40" s="33"/>
      <c r="N40" s="33">
        <v>24.5</v>
      </c>
      <c r="O40" s="33"/>
      <c r="P40" s="33">
        <v>200</v>
      </c>
      <c r="Q40" s="33"/>
      <c r="R40" s="33">
        <v>45</v>
      </c>
      <c r="S40" s="33"/>
      <c r="T40" s="33"/>
      <c r="U40" s="33"/>
      <c r="V40" s="33">
        <v>0</v>
      </c>
      <c r="W40" s="33"/>
      <c r="X40" s="33">
        <v>0</v>
      </c>
      <c r="Y40" s="33"/>
      <c r="Z40" s="33">
        <v>0</v>
      </c>
      <c r="AA40" s="33"/>
      <c r="AB40" s="33">
        <v>0</v>
      </c>
      <c r="AC40" s="33"/>
      <c r="AD40" s="33">
        <v>560</v>
      </c>
      <c r="AE40" s="33"/>
      <c r="AF40" s="34"/>
      <c r="AG40" s="24">
        <f t="shared" si="3"/>
        <v>0</v>
      </c>
    </row>
    <row r="41" spans="1:33" x14ac:dyDescent="0.3">
      <c r="A41" s="38" t="s">
        <v>31</v>
      </c>
      <c r="B41" s="39"/>
      <c r="C41" s="40"/>
      <c r="D41" s="41"/>
      <c r="E41" s="40"/>
      <c r="F41" s="39"/>
      <c r="G41" s="39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4"/>
      <c r="AG41" s="24">
        <f t="shared" si="3"/>
        <v>0</v>
      </c>
    </row>
    <row r="42" spans="1:33" ht="146.25" customHeight="1" x14ac:dyDescent="0.3">
      <c r="A42" s="42" t="s">
        <v>37</v>
      </c>
      <c r="B42" s="36"/>
      <c r="C42" s="43"/>
      <c r="D42" s="43"/>
      <c r="E42" s="43"/>
      <c r="F42" s="43"/>
      <c r="G42" s="4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4"/>
      <c r="AG42" s="24">
        <f t="shared" si="3"/>
        <v>0</v>
      </c>
    </row>
    <row r="43" spans="1:33" x14ac:dyDescent="0.3">
      <c r="A43" s="35" t="s">
        <v>27</v>
      </c>
      <c r="B43" s="36">
        <f>B45+B46+B44+B47</f>
        <v>715</v>
      </c>
      <c r="C43" s="36">
        <f>C45+C46+C44+C47</f>
        <v>0</v>
      </c>
      <c r="D43" s="36">
        <f>D45+D46+D44+D47</f>
        <v>0</v>
      </c>
      <c r="E43" s="36">
        <f>E45+E46+E44+E47</f>
        <v>0</v>
      </c>
      <c r="F43" s="36">
        <f>IFERROR(E43/B43*100,0)</f>
        <v>0</v>
      </c>
      <c r="G43" s="36">
        <f>IFERROR(E43/C43*100,0)</f>
        <v>0</v>
      </c>
      <c r="H43" s="36">
        <f t="shared" ref="H43:AE43" si="28">H45+H46+H44+H47</f>
        <v>0</v>
      </c>
      <c r="I43" s="36">
        <f t="shared" si="28"/>
        <v>0</v>
      </c>
      <c r="J43" s="36">
        <f t="shared" si="28"/>
        <v>0</v>
      </c>
      <c r="K43" s="36">
        <f t="shared" si="28"/>
        <v>0</v>
      </c>
      <c r="L43" s="36">
        <f t="shared" si="28"/>
        <v>0</v>
      </c>
      <c r="M43" s="36">
        <f t="shared" si="28"/>
        <v>0</v>
      </c>
      <c r="N43" s="36">
        <f t="shared" si="28"/>
        <v>0</v>
      </c>
      <c r="O43" s="36">
        <f t="shared" si="28"/>
        <v>0</v>
      </c>
      <c r="P43" s="36">
        <f t="shared" si="28"/>
        <v>0</v>
      </c>
      <c r="Q43" s="36">
        <f t="shared" si="28"/>
        <v>0</v>
      </c>
      <c r="R43" s="36">
        <f t="shared" si="28"/>
        <v>0</v>
      </c>
      <c r="S43" s="36">
        <f t="shared" si="28"/>
        <v>0</v>
      </c>
      <c r="T43" s="36">
        <f t="shared" si="28"/>
        <v>0</v>
      </c>
      <c r="U43" s="36">
        <f t="shared" si="28"/>
        <v>0</v>
      </c>
      <c r="V43" s="36">
        <f t="shared" si="28"/>
        <v>0</v>
      </c>
      <c r="W43" s="36">
        <f t="shared" si="28"/>
        <v>0</v>
      </c>
      <c r="X43" s="36">
        <f t="shared" si="28"/>
        <v>0</v>
      </c>
      <c r="Y43" s="36">
        <f t="shared" si="28"/>
        <v>0</v>
      </c>
      <c r="Z43" s="36">
        <f t="shared" si="28"/>
        <v>0</v>
      </c>
      <c r="AA43" s="36">
        <f t="shared" si="28"/>
        <v>0</v>
      </c>
      <c r="AB43" s="36">
        <f t="shared" si="28"/>
        <v>0</v>
      </c>
      <c r="AC43" s="36">
        <f t="shared" si="28"/>
        <v>0</v>
      </c>
      <c r="AD43" s="36">
        <f t="shared" si="28"/>
        <v>715</v>
      </c>
      <c r="AE43" s="36">
        <f t="shared" si="28"/>
        <v>0</v>
      </c>
      <c r="AF43" s="34"/>
      <c r="AG43" s="24">
        <f t="shared" si="3"/>
        <v>0</v>
      </c>
    </row>
    <row r="44" spans="1:33" x14ac:dyDescent="0.3">
      <c r="A44" s="38" t="s">
        <v>28</v>
      </c>
      <c r="B44" s="39"/>
      <c r="C44" s="40"/>
      <c r="D44" s="41"/>
      <c r="E44" s="40"/>
      <c r="F44" s="39"/>
      <c r="G44" s="39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4"/>
      <c r="AG44" s="24">
        <f t="shared" si="3"/>
        <v>0</v>
      </c>
    </row>
    <row r="45" spans="1:33" x14ac:dyDescent="0.3">
      <c r="A45" s="38" t="s">
        <v>29</v>
      </c>
      <c r="B45" s="39"/>
      <c r="C45" s="40"/>
      <c r="D45" s="41"/>
      <c r="E45" s="40"/>
      <c r="F45" s="39"/>
      <c r="G45" s="39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4"/>
      <c r="AG45" s="24">
        <f t="shared" si="3"/>
        <v>0</v>
      </c>
    </row>
    <row r="46" spans="1:33" x14ac:dyDescent="0.3">
      <c r="A46" s="38" t="s">
        <v>30</v>
      </c>
      <c r="B46" s="39">
        <f t="shared" ref="B46" si="29">J46+L46+N46+P46+R46+T46+V46+X46+Z46+AB46+AD46+H46</f>
        <v>715</v>
      </c>
      <c r="C46" s="40">
        <f>SUM(H46)</f>
        <v>0</v>
      </c>
      <c r="D46" s="41">
        <f>E46</f>
        <v>0</v>
      </c>
      <c r="E46" s="40">
        <f>SUM(I46,K46,M46,O46,Q46,S46,U46,W46,Y46,AA46,AC46,AE46)</f>
        <v>0</v>
      </c>
      <c r="F46" s="39">
        <f>IFERROR(E46/B46*100,0)</f>
        <v>0</v>
      </c>
      <c r="G46" s="39">
        <f>IFERROR(E46/C46*100,0)</f>
        <v>0</v>
      </c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>
        <v>715</v>
      </c>
      <c r="AE46" s="33"/>
      <c r="AF46" s="34"/>
      <c r="AG46" s="24">
        <f t="shared" si="3"/>
        <v>0</v>
      </c>
    </row>
    <row r="47" spans="1:33" x14ac:dyDescent="0.3">
      <c r="A47" s="38" t="s">
        <v>31</v>
      </c>
      <c r="B47" s="39"/>
      <c r="C47" s="40"/>
      <c r="D47" s="41"/>
      <c r="E47" s="40"/>
      <c r="F47" s="39"/>
      <c r="G47" s="39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4"/>
      <c r="AG47" s="24">
        <f t="shared" si="3"/>
        <v>0</v>
      </c>
    </row>
    <row r="48" spans="1:33" ht="93.75" x14ac:dyDescent="0.3">
      <c r="A48" s="44" t="s">
        <v>38</v>
      </c>
      <c r="B48" s="36"/>
      <c r="C48" s="43"/>
      <c r="D48" s="43"/>
      <c r="E48" s="43"/>
      <c r="F48" s="43"/>
      <c r="G48" s="4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4"/>
      <c r="AG48" s="24">
        <f t="shared" si="3"/>
        <v>0</v>
      </c>
    </row>
    <row r="49" spans="1:33" x14ac:dyDescent="0.3">
      <c r="A49" s="35" t="s">
        <v>27</v>
      </c>
      <c r="B49" s="36">
        <f>B51+B52+B50+B53</f>
        <v>0</v>
      </c>
      <c r="C49" s="36">
        <f>C51+C52+C50+C53</f>
        <v>0</v>
      </c>
      <c r="D49" s="36">
        <f>D51+D52+D50+D53</f>
        <v>0</v>
      </c>
      <c r="E49" s="36">
        <f>E51+E52+E50+E53</f>
        <v>0</v>
      </c>
      <c r="F49" s="36">
        <f>IFERROR(E49/B49*100,0)</f>
        <v>0</v>
      </c>
      <c r="G49" s="36">
        <f>IFERROR(E49/C49*100,0)</f>
        <v>0</v>
      </c>
      <c r="H49" s="36">
        <f t="shared" ref="H49:AE49" si="30">H51+H52+H50+H53</f>
        <v>0</v>
      </c>
      <c r="I49" s="36">
        <f t="shared" si="30"/>
        <v>0</v>
      </c>
      <c r="J49" s="36">
        <f t="shared" si="30"/>
        <v>0</v>
      </c>
      <c r="K49" s="36">
        <f t="shared" si="30"/>
        <v>0</v>
      </c>
      <c r="L49" s="36">
        <f t="shared" si="30"/>
        <v>0</v>
      </c>
      <c r="M49" s="36">
        <f t="shared" si="30"/>
        <v>0</v>
      </c>
      <c r="N49" s="36">
        <f t="shared" si="30"/>
        <v>0</v>
      </c>
      <c r="O49" s="36">
        <f t="shared" si="30"/>
        <v>0</v>
      </c>
      <c r="P49" s="36">
        <f t="shared" si="30"/>
        <v>0</v>
      </c>
      <c r="Q49" s="36">
        <f t="shared" si="30"/>
        <v>0</v>
      </c>
      <c r="R49" s="36">
        <f t="shared" si="30"/>
        <v>0</v>
      </c>
      <c r="S49" s="36">
        <f t="shared" si="30"/>
        <v>0</v>
      </c>
      <c r="T49" s="36">
        <f t="shared" si="30"/>
        <v>0</v>
      </c>
      <c r="U49" s="36">
        <f t="shared" si="30"/>
        <v>0</v>
      </c>
      <c r="V49" s="36">
        <f t="shared" si="30"/>
        <v>0</v>
      </c>
      <c r="W49" s="36">
        <f t="shared" si="30"/>
        <v>0</v>
      </c>
      <c r="X49" s="36">
        <f t="shared" si="30"/>
        <v>0</v>
      </c>
      <c r="Y49" s="36">
        <f t="shared" si="30"/>
        <v>0</v>
      </c>
      <c r="Z49" s="36">
        <f t="shared" si="30"/>
        <v>0</v>
      </c>
      <c r="AA49" s="36">
        <f t="shared" si="30"/>
        <v>0</v>
      </c>
      <c r="AB49" s="36">
        <f t="shared" si="30"/>
        <v>0</v>
      </c>
      <c r="AC49" s="36">
        <f t="shared" si="30"/>
        <v>0</v>
      </c>
      <c r="AD49" s="36">
        <f t="shared" si="30"/>
        <v>0</v>
      </c>
      <c r="AE49" s="36">
        <f t="shared" si="30"/>
        <v>0</v>
      </c>
      <c r="AF49" s="34"/>
      <c r="AG49" s="24">
        <f t="shared" si="3"/>
        <v>0</v>
      </c>
    </row>
    <row r="50" spans="1:33" x14ac:dyDescent="0.3">
      <c r="A50" s="38" t="s">
        <v>28</v>
      </c>
      <c r="B50" s="39"/>
      <c r="C50" s="40"/>
      <c r="D50" s="41"/>
      <c r="E50" s="40"/>
      <c r="F50" s="39"/>
      <c r="G50" s="39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4"/>
      <c r="AG50" s="24">
        <f t="shared" si="3"/>
        <v>0</v>
      </c>
    </row>
    <row r="51" spans="1:33" x14ac:dyDescent="0.3">
      <c r="A51" s="38" t="s">
        <v>29</v>
      </c>
      <c r="B51" s="39"/>
      <c r="C51" s="40"/>
      <c r="D51" s="41"/>
      <c r="E51" s="40"/>
      <c r="F51" s="39"/>
      <c r="G51" s="39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4"/>
      <c r="AG51" s="24">
        <f t="shared" si="3"/>
        <v>0</v>
      </c>
    </row>
    <row r="52" spans="1:33" x14ac:dyDescent="0.3">
      <c r="A52" s="38" t="s">
        <v>30</v>
      </c>
      <c r="B52" s="39">
        <f>J52+L52+N52+P52+R52+T52+V52+X52+Z52+AB52+AD52+H52</f>
        <v>0</v>
      </c>
      <c r="C52" s="40">
        <f>SUM(H52)</f>
        <v>0</v>
      </c>
      <c r="D52" s="41">
        <f>E52</f>
        <v>0</v>
      </c>
      <c r="E52" s="40">
        <f>SUM(I52,K52,M52,O52,Q52,S52,U52,W52,Y52,AA52,AC52,AE52)</f>
        <v>0</v>
      </c>
      <c r="F52" s="39">
        <f>IFERROR(E52/B52*100,0)</f>
        <v>0</v>
      </c>
      <c r="G52" s="39">
        <f>IFERROR(E52/C52*100,0)</f>
        <v>0</v>
      </c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4"/>
      <c r="AG52" s="24">
        <f t="shared" si="3"/>
        <v>0</v>
      </c>
    </row>
    <row r="53" spans="1:33" x14ac:dyDescent="0.3">
      <c r="A53" s="38" t="s">
        <v>31</v>
      </c>
      <c r="B53" s="39"/>
      <c r="C53" s="40"/>
      <c r="D53" s="41"/>
      <c r="E53" s="40"/>
      <c r="F53" s="39"/>
      <c r="G53" s="39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4"/>
      <c r="AG53" s="24">
        <f t="shared" si="3"/>
        <v>0</v>
      </c>
    </row>
    <row r="54" spans="1:33" ht="56.25" x14ac:dyDescent="0.3">
      <c r="A54" s="45" t="s">
        <v>39</v>
      </c>
      <c r="B54" s="2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23"/>
      <c r="AG54" s="24">
        <f t="shared" si="3"/>
        <v>0</v>
      </c>
    </row>
    <row r="55" spans="1:33" x14ac:dyDescent="0.3">
      <c r="A55" s="25" t="s">
        <v>27</v>
      </c>
      <c r="B55" s="26">
        <f>B56+B57+B58</f>
        <v>69891.199989999994</v>
      </c>
      <c r="C55" s="26">
        <f>C56+C57+C58</f>
        <v>3972.4462899999999</v>
      </c>
      <c r="D55" s="26">
        <f>D56+D57+D58</f>
        <v>946.6</v>
      </c>
      <c r="E55" s="26">
        <f>E56+E57+E58</f>
        <v>946.6</v>
      </c>
      <c r="F55" s="27">
        <f t="shared" ref="F55:F59" si="31">IFERROR(E55/B55*100,0)</f>
        <v>1.3543908247897292</v>
      </c>
      <c r="G55" s="27">
        <f t="shared" ref="G55:G59" si="32">IFERROR(E55/C55*100,0)</f>
        <v>23.829145340061981</v>
      </c>
      <c r="H55" s="26">
        <f t="shared" ref="H55:AE55" si="33">H56+H57+H58</f>
        <v>3972.4462899999999</v>
      </c>
      <c r="I55" s="26">
        <f t="shared" si="33"/>
        <v>946.6</v>
      </c>
      <c r="J55" s="26">
        <f t="shared" si="33"/>
        <v>5017.8007200000002</v>
      </c>
      <c r="K55" s="26">
        <f t="shared" si="33"/>
        <v>0</v>
      </c>
      <c r="L55" s="26">
        <f t="shared" si="33"/>
        <v>4636.2831399999995</v>
      </c>
      <c r="M55" s="26">
        <f t="shared" si="33"/>
        <v>0</v>
      </c>
      <c r="N55" s="26">
        <f t="shared" si="33"/>
        <v>4162.2995900000005</v>
      </c>
      <c r="O55" s="26">
        <f t="shared" si="33"/>
        <v>0</v>
      </c>
      <c r="P55" s="26">
        <f t="shared" si="33"/>
        <v>7126.4871299999995</v>
      </c>
      <c r="Q55" s="26">
        <f t="shared" si="33"/>
        <v>0</v>
      </c>
      <c r="R55" s="26">
        <f t="shared" si="33"/>
        <v>1710.10878</v>
      </c>
      <c r="S55" s="26">
        <f t="shared" si="33"/>
        <v>0</v>
      </c>
      <c r="T55" s="26">
        <f t="shared" si="33"/>
        <v>724.66098</v>
      </c>
      <c r="U55" s="26">
        <f t="shared" si="33"/>
        <v>0</v>
      </c>
      <c r="V55" s="26">
        <f t="shared" si="33"/>
        <v>732.44828000000007</v>
      </c>
      <c r="W55" s="26">
        <f t="shared" si="33"/>
        <v>0</v>
      </c>
      <c r="X55" s="26">
        <f t="shared" si="33"/>
        <v>3753.5122000000001</v>
      </c>
      <c r="Y55" s="26">
        <f t="shared" si="33"/>
        <v>0</v>
      </c>
      <c r="Z55" s="26">
        <f t="shared" si="33"/>
        <v>3761.2329399999999</v>
      </c>
      <c r="AA55" s="26">
        <f t="shared" si="33"/>
        <v>0</v>
      </c>
      <c r="AB55" s="26">
        <f t="shared" si="33"/>
        <v>3827.36879</v>
      </c>
      <c r="AC55" s="26">
        <f t="shared" si="33"/>
        <v>0</v>
      </c>
      <c r="AD55" s="26">
        <f t="shared" si="33"/>
        <v>30466.551149999999</v>
      </c>
      <c r="AE55" s="26">
        <f t="shared" si="33"/>
        <v>0</v>
      </c>
      <c r="AF55" s="23"/>
      <c r="AG55" s="24">
        <f t="shared" si="3"/>
        <v>0</v>
      </c>
    </row>
    <row r="56" spans="1:33" x14ac:dyDescent="0.3">
      <c r="A56" s="28" t="s">
        <v>28</v>
      </c>
      <c r="B56" s="29">
        <f>B62+B68</f>
        <v>0</v>
      </c>
      <c r="C56" s="29">
        <f t="shared" ref="C56:E56" si="34">C62+C68</f>
        <v>0</v>
      </c>
      <c r="D56" s="29">
        <f t="shared" si="34"/>
        <v>0</v>
      </c>
      <c r="E56" s="29">
        <f t="shared" si="34"/>
        <v>0</v>
      </c>
      <c r="F56" s="29">
        <f t="shared" si="31"/>
        <v>0</v>
      </c>
      <c r="G56" s="29">
        <f t="shared" si="32"/>
        <v>0</v>
      </c>
      <c r="H56" s="29">
        <f t="shared" ref="H56:AE59" si="35">H62+H68</f>
        <v>0</v>
      </c>
      <c r="I56" s="29">
        <f t="shared" si="35"/>
        <v>0</v>
      </c>
      <c r="J56" s="29">
        <f t="shared" si="35"/>
        <v>0</v>
      </c>
      <c r="K56" s="29">
        <f t="shared" si="35"/>
        <v>0</v>
      </c>
      <c r="L56" s="29">
        <f t="shared" si="35"/>
        <v>0</v>
      </c>
      <c r="M56" s="29">
        <f t="shared" si="35"/>
        <v>0</v>
      </c>
      <c r="N56" s="29">
        <f t="shared" si="35"/>
        <v>0</v>
      </c>
      <c r="O56" s="29">
        <f t="shared" si="35"/>
        <v>0</v>
      </c>
      <c r="P56" s="29">
        <f t="shared" si="35"/>
        <v>0</v>
      </c>
      <c r="Q56" s="29">
        <f t="shared" si="35"/>
        <v>0</v>
      </c>
      <c r="R56" s="29">
        <f t="shared" si="35"/>
        <v>0</v>
      </c>
      <c r="S56" s="29">
        <f t="shared" si="35"/>
        <v>0</v>
      </c>
      <c r="T56" s="29">
        <f t="shared" si="35"/>
        <v>0</v>
      </c>
      <c r="U56" s="29">
        <f t="shared" si="35"/>
        <v>0</v>
      </c>
      <c r="V56" s="29">
        <f t="shared" si="35"/>
        <v>0</v>
      </c>
      <c r="W56" s="29">
        <f t="shared" si="35"/>
        <v>0</v>
      </c>
      <c r="X56" s="29">
        <f t="shared" si="35"/>
        <v>0</v>
      </c>
      <c r="Y56" s="29">
        <f t="shared" si="35"/>
        <v>0</v>
      </c>
      <c r="Z56" s="29">
        <f t="shared" si="35"/>
        <v>0</v>
      </c>
      <c r="AA56" s="29">
        <f t="shared" si="35"/>
        <v>0</v>
      </c>
      <c r="AB56" s="29">
        <f t="shared" si="35"/>
        <v>0</v>
      </c>
      <c r="AC56" s="29">
        <f t="shared" si="35"/>
        <v>0</v>
      </c>
      <c r="AD56" s="29">
        <f t="shared" si="35"/>
        <v>0</v>
      </c>
      <c r="AE56" s="29">
        <f t="shared" si="35"/>
        <v>0</v>
      </c>
      <c r="AF56" s="23"/>
      <c r="AG56" s="24">
        <f t="shared" si="3"/>
        <v>0</v>
      </c>
    </row>
    <row r="57" spans="1:33" x14ac:dyDescent="0.3">
      <c r="A57" s="28" t="s">
        <v>29</v>
      </c>
      <c r="B57" s="29">
        <f t="shared" ref="B57:E59" si="36">B63+B69</f>
        <v>0</v>
      </c>
      <c r="C57" s="29">
        <f t="shared" si="36"/>
        <v>0</v>
      </c>
      <c r="D57" s="29">
        <f t="shared" si="36"/>
        <v>0</v>
      </c>
      <c r="E57" s="29">
        <f t="shared" si="36"/>
        <v>0</v>
      </c>
      <c r="F57" s="29">
        <f t="shared" si="31"/>
        <v>0</v>
      </c>
      <c r="G57" s="29">
        <f t="shared" si="32"/>
        <v>0</v>
      </c>
      <c r="H57" s="29">
        <f t="shared" si="35"/>
        <v>0</v>
      </c>
      <c r="I57" s="29">
        <f t="shared" si="35"/>
        <v>0</v>
      </c>
      <c r="J57" s="29">
        <f t="shared" si="35"/>
        <v>0</v>
      </c>
      <c r="K57" s="29">
        <f t="shared" si="35"/>
        <v>0</v>
      </c>
      <c r="L57" s="29">
        <f t="shared" si="35"/>
        <v>0</v>
      </c>
      <c r="M57" s="29">
        <f t="shared" si="35"/>
        <v>0</v>
      </c>
      <c r="N57" s="29">
        <f t="shared" si="35"/>
        <v>0</v>
      </c>
      <c r="O57" s="29">
        <f t="shared" si="35"/>
        <v>0</v>
      </c>
      <c r="P57" s="29">
        <f t="shared" si="35"/>
        <v>0</v>
      </c>
      <c r="Q57" s="29">
        <f t="shared" si="35"/>
        <v>0</v>
      </c>
      <c r="R57" s="29">
        <f t="shared" si="35"/>
        <v>0</v>
      </c>
      <c r="S57" s="29">
        <f t="shared" si="35"/>
        <v>0</v>
      </c>
      <c r="T57" s="29">
        <f t="shared" si="35"/>
        <v>0</v>
      </c>
      <c r="U57" s="29">
        <f t="shared" si="35"/>
        <v>0</v>
      </c>
      <c r="V57" s="29">
        <f t="shared" si="35"/>
        <v>0</v>
      </c>
      <c r="W57" s="29">
        <f t="shared" si="35"/>
        <v>0</v>
      </c>
      <c r="X57" s="29">
        <f t="shared" si="35"/>
        <v>0</v>
      </c>
      <c r="Y57" s="29">
        <f t="shared" si="35"/>
        <v>0</v>
      </c>
      <c r="Z57" s="29">
        <f t="shared" si="35"/>
        <v>0</v>
      </c>
      <c r="AA57" s="29">
        <f t="shared" si="35"/>
        <v>0</v>
      </c>
      <c r="AB57" s="29">
        <f t="shared" si="35"/>
        <v>0</v>
      </c>
      <c r="AC57" s="29">
        <f t="shared" si="35"/>
        <v>0</v>
      </c>
      <c r="AD57" s="29">
        <f t="shared" si="35"/>
        <v>0</v>
      </c>
      <c r="AE57" s="29">
        <f t="shared" si="35"/>
        <v>0</v>
      </c>
      <c r="AF57" s="23"/>
      <c r="AG57" s="24">
        <f t="shared" si="3"/>
        <v>0</v>
      </c>
    </row>
    <row r="58" spans="1:33" x14ac:dyDescent="0.3">
      <c r="A58" s="28" t="s">
        <v>30</v>
      </c>
      <c r="B58" s="29">
        <f t="shared" si="36"/>
        <v>69891.199989999994</v>
      </c>
      <c r="C58" s="29">
        <f t="shared" si="36"/>
        <v>3972.4462899999999</v>
      </c>
      <c r="D58" s="29">
        <f t="shared" si="36"/>
        <v>946.6</v>
      </c>
      <c r="E58" s="29">
        <f t="shared" si="36"/>
        <v>946.6</v>
      </c>
      <c r="F58" s="29">
        <f t="shared" si="31"/>
        <v>1.3543908247897292</v>
      </c>
      <c r="G58" s="29">
        <f t="shared" si="32"/>
        <v>23.829145340061981</v>
      </c>
      <c r="H58" s="29">
        <f t="shared" si="35"/>
        <v>3972.4462899999999</v>
      </c>
      <c r="I58" s="29">
        <f t="shared" si="35"/>
        <v>946.6</v>
      </c>
      <c r="J58" s="29">
        <f t="shared" si="35"/>
        <v>5017.8007200000002</v>
      </c>
      <c r="K58" s="29">
        <f t="shared" si="35"/>
        <v>0</v>
      </c>
      <c r="L58" s="29">
        <f t="shared" si="35"/>
        <v>4636.2831399999995</v>
      </c>
      <c r="M58" s="29">
        <f t="shared" si="35"/>
        <v>0</v>
      </c>
      <c r="N58" s="29">
        <f t="shared" si="35"/>
        <v>4162.2995900000005</v>
      </c>
      <c r="O58" s="29">
        <f t="shared" si="35"/>
        <v>0</v>
      </c>
      <c r="P58" s="29">
        <f t="shared" si="35"/>
        <v>7126.4871299999995</v>
      </c>
      <c r="Q58" s="29">
        <f t="shared" si="35"/>
        <v>0</v>
      </c>
      <c r="R58" s="29">
        <f t="shared" si="35"/>
        <v>1710.10878</v>
      </c>
      <c r="S58" s="29">
        <f t="shared" si="35"/>
        <v>0</v>
      </c>
      <c r="T58" s="29">
        <f t="shared" si="35"/>
        <v>724.66098</v>
      </c>
      <c r="U58" s="29">
        <f t="shared" si="35"/>
        <v>0</v>
      </c>
      <c r="V58" s="29">
        <f t="shared" si="35"/>
        <v>732.44828000000007</v>
      </c>
      <c r="W58" s="29">
        <f t="shared" si="35"/>
        <v>0</v>
      </c>
      <c r="X58" s="29">
        <f t="shared" si="35"/>
        <v>3753.5122000000001</v>
      </c>
      <c r="Y58" s="29">
        <f t="shared" si="35"/>
        <v>0</v>
      </c>
      <c r="Z58" s="29">
        <f t="shared" si="35"/>
        <v>3761.2329399999999</v>
      </c>
      <c r="AA58" s="29">
        <f t="shared" si="35"/>
        <v>0</v>
      </c>
      <c r="AB58" s="29">
        <f t="shared" si="35"/>
        <v>3827.36879</v>
      </c>
      <c r="AC58" s="29">
        <f t="shared" si="35"/>
        <v>0</v>
      </c>
      <c r="AD58" s="29">
        <f t="shared" si="35"/>
        <v>30466.551149999999</v>
      </c>
      <c r="AE58" s="29">
        <f t="shared" si="35"/>
        <v>0</v>
      </c>
      <c r="AF58" s="23"/>
      <c r="AG58" s="24">
        <f t="shared" si="3"/>
        <v>0</v>
      </c>
    </row>
    <row r="59" spans="1:33" x14ac:dyDescent="0.3">
      <c r="A59" s="28" t="s">
        <v>31</v>
      </c>
      <c r="B59" s="29">
        <f t="shared" si="36"/>
        <v>0</v>
      </c>
      <c r="C59" s="29">
        <f t="shared" si="36"/>
        <v>0</v>
      </c>
      <c r="D59" s="29">
        <f t="shared" si="36"/>
        <v>0</v>
      </c>
      <c r="E59" s="29">
        <f t="shared" si="36"/>
        <v>0</v>
      </c>
      <c r="F59" s="29">
        <f t="shared" si="31"/>
        <v>0</v>
      </c>
      <c r="G59" s="29">
        <f t="shared" si="32"/>
        <v>0</v>
      </c>
      <c r="H59" s="29">
        <f t="shared" si="35"/>
        <v>0</v>
      </c>
      <c r="I59" s="29">
        <f t="shared" si="35"/>
        <v>0</v>
      </c>
      <c r="J59" s="29">
        <f t="shared" si="35"/>
        <v>0</v>
      </c>
      <c r="K59" s="29">
        <f t="shared" si="35"/>
        <v>0</v>
      </c>
      <c r="L59" s="29">
        <f t="shared" si="35"/>
        <v>0</v>
      </c>
      <c r="M59" s="29">
        <f t="shared" si="35"/>
        <v>0</v>
      </c>
      <c r="N59" s="29">
        <f t="shared" si="35"/>
        <v>0</v>
      </c>
      <c r="O59" s="29">
        <f t="shared" si="35"/>
        <v>0</v>
      </c>
      <c r="P59" s="29">
        <f t="shared" si="35"/>
        <v>0</v>
      </c>
      <c r="Q59" s="29">
        <f t="shared" si="35"/>
        <v>0</v>
      </c>
      <c r="R59" s="29">
        <f t="shared" si="35"/>
        <v>0</v>
      </c>
      <c r="S59" s="29">
        <f t="shared" si="35"/>
        <v>0</v>
      </c>
      <c r="T59" s="29">
        <f t="shared" si="35"/>
        <v>0</v>
      </c>
      <c r="U59" s="29">
        <f t="shared" si="35"/>
        <v>0</v>
      </c>
      <c r="V59" s="29">
        <f t="shared" si="35"/>
        <v>0</v>
      </c>
      <c r="W59" s="29">
        <f t="shared" si="35"/>
        <v>0</v>
      </c>
      <c r="X59" s="29">
        <f t="shared" si="35"/>
        <v>0</v>
      </c>
      <c r="Y59" s="29">
        <f t="shared" si="35"/>
        <v>0</v>
      </c>
      <c r="Z59" s="29">
        <f t="shared" si="35"/>
        <v>0</v>
      </c>
      <c r="AA59" s="29">
        <f t="shared" si="35"/>
        <v>0</v>
      </c>
      <c r="AB59" s="29">
        <f t="shared" si="35"/>
        <v>0</v>
      </c>
      <c r="AC59" s="29">
        <f t="shared" si="35"/>
        <v>0</v>
      </c>
      <c r="AD59" s="29">
        <f t="shared" si="35"/>
        <v>0</v>
      </c>
      <c r="AE59" s="29">
        <f t="shared" si="35"/>
        <v>0</v>
      </c>
      <c r="AF59" s="23"/>
      <c r="AG59" s="24">
        <f t="shared" si="3"/>
        <v>0</v>
      </c>
    </row>
    <row r="60" spans="1:33" ht="120" customHeight="1" x14ac:dyDescent="0.3">
      <c r="A60" s="30" t="s">
        <v>40</v>
      </c>
      <c r="B60" s="31"/>
      <c r="C60" s="32"/>
      <c r="D60" s="32"/>
      <c r="E60" s="32"/>
      <c r="F60" s="32"/>
      <c r="G60" s="32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4"/>
      <c r="AG60" s="24">
        <f t="shared" si="3"/>
        <v>0</v>
      </c>
    </row>
    <row r="61" spans="1:33" x14ac:dyDescent="0.3">
      <c r="A61" s="47" t="s">
        <v>27</v>
      </c>
      <c r="B61" s="36">
        <f>B63+B64+B62+B65</f>
        <v>13803.89999</v>
      </c>
      <c r="C61" s="36">
        <f>C63+C64+C62+C65</f>
        <v>946.57493999999997</v>
      </c>
      <c r="D61" s="36">
        <f>D63+D64+D62+D65</f>
        <v>946.6</v>
      </c>
      <c r="E61" s="36">
        <f>E63+E64+E62+E65</f>
        <v>946.6</v>
      </c>
      <c r="F61" s="36">
        <f>IFERROR(E61/B61*100,0)</f>
        <v>6.8574823106929808</v>
      </c>
      <c r="G61" s="36">
        <f>IFERROR(E61/C61*100,0)</f>
        <v>100.00264743962057</v>
      </c>
      <c r="H61" s="36">
        <f t="shared" ref="H61:AE61" si="37">H63+H64+H62+H65</f>
        <v>946.57493999999997</v>
      </c>
      <c r="I61" s="36">
        <f t="shared" si="37"/>
        <v>946.6</v>
      </c>
      <c r="J61" s="36">
        <f t="shared" si="37"/>
        <v>1717.68993</v>
      </c>
      <c r="K61" s="36">
        <f t="shared" si="37"/>
        <v>0</v>
      </c>
      <c r="L61" s="36">
        <f t="shared" si="37"/>
        <v>1033.9486400000001</v>
      </c>
      <c r="M61" s="36">
        <f t="shared" si="37"/>
        <v>0</v>
      </c>
      <c r="N61" s="36">
        <f t="shared" si="37"/>
        <v>913.69605000000001</v>
      </c>
      <c r="O61" s="36">
        <f t="shared" si="37"/>
        <v>0</v>
      </c>
      <c r="P61" s="36">
        <f t="shared" si="37"/>
        <v>1939.30654</v>
      </c>
      <c r="Q61" s="36">
        <f t="shared" si="37"/>
        <v>0</v>
      </c>
      <c r="R61" s="36">
        <f t="shared" si="37"/>
        <v>1650.94589</v>
      </c>
      <c r="S61" s="36">
        <f t="shared" si="37"/>
        <v>0</v>
      </c>
      <c r="T61" s="36">
        <f t="shared" si="37"/>
        <v>668.36639000000002</v>
      </c>
      <c r="U61" s="36">
        <f t="shared" si="37"/>
        <v>0</v>
      </c>
      <c r="V61" s="36">
        <f t="shared" si="37"/>
        <v>680.05839000000003</v>
      </c>
      <c r="W61" s="36">
        <f t="shared" si="37"/>
        <v>0</v>
      </c>
      <c r="X61" s="36">
        <f t="shared" si="37"/>
        <v>747.69055000000003</v>
      </c>
      <c r="Y61" s="36">
        <f t="shared" si="37"/>
        <v>0</v>
      </c>
      <c r="Z61" s="36">
        <f t="shared" si="37"/>
        <v>880.38229999999999</v>
      </c>
      <c r="AA61" s="36">
        <f t="shared" si="37"/>
        <v>0</v>
      </c>
      <c r="AB61" s="36">
        <f t="shared" si="37"/>
        <v>906.12879999999996</v>
      </c>
      <c r="AC61" s="36">
        <f t="shared" si="37"/>
        <v>0</v>
      </c>
      <c r="AD61" s="36">
        <f t="shared" si="37"/>
        <v>1719.11157</v>
      </c>
      <c r="AE61" s="36">
        <f t="shared" si="37"/>
        <v>0</v>
      </c>
      <c r="AF61" s="34"/>
      <c r="AG61" s="24">
        <f t="shared" si="3"/>
        <v>-2.2737367544323206E-12</v>
      </c>
    </row>
    <row r="62" spans="1:33" x14ac:dyDescent="0.3">
      <c r="A62" s="48" t="s">
        <v>28</v>
      </c>
      <c r="B62" s="39"/>
      <c r="C62" s="40"/>
      <c r="D62" s="41"/>
      <c r="E62" s="40"/>
      <c r="F62" s="39"/>
      <c r="G62" s="39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4"/>
      <c r="AG62" s="24">
        <f t="shared" si="3"/>
        <v>0</v>
      </c>
    </row>
    <row r="63" spans="1:33" x14ac:dyDescent="0.3">
      <c r="A63" s="48" t="s">
        <v>29</v>
      </c>
      <c r="B63" s="39"/>
      <c r="C63" s="40"/>
      <c r="D63" s="41"/>
      <c r="E63" s="40"/>
      <c r="F63" s="39"/>
      <c r="G63" s="39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4"/>
      <c r="AG63" s="24">
        <f t="shared" si="3"/>
        <v>0</v>
      </c>
    </row>
    <row r="64" spans="1:33" x14ac:dyDescent="0.3">
      <c r="A64" s="38" t="s">
        <v>30</v>
      </c>
      <c r="B64" s="39">
        <f>J64+L64+N64+P64+R64+T64+V64+X64+Z64+AB64+AD64+H64</f>
        <v>13803.89999</v>
      </c>
      <c r="C64" s="40">
        <f>SUM(H64)</f>
        <v>946.57493999999997</v>
      </c>
      <c r="D64" s="41">
        <f>E64</f>
        <v>946.6</v>
      </c>
      <c r="E64" s="40">
        <f>SUM(I64,K64,M64,O64,Q64,S64,U64,W64,Y64,AA64,AC64,AE64)</f>
        <v>946.6</v>
      </c>
      <c r="F64" s="39">
        <f>IFERROR(E64/B64*100,0)</f>
        <v>6.8574823106929808</v>
      </c>
      <c r="G64" s="39">
        <f>IFERROR(E64/C64*100,0)</f>
        <v>100.00264743962057</v>
      </c>
      <c r="H64" s="33">
        <v>946.57493999999997</v>
      </c>
      <c r="I64" s="33">
        <v>946.6</v>
      </c>
      <c r="J64" s="33">
        <v>1717.68993</v>
      </c>
      <c r="K64" s="33"/>
      <c r="L64" s="33">
        <v>1033.9486400000001</v>
      </c>
      <c r="M64" s="33"/>
      <c r="N64" s="33">
        <v>913.69605000000001</v>
      </c>
      <c r="O64" s="33"/>
      <c r="P64" s="33">
        <v>1939.30654</v>
      </c>
      <c r="Q64" s="33"/>
      <c r="R64" s="33">
        <v>1650.94589</v>
      </c>
      <c r="S64" s="33"/>
      <c r="T64" s="33">
        <v>668.36639000000002</v>
      </c>
      <c r="U64" s="33"/>
      <c r="V64" s="33">
        <v>680.05839000000003</v>
      </c>
      <c r="W64" s="33"/>
      <c r="X64" s="33">
        <v>747.69055000000003</v>
      </c>
      <c r="Y64" s="33"/>
      <c r="Z64" s="33">
        <v>880.38229999999999</v>
      </c>
      <c r="AA64" s="33"/>
      <c r="AB64" s="33">
        <v>906.12879999999996</v>
      </c>
      <c r="AC64" s="33"/>
      <c r="AD64" s="33">
        <v>1719.11157</v>
      </c>
      <c r="AE64" s="33"/>
      <c r="AF64" s="34"/>
      <c r="AG64" s="24">
        <f t="shared" si="3"/>
        <v>-2.2737367544323206E-12</v>
      </c>
    </row>
    <row r="65" spans="1:33" x14ac:dyDescent="0.3">
      <c r="A65" s="38" t="s">
        <v>31</v>
      </c>
      <c r="B65" s="39"/>
      <c r="C65" s="40"/>
      <c r="D65" s="41"/>
      <c r="E65" s="40"/>
      <c r="F65" s="39"/>
      <c r="G65" s="39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4"/>
      <c r="AG65" s="24">
        <f t="shared" si="3"/>
        <v>0</v>
      </c>
    </row>
    <row r="66" spans="1:33" ht="82.5" customHeight="1" x14ac:dyDescent="0.3">
      <c r="A66" s="30" t="s">
        <v>41</v>
      </c>
      <c r="B66" s="31"/>
      <c r="C66" s="32"/>
      <c r="D66" s="32"/>
      <c r="E66" s="32"/>
      <c r="F66" s="32"/>
      <c r="G66" s="32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4"/>
      <c r="AG66" s="24">
        <f t="shared" si="3"/>
        <v>0</v>
      </c>
    </row>
    <row r="67" spans="1:33" x14ac:dyDescent="0.3">
      <c r="A67" s="47" t="s">
        <v>27</v>
      </c>
      <c r="B67" s="36">
        <f>B69+B70+B68+B71</f>
        <v>56087.299999999996</v>
      </c>
      <c r="C67" s="36">
        <f>C69+C70+C68+C71</f>
        <v>3025.8713499999999</v>
      </c>
      <c r="D67" s="36">
        <f>D69+D70+D68+D71</f>
        <v>0</v>
      </c>
      <c r="E67" s="36">
        <f>E69+E70+E68+E71</f>
        <v>0</v>
      </c>
      <c r="F67" s="36">
        <f>IFERROR(E67/B67*100,0)</f>
        <v>0</v>
      </c>
      <c r="G67" s="36">
        <f>IFERROR(E67/C67*100,0)</f>
        <v>0</v>
      </c>
      <c r="H67" s="36">
        <f t="shared" ref="H67:AE67" si="38">H69+H70+H68+H71</f>
        <v>3025.8713499999999</v>
      </c>
      <c r="I67" s="36">
        <f t="shared" si="38"/>
        <v>0</v>
      </c>
      <c r="J67" s="36">
        <f t="shared" si="38"/>
        <v>3300.1107900000002</v>
      </c>
      <c r="K67" s="36">
        <f t="shared" si="38"/>
        <v>0</v>
      </c>
      <c r="L67" s="36">
        <f t="shared" si="38"/>
        <v>3602.3344999999999</v>
      </c>
      <c r="M67" s="36">
        <f t="shared" si="38"/>
        <v>0</v>
      </c>
      <c r="N67" s="36">
        <f t="shared" si="38"/>
        <v>3248.6035400000001</v>
      </c>
      <c r="O67" s="36">
        <f t="shared" si="38"/>
        <v>0</v>
      </c>
      <c r="P67" s="36">
        <f t="shared" si="38"/>
        <v>5187.1805899999999</v>
      </c>
      <c r="Q67" s="36">
        <f t="shared" si="38"/>
        <v>0</v>
      </c>
      <c r="R67" s="36">
        <f t="shared" si="38"/>
        <v>59.162889999999997</v>
      </c>
      <c r="S67" s="36">
        <f t="shared" si="38"/>
        <v>0</v>
      </c>
      <c r="T67" s="36">
        <f t="shared" si="38"/>
        <v>56.294589999999999</v>
      </c>
      <c r="U67" s="36">
        <f t="shared" si="38"/>
        <v>0</v>
      </c>
      <c r="V67" s="36">
        <f t="shared" si="38"/>
        <v>52.389890000000001</v>
      </c>
      <c r="W67" s="36">
        <f t="shared" si="38"/>
        <v>0</v>
      </c>
      <c r="X67" s="36">
        <f t="shared" si="38"/>
        <v>3005.8216499999999</v>
      </c>
      <c r="Y67" s="36">
        <f t="shared" si="38"/>
        <v>0</v>
      </c>
      <c r="Z67" s="36">
        <f t="shared" si="38"/>
        <v>2880.8506400000001</v>
      </c>
      <c r="AA67" s="36">
        <f t="shared" si="38"/>
        <v>0</v>
      </c>
      <c r="AB67" s="36">
        <f t="shared" si="38"/>
        <v>2921.23999</v>
      </c>
      <c r="AC67" s="36">
        <f t="shared" si="38"/>
        <v>0</v>
      </c>
      <c r="AD67" s="36">
        <f t="shared" si="38"/>
        <v>28747.439579999998</v>
      </c>
      <c r="AE67" s="36">
        <f t="shared" si="38"/>
        <v>0</v>
      </c>
      <c r="AF67" s="34"/>
      <c r="AG67" s="24">
        <f t="shared" si="3"/>
        <v>0</v>
      </c>
    </row>
    <row r="68" spans="1:33" x14ac:dyDescent="0.3">
      <c r="A68" s="48" t="s">
        <v>28</v>
      </c>
      <c r="B68" s="39"/>
      <c r="C68" s="40"/>
      <c r="D68" s="41"/>
      <c r="E68" s="40"/>
      <c r="F68" s="39"/>
      <c r="G68" s="39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4"/>
      <c r="AG68" s="24">
        <f t="shared" si="3"/>
        <v>0</v>
      </c>
    </row>
    <row r="69" spans="1:33" x14ac:dyDescent="0.3">
      <c r="A69" s="48" t="s">
        <v>29</v>
      </c>
      <c r="B69" s="39"/>
      <c r="C69" s="40"/>
      <c r="D69" s="41"/>
      <c r="E69" s="40"/>
      <c r="F69" s="39"/>
      <c r="G69" s="39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4"/>
      <c r="AG69" s="24">
        <f t="shared" si="3"/>
        <v>0</v>
      </c>
    </row>
    <row r="70" spans="1:33" x14ac:dyDescent="0.3">
      <c r="A70" s="38" t="s">
        <v>30</v>
      </c>
      <c r="B70" s="39">
        <f>J70+L70+N70+P70+R70+T70+V70+X70+Z70+AB70+AD70+H70</f>
        <v>56087.299999999996</v>
      </c>
      <c r="C70" s="40">
        <f>SUM(H70)</f>
        <v>3025.8713499999999</v>
      </c>
      <c r="D70" s="41">
        <f>E70</f>
        <v>0</v>
      </c>
      <c r="E70" s="40">
        <f>SUM(I70,K70,M70,O70,Q70,S70,U70,W70,Y70,AA70,AC70,AE70)</f>
        <v>0</v>
      </c>
      <c r="F70" s="39">
        <f>IFERROR(E70/B70*100,0)</f>
        <v>0</v>
      </c>
      <c r="G70" s="39">
        <f>IFERROR(E70/C70*100,0)</f>
        <v>0</v>
      </c>
      <c r="H70" s="33">
        <v>3025.8713499999999</v>
      </c>
      <c r="I70" s="33"/>
      <c r="J70" s="33">
        <v>3300.1107900000002</v>
      </c>
      <c r="K70" s="33"/>
      <c r="L70" s="33">
        <v>3602.3344999999999</v>
      </c>
      <c r="M70" s="33"/>
      <c r="N70" s="33">
        <v>3248.6035400000001</v>
      </c>
      <c r="O70" s="33"/>
      <c r="P70" s="33">
        <v>5187.1805899999999</v>
      </c>
      <c r="Q70" s="33"/>
      <c r="R70" s="33">
        <v>59.162889999999997</v>
      </c>
      <c r="S70" s="33"/>
      <c r="T70" s="33">
        <v>56.294589999999999</v>
      </c>
      <c r="U70" s="33"/>
      <c r="V70" s="33">
        <v>52.389890000000001</v>
      </c>
      <c r="W70" s="33"/>
      <c r="X70" s="33">
        <v>3005.8216499999999</v>
      </c>
      <c r="Y70" s="33"/>
      <c r="Z70" s="33">
        <v>2880.8506400000001</v>
      </c>
      <c r="AA70" s="33"/>
      <c r="AB70" s="33">
        <v>2921.23999</v>
      </c>
      <c r="AC70" s="33"/>
      <c r="AD70" s="33">
        <v>28747.439579999998</v>
      </c>
      <c r="AE70" s="33"/>
      <c r="AF70" s="34"/>
      <c r="AG70" s="24">
        <f t="shared" si="3"/>
        <v>0</v>
      </c>
    </row>
    <row r="71" spans="1:33" x14ac:dyDescent="0.3">
      <c r="A71" s="38" t="s">
        <v>31</v>
      </c>
      <c r="B71" s="39"/>
      <c r="C71" s="40"/>
      <c r="D71" s="41"/>
      <c r="E71" s="40"/>
      <c r="F71" s="39"/>
      <c r="G71" s="39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4"/>
      <c r="AG71" s="24">
        <f t="shared" si="3"/>
        <v>0</v>
      </c>
    </row>
    <row r="72" spans="1:33" ht="93.75" x14ac:dyDescent="0.3">
      <c r="A72" s="45" t="s">
        <v>42</v>
      </c>
      <c r="B72" s="26"/>
      <c r="C72" s="46"/>
      <c r="D72" s="46"/>
      <c r="E72" s="46"/>
      <c r="F72" s="46"/>
      <c r="G72" s="4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3"/>
      <c r="AG72" s="24">
        <f t="shared" si="3"/>
        <v>0</v>
      </c>
    </row>
    <row r="73" spans="1:33" x14ac:dyDescent="0.3">
      <c r="A73" s="49" t="s">
        <v>27</v>
      </c>
      <c r="B73" s="26">
        <f>B74+B75+B76+B77</f>
        <v>2615767.7001999998</v>
      </c>
      <c r="C73" s="26">
        <f>C74+C75+C76</f>
        <v>215864.88748999999</v>
      </c>
      <c r="D73" s="26">
        <f>D74+D75+D76</f>
        <v>90194</v>
      </c>
      <c r="E73" s="26">
        <f>E74+E75+E76</f>
        <v>90194</v>
      </c>
      <c r="F73" s="27">
        <f t="shared" ref="F73:F77" si="39">IFERROR(E73/B73*100,0)</f>
        <v>3.4480890636085086</v>
      </c>
      <c r="G73" s="27">
        <f t="shared" ref="G73:G77" si="40">IFERROR(E73/C73*100,0)</f>
        <v>41.782617381058913</v>
      </c>
      <c r="H73" s="26">
        <f>H74+H75+H76+H77</f>
        <v>215864.88748999999</v>
      </c>
      <c r="I73" s="26">
        <f t="shared" ref="I73:AE73" si="41">I74+I75+I76+I77</f>
        <v>90194</v>
      </c>
      <c r="J73" s="26">
        <f t="shared" si="41"/>
        <v>290510.57384000003</v>
      </c>
      <c r="K73" s="26">
        <f t="shared" si="41"/>
        <v>0</v>
      </c>
      <c r="L73" s="26">
        <f t="shared" si="41"/>
        <v>239424.19224</v>
      </c>
      <c r="M73" s="26">
        <f t="shared" si="41"/>
        <v>0</v>
      </c>
      <c r="N73" s="26">
        <f t="shared" si="41"/>
        <v>272950.00684000005</v>
      </c>
      <c r="O73" s="26">
        <f t="shared" si="41"/>
        <v>0</v>
      </c>
      <c r="P73" s="26">
        <f t="shared" si="41"/>
        <v>434575.63784000004</v>
      </c>
      <c r="Q73" s="26">
        <f t="shared" si="41"/>
        <v>0</v>
      </c>
      <c r="R73" s="26">
        <f t="shared" si="41"/>
        <v>218734.22464</v>
      </c>
      <c r="S73" s="26">
        <f t="shared" si="41"/>
        <v>0</v>
      </c>
      <c r="T73" s="26">
        <f t="shared" si="41"/>
        <v>156919.25314000002</v>
      </c>
      <c r="U73" s="26">
        <f t="shared" si="41"/>
        <v>0</v>
      </c>
      <c r="V73" s="26">
        <f t="shared" si="41"/>
        <v>116486.31724</v>
      </c>
      <c r="W73" s="26">
        <f t="shared" si="41"/>
        <v>0</v>
      </c>
      <c r="X73" s="26">
        <f t="shared" si="41"/>
        <v>147266.61024000001</v>
      </c>
      <c r="Y73" s="26">
        <f t="shared" si="41"/>
        <v>0</v>
      </c>
      <c r="Z73" s="26">
        <f t="shared" si="41"/>
        <v>143854.07863999999</v>
      </c>
      <c r="AA73" s="26">
        <f t="shared" si="41"/>
        <v>0</v>
      </c>
      <c r="AB73" s="26">
        <f t="shared" si="41"/>
        <v>133906.30924</v>
      </c>
      <c r="AC73" s="26">
        <f t="shared" si="41"/>
        <v>0</v>
      </c>
      <c r="AD73" s="26">
        <f t="shared" si="41"/>
        <v>245275.60881000001</v>
      </c>
      <c r="AE73" s="26">
        <f t="shared" si="41"/>
        <v>0</v>
      </c>
      <c r="AF73" s="23"/>
      <c r="AG73" s="24">
        <f t="shared" si="3"/>
        <v>-7.2759576141834259E-10</v>
      </c>
    </row>
    <row r="74" spans="1:33" x14ac:dyDescent="0.3">
      <c r="A74" s="50" t="s">
        <v>28</v>
      </c>
      <c r="B74" s="29">
        <f t="shared" ref="B74:B77" si="42">J74+L74+N74+P74+R74+T74+V74+X74+Z74+AB74+AD74+H74</f>
        <v>49371.799999999996</v>
      </c>
      <c r="C74" s="29">
        <f t="shared" ref="C74:C77" si="43">SUM(H74)</f>
        <v>4175.62</v>
      </c>
      <c r="D74" s="29">
        <f t="shared" ref="D74:D77" si="44">E74</f>
        <v>4012.3</v>
      </c>
      <c r="E74" s="29">
        <f t="shared" ref="E74:E77" si="45">SUM(I74,K74,M74,O74,Q74,S74,U74,W74,Y74,AA74,AC74,AE74)</f>
        <v>4012.3</v>
      </c>
      <c r="F74" s="29">
        <f t="shared" si="39"/>
        <v>8.1267039078988432</v>
      </c>
      <c r="G74" s="29">
        <f t="shared" si="40"/>
        <v>96.088724548689783</v>
      </c>
      <c r="H74" s="29">
        <f>H80+H110+H116</f>
        <v>4175.62</v>
      </c>
      <c r="I74" s="29">
        <f t="shared" ref="I74:AE77" si="46">I80+I110+I116</f>
        <v>4012.3</v>
      </c>
      <c r="J74" s="29">
        <f t="shared" si="46"/>
        <v>4155.62</v>
      </c>
      <c r="K74" s="29">
        <f t="shared" si="46"/>
        <v>0</v>
      </c>
      <c r="L74" s="29">
        <f t="shared" si="46"/>
        <v>4155.42</v>
      </c>
      <c r="M74" s="29">
        <f t="shared" si="46"/>
        <v>0</v>
      </c>
      <c r="N74" s="29">
        <f t="shared" si="46"/>
        <v>4528.42</v>
      </c>
      <c r="O74" s="29">
        <f t="shared" si="46"/>
        <v>0</v>
      </c>
      <c r="P74" s="29">
        <f t="shared" si="46"/>
        <v>6685.5720000000001</v>
      </c>
      <c r="Q74" s="29">
        <f t="shared" si="46"/>
        <v>0</v>
      </c>
      <c r="R74" s="29">
        <f t="shared" si="46"/>
        <v>7786.2120000000004</v>
      </c>
      <c r="S74" s="29">
        <f t="shared" si="46"/>
        <v>0</v>
      </c>
      <c r="T74" s="29">
        <f t="shared" si="46"/>
        <v>212.8</v>
      </c>
      <c r="U74" s="29">
        <f t="shared" si="46"/>
        <v>0</v>
      </c>
      <c r="V74" s="29">
        <f t="shared" si="46"/>
        <v>1380.7159999999999</v>
      </c>
      <c r="W74" s="29">
        <f t="shared" si="46"/>
        <v>0</v>
      </c>
      <c r="X74" s="29">
        <f t="shared" si="46"/>
        <v>4106.3599999999997</v>
      </c>
      <c r="Y74" s="29">
        <f t="shared" si="46"/>
        <v>0</v>
      </c>
      <c r="Z74" s="29">
        <f t="shared" si="46"/>
        <v>4106.3599999999997</v>
      </c>
      <c r="AA74" s="29">
        <f t="shared" si="46"/>
        <v>0</v>
      </c>
      <c r="AB74" s="29">
        <f t="shared" si="46"/>
        <v>4098.3599999999997</v>
      </c>
      <c r="AC74" s="29">
        <f t="shared" si="46"/>
        <v>0</v>
      </c>
      <c r="AD74" s="29">
        <f t="shared" si="46"/>
        <v>3980.34</v>
      </c>
      <c r="AE74" s="29">
        <f t="shared" si="46"/>
        <v>0</v>
      </c>
      <c r="AF74" s="23"/>
      <c r="AG74" s="24">
        <f t="shared" si="3"/>
        <v>-5.4569682106375694E-12</v>
      </c>
    </row>
    <row r="75" spans="1:33" x14ac:dyDescent="0.3">
      <c r="A75" s="50" t="s">
        <v>29</v>
      </c>
      <c r="B75" s="29">
        <f t="shared" si="42"/>
        <v>2145100.2001999998</v>
      </c>
      <c r="C75" s="29">
        <f t="shared" si="43"/>
        <v>157747.37033999999</v>
      </c>
      <c r="D75" s="29">
        <f t="shared" si="44"/>
        <v>33974.400000000001</v>
      </c>
      <c r="E75" s="29">
        <f t="shared" si="45"/>
        <v>33974.400000000001</v>
      </c>
      <c r="F75" s="29">
        <f t="shared" si="39"/>
        <v>1.5838141265770416</v>
      </c>
      <c r="G75" s="29">
        <f t="shared" si="40"/>
        <v>21.537221144652648</v>
      </c>
      <c r="H75" s="29">
        <f t="shared" ref="H75:W77" si="47">H81+H111+H117</f>
        <v>157747.37033999999</v>
      </c>
      <c r="I75" s="29">
        <f t="shared" si="47"/>
        <v>33974.400000000001</v>
      </c>
      <c r="J75" s="29">
        <f t="shared" si="47"/>
        <v>215638.38979000002</v>
      </c>
      <c r="K75" s="29">
        <f t="shared" si="47"/>
        <v>0</v>
      </c>
      <c r="L75" s="29">
        <f t="shared" si="47"/>
        <v>191842.71578999999</v>
      </c>
      <c r="M75" s="29">
        <f t="shared" si="47"/>
        <v>0</v>
      </c>
      <c r="N75" s="29">
        <f t="shared" si="47"/>
        <v>231050.26579</v>
      </c>
      <c r="O75" s="29">
        <f t="shared" si="47"/>
        <v>0</v>
      </c>
      <c r="P75" s="29">
        <f t="shared" si="47"/>
        <v>385801.36379000003</v>
      </c>
      <c r="Q75" s="29">
        <f t="shared" si="47"/>
        <v>0</v>
      </c>
      <c r="R75" s="29">
        <f t="shared" si="47"/>
        <v>178626.71379000001</v>
      </c>
      <c r="S75" s="29">
        <f t="shared" si="47"/>
        <v>0</v>
      </c>
      <c r="T75" s="29">
        <f t="shared" si="47"/>
        <v>127819.16379000001</v>
      </c>
      <c r="U75" s="29">
        <f t="shared" si="47"/>
        <v>0</v>
      </c>
      <c r="V75" s="29">
        <f t="shared" si="47"/>
        <v>92210.165789999999</v>
      </c>
      <c r="W75" s="29">
        <f t="shared" si="47"/>
        <v>0</v>
      </c>
      <c r="X75" s="29">
        <f t="shared" si="46"/>
        <v>120484.50879000001</v>
      </c>
      <c r="Y75" s="29">
        <f t="shared" si="46"/>
        <v>0</v>
      </c>
      <c r="Z75" s="29">
        <f t="shared" si="46"/>
        <v>114695.96378999999</v>
      </c>
      <c r="AA75" s="29">
        <f t="shared" si="46"/>
        <v>0</v>
      </c>
      <c r="AB75" s="29">
        <f t="shared" si="46"/>
        <v>107459.51379</v>
      </c>
      <c r="AC75" s="29">
        <f t="shared" si="46"/>
        <v>0</v>
      </c>
      <c r="AD75" s="29">
        <f t="shared" si="46"/>
        <v>221724.06496000002</v>
      </c>
      <c r="AE75" s="29">
        <f t="shared" si="46"/>
        <v>0</v>
      </c>
      <c r="AF75" s="23"/>
      <c r="AG75" s="24">
        <f t="shared" si="3"/>
        <v>0</v>
      </c>
    </row>
    <row r="76" spans="1:33" x14ac:dyDescent="0.3">
      <c r="A76" s="50" t="s">
        <v>30</v>
      </c>
      <c r="B76" s="29">
        <f t="shared" si="42"/>
        <v>421295.70000000007</v>
      </c>
      <c r="C76" s="29">
        <f t="shared" si="43"/>
        <v>53941.897150000004</v>
      </c>
      <c r="D76" s="29">
        <f t="shared" si="44"/>
        <v>52207.3</v>
      </c>
      <c r="E76" s="29">
        <f t="shared" si="45"/>
        <v>52207.3</v>
      </c>
      <c r="F76" s="29">
        <f t="shared" si="39"/>
        <v>12.392079957141739</v>
      </c>
      <c r="G76" s="29">
        <f t="shared" si="40"/>
        <v>96.784323055645444</v>
      </c>
      <c r="H76" s="29">
        <f t="shared" si="47"/>
        <v>53941.897150000004</v>
      </c>
      <c r="I76" s="29">
        <f t="shared" si="46"/>
        <v>52207.3</v>
      </c>
      <c r="J76" s="29">
        <f t="shared" si="46"/>
        <v>70716.564050000001</v>
      </c>
      <c r="K76" s="29">
        <f t="shared" si="46"/>
        <v>0</v>
      </c>
      <c r="L76" s="29">
        <f t="shared" si="46"/>
        <v>43426.056449999996</v>
      </c>
      <c r="M76" s="29">
        <f t="shared" si="46"/>
        <v>0</v>
      </c>
      <c r="N76" s="29">
        <f t="shared" si="46"/>
        <v>37371.321049999999</v>
      </c>
      <c r="O76" s="29">
        <f t="shared" si="46"/>
        <v>0</v>
      </c>
      <c r="P76" s="29">
        <f t="shared" si="46"/>
        <v>42088.70205</v>
      </c>
      <c r="Q76" s="29">
        <f t="shared" si="46"/>
        <v>0</v>
      </c>
      <c r="R76" s="29">
        <f t="shared" si="46"/>
        <v>32321.298849999999</v>
      </c>
      <c r="S76" s="29">
        <f t="shared" si="46"/>
        <v>0</v>
      </c>
      <c r="T76" s="29">
        <f t="shared" si="46"/>
        <v>28887.289349999999</v>
      </c>
      <c r="U76" s="29">
        <f t="shared" si="46"/>
        <v>0</v>
      </c>
      <c r="V76" s="29">
        <f t="shared" si="46"/>
        <v>22895.435450000001</v>
      </c>
      <c r="W76" s="29">
        <f t="shared" si="46"/>
        <v>0</v>
      </c>
      <c r="X76" s="29">
        <f t="shared" si="46"/>
        <v>22675.741450000001</v>
      </c>
      <c r="Y76" s="29">
        <f t="shared" si="46"/>
        <v>0</v>
      </c>
      <c r="Z76" s="29">
        <f t="shared" si="46"/>
        <v>25051.754850000001</v>
      </c>
      <c r="AA76" s="29">
        <f t="shared" si="46"/>
        <v>0</v>
      </c>
      <c r="AB76" s="29">
        <f t="shared" si="46"/>
        <v>22348.435450000001</v>
      </c>
      <c r="AC76" s="29">
        <f t="shared" si="46"/>
        <v>0</v>
      </c>
      <c r="AD76" s="29">
        <f t="shared" si="46"/>
        <v>19571.203850000002</v>
      </c>
      <c r="AE76" s="29">
        <f t="shared" si="46"/>
        <v>0</v>
      </c>
      <c r="AF76" s="23"/>
      <c r="AG76" s="24">
        <f t="shared" si="3"/>
        <v>1.0913936421275139E-10</v>
      </c>
    </row>
    <row r="77" spans="1:33" x14ac:dyDescent="0.3">
      <c r="A77" s="50" t="s">
        <v>31</v>
      </c>
      <c r="B77" s="29">
        <f t="shared" si="42"/>
        <v>0</v>
      </c>
      <c r="C77" s="29">
        <f t="shared" si="43"/>
        <v>0</v>
      </c>
      <c r="D77" s="29">
        <f t="shared" si="44"/>
        <v>0</v>
      </c>
      <c r="E77" s="29">
        <f t="shared" si="45"/>
        <v>0</v>
      </c>
      <c r="F77" s="29">
        <f t="shared" si="39"/>
        <v>0</v>
      </c>
      <c r="G77" s="29">
        <f t="shared" si="40"/>
        <v>0</v>
      </c>
      <c r="H77" s="29">
        <f t="shared" si="47"/>
        <v>0</v>
      </c>
      <c r="I77" s="29">
        <f t="shared" si="46"/>
        <v>0</v>
      </c>
      <c r="J77" s="29">
        <f t="shared" si="46"/>
        <v>0</v>
      </c>
      <c r="K77" s="29">
        <f t="shared" si="46"/>
        <v>0</v>
      </c>
      <c r="L77" s="29">
        <f t="shared" si="46"/>
        <v>0</v>
      </c>
      <c r="M77" s="29">
        <f t="shared" si="46"/>
        <v>0</v>
      </c>
      <c r="N77" s="29">
        <f t="shared" si="46"/>
        <v>0</v>
      </c>
      <c r="O77" s="29">
        <f t="shared" si="46"/>
        <v>0</v>
      </c>
      <c r="P77" s="29">
        <f t="shared" si="46"/>
        <v>0</v>
      </c>
      <c r="Q77" s="29">
        <f t="shared" si="46"/>
        <v>0</v>
      </c>
      <c r="R77" s="29">
        <f t="shared" si="46"/>
        <v>0</v>
      </c>
      <c r="S77" s="29">
        <f t="shared" si="46"/>
        <v>0</v>
      </c>
      <c r="T77" s="29">
        <f t="shared" si="46"/>
        <v>0</v>
      </c>
      <c r="U77" s="29">
        <f t="shared" si="46"/>
        <v>0</v>
      </c>
      <c r="V77" s="29">
        <f t="shared" si="46"/>
        <v>0</v>
      </c>
      <c r="W77" s="29">
        <f t="shared" si="46"/>
        <v>0</v>
      </c>
      <c r="X77" s="29">
        <f t="shared" si="46"/>
        <v>0</v>
      </c>
      <c r="Y77" s="29">
        <f t="shared" si="46"/>
        <v>0</v>
      </c>
      <c r="Z77" s="29">
        <f t="shared" si="46"/>
        <v>0</v>
      </c>
      <c r="AA77" s="29">
        <f t="shared" si="46"/>
        <v>0</v>
      </c>
      <c r="AB77" s="29">
        <f t="shared" si="46"/>
        <v>0</v>
      </c>
      <c r="AC77" s="29">
        <f t="shared" si="46"/>
        <v>0</v>
      </c>
      <c r="AD77" s="29">
        <f t="shared" si="46"/>
        <v>0</v>
      </c>
      <c r="AE77" s="29">
        <f t="shared" si="46"/>
        <v>0</v>
      </c>
      <c r="AF77" s="23"/>
      <c r="AG77" s="24">
        <f t="shared" si="3"/>
        <v>0</v>
      </c>
    </row>
    <row r="78" spans="1:33" s="19" customFormat="1" ht="97.5" customHeight="1" x14ac:dyDescent="0.3">
      <c r="A78" s="51" t="s">
        <v>43</v>
      </c>
      <c r="B78" s="52"/>
      <c r="C78" s="53"/>
      <c r="D78" s="53"/>
      <c r="E78" s="53"/>
      <c r="F78" s="53"/>
      <c r="G78" s="53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5"/>
      <c r="AG78" s="56">
        <f t="shared" si="3"/>
        <v>0</v>
      </c>
    </row>
    <row r="79" spans="1:33" s="19" customFormat="1" x14ac:dyDescent="0.3">
      <c r="A79" s="47" t="s">
        <v>27</v>
      </c>
      <c r="B79" s="36">
        <f>B81+B82+B80+B83</f>
        <v>2543113.1001999998</v>
      </c>
      <c r="C79" s="36">
        <f>C81+C82+C80+C83</f>
        <v>214884.88748999999</v>
      </c>
      <c r="D79" s="36">
        <f>D81+D82+D80+D83</f>
        <v>90194.000000000015</v>
      </c>
      <c r="E79" s="36">
        <f>E81+E82+E80+E83</f>
        <v>90194.000000000015</v>
      </c>
      <c r="F79" s="36">
        <f>IFERROR(E79/B79*100,0)</f>
        <v>3.5465980649034772</v>
      </c>
      <c r="G79" s="36">
        <f>IFERROR(E79/C79*100,0)</f>
        <v>41.973170404641571</v>
      </c>
      <c r="H79" s="36">
        <f t="shared" ref="H79:AE79" si="48">H81+H82+H80+H83</f>
        <v>214884.88748999999</v>
      </c>
      <c r="I79" s="36">
        <f t="shared" si="48"/>
        <v>90194.000000000015</v>
      </c>
      <c r="J79" s="36">
        <f t="shared" si="48"/>
        <v>289530.57384000003</v>
      </c>
      <c r="K79" s="36">
        <f t="shared" si="48"/>
        <v>0</v>
      </c>
      <c r="L79" s="36">
        <f t="shared" si="48"/>
        <v>238444.19224</v>
      </c>
      <c r="M79" s="36">
        <f t="shared" si="48"/>
        <v>0</v>
      </c>
      <c r="N79" s="36">
        <f t="shared" si="48"/>
        <v>271970.00683999999</v>
      </c>
      <c r="O79" s="36">
        <f t="shared" si="48"/>
        <v>0</v>
      </c>
      <c r="P79" s="36">
        <f t="shared" si="48"/>
        <v>433595.63784000004</v>
      </c>
      <c r="Q79" s="36">
        <f t="shared" si="48"/>
        <v>0</v>
      </c>
      <c r="R79" s="36">
        <f t="shared" si="48"/>
        <v>217754.22464</v>
      </c>
      <c r="S79" s="36">
        <f t="shared" si="48"/>
        <v>0</v>
      </c>
      <c r="T79" s="36">
        <f t="shared" si="48"/>
        <v>155939.25313999999</v>
      </c>
      <c r="U79" s="36">
        <f t="shared" si="48"/>
        <v>0</v>
      </c>
      <c r="V79" s="36">
        <f t="shared" si="48"/>
        <v>115506.31724</v>
      </c>
      <c r="W79" s="36">
        <f t="shared" si="48"/>
        <v>0</v>
      </c>
      <c r="X79" s="36">
        <f t="shared" si="48"/>
        <v>146286.61024000001</v>
      </c>
      <c r="Y79" s="36">
        <f t="shared" si="48"/>
        <v>0</v>
      </c>
      <c r="Z79" s="36">
        <f t="shared" si="48"/>
        <v>142874.07863999999</v>
      </c>
      <c r="AA79" s="36">
        <f t="shared" si="48"/>
        <v>0</v>
      </c>
      <c r="AB79" s="36">
        <f t="shared" si="48"/>
        <v>132926.30924</v>
      </c>
      <c r="AC79" s="36">
        <f t="shared" si="48"/>
        <v>0</v>
      </c>
      <c r="AD79" s="36">
        <f t="shared" si="48"/>
        <v>183401.00881</v>
      </c>
      <c r="AE79" s="36">
        <f t="shared" si="48"/>
        <v>0</v>
      </c>
      <c r="AF79" s="55"/>
      <c r="AG79" s="56">
        <f t="shared" si="3"/>
        <v>-3.4924596548080444E-10</v>
      </c>
    </row>
    <row r="80" spans="1:33" s="19" customFormat="1" x14ac:dyDescent="0.3">
      <c r="A80" s="47" t="s">
        <v>28</v>
      </c>
      <c r="B80" s="36">
        <f>B86+B92+B98+B104</f>
        <v>49371.799999999996</v>
      </c>
      <c r="C80" s="36">
        <f>C86+C92+C98+C104</f>
        <v>4175.62</v>
      </c>
      <c r="D80" s="36">
        <f t="shared" ref="D80:E80" si="49">D86+D92+D98+D104</f>
        <v>4012.3</v>
      </c>
      <c r="E80" s="36">
        <f t="shared" si="49"/>
        <v>4012.3</v>
      </c>
      <c r="F80" s="36">
        <f t="shared" ref="F80:F81" si="50">IFERROR(E80/B80*100,0)</f>
        <v>8.1267039078988432</v>
      </c>
      <c r="G80" s="36">
        <f t="shared" ref="G80:G81" si="51">IFERROR(E80/C80*100,0)</f>
        <v>96.088724548689783</v>
      </c>
      <c r="H80" s="36">
        <f t="shared" ref="H80:AE83" si="52">H86+H92+H98+H104</f>
        <v>4175.62</v>
      </c>
      <c r="I80" s="36">
        <f t="shared" si="52"/>
        <v>4012.3</v>
      </c>
      <c r="J80" s="36">
        <f t="shared" si="52"/>
        <v>4155.62</v>
      </c>
      <c r="K80" s="36">
        <f t="shared" si="52"/>
        <v>0</v>
      </c>
      <c r="L80" s="36">
        <f t="shared" si="52"/>
        <v>4155.42</v>
      </c>
      <c r="M80" s="36">
        <f t="shared" si="52"/>
        <v>0</v>
      </c>
      <c r="N80" s="36">
        <f t="shared" si="52"/>
        <v>4528.42</v>
      </c>
      <c r="O80" s="36">
        <f t="shared" si="52"/>
        <v>0</v>
      </c>
      <c r="P80" s="36">
        <f t="shared" si="52"/>
        <v>6685.5720000000001</v>
      </c>
      <c r="Q80" s="36">
        <f t="shared" si="52"/>
        <v>0</v>
      </c>
      <c r="R80" s="36">
        <f t="shared" si="52"/>
        <v>7786.2120000000004</v>
      </c>
      <c r="S80" s="36">
        <f t="shared" si="52"/>
        <v>0</v>
      </c>
      <c r="T80" s="36">
        <f t="shared" si="52"/>
        <v>212.8</v>
      </c>
      <c r="U80" s="36">
        <f t="shared" si="52"/>
        <v>0</v>
      </c>
      <c r="V80" s="36">
        <f t="shared" si="52"/>
        <v>1380.7159999999999</v>
      </c>
      <c r="W80" s="36">
        <f t="shared" si="52"/>
        <v>0</v>
      </c>
      <c r="X80" s="36">
        <f t="shared" si="52"/>
        <v>4106.3599999999997</v>
      </c>
      <c r="Y80" s="36">
        <f t="shared" si="52"/>
        <v>0</v>
      </c>
      <c r="Z80" s="36">
        <f t="shared" si="52"/>
        <v>4106.3599999999997</v>
      </c>
      <c r="AA80" s="36">
        <f t="shared" si="52"/>
        <v>0</v>
      </c>
      <c r="AB80" s="36">
        <f t="shared" si="52"/>
        <v>4098.3599999999997</v>
      </c>
      <c r="AC80" s="36">
        <f t="shared" si="52"/>
        <v>0</v>
      </c>
      <c r="AD80" s="36">
        <f t="shared" si="52"/>
        <v>3980.34</v>
      </c>
      <c r="AE80" s="36">
        <f t="shared" si="52"/>
        <v>0</v>
      </c>
      <c r="AF80" s="55"/>
      <c r="AG80" s="56">
        <f t="shared" si="3"/>
        <v>-5.4569682106375694E-12</v>
      </c>
    </row>
    <row r="81" spans="1:33" s="19" customFormat="1" x14ac:dyDescent="0.3">
      <c r="A81" s="47" t="s">
        <v>29</v>
      </c>
      <c r="B81" s="36">
        <f t="shared" ref="B81:E83" si="53">B87+B93+B99+B105</f>
        <v>2072445.6001999998</v>
      </c>
      <c r="C81" s="36">
        <f t="shared" si="53"/>
        <v>156767.37033999999</v>
      </c>
      <c r="D81" s="36">
        <f t="shared" si="53"/>
        <v>33974.400000000001</v>
      </c>
      <c r="E81" s="36">
        <f t="shared" si="53"/>
        <v>33974.400000000001</v>
      </c>
      <c r="F81" s="36">
        <f t="shared" si="50"/>
        <v>1.6393385667986329</v>
      </c>
      <c r="G81" s="36">
        <f t="shared" si="51"/>
        <v>21.671856794124754</v>
      </c>
      <c r="H81" s="36">
        <f t="shared" si="52"/>
        <v>156767.37033999999</v>
      </c>
      <c r="I81" s="36">
        <f t="shared" si="52"/>
        <v>33974.400000000001</v>
      </c>
      <c r="J81" s="36">
        <f t="shared" si="52"/>
        <v>214658.38979000002</v>
      </c>
      <c r="K81" s="36">
        <f t="shared" si="52"/>
        <v>0</v>
      </c>
      <c r="L81" s="36">
        <f t="shared" si="52"/>
        <v>190862.71578999999</v>
      </c>
      <c r="M81" s="36">
        <f t="shared" si="52"/>
        <v>0</v>
      </c>
      <c r="N81" s="36">
        <f t="shared" si="52"/>
        <v>230070.26579</v>
      </c>
      <c r="O81" s="36">
        <f t="shared" si="52"/>
        <v>0</v>
      </c>
      <c r="P81" s="36">
        <f t="shared" si="52"/>
        <v>384821.36379000003</v>
      </c>
      <c r="Q81" s="36">
        <f t="shared" si="52"/>
        <v>0</v>
      </c>
      <c r="R81" s="36">
        <f t="shared" si="52"/>
        <v>177646.71379000001</v>
      </c>
      <c r="S81" s="36">
        <f t="shared" si="52"/>
        <v>0</v>
      </c>
      <c r="T81" s="36">
        <f t="shared" si="52"/>
        <v>126839.16379000001</v>
      </c>
      <c r="U81" s="36">
        <f t="shared" si="52"/>
        <v>0</v>
      </c>
      <c r="V81" s="36">
        <f t="shared" si="52"/>
        <v>91230.165789999999</v>
      </c>
      <c r="W81" s="36">
        <f t="shared" si="52"/>
        <v>0</v>
      </c>
      <c r="X81" s="36">
        <f t="shared" si="52"/>
        <v>119504.50879000001</v>
      </c>
      <c r="Y81" s="36">
        <f t="shared" si="52"/>
        <v>0</v>
      </c>
      <c r="Z81" s="36">
        <f t="shared" si="52"/>
        <v>113715.96378999999</v>
      </c>
      <c r="AA81" s="36">
        <f t="shared" si="52"/>
        <v>0</v>
      </c>
      <c r="AB81" s="36">
        <f t="shared" si="52"/>
        <v>106479.51379</v>
      </c>
      <c r="AC81" s="36">
        <f t="shared" si="52"/>
        <v>0</v>
      </c>
      <c r="AD81" s="36">
        <f t="shared" si="52"/>
        <v>159849.46496000001</v>
      </c>
      <c r="AE81" s="36">
        <f t="shared" si="52"/>
        <v>0</v>
      </c>
      <c r="AF81" s="55"/>
      <c r="AG81" s="56">
        <f t="shared" si="3"/>
        <v>-2.9103830456733704E-10</v>
      </c>
    </row>
    <row r="82" spans="1:33" s="19" customFormat="1" x14ac:dyDescent="0.3">
      <c r="A82" s="35" t="s">
        <v>30</v>
      </c>
      <c r="B82" s="36">
        <f t="shared" si="53"/>
        <v>421295.70000000007</v>
      </c>
      <c r="C82" s="36">
        <f t="shared" si="53"/>
        <v>53941.897150000004</v>
      </c>
      <c r="D82" s="36">
        <f t="shared" si="53"/>
        <v>52207.3</v>
      </c>
      <c r="E82" s="36">
        <f t="shared" si="53"/>
        <v>52207.3</v>
      </c>
      <c r="F82" s="36">
        <f>IFERROR(E82/B82*100,0)</f>
        <v>12.392079957141739</v>
      </c>
      <c r="G82" s="36">
        <f>IFERROR(E82/C82*100,0)</f>
        <v>96.784323055645444</v>
      </c>
      <c r="H82" s="36">
        <f t="shared" si="52"/>
        <v>53941.897150000004</v>
      </c>
      <c r="I82" s="36">
        <f t="shared" si="52"/>
        <v>52207.3</v>
      </c>
      <c r="J82" s="36">
        <f t="shared" si="52"/>
        <v>70716.564050000001</v>
      </c>
      <c r="K82" s="36">
        <f t="shared" si="52"/>
        <v>0</v>
      </c>
      <c r="L82" s="36">
        <f t="shared" si="52"/>
        <v>43426.056449999996</v>
      </c>
      <c r="M82" s="36">
        <f t="shared" si="52"/>
        <v>0</v>
      </c>
      <c r="N82" s="36">
        <f t="shared" si="52"/>
        <v>37371.321049999999</v>
      </c>
      <c r="O82" s="36">
        <f t="shared" si="52"/>
        <v>0</v>
      </c>
      <c r="P82" s="36">
        <f t="shared" si="52"/>
        <v>42088.70205</v>
      </c>
      <c r="Q82" s="36">
        <f t="shared" si="52"/>
        <v>0</v>
      </c>
      <c r="R82" s="36">
        <f t="shared" si="52"/>
        <v>32321.298849999999</v>
      </c>
      <c r="S82" s="36">
        <f t="shared" si="52"/>
        <v>0</v>
      </c>
      <c r="T82" s="36">
        <f t="shared" si="52"/>
        <v>28887.289349999999</v>
      </c>
      <c r="U82" s="36">
        <f t="shared" si="52"/>
        <v>0</v>
      </c>
      <c r="V82" s="36">
        <f t="shared" si="52"/>
        <v>22895.435450000001</v>
      </c>
      <c r="W82" s="36">
        <f t="shared" si="52"/>
        <v>0</v>
      </c>
      <c r="X82" s="36">
        <f t="shared" si="52"/>
        <v>22675.741450000001</v>
      </c>
      <c r="Y82" s="36">
        <f t="shared" si="52"/>
        <v>0</v>
      </c>
      <c r="Z82" s="36">
        <f t="shared" si="52"/>
        <v>25051.754850000001</v>
      </c>
      <c r="AA82" s="36">
        <f t="shared" si="52"/>
        <v>0</v>
      </c>
      <c r="AB82" s="36">
        <f t="shared" si="52"/>
        <v>22348.435450000001</v>
      </c>
      <c r="AC82" s="36">
        <f t="shared" si="52"/>
        <v>0</v>
      </c>
      <c r="AD82" s="36">
        <f t="shared" si="52"/>
        <v>19571.203850000002</v>
      </c>
      <c r="AE82" s="36">
        <f t="shared" si="52"/>
        <v>0</v>
      </c>
      <c r="AF82" s="55"/>
      <c r="AG82" s="56">
        <f t="shared" si="3"/>
        <v>1.0913936421275139E-10</v>
      </c>
    </row>
    <row r="83" spans="1:33" s="19" customFormat="1" x14ac:dyDescent="0.3">
      <c r="A83" s="35" t="s">
        <v>31</v>
      </c>
      <c r="B83" s="36">
        <f t="shared" si="53"/>
        <v>0</v>
      </c>
      <c r="C83" s="36">
        <f t="shared" si="53"/>
        <v>0</v>
      </c>
      <c r="D83" s="36">
        <f t="shared" si="53"/>
        <v>0</v>
      </c>
      <c r="E83" s="36">
        <f t="shared" si="53"/>
        <v>0</v>
      </c>
      <c r="F83" s="36">
        <f t="shared" ref="F83" si="54">IFERROR(E83/B83*100,0)</f>
        <v>0</v>
      </c>
      <c r="G83" s="36">
        <f t="shared" ref="G83" si="55">IFERROR(E83/C83*100,0)</f>
        <v>0</v>
      </c>
      <c r="H83" s="36">
        <f t="shared" si="52"/>
        <v>0</v>
      </c>
      <c r="I83" s="36">
        <f t="shared" si="52"/>
        <v>0</v>
      </c>
      <c r="J83" s="36">
        <f t="shared" si="52"/>
        <v>0</v>
      </c>
      <c r="K83" s="36">
        <f t="shared" si="52"/>
        <v>0</v>
      </c>
      <c r="L83" s="36">
        <f t="shared" si="52"/>
        <v>0</v>
      </c>
      <c r="M83" s="36">
        <f t="shared" si="52"/>
        <v>0</v>
      </c>
      <c r="N83" s="36">
        <f t="shared" si="52"/>
        <v>0</v>
      </c>
      <c r="O83" s="36">
        <f t="shared" si="52"/>
        <v>0</v>
      </c>
      <c r="P83" s="36">
        <f t="shared" si="52"/>
        <v>0</v>
      </c>
      <c r="Q83" s="36">
        <f t="shared" si="52"/>
        <v>0</v>
      </c>
      <c r="R83" s="36">
        <f t="shared" si="52"/>
        <v>0</v>
      </c>
      <c r="S83" s="36">
        <f t="shared" si="52"/>
        <v>0</v>
      </c>
      <c r="T83" s="36">
        <f t="shared" si="52"/>
        <v>0</v>
      </c>
      <c r="U83" s="36">
        <f t="shared" si="52"/>
        <v>0</v>
      </c>
      <c r="V83" s="36">
        <f t="shared" si="52"/>
        <v>0</v>
      </c>
      <c r="W83" s="36">
        <f t="shared" si="52"/>
        <v>0</v>
      </c>
      <c r="X83" s="36">
        <f t="shared" si="52"/>
        <v>0</v>
      </c>
      <c r="Y83" s="36">
        <f t="shared" si="52"/>
        <v>0</v>
      </c>
      <c r="Z83" s="36">
        <f t="shared" si="52"/>
        <v>0</v>
      </c>
      <c r="AA83" s="36">
        <f t="shared" si="52"/>
        <v>0</v>
      </c>
      <c r="AB83" s="36">
        <f t="shared" si="52"/>
        <v>0</v>
      </c>
      <c r="AC83" s="36">
        <f t="shared" si="52"/>
        <v>0</v>
      </c>
      <c r="AD83" s="36">
        <f t="shared" si="52"/>
        <v>0</v>
      </c>
      <c r="AE83" s="36">
        <f t="shared" si="52"/>
        <v>0</v>
      </c>
      <c r="AF83" s="55"/>
      <c r="AG83" s="56">
        <f t="shared" si="3"/>
        <v>0</v>
      </c>
    </row>
    <row r="84" spans="1:33" ht="197.25" customHeight="1" x14ac:dyDescent="0.3">
      <c r="A84" s="30" t="s">
        <v>44</v>
      </c>
      <c r="B84" s="31"/>
      <c r="C84" s="32"/>
      <c r="D84" s="32"/>
      <c r="E84" s="32"/>
      <c r="F84" s="32"/>
      <c r="G84" s="32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4"/>
      <c r="AG84" s="24">
        <f t="shared" si="3"/>
        <v>0</v>
      </c>
    </row>
    <row r="85" spans="1:33" x14ac:dyDescent="0.3">
      <c r="A85" s="47" t="s">
        <v>27</v>
      </c>
      <c r="B85" s="36">
        <f>B87+B88+B86+B89</f>
        <v>49371.799999999996</v>
      </c>
      <c r="C85" s="36">
        <f>C87+C88+C86+C89</f>
        <v>4175.62</v>
      </c>
      <c r="D85" s="36">
        <f>D87+D88+D86+D89</f>
        <v>4012.3</v>
      </c>
      <c r="E85" s="36">
        <f>E87+E88+E86+E89</f>
        <v>4012.3</v>
      </c>
      <c r="F85" s="36">
        <f>IFERROR(E85/B85*100,0)</f>
        <v>8.1267039078988432</v>
      </c>
      <c r="G85" s="36">
        <f>IFERROR(E85/C85*100,0)</f>
        <v>96.088724548689783</v>
      </c>
      <c r="H85" s="36">
        <f t="shared" ref="H85:AE85" si="56">H87+H88+H86+H89</f>
        <v>4175.62</v>
      </c>
      <c r="I85" s="36">
        <f t="shared" si="56"/>
        <v>4012.3</v>
      </c>
      <c r="J85" s="36">
        <f t="shared" si="56"/>
        <v>4155.62</v>
      </c>
      <c r="K85" s="36">
        <f t="shared" si="56"/>
        <v>0</v>
      </c>
      <c r="L85" s="36">
        <f t="shared" si="56"/>
        <v>4155.42</v>
      </c>
      <c r="M85" s="36">
        <f t="shared" si="56"/>
        <v>0</v>
      </c>
      <c r="N85" s="36">
        <f t="shared" si="56"/>
        <v>4528.42</v>
      </c>
      <c r="O85" s="36">
        <f t="shared" si="56"/>
        <v>0</v>
      </c>
      <c r="P85" s="36">
        <f t="shared" si="56"/>
        <v>6685.5720000000001</v>
      </c>
      <c r="Q85" s="36">
        <f t="shared" si="56"/>
        <v>0</v>
      </c>
      <c r="R85" s="36">
        <f t="shared" si="56"/>
        <v>7786.2120000000004</v>
      </c>
      <c r="S85" s="36">
        <f t="shared" si="56"/>
        <v>0</v>
      </c>
      <c r="T85" s="36">
        <f t="shared" si="56"/>
        <v>212.8</v>
      </c>
      <c r="U85" s="36">
        <f t="shared" si="56"/>
        <v>0</v>
      </c>
      <c r="V85" s="36">
        <f t="shared" si="56"/>
        <v>1380.7159999999999</v>
      </c>
      <c r="W85" s="36">
        <f t="shared" si="56"/>
        <v>0</v>
      </c>
      <c r="X85" s="36">
        <f t="shared" si="56"/>
        <v>4106.3599999999997</v>
      </c>
      <c r="Y85" s="36">
        <f t="shared" si="56"/>
        <v>0</v>
      </c>
      <c r="Z85" s="36">
        <f t="shared" si="56"/>
        <v>4106.3599999999997</v>
      </c>
      <c r="AA85" s="36">
        <f t="shared" si="56"/>
        <v>0</v>
      </c>
      <c r="AB85" s="36">
        <f t="shared" si="56"/>
        <v>4098.3599999999997</v>
      </c>
      <c r="AC85" s="36">
        <f t="shared" si="56"/>
        <v>0</v>
      </c>
      <c r="AD85" s="36">
        <f t="shared" si="56"/>
        <v>3980.34</v>
      </c>
      <c r="AE85" s="36">
        <f t="shared" si="56"/>
        <v>0</v>
      </c>
      <c r="AF85" s="34"/>
      <c r="AG85" s="24">
        <f t="shared" si="3"/>
        <v>-5.4569682106375694E-12</v>
      </c>
    </row>
    <row r="86" spans="1:33" x14ac:dyDescent="0.3">
      <c r="A86" s="48" t="s">
        <v>28</v>
      </c>
      <c r="B86" s="39">
        <f>J86+L86+N86+P86+R86+T86+V86+X86+Z86+AB86+AD86+H86</f>
        <v>49371.799999999996</v>
      </c>
      <c r="C86" s="40">
        <f>SUM(H86)</f>
        <v>4175.62</v>
      </c>
      <c r="D86" s="41">
        <f>E86</f>
        <v>4012.3</v>
      </c>
      <c r="E86" s="40">
        <f>SUM(I86,K86,M86,O86,Q86,S86,U86,W86,Y86,AA86,AC86,AE86)</f>
        <v>4012.3</v>
      </c>
      <c r="F86" s="39">
        <f>IFERROR(E86/B86*100,0)</f>
        <v>8.1267039078988432</v>
      </c>
      <c r="G86" s="39">
        <f>IFERROR(E86/C86*100,0)</f>
        <v>96.088724548689783</v>
      </c>
      <c r="H86" s="33">
        <v>4175.62</v>
      </c>
      <c r="I86" s="33">
        <v>4012.3</v>
      </c>
      <c r="J86" s="33">
        <v>4155.62</v>
      </c>
      <c r="K86" s="33"/>
      <c r="L86" s="33">
        <v>4155.42</v>
      </c>
      <c r="M86" s="33"/>
      <c r="N86" s="33">
        <v>4528.42</v>
      </c>
      <c r="O86" s="33"/>
      <c r="P86" s="33">
        <v>6685.5720000000001</v>
      </c>
      <c r="Q86" s="33"/>
      <c r="R86" s="33">
        <v>7786.2120000000004</v>
      </c>
      <c r="S86" s="33"/>
      <c r="T86" s="33">
        <v>212.8</v>
      </c>
      <c r="U86" s="33"/>
      <c r="V86" s="33">
        <v>1380.7159999999999</v>
      </c>
      <c r="W86" s="33"/>
      <c r="X86" s="33">
        <v>4106.3599999999997</v>
      </c>
      <c r="Y86" s="33"/>
      <c r="Z86" s="33">
        <v>4106.3599999999997</v>
      </c>
      <c r="AA86" s="33"/>
      <c r="AB86" s="33">
        <v>4098.3599999999997</v>
      </c>
      <c r="AC86" s="33"/>
      <c r="AD86" s="33">
        <v>3980.34</v>
      </c>
      <c r="AE86" s="33"/>
      <c r="AF86" s="34"/>
      <c r="AG86" s="24">
        <f t="shared" si="3"/>
        <v>-5.4569682106375694E-12</v>
      </c>
    </row>
    <row r="87" spans="1:33" x14ac:dyDescent="0.3">
      <c r="A87" s="48" t="s">
        <v>29</v>
      </c>
      <c r="B87" s="39"/>
      <c r="C87" s="40"/>
      <c r="D87" s="41"/>
      <c r="E87" s="40"/>
      <c r="F87" s="39"/>
      <c r="G87" s="39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4"/>
      <c r="AG87" s="24">
        <f t="shared" si="3"/>
        <v>0</v>
      </c>
    </row>
    <row r="88" spans="1:33" x14ac:dyDescent="0.3">
      <c r="A88" s="38" t="s">
        <v>30</v>
      </c>
      <c r="B88" s="39">
        <f>J88+L88+N88+P88+R88+T88+V88+X88+Z88+AB88+AD88+H88</f>
        <v>0</v>
      </c>
      <c r="C88" s="40">
        <f>SUM(H88)</f>
        <v>0</v>
      </c>
      <c r="D88" s="41">
        <f>E88</f>
        <v>0</v>
      </c>
      <c r="E88" s="40">
        <f>SUM(I88,K88,M88,O88,Q88,S88,U88,W88,Y88,AA88,AC88,AE88)</f>
        <v>0</v>
      </c>
      <c r="F88" s="39">
        <f>IFERROR(E88/B88*100,0)</f>
        <v>0</v>
      </c>
      <c r="G88" s="39">
        <f>IFERROR(E88/C88*100,0)</f>
        <v>0</v>
      </c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4"/>
      <c r="AG88" s="24">
        <f t="shared" si="3"/>
        <v>0</v>
      </c>
    </row>
    <row r="89" spans="1:33" x14ac:dyDescent="0.3">
      <c r="A89" s="38" t="s">
        <v>31</v>
      </c>
      <c r="B89" s="39"/>
      <c r="C89" s="40"/>
      <c r="D89" s="41"/>
      <c r="E89" s="40"/>
      <c r="F89" s="39"/>
      <c r="G89" s="39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4"/>
      <c r="AG89" s="24">
        <f t="shared" si="3"/>
        <v>0</v>
      </c>
    </row>
    <row r="90" spans="1:33" ht="65.25" customHeight="1" x14ac:dyDescent="0.3">
      <c r="A90" s="30" t="s">
        <v>45</v>
      </c>
      <c r="B90" s="31"/>
      <c r="C90" s="32"/>
      <c r="D90" s="32"/>
      <c r="E90" s="32"/>
      <c r="F90" s="32"/>
      <c r="G90" s="32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4"/>
      <c r="AG90" s="24">
        <f t="shared" si="3"/>
        <v>0</v>
      </c>
    </row>
    <row r="91" spans="1:33" x14ac:dyDescent="0.3">
      <c r="A91" s="47" t="s">
        <v>27</v>
      </c>
      <c r="B91" s="36">
        <f>B93+B94+B92+B95</f>
        <v>421295.70000000007</v>
      </c>
      <c r="C91" s="36">
        <f>C93+C94+C92+C95</f>
        <v>53941.897150000004</v>
      </c>
      <c r="D91" s="36">
        <f>D93+D94+D92+D95</f>
        <v>52207.3</v>
      </c>
      <c r="E91" s="36">
        <f>E93+E94+E92+E95</f>
        <v>52207.3</v>
      </c>
      <c r="F91" s="36">
        <f>IFERROR(E91/B91*100,0)</f>
        <v>12.392079957141739</v>
      </c>
      <c r="G91" s="36">
        <f>IFERROR(E91/C91*100,0)</f>
        <v>96.784323055645444</v>
      </c>
      <c r="H91" s="36">
        <f t="shared" ref="H91:AE91" si="57">H93+H94+H92+H95</f>
        <v>53941.897150000004</v>
      </c>
      <c r="I91" s="36">
        <f t="shared" si="57"/>
        <v>52207.3</v>
      </c>
      <c r="J91" s="36">
        <f t="shared" si="57"/>
        <v>70716.564050000001</v>
      </c>
      <c r="K91" s="36">
        <f t="shared" si="57"/>
        <v>0</v>
      </c>
      <c r="L91" s="36">
        <f t="shared" si="57"/>
        <v>43426.056449999996</v>
      </c>
      <c r="M91" s="36">
        <f t="shared" si="57"/>
        <v>0</v>
      </c>
      <c r="N91" s="36">
        <f t="shared" si="57"/>
        <v>37371.321049999999</v>
      </c>
      <c r="O91" s="36">
        <f t="shared" si="57"/>
        <v>0</v>
      </c>
      <c r="P91" s="36">
        <f t="shared" si="57"/>
        <v>42088.70205</v>
      </c>
      <c r="Q91" s="36">
        <f t="shared" si="57"/>
        <v>0</v>
      </c>
      <c r="R91" s="36">
        <f t="shared" si="57"/>
        <v>32321.298849999999</v>
      </c>
      <c r="S91" s="36">
        <f t="shared" si="57"/>
        <v>0</v>
      </c>
      <c r="T91" s="36">
        <f t="shared" si="57"/>
        <v>28887.289349999999</v>
      </c>
      <c r="U91" s="36">
        <f t="shared" si="57"/>
        <v>0</v>
      </c>
      <c r="V91" s="36">
        <f t="shared" si="57"/>
        <v>22895.435450000001</v>
      </c>
      <c r="W91" s="36">
        <f t="shared" si="57"/>
        <v>0</v>
      </c>
      <c r="X91" s="36">
        <f t="shared" si="57"/>
        <v>22675.741450000001</v>
      </c>
      <c r="Y91" s="36">
        <f t="shared" si="57"/>
        <v>0</v>
      </c>
      <c r="Z91" s="36">
        <f t="shared" si="57"/>
        <v>25051.754850000001</v>
      </c>
      <c r="AA91" s="36">
        <f t="shared" si="57"/>
        <v>0</v>
      </c>
      <c r="AB91" s="36">
        <f t="shared" si="57"/>
        <v>22348.435450000001</v>
      </c>
      <c r="AC91" s="36">
        <f t="shared" si="57"/>
        <v>0</v>
      </c>
      <c r="AD91" s="36">
        <f t="shared" si="57"/>
        <v>19571.203850000002</v>
      </c>
      <c r="AE91" s="36">
        <f t="shared" si="57"/>
        <v>0</v>
      </c>
      <c r="AF91" s="34"/>
      <c r="AG91" s="24">
        <f t="shared" si="3"/>
        <v>1.0913936421275139E-10</v>
      </c>
    </row>
    <row r="92" spans="1:33" x14ac:dyDescent="0.3">
      <c r="A92" s="48" t="s">
        <v>28</v>
      </c>
      <c r="B92" s="39"/>
      <c r="C92" s="40"/>
      <c r="D92" s="41"/>
      <c r="E92" s="40"/>
      <c r="F92" s="39"/>
      <c r="G92" s="39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4"/>
      <c r="AG92" s="24">
        <f t="shared" si="3"/>
        <v>0</v>
      </c>
    </row>
    <row r="93" spans="1:33" x14ac:dyDescent="0.3">
      <c r="A93" s="48" t="s">
        <v>29</v>
      </c>
      <c r="B93" s="39"/>
      <c r="C93" s="40"/>
      <c r="D93" s="41"/>
      <c r="E93" s="40"/>
      <c r="F93" s="39"/>
      <c r="G93" s="39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4"/>
      <c r="AG93" s="24">
        <f t="shared" si="3"/>
        <v>0</v>
      </c>
    </row>
    <row r="94" spans="1:33" x14ac:dyDescent="0.3">
      <c r="A94" s="38" t="s">
        <v>30</v>
      </c>
      <c r="B94" s="39">
        <f>J94+L94+N94+P94+R94+T94+V94+X94+Z94+AB94+AD94+H94</f>
        <v>421295.70000000007</v>
      </c>
      <c r="C94" s="40">
        <f>SUM(H94)</f>
        <v>53941.897150000004</v>
      </c>
      <c r="D94" s="41">
        <f>E94</f>
        <v>52207.3</v>
      </c>
      <c r="E94" s="40">
        <f>SUM(I94,K94,M94,O94,Q94,S94,U94,W94,Y94,AA94,AC94,AE94)</f>
        <v>52207.3</v>
      </c>
      <c r="F94" s="39">
        <f>IFERROR(E94/B94*100,0)</f>
        <v>12.392079957141739</v>
      </c>
      <c r="G94" s="39">
        <f>IFERROR(E94/C94*100,0)</f>
        <v>96.784323055645444</v>
      </c>
      <c r="H94" s="33">
        <f>52941.09715+1000.8</f>
        <v>53941.897150000004</v>
      </c>
      <c r="I94" s="33">
        <v>52207.3</v>
      </c>
      <c r="J94" s="33">
        <f>61716.56405+9000</f>
        <v>70716.564050000001</v>
      </c>
      <c r="K94" s="33"/>
      <c r="L94" s="33">
        <v>43426.056449999996</v>
      </c>
      <c r="M94" s="33"/>
      <c r="N94" s="33">
        <v>37371.321049999999</v>
      </c>
      <c r="O94" s="33"/>
      <c r="P94" s="33">
        <v>42088.70205</v>
      </c>
      <c r="Q94" s="33"/>
      <c r="R94" s="33">
        <v>32321.298849999999</v>
      </c>
      <c r="S94" s="33"/>
      <c r="T94" s="33">
        <v>28887.289349999999</v>
      </c>
      <c r="U94" s="33"/>
      <c r="V94" s="33">
        <v>22895.435450000001</v>
      </c>
      <c r="W94" s="33"/>
      <c r="X94" s="33">
        <v>22675.741450000001</v>
      </c>
      <c r="Y94" s="33"/>
      <c r="Z94" s="33">
        <v>25051.754850000001</v>
      </c>
      <c r="AA94" s="33"/>
      <c r="AB94" s="33">
        <v>22348.435450000001</v>
      </c>
      <c r="AC94" s="33"/>
      <c r="AD94" s="33">
        <v>19571.203850000002</v>
      </c>
      <c r="AE94" s="33"/>
      <c r="AF94" s="34"/>
      <c r="AG94" s="24">
        <f t="shared" si="3"/>
        <v>1.0913936421275139E-10</v>
      </c>
    </row>
    <row r="95" spans="1:33" x14ac:dyDescent="0.3">
      <c r="A95" s="38" t="s">
        <v>31</v>
      </c>
      <c r="B95" s="39"/>
      <c r="C95" s="40"/>
      <c r="D95" s="41"/>
      <c r="E95" s="40"/>
      <c r="F95" s="39"/>
      <c r="G95" s="39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4"/>
      <c r="AG95" s="24">
        <f t="shared" si="3"/>
        <v>0</v>
      </c>
    </row>
    <row r="96" spans="1:33" ht="175.5" customHeight="1" x14ac:dyDescent="0.3">
      <c r="A96" s="30" t="s">
        <v>46</v>
      </c>
      <c r="B96" s="31"/>
      <c r="C96" s="32"/>
      <c r="D96" s="32"/>
      <c r="E96" s="32"/>
      <c r="F96" s="32"/>
      <c r="G96" s="32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4"/>
      <c r="AG96" s="24">
        <f t="shared" si="3"/>
        <v>0</v>
      </c>
    </row>
    <row r="97" spans="1:33" x14ac:dyDescent="0.3">
      <c r="A97" s="47" t="s">
        <v>27</v>
      </c>
      <c r="B97" s="36">
        <f>B99+B100+B98+B101</f>
        <v>2032809.6001999998</v>
      </c>
      <c r="C97" s="36">
        <f>C99+C100+C98+C101</f>
        <v>154921.35999999999</v>
      </c>
      <c r="D97" s="36">
        <f>D99+D100+D98+D101</f>
        <v>32727.599999999999</v>
      </c>
      <c r="E97" s="36">
        <f>E99+E100+E98+E101</f>
        <v>32727.599999999999</v>
      </c>
      <c r="F97" s="36">
        <f>IFERROR(E97/B97*100,0)</f>
        <v>1.6099687839323498</v>
      </c>
      <c r="G97" s="36">
        <f>IFERROR(E97/C97*100,0)</f>
        <v>21.125298667659514</v>
      </c>
      <c r="H97" s="36">
        <f t="shared" ref="H97:AE97" si="58">H99+H100+H98+H101</f>
        <v>154921.35999999999</v>
      </c>
      <c r="I97" s="36">
        <f t="shared" si="58"/>
        <v>32727.599999999999</v>
      </c>
      <c r="J97" s="36">
        <f t="shared" si="58"/>
        <v>209296.92600000001</v>
      </c>
      <c r="K97" s="36">
        <f t="shared" si="58"/>
        <v>0</v>
      </c>
      <c r="L97" s="36">
        <f t="shared" si="58"/>
        <v>185523.4</v>
      </c>
      <c r="M97" s="36">
        <f t="shared" si="58"/>
        <v>0</v>
      </c>
      <c r="N97" s="36">
        <f t="shared" si="58"/>
        <v>225242.7</v>
      </c>
      <c r="O97" s="36">
        <f t="shared" si="58"/>
        <v>0</v>
      </c>
      <c r="P97" s="36">
        <f t="shared" si="58"/>
        <v>380330.2</v>
      </c>
      <c r="Q97" s="36">
        <f t="shared" si="58"/>
        <v>0</v>
      </c>
      <c r="R97" s="36">
        <f t="shared" si="58"/>
        <v>174143.4</v>
      </c>
      <c r="S97" s="36">
        <f t="shared" si="58"/>
        <v>0</v>
      </c>
      <c r="T97" s="36">
        <f t="shared" si="58"/>
        <v>124068</v>
      </c>
      <c r="U97" s="36">
        <f t="shared" si="58"/>
        <v>0</v>
      </c>
      <c r="V97" s="36">
        <f t="shared" si="58"/>
        <v>88859</v>
      </c>
      <c r="W97" s="36">
        <f t="shared" si="58"/>
        <v>0</v>
      </c>
      <c r="X97" s="36">
        <f t="shared" si="58"/>
        <v>116638.19500000001</v>
      </c>
      <c r="Y97" s="36">
        <f t="shared" si="58"/>
        <v>0</v>
      </c>
      <c r="Z97" s="36">
        <f t="shared" si="58"/>
        <v>111314.9</v>
      </c>
      <c r="AA97" s="36">
        <f t="shared" si="58"/>
        <v>0</v>
      </c>
      <c r="AB97" s="36">
        <f t="shared" si="58"/>
        <v>104424.5</v>
      </c>
      <c r="AC97" s="36">
        <f t="shared" si="58"/>
        <v>0</v>
      </c>
      <c r="AD97" s="36">
        <f t="shared" si="58"/>
        <v>158047.01920000001</v>
      </c>
      <c r="AE97" s="36">
        <f t="shared" si="58"/>
        <v>0</v>
      </c>
      <c r="AF97" s="34"/>
      <c r="AG97" s="24">
        <f t="shared" si="3"/>
        <v>0</v>
      </c>
    </row>
    <row r="98" spans="1:33" x14ac:dyDescent="0.3">
      <c r="A98" s="48" t="s">
        <v>28</v>
      </c>
      <c r="B98" s="39"/>
      <c r="C98" s="40"/>
      <c r="D98" s="41"/>
      <c r="E98" s="40"/>
      <c r="F98" s="39"/>
      <c r="G98" s="39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4"/>
      <c r="AG98" s="24">
        <f t="shared" si="3"/>
        <v>0</v>
      </c>
    </row>
    <row r="99" spans="1:33" x14ac:dyDescent="0.3">
      <c r="A99" s="48" t="s">
        <v>29</v>
      </c>
      <c r="B99" s="39">
        <f>J99+L99+N99+P99+R99+T99+V99+X99+Z99+AB99+AD99+H99</f>
        <v>2032809.6001999998</v>
      </c>
      <c r="C99" s="40">
        <f>SUM(H99)</f>
        <v>154921.35999999999</v>
      </c>
      <c r="D99" s="41">
        <f>E99</f>
        <v>32727.599999999999</v>
      </c>
      <c r="E99" s="40">
        <f>SUM(I99,K99,M99,O99,Q99,S99,U99,W99,Y99,AA99,AC99,AE99)</f>
        <v>32727.599999999999</v>
      </c>
      <c r="F99" s="39">
        <f>IFERROR(E99/B99*100,0)</f>
        <v>1.6099687839323498</v>
      </c>
      <c r="G99" s="39">
        <f>IFERROR(E99/C99*100,0)</f>
        <v>21.125298667659514</v>
      </c>
      <c r="H99" s="33">
        <v>154921.35999999999</v>
      </c>
      <c r="I99" s="33">
        <v>32727.599999999999</v>
      </c>
      <c r="J99" s="33">
        <v>209296.92600000001</v>
      </c>
      <c r="K99" s="33"/>
      <c r="L99" s="33">
        <v>185523.4</v>
      </c>
      <c r="M99" s="33"/>
      <c r="N99" s="33">
        <v>225242.7</v>
      </c>
      <c r="O99" s="33"/>
      <c r="P99" s="33">
        <v>380330.2</v>
      </c>
      <c r="Q99" s="33"/>
      <c r="R99" s="33">
        <v>174143.4</v>
      </c>
      <c r="S99" s="33"/>
      <c r="T99" s="33">
        <v>124068</v>
      </c>
      <c r="U99" s="33"/>
      <c r="V99" s="33">
        <v>88859</v>
      </c>
      <c r="W99" s="33"/>
      <c r="X99" s="33">
        <v>116638.19500000001</v>
      </c>
      <c r="Y99" s="33"/>
      <c r="Z99" s="33">
        <v>111314.9</v>
      </c>
      <c r="AA99" s="33"/>
      <c r="AB99" s="33">
        <v>104424.5</v>
      </c>
      <c r="AC99" s="33"/>
      <c r="AD99" s="33">
        <v>158047.01920000001</v>
      </c>
      <c r="AE99" s="33"/>
      <c r="AF99" s="34"/>
      <c r="AG99" s="24">
        <f t="shared" si="3"/>
        <v>0</v>
      </c>
    </row>
    <row r="100" spans="1:33" x14ac:dyDescent="0.3">
      <c r="A100" s="38" t="s">
        <v>30</v>
      </c>
      <c r="B100" s="39">
        <f>J100+L100+N100+P100+R100+T100+V100+X100+Z100+AB100+AD100+H100</f>
        <v>0</v>
      </c>
      <c r="C100" s="40">
        <f>SUM(H100)</f>
        <v>0</v>
      </c>
      <c r="D100" s="41">
        <f>E100</f>
        <v>0</v>
      </c>
      <c r="E100" s="40">
        <f>SUM(I100,K100,M100,O100,Q100,S100,U100,W100,Y100,AA100,AC100,AE100)</f>
        <v>0</v>
      </c>
      <c r="F100" s="39">
        <f>IFERROR(E100/B100*100,0)</f>
        <v>0</v>
      </c>
      <c r="G100" s="39">
        <f>IFERROR(E100/C100*100,0)</f>
        <v>0</v>
      </c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4"/>
      <c r="AG100" s="24">
        <f t="shared" si="3"/>
        <v>0</v>
      </c>
    </row>
    <row r="101" spans="1:33" x14ac:dyDescent="0.3">
      <c r="A101" s="38" t="s">
        <v>31</v>
      </c>
      <c r="B101" s="39"/>
      <c r="C101" s="40"/>
      <c r="D101" s="41"/>
      <c r="E101" s="40"/>
      <c r="F101" s="39"/>
      <c r="G101" s="39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4"/>
      <c r="AG101" s="24">
        <f t="shared" si="3"/>
        <v>0</v>
      </c>
    </row>
    <row r="102" spans="1:33" ht="175.5" customHeight="1" x14ac:dyDescent="0.3">
      <c r="A102" s="30" t="s">
        <v>47</v>
      </c>
      <c r="B102" s="31"/>
      <c r="C102" s="32"/>
      <c r="D102" s="32"/>
      <c r="E102" s="32"/>
      <c r="F102" s="32"/>
      <c r="G102" s="32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4"/>
      <c r="AG102" s="24">
        <f t="shared" si="3"/>
        <v>0</v>
      </c>
    </row>
    <row r="103" spans="1:33" x14ac:dyDescent="0.3">
      <c r="A103" s="47" t="s">
        <v>27</v>
      </c>
      <c r="B103" s="36">
        <f>B105+B106+B104+B107</f>
        <v>39635.999999999993</v>
      </c>
      <c r="C103" s="36">
        <f>C105+C106+C104+C107</f>
        <v>1846.0103399999998</v>
      </c>
      <c r="D103" s="36">
        <f>D105+D106+D104+D107</f>
        <v>1246.8</v>
      </c>
      <c r="E103" s="36">
        <f>E105+E106+E104+E107</f>
        <v>1246.8</v>
      </c>
      <c r="F103" s="36">
        <f>IFERROR(E103/B103*100,0)</f>
        <v>3.1456251892219198</v>
      </c>
      <c r="G103" s="36">
        <f>IFERROR(E103/C103*100,0)</f>
        <v>67.54025007248876</v>
      </c>
      <c r="H103" s="36">
        <f t="shared" ref="H103:AE103" si="59">H105+H106+H104+H107</f>
        <v>1846.0103399999998</v>
      </c>
      <c r="I103" s="36">
        <f t="shared" si="59"/>
        <v>1246.8</v>
      </c>
      <c r="J103" s="36">
        <f t="shared" si="59"/>
        <v>5361.4637899999998</v>
      </c>
      <c r="K103" s="36">
        <f t="shared" si="59"/>
        <v>0</v>
      </c>
      <c r="L103" s="36">
        <f t="shared" si="59"/>
        <v>5339.3157899999997</v>
      </c>
      <c r="M103" s="36">
        <f t="shared" si="59"/>
        <v>0</v>
      </c>
      <c r="N103" s="36">
        <f t="shared" si="59"/>
        <v>4827.5657899999997</v>
      </c>
      <c r="O103" s="36">
        <f t="shared" si="59"/>
        <v>0</v>
      </c>
      <c r="P103" s="36">
        <f t="shared" si="59"/>
        <v>4491.1637899999996</v>
      </c>
      <c r="Q103" s="36">
        <f t="shared" si="59"/>
        <v>0</v>
      </c>
      <c r="R103" s="36">
        <f t="shared" si="59"/>
        <v>3503.3137900000002</v>
      </c>
      <c r="S103" s="36">
        <f t="shared" si="59"/>
        <v>0</v>
      </c>
      <c r="T103" s="36">
        <f t="shared" si="59"/>
        <v>2771.1637900000001</v>
      </c>
      <c r="U103" s="36">
        <f t="shared" si="59"/>
        <v>0</v>
      </c>
      <c r="V103" s="36">
        <f t="shared" si="59"/>
        <v>2371.16579</v>
      </c>
      <c r="W103" s="36">
        <f t="shared" si="59"/>
        <v>0</v>
      </c>
      <c r="X103" s="36">
        <f t="shared" si="59"/>
        <v>2866.3137900000002</v>
      </c>
      <c r="Y103" s="36">
        <f t="shared" si="59"/>
        <v>0</v>
      </c>
      <c r="Z103" s="36">
        <f t="shared" si="59"/>
        <v>2401.0637900000002</v>
      </c>
      <c r="AA103" s="36">
        <f t="shared" si="59"/>
        <v>0</v>
      </c>
      <c r="AB103" s="36">
        <f t="shared" si="59"/>
        <v>2055.01379</v>
      </c>
      <c r="AC103" s="36">
        <f t="shared" si="59"/>
        <v>0</v>
      </c>
      <c r="AD103" s="36">
        <f t="shared" si="59"/>
        <v>1802.4457600000001</v>
      </c>
      <c r="AE103" s="36">
        <f t="shared" si="59"/>
        <v>0</v>
      </c>
      <c r="AF103" s="34"/>
      <c r="AG103" s="24">
        <f t="shared" si="3"/>
        <v>-1.1368683772161603E-11</v>
      </c>
    </row>
    <row r="104" spans="1:33" x14ac:dyDescent="0.3">
      <c r="A104" s="48" t="s">
        <v>28</v>
      </c>
      <c r="B104" s="39"/>
      <c r="C104" s="40"/>
      <c r="D104" s="41"/>
      <c r="E104" s="40"/>
      <c r="F104" s="39"/>
      <c r="G104" s="39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4"/>
      <c r="AG104" s="24">
        <f t="shared" si="3"/>
        <v>0</v>
      </c>
    </row>
    <row r="105" spans="1:33" x14ac:dyDescent="0.3">
      <c r="A105" s="48" t="s">
        <v>29</v>
      </c>
      <c r="B105" s="39">
        <f>J105+L105+N105+P105+R105+T105+V105+X105+Z105+AB105+AD105+H105</f>
        <v>39635.999999999993</v>
      </c>
      <c r="C105" s="40">
        <f>SUM(H105)</f>
        <v>1846.0103399999998</v>
      </c>
      <c r="D105" s="41">
        <f>E105</f>
        <v>1246.8</v>
      </c>
      <c r="E105" s="40">
        <f>SUM(I105,K105,M105,O105,Q105,S105,U105,W105,Y105,AA105,AC105,AE105)</f>
        <v>1246.8</v>
      </c>
      <c r="F105" s="39">
        <f>IFERROR(E105/B105*100,0)</f>
        <v>3.1456251892219198</v>
      </c>
      <c r="G105" s="39">
        <f>IFERROR(E105/C105*100,0)</f>
        <v>67.54025007248876</v>
      </c>
      <c r="H105" s="33">
        <f>4196.01034-2350</f>
        <v>1846.0103399999998</v>
      </c>
      <c r="I105" s="33">
        <v>1246.8</v>
      </c>
      <c r="J105" s="33">
        <v>5361.4637899999998</v>
      </c>
      <c r="K105" s="33"/>
      <c r="L105" s="33">
        <v>5339.3157899999997</v>
      </c>
      <c r="M105" s="33"/>
      <c r="N105" s="33">
        <v>4827.5657899999997</v>
      </c>
      <c r="O105" s="33"/>
      <c r="P105" s="33">
        <v>4491.1637899999996</v>
      </c>
      <c r="Q105" s="33"/>
      <c r="R105" s="33">
        <v>3503.3137900000002</v>
      </c>
      <c r="S105" s="33"/>
      <c r="T105" s="33">
        <v>2771.1637900000001</v>
      </c>
      <c r="U105" s="33"/>
      <c r="V105" s="33">
        <v>2371.16579</v>
      </c>
      <c r="W105" s="33"/>
      <c r="X105" s="33">
        <v>2866.3137900000002</v>
      </c>
      <c r="Y105" s="33"/>
      <c r="Z105" s="33">
        <v>2401.0637900000002</v>
      </c>
      <c r="AA105" s="33"/>
      <c r="AB105" s="33">
        <v>2055.01379</v>
      </c>
      <c r="AC105" s="33"/>
      <c r="AD105" s="33">
        <v>1802.4457600000001</v>
      </c>
      <c r="AE105" s="33"/>
      <c r="AF105" s="34"/>
      <c r="AG105" s="24">
        <f t="shared" si="3"/>
        <v>-1.1368683772161603E-11</v>
      </c>
    </row>
    <row r="106" spans="1:33" x14ac:dyDescent="0.3">
      <c r="A106" s="38" t="s">
        <v>30</v>
      </c>
      <c r="B106" s="39">
        <f>J106+L106+N106+P106+R106+T106+V106+X106+Z106+AB106+AD106+H106</f>
        <v>0</v>
      </c>
      <c r="C106" s="40">
        <f>SUM(H106)</f>
        <v>0</v>
      </c>
      <c r="D106" s="41">
        <f>E106</f>
        <v>0</v>
      </c>
      <c r="E106" s="40">
        <f>SUM(I106,K106,M106,O106,Q106,S106,U106,W106,Y106,AA106,AC106,AE106)</f>
        <v>0</v>
      </c>
      <c r="F106" s="39">
        <f>IFERROR(E106/B106*100,0)</f>
        <v>0</v>
      </c>
      <c r="G106" s="39">
        <f>IFERROR(E106/C106*100,0)</f>
        <v>0</v>
      </c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4"/>
      <c r="AG106" s="24">
        <f t="shared" si="3"/>
        <v>0</v>
      </c>
    </row>
    <row r="107" spans="1:33" x14ac:dyDescent="0.3">
      <c r="A107" s="38" t="s">
        <v>31</v>
      </c>
      <c r="B107" s="39"/>
      <c r="C107" s="40"/>
      <c r="D107" s="41"/>
      <c r="E107" s="40"/>
      <c r="F107" s="39"/>
      <c r="G107" s="39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4"/>
      <c r="AG107" s="24">
        <f t="shared" si="3"/>
        <v>0</v>
      </c>
    </row>
    <row r="108" spans="1:33" ht="123" customHeight="1" x14ac:dyDescent="0.3">
      <c r="A108" s="30" t="s">
        <v>48</v>
      </c>
      <c r="B108" s="31"/>
      <c r="C108" s="32"/>
      <c r="D108" s="32"/>
      <c r="E108" s="32"/>
      <c r="F108" s="32"/>
      <c r="G108" s="32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4"/>
      <c r="AG108" s="24">
        <f t="shared" si="3"/>
        <v>0</v>
      </c>
    </row>
    <row r="109" spans="1:33" x14ac:dyDescent="0.3">
      <c r="A109" s="47" t="s">
        <v>27</v>
      </c>
      <c r="B109" s="36">
        <f>B111+B112+B110+B113</f>
        <v>11760</v>
      </c>
      <c r="C109" s="36">
        <f>C111+C112+C110+C113</f>
        <v>980</v>
      </c>
      <c r="D109" s="36">
        <f>D111+D112+D110+D113</f>
        <v>0</v>
      </c>
      <c r="E109" s="36">
        <f>E111+E112+E110+E113</f>
        <v>0</v>
      </c>
      <c r="F109" s="36">
        <f>IFERROR(E109/B109*100,0)</f>
        <v>0</v>
      </c>
      <c r="G109" s="36">
        <f>IFERROR(E109/C109*100,0)</f>
        <v>0</v>
      </c>
      <c r="H109" s="36">
        <f t="shared" ref="H109:AE109" si="60">H111+H112+H110+H113</f>
        <v>980</v>
      </c>
      <c r="I109" s="36">
        <f t="shared" si="60"/>
        <v>0</v>
      </c>
      <c r="J109" s="36">
        <f t="shared" si="60"/>
        <v>980</v>
      </c>
      <c r="K109" s="36">
        <f t="shared" si="60"/>
        <v>0</v>
      </c>
      <c r="L109" s="36">
        <f t="shared" si="60"/>
        <v>980</v>
      </c>
      <c r="M109" s="36">
        <f t="shared" si="60"/>
        <v>0</v>
      </c>
      <c r="N109" s="36">
        <f t="shared" si="60"/>
        <v>980</v>
      </c>
      <c r="O109" s="36">
        <f t="shared" si="60"/>
        <v>0</v>
      </c>
      <c r="P109" s="36">
        <f t="shared" si="60"/>
        <v>980</v>
      </c>
      <c r="Q109" s="36">
        <f t="shared" si="60"/>
        <v>0</v>
      </c>
      <c r="R109" s="36">
        <f t="shared" si="60"/>
        <v>980</v>
      </c>
      <c r="S109" s="36">
        <f t="shared" si="60"/>
        <v>0</v>
      </c>
      <c r="T109" s="36">
        <f t="shared" si="60"/>
        <v>980</v>
      </c>
      <c r="U109" s="36">
        <f t="shared" si="60"/>
        <v>0</v>
      </c>
      <c r="V109" s="36">
        <f t="shared" si="60"/>
        <v>980</v>
      </c>
      <c r="W109" s="36">
        <f t="shared" si="60"/>
        <v>0</v>
      </c>
      <c r="X109" s="36">
        <f t="shared" si="60"/>
        <v>980</v>
      </c>
      <c r="Y109" s="36">
        <f t="shared" si="60"/>
        <v>0</v>
      </c>
      <c r="Z109" s="36">
        <f t="shared" si="60"/>
        <v>980</v>
      </c>
      <c r="AA109" s="36">
        <f t="shared" si="60"/>
        <v>0</v>
      </c>
      <c r="AB109" s="36">
        <f t="shared" si="60"/>
        <v>980</v>
      </c>
      <c r="AC109" s="36">
        <f t="shared" si="60"/>
        <v>0</v>
      </c>
      <c r="AD109" s="36">
        <f t="shared" si="60"/>
        <v>980</v>
      </c>
      <c r="AE109" s="36">
        <f t="shared" si="60"/>
        <v>0</v>
      </c>
      <c r="AF109" s="34"/>
      <c r="AG109" s="24">
        <f t="shared" si="3"/>
        <v>0</v>
      </c>
    </row>
    <row r="110" spans="1:33" x14ac:dyDescent="0.3">
      <c r="A110" s="48" t="s">
        <v>28</v>
      </c>
      <c r="B110" s="39"/>
      <c r="C110" s="40"/>
      <c r="D110" s="41"/>
      <c r="E110" s="40"/>
      <c r="F110" s="39"/>
      <c r="G110" s="39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4"/>
      <c r="AG110" s="24">
        <f t="shared" si="3"/>
        <v>0</v>
      </c>
    </row>
    <row r="111" spans="1:33" x14ac:dyDescent="0.3">
      <c r="A111" s="48" t="s">
        <v>29</v>
      </c>
      <c r="B111" s="39">
        <f>J111+L111+N111+P111+R111+T111+V111+X111+Z111+AB111+AD111+H111</f>
        <v>11760</v>
      </c>
      <c r="C111" s="40">
        <f>SUM(H111)</f>
        <v>980</v>
      </c>
      <c r="D111" s="41">
        <f>E111</f>
        <v>0</v>
      </c>
      <c r="E111" s="40">
        <f>SUM(I111,K111,M111,O111,Q111,S111,U111,W111,Y111,AA111,AC111,AE111)</f>
        <v>0</v>
      </c>
      <c r="F111" s="39">
        <f>IFERROR(E111/B111*100,0)</f>
        <v>0</v>
      </c>
      <c r="G111" s="39">
        <f>IFERROR(E111/C111*100,0)</f>
        <v>0</v>
      </c>
      <c r="H111" s="33">
        <v>980</v>
      </c>
      <c r="I111" s="33"/>
      <c r="J111" s="33">
        <v>980</v>
      </c>
      <c r="K111" s="33"/>
      <c r="L111" s="33">
        <v>980</v>
      </c>
      <c r="M111" s="33"/>
      <c r="N111" s="33">
        <v>980</v>
      </c>
      <c r="O111" s="33"/>
      <c r="P111" s="33">
        <v>980</v>
      </c>
      <c r="Q111" s="33"/>
      <c r="R111" s="33">
        <v>980</v>
      </c>
      <c r="S111" s="33"/>
      <c r="T111" s="33">
        <v>980</v>
      </c>
      <c r="U111" s="33"/>
      <c r="V111" s="33">
        <v>980</v>
      </c>
      <c r="W111" s="33"/>
      <c r="X111" s="33">
        <v>980</v>
      </c>
      <c r="Y111" s="33"/>
      <c r="Z111" s="33">
        <v>980</v>
      </c>
      <c r="AA111" s="33"/>
      <c r="AB111" s="33">
        <v>980</v>
      </c>
      <c r="AC111" s="33"/>
      <c r="AD111" s="33">
        <v>980</v>
      </c>
      <c r="AE111" s="33"/>
      <c r="AF111" s="34"/>
      <c r="AG111" s="24">
        <f t="shared" si="3"/>
        <v>0</v>
      </c>
    </row>
    <row r="112" spans="1:33" x14ac:dyDescent="0.3">
      <c r="A112" s="38" t="s">
        <v>30</v>
      </c>
      <c r="B112" s="39">
        <f>J112+L112+N112+P112+R112+T112+V112+X112+Z112+AB112+AD112+H112</f>
        <v>0</v>
      </c>
      <c r="C112" s="40">
        <f>SUM(H112)</f>
        <v>0</v>
      </c>
      <c r="D112" s="41">
        <f>E112</f>
        <v>0</v>
      </c>
      <c r="E112" s="40">
        <f>SUM(I112,K112,M112,O112,Q112,S112,U112,W112,Y112,AA112,AC112,AE112)</f>
        <v>0</v>
      </c>
      <c r="F112" s="39">
        <f>IFERROR(E112/B112*100,0)</f>
        <v>0</v>
      </c>
      <c r="G112" s="39">
        <f>IFERROR(E112/C112*100,0)</f>
        <v>0</v>
      </c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4"/>
      <c r="AG112" s="24">
        <f t="shared" si="3"/>
        <v>0</v>
      </c>
    </row>
    <row r="113" spans="1:33" x14ac:dyDescent="0.3">
      <c r="A113" s="38" t="s">
        <v>31</v>
      </c>
      <c r="B113" s="39"/>
      <c r="C113" s="40"/>
      <c r="D113" s="41"/>
      <c r="E113" s="40"/>
      <c r="F113" s="39"/>
      <c r="G113" s="39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4"/>
      <c r="AG113" s="24">
        <f t="shared" si="3"/>
        <v>0</v>
      </c>
    </row>
    <row r="114" spans="1:33" ht="123" customHeight="1" x14ac:dyDescent="0.3">
      <c r="A114" s="30" t="s">
        <v>49</v>
      </c>
      <c r="B114" s="31"/>
      <c r="C114" s="32"/>
      <c r="D114" s="32"/>
      <c r="E114" s="32"/>
      <c r="F114" s="32"/>
      <c r="G114" s="32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4"/>
      <c r="AG114" s="24">
        <f t="shared" si="3"/>
        <v>0</v>
      </c>
    </row>
    <row r="115" spans="1:33" x14ac:dyDescent="0.3">
      <c r="A115" s="47" t="s">
        <v>27</v>
      </c>
      <c r="B115" s="36">
        <f>B117+B118+B116+B119</f>
        <v>60894.6</v>
      </c>
      <c r="C115" s="36">
        <f>C117+C118+C116+C119</f>
        <v>0</v>
      </c>
      <c r="D115" s="36">
        <f>D117+D118+D116+D119</f>
        <v>0</v>
      </c>
      <c r="E115" s="36">
        <f>E117+E118+E116+E119</f>
        <v>0</v>
      </c>
      <c r="F115" s="36">
        <f>IFERROR(E115/B115*100,0)</f>
        <v>0</v>
      </c>
      <c r="G115" s="36">
        <f>IFERROR(E115/C115*100,0)</f>
        <v>0</v>
      </c>
      <c r="H115" s="36">
        <f t="shared" ref="H115:AE115" si="61">H117+H118+H116+H119</f>
        <v>0</v>
      </c>
      <c r="I115" s="36">
        <f t="shared" si="61"/>
        <v>0</v>
      </c>
      <c r="J115" s="36">
        <f t="shared" si="61"/>
        <v>0</v>
      </c>
      <c r="K115" s="36">
        <f t="shared" si="61"/>
        <v>0</v>
      </c>
      <c r="L115" s="36">
        <f t="shared" si="61"/>
        <v>0</v>
      </c>
      <c r="M115" s="36">
        <f t="shared" si="61"/>
        <v>0</v>
      </c>
      <c r="N115" s="36">
        <f t="shared" si="61"/>
        <v>0</v>
      </c>
      <c r="O115" s="36">
        <f t="shared" si="61"/>
        <v>0</v>
      </c>
      <c r="P115" s="36">
        <f t="shared" si="61"/>
        <v>0</v>
      </c>
      <c r="Q115" s="36">
        <f t="shared" si="61"/>
        <v>0</v>
      </c>
      <c r="R115" s="36">
        <f t="shared" si="61"/>
        <v>0</v>
      </c>
      <c r="S115" s="36">
        <f t="shared" si="61"/>
        <v>0</v>
      </c>
      <c r="T115" s="36">
        <f t="shared" si="61"/>
        <v>0</v>
      </c>
      <c r="U115" s="36">
        <f t="shared" si="61"/>
        <v>0</v>
      </c>
      <c r="V115" s="36">
        <f t="shared" si="61"/>
        <v>0</v>
      </c>
      <c r="W115" s="36">
        <f t="shared" si="61"/>
        <v>0</v>
      </c>
      <c r="X115" s="36">
        <f t="shared" si="61"/>
        <v>0</v>
      </c>
      <c r="Y115" s="36">
        <f t="shared" si="61"/>
        <v>0</v>
      </c>
      <c r="Z115" s="36">
        <f t="shared" si="61"/>
        <v>0</v>
      </c>
      <c r="AA115" s="36">
        <f t="shared" si="61"/>
        <v>0</v>
      </c>
      <c r="AB115" s="36">
        <f t="shared" si="61"/>
        <v>0</v>
      </c>
      <c r="AC115" s="36">
        <f t="shared" si="61"/>
        <v>0</v>
      </c>
      <c r="AD115" s="36">
        <f t="shared" si="61"/>
        <v>60894.6</v>
      </c>
      <c r="AE115" s="36">
        <f t="shared" si="61"/>
        <v>0</v>
      </c>
      <c r="AF115" s="34"/>
      <c r="AG115" s="24">
        <f t="shared" si="3"/>
        <v>0</v>
      </c>
    </row>
    <row r="116" spans="1:33" x14ac:dyDescent="0.3">
      <c r="A116" s="48" t="s">
        <v>28</v>
      </c>
      <c r="B116" s="39"/>
      <c r="C116" s="40"/>
      <c r="D116" s="41"/>
      <c r="E116" s="40"/>
      <c r="F116" s="39"/>
      <c r="G116" s="39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4"/>
      <c r="AG116" s="24">
        <f t="shared" si="3"/>
        <v>0</v>
      </c>
    </row>
    <row r="117" spans="1:33" x14ac:dyDescent="0.3">
      <c r="A117" s="48" t="s">
        <v>29</v>
      </c>
      <c r="B117" s="39">
        <f>J117+L117+N117+P117+R117+T117+V117+X117+Z117+AB117+AD117+H117</f>
        <v>60894.6</v>
      </c>
      <c r="C117" s="40">
        <f>SUM(H117)</f>
        <v>0</v>
      </c>
      <c r="D117" s="41">
        <f>E117</f>
        <v>0</v>
      </c>
      <c r="E117" s="40">
        <f>SUM(I117,K117,M117,O117,Q117,S117,U117,W117,Y117,AA117,AC117,AE117)</f>
        <v>0</v>
      </c>
      <c r="F117" s="39">
        <f>IFERROR(E117/B117*100,0)</f>
        <v>0</v>
      </c>
      <c r="G117" s="39">
        <f>IFERROR(E117/C117*100,0)</f>
        <v>0</v>
      </c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>
        <v>60894.6</v>
      </c>
      <c r="AE117" s="33"/>
      <c r="AF117" s="34"/>
      <c r="AG117" s="24">
        <f t="shared" si="3"/>
        <v>0</v>
      </c>
    </row>
    <row r="118" spans="1:33" x14ac:dyDescent="0.3">
      <c r="A118" s="38" t="s">
        <v>30</v>
      </c>
      <c r="B118" s="39">
        <f>J118+L118+N118+P118+R118+T118+V118+X118+Z118+AB118+AD118+H118</f>
        <v>0</v>
      </c>
      <c r="C118" s="40">
        <f>SUM(H118)</f>
        <v>0</v>
      </c>
      <c r="D118" s="41">
        <f>E118</f>
        <v>0</v>
      </c>
      <c r="E118" s="40">
        <f>SUM(I118,K118,M118,O118,Q118,S118,U118,W118,Y118,AA118,AC118,AE118)</f>
        <v>0</v>
      </c>
      <c r="F118" s="39">
        <f>IFERROR(E118/B118*100,0)</f>
        <v>0</v>
      </c>
      <c r="G118" s="39">
        <f>IFERROR(E118/C118*100,0)</f>
        <v>0</v>
      </c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4"/>
      <c r="AG118" s="24">
        <f t="shared" si="3"/>
        <v>0</v>
      </c>
    </row>
    <row r="119" spans="1:33" x14ac:dyDescent="0.3">
      <c r="A119" s="38" t="s">
        <v>31</v>
      </c>
      <c r="B119" s="39"/>
      <c r="C119" s="40"/>
      <c r="D119" s="41"/>
      <c r="E119" s="40"/>
      <c r="F119" s="39"/>
      <c r="G119" s="39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4"/>
      <c r="AG119" s="24">
        <f t="shared" si="3"/>
        <v>0</v>
      </c>
    </row>
    <row r="120" spans="1:33" ht="43.5" customHeight="1" x14ac:dyDescent="0.3">
      <c r="A120" s="45" t="s">
        <v>50</v>
      </c>
      <c r="B120" s="2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23"/>
      <c r="AG120" s="24">
        <f t="shared" si="3"/>
        <v>0</v>
      </c>
    </row>
    <row r="121" spans="1:33" x14ac:dyDescent="0.3">
      <c r="A121" s="49" t="s">
        <v>27</v>
      </c>
      <c r="B121" s="26">
        <f>B122+B123+B124+B125</f>
        <v>52524.997319999995</v>
      </c>
      <c r="C121" s="26">
        <f>C122+C123+C124</f>
        <v>9700</v>
      </c>
      <c r="D121" s="26">
        <f>D122+D123+D124</f>
        <v>0</v>
      </c>
      <c r="E121" s="26">
        <f>E122+E123+E124</f>
        <v>0</v>
      </c>
      <c r="F121" s="26">
        <f t="shared" ref="F121:F123" si="62">IFERROR(E121/B121*100,0)</f>
        <v>0</v>
      </c>
      <c r="G121" s="26">
        <f t="shared" ref="G121:G123" si="63">IFERROR(E121/C121*100,0)</f>
        <v>0</v>
      </c>
      <c r="H121" s="26">
        <f>H122+H123+H124</f>
        <v>9700</v>
      </c>
      <c r="I121" s="26">
        <f t="shared" ref="I121:AE121" si="64">I122+I123+I124</f>
        <v>0</v>
      </c>
      <c r="J121" s="26">
        <f t="shared" si="64"/>
        <v>0</v>
      </c>
      <c r="K121" s="26">
        <f t="shared" si="64"/>
        <v>0</v>
      </c>
      <c r="L121" s="26">
        <f t="shared" si="64"/>
        <v>1500</v>
      </c>
      <c r="M121" s="26">
        <f t="shared" si="64"/>
        <v>0</v>
      </c>
      <c r="N121" s="26">
        <f t="shared" si="64"/>
        <v>7.79732</v>
      </c>
      <c r="O121" s="26">
        <f t="shared" si="64"/>
        <v>0</v>
      </c>
      <c r="P121" s="26">
        <f t="shared" si="64"/>
        <v>1589.5</v>
      </c>
      <c r="Q121" s="26">
        <f t="shared" si="64"/>
        <v>0</v>
      </c>
      <c r="R121" s="26">
        <f t="shared" si="64"/>
        <v>8045.3</v>
      </c>
      <c r="S121" s="26">
        <f t="shared" si="64"/>
        <v>0</v>
      </c>
      <c r="T121" s="26">
        <f t="shared" si="64"/>
        <v>4244.8999999999996</v>
      </c>
      <c r="U121" s="26">
        <f t="shared" si="64"/>
        <v>0</v>
      </c>
      <c r="V121" s="26">
        <f t="shared" si="64"/>
        <v>845.6</v>
      </c>
      <c r="W121" s="26">
        <f t="shared" si="64"/>
        <v>0</v>
      </c>
      <c r="X121" s="26">
        <f t="shared" si="64"/>
        <v>0</v>
      </c>
      <c r="Y121" s="26">
        <f t="shared" si="64"/>
        <v>0</v>
      </c>
      <c r="Z121" s="26">
        <f t="shared" si="64"/>
        <v>0</v>
      </c>
      <c r="AA121" s="26">
        <f t="shared" si="64"/>
        <v>0</v>
      </c>
      <c r="AB121" s="26">
        <f t="shared" si="64"/>
        <v>0</v>
      </c>
      <c r="AC121" s="26">
        <f t="shared" si="64"/>
        <v>0</v>
      </c>
      <c r="AD121" s="26">
        <f t="shared" si="64"/>
        <v>26591.9</v>
      </c>
      <c r="AE121" s="26">
        <f t="shared" si="64"/>
        <v>0</v>
      </c>
      <c r="AF121" s="23"/>
      <c r="AG121" s="24">
        <f t="shared" si="3"/>
        <v>0</v>
      </c>
    </row>
    <row r="122" spans="1:33" x14ac:dyDescent="0.3">
      <c r="A122" s="50" t="s">
        <v>28</v>
      </c>
      <c r="B122" s="29">
        <f>B128+B134</f>
        <v>0</v>
      </c>
      <c r="C122" s="29">
        <f t="shared" ref="C122:E122" si="65">C128+C134</f>
        <v>0</v>
      </c>
      <c r="D122" s="29">
        <f t="shared" si="65"/>
        <v>0</v>
      </c>
      <c r="E122" s="29">
        <f t="shared" si="65"/>
        <v>0</v>
      </c>
      <c r="F122" s="29">
        <f t="shared" si="62"/>
        <v>0</v>
      </c>
      <c r="G122" s="29">
        <f t="shared" si="63"/>
        <v>0</v>
      </c>
      <c r="H122" s="29">
        <f t="shared" ref="H122:AE125" si="66">H128+H134</f>
        <v>0</v>
      </c>
      <c r="I122" s="29">
        <f t="shared" si="66"/>
        <v>0</v>
      </c>
      <c r="J122" s="29">
        <f t="shared" si="66"/>
        <v>0</v>
      </c>
      <c r="K122" s="29">
        <f t="shared" si="66"/>
        <v>0</v>
      </c>
      <c r="L122" s="29">
        <f t="shared" si="66"/>
        <v>0</v>
      </c>
      <c r="M122" s="29">
        <f t="shared" si="66"/>
        <v>0</v>
      </c>
      <c r="N122" s="29">
        <f t="shared" si="66"/>
        <v>0</v>
      </c>
      <c r="O122" s="29">
        <f t="shared" si="66"/>
        <v>0</v>
      </c>
      <c r="P122" s="29">
        <f t="shared" si="66"/>
        <v>0</v>
      </c>
      <c r="Q122" s="29">
        <f t="shared" si="66"/>
        <v>0</v>
      </c>
      <c r="R122" s="29">
        <f t="shared" si="66"/>
        <v>0</v>
      </c>
      <c r="S122" s="29">
        <f t="shared" si="66"/>
        <v>0</v>
      </c>
      <c r="T122" s="29">
        <f t="shared" si="66"/>
        <v>0</v>
      </c>
      <c r="U122" s="29">
        <f t="shared" si="66"/>
        <v>0</v>
      </c>
      <c r="V122" s="29">
        <f t="shared" si="66"/>
        <v>0</v>
      </c>
      <c r="W122" s="29">
        <f t="shared" si="66"/>
        <v>0</v>
      </c>
      <c r="X122" s="29">
        <f t="shared" si="66"/>
        <v>0</v>
      </c>
      <c r="Y122" s="29">
        <f t="shared" si="66"/>
        <v>0</v>
      </c>
      <c r="Z122" s="29">
        <f t="shared" si="66"/>
        <v>0</v>
      </c>
      <c r="AA122" s="29">
        <f t="shared" si="66"/>
        <v>0</v>
      </c>
      <c r="AB122" s="29">
        <f t="shared" si="66"/>
        <v>0</v>
      </c>
      <c r="AC122" s="29">
        <f t="shared" si="66"/>
        <v>0</v>
      </c>
      <c r="AD122" s="29">
        <f t="shared" si="66"/>
        <v>0</v>
      </c>
      <c r="AE122" s="29">
        <f t="shared" si="66"/>
        <v>0</v>
      </c>
      <c r="AF122" s="23"/>
      <c r="AG122" s="24">
        <f t="shared" si="3"/>
        <v>0</v>
      </c>
    </row>
    <row r="123" spans="1:33" x14ac:dyDescent="0.3">
      <c r="A123" s="50" t="s">
        <v>29</v>
      </c>
      <c r="B123" s="29">
        <f t="shared" ref="B123:E125" si="67">B129+B135</f>
        <v>30404.199999999997</v>
      </c>
      <c r="C123" s="29">
        <f t="shared" si="67"/>
        <v>9700</v>
      </c>
      <c r="D123" s="29">
        <f t="shared" si="67"/>
        <v>0</v>
      </c>
      <c r="E123" s="29">
        <f t="shared" si="67"/>
        <v>0</v>
      </c>
      <c r="F123" s="29">
        <f t="shared" si="62"/>
        <v>0</v>
      </c>
      <c r="G123" s="29">
        <f t="shared" si="63"/>
        <v>0</v>
      </c>
      <c r="H123" s="29">
        <f t="shared" si="66"/>
        <v>9700</v>
      </c>
      <c r="I123" s="29">
        <f t="shared" si="66"/>
        <v>0</v>
      </c>
      <c r="J123" s="29">
        <f t="shared" si="66"/>
        <v>0</v>
      </c>
      <c r="K123" s="29">
        <f t="shared" si="66"/>
        <v>0</v>
      </c>
      <c r="L123" s="29">
        <f t="shared" si="66"/>
        <v>0</v>
      </c>
      <c r="M123" s="29">
        <f t="shared" si="66"/>
        <v>0</v>
      </c>
      <c r="N123" s="29">
        <f t="shared" si="66"/>
        <v>0</v>
      </c>
      <c r="O123" s="29">
        <f t="shared" si="66"/>
        <v>0</v>
      </c>
      <c r="P123" s="29">
        <f t="shared" si="66"/>
        <v>0</v>
      </c>
      <c r="Q123" s="29">
        <f t="shared" si="66"/>
        <v>0</v>
      </c>
      <c r="R123" s="29">
        <f t="shared" si="66"/>
        <v>4450</v>
      </c>
      <c r="S123" s="29">
        <f t="shared" si="66"/>
        <v>0</v>
      </c>
      <c r="T123" s="29">
        <f t="shared" si="66"/>
        <v>3281.9</v>
      </c>
      <c r="U123" s="29">
        <f t="shared" si="66"/>
        <v>0</v>
      </c>
      <c r="V123" s="29">
        <f t="shared" si="66"/>
        <v>0</v>
      </c>
      <c r="W123" s="29">
        <f t="shared" si="66"/>
        <v>0</v>
      </c>
      <c r="X123" s="29">
        <f t="shared" si="66"/>
        <v>0</v>
      </c>
      <c r="Y123" s="29">
        <f t="shared" si="66"/>
        <v>0</v>
      </c>
      <c r="Z123" s="29">
        <f t="shared" si="66"/>
        <v>0</v>
      </c>
      <c r="AA123" s="29">
        <f t="shared" si="66"/>
        <v>0</v>
      </c>
      <c r="AB123" s="29">
        <f t="shared" si="66"/>
        <v>0</v>
      </c>
      <c r="AC123" s="29">
        <f t="shared" si="66"/>
        <v>0</v>
      </c>
      <c r="AD123" s="29">
        <f t="shared" si="66"/>
        <v>12972.3</v>
      </c>
      <c r="AE123" s="29">
        <f t="shared" si="66"/>
        <v>0</v>
      </c>
      <c r="AF123" s="23"/>
      <c r="AG123" s="24">
        <f t="shared" si="3"/>
        <v>0</v>
      </c>
    </row>
    <row r="124" spans="1:33" x14ac:dyDescent="0.3">
      <c r="A124" s="50" t="s">
        <v>30</v>
      </c>
      <c r="B124" s="29">
        <f t="shared" si="67"/>
        <v>22120.797319999998</v>
      </c>
      <c r="C124" s="29">
        <f t="shared" si="67"/>
        <v>0</v>
      </c>
      <c r="D124" s="29">
        <f t="shared" si="67"/>
        <v>0</v>
      </c>
      <c r="E124" s="29">
        <f t="shared" si="67"/>
        <v>0</v>
      </c>
      <c r="F124" s="29">
        <f>IFERROR(E124/B124*100,0)</f>
        <v>0</v>
      </c>
      <c r="G124" s="29">
        <f>IFERROR(E124/C124*100,0)</f>
        <v>0</v>
      </c>
      <c r="H124" s="29">
        <f t="shared" si="66"/>
        <v>0</v>
      </c>
      <c r="I124" s="29">
        <f t="shared" si="66"/>
        <v>0</v>
      </c>
      <c r="J124" s="29">
        <f t="shared" si="66"/>
        <v>0</v>
      </c>
      <c r="K124" s="29">
        <f t="shared" si="66"/>
        <v>0</v>
      </c>
      <c r="L124" s="29">
        <f t="shared" si="66"/>
        <v>1500</v>
      </c>
      <c r="M124" s="29">
        <f t="shared" si="66"/>
        <v>0</v>
      </c>
      <c r="N124" s="29">
        <f t="shared" si="66"/>
        <v>7.79732</v>
      </c>
      <c r="O124" s="29">
        <f t="shared" si="66"/>
        <v>0</v>
      </c>
      <c r="P124" s="29">
        <f t="shared" si="66"/>
        <v>1589.5</v>
      </c>
      <c r="Q124" s="29">
        <f t="shared" si="66"/>
        <v>0</v>
      </c>
      <c r="R124" s="29">
        <f t="shared" si="66"/>
        <v>3595.3</v>
      </c>
      <c r="S124" s="29">
        <f t="shared" si="66"/>
        <v>0</v>
      </c>
      <c r="T124" s="29">
        <f t="shared" si="66"/>
        <v>963</v>
      </c>
      <c r="U124" s="29">
        <f t="shared" si="66"/>
        <v>0</v>
      </c>
      <c r="V124" s="29">
        <f t="shared" si="66"/>
        <v>845.6</v>
      </c>
      <c r="W124" s="29">
        <f t="shared" si="66"/>
        <v>0</v>
      </c>
      <c r="X124" s="29">
        <f t="shared" si="66"/>
        <v>0</v>
      </c>
      <c r="Y124" s="29">
        <f t="shared" si="66"/>
        <v>0</v>
      </c>
      <c r="Z124" s="29">
        <f t="shared" si="66"/>
        <v>0</v>
      </c>
      <c r="AA124" s="29">
        <f t="shared" si="66"/>
        <v>0</v>
      </c>
      <c r="AB124" s="29">
        <f t="shared" si="66"/>
        <v>0</v>
      </c>
      <c r="AC124" s="29">
        <f t="shared" si="66"/>
        <v>0</v>
      </c>
      <c r="AD124" s="29">
        <f t="shared" si="66"/>
        <v>13619.6</v>
      </c>
      <c r="AE124" s="29">
        <f t="shared" si="66"/>
        <v>0</v>
      </c>
      <c r="AF124" s="23"/>
      <c r="AG124" s="24">
        <f t="shared" ref="AG124:AG351" si="68">B124-H124-J124-L124-N124-P124-R124-T124-V124-X124-Z124-AB124-AD124</f>
        <v>0</v>
      </c>
    </row>
    <row r="125" spans="1:33" x14ac:dyDescent="0.3">
      <c r="A125" s="50" t="s">
        <v>31</v>
      </c>
      <c r="B125" s="29">
        <f t="shared" si="67"/>
        <v>0</v>
      </c>
      <c r="C125" s="29">
        <f t="shared" si="67"/>
        <v>0</v>
      </c>
      <c r="D125" s="29">
        <f t="shared" si="67"/>
        <v>0</v>
      </c>
      <c r="E125" s="29">
        <f t="shared" si="67"/>
        <v>0</v>
      </c>
      <c r="F125" s="29">
        <f t="shared" ref="F125" si="69">IFERROR(E125/B125*100,0)</f>
        <v>0</v>
      </c>
      <c r="G125" s="29">
        <f t="shared" ref="G125" si="70">IFERROR(E125/C125*100,0)</f>
        <v>0</v>
      </c>
      <c r="H125" s="29">
        <f t="shared" si="66"/>
        <v>0</v>
      </c>
      <c r="I125" s="29">
        <f t="shared" si="66"/>
        <v>0</v>
      </c>
      <c r="J125" s="29">
        <f t="shared" si="66"/>
        <v>0</v>
      </c>
      <c r="K125" s="29">
        <f t="shared" si="66"/>
        <v>0</v>
      </c>
      <c r="L125" s="29">
        <f t="shared" si="66"/>
        <v>0</v>
      </c>
      <c r="M125" s="29">
        <f t="shared" si="66"/>
        <v>0</v>
      </c>
      <c r="N125" s="29">
        <f t="shared" si="66"/>
        <v>0</v>
      </c>
      <c r="O125" s="29">
        <f t="shared" si="66"/>
        <v>0</v>
      </c>
      <c r="P125" s="29">
        <f t="shared" si="66"/>
        <v>0</v>
      </c>
      <c r="Q125" s="29">
        <f t="shared" si="66"/>
        <v>0</v>
      </c>
      <c r="R125" s="29">
        <f t="shared" si="66"/>
        <v>0</v>
      </c>
      <c r="S125" s="29">
        <f t="shared" si="66"/>
        <v>0</v>
      </c>
      <c r="T125" s="29">
        <f t="shared" si="66"/>
        <v>0</v>
      </c>
      <c r="U125" s="29">
        <f t="shared" si="66"/>
        <v>0</v>
      </c>
      <c r="V125" s="29">
        <f t="shared" si="66"/>
        <v>0</v>
      </c>
      <c r="W125" s="29">
        <f t="shared" si="66"/>
        <v>0</v>
      </c>
      <c r="X125" s="29">
        <f t="shared" si="66"/>
        <v>0</v>
      </c>
      <c r="Y125" s="29">
        <f t="shared" si="66"/>
        <v>0</v>
      </c>
      <c r="Z125" s="29">
        <f t="shared" si="66"/>
        <v>0</v>
      </c>
      <c r="AA125" s="29">
        <f t="shared" si="66"/>
        <v>0</v>
      </c>
      <c r="AB125" s="29">
        <f t="shared" si="66"/>
        <v>0</v>
      </c>
      <c r="AC125" s="29">
        <f t="shared" si="66"/>
        <v>0</v>
      </c>
      <c r="AD125" s="29">
        <f t="shared" si="66"/>
        <v>0</v>
      </c>
      <c r="AE125" s="29">
        <f t="shared" si="66"/>
        <v>0</v>
      </c>
      <c r="AF125" s="23"/>
      <c r="AG125" s="24">
        <f t="shared" si="68"/>
        <v>0</v>
      </c>
    </row>
    <row r="126" spans="1:33" ht="243.75" x14ac:dyDescent="0.3">
      <c r="A126" s="30" t="s">
        <v>51</v>
      </c>
      <c r="B126" s="52"/>
      <c r="C126" s="53"/>
      <c r="D126" s="53"/>
      <c r="E126" s="53"/>
      <c r="F126" s="53"/>
      <c r="G126" s="5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4"/>
      <c r="AG126" s="24">
        <f t="shared" si="68"/>
        <v>0</v>
      </c>
    </row>
    <row r="127" spans="1:33" x14ac:dyDescent="0.3">
      <c r="A127" s="35" t="s">
        <v>27</v>
      </c>
      <c r="B127" s="36">
        <f>B129+B130+B128+B131</f>
        <v>50556</v>
      </c>
      <c r="C127" s="36">
        <f>C129+C130+C128+C131</f>
        <v>9700</v>
      </c>
      <c r="D127" s="36">
        <f>D129+D130+D128+D131</f>
        <v>0</v>
      </c>
      <c r="E127" s="36">
        <f>E129+E130+E128+E131</f>
        <v>0</v>
      </c>
      <c r="F127" s="36">
        <f>IFERROR(E127/B127*100,0)</f>
        <v>0</v>
      </c>
      <c r="G127" s="36">
        <f>IFERROR(E127/C127*100,0)</f>
        <v>0</v>
      </c>
      <c r="H127" s="36">
        <f t="shared" ref="H127:AE127" si="71">H129+H130+H128+H131</f>
        <v>9700</v>
      </c>
      <c r="I127" s="36">
        <f t="shared" si="71"/>
        <v>0</v>
      </c>
      <c r="J127" s="36">
        <f t="shared" si="71"/>
        <v>0</v>
      </c>
      <c r="K127" s="36">
        <f t="shared" si="71"/>
        <v>0</v>
      </c>
      <c r="L127" s="36">
        <f t="shared" si="71"/>
        <v>1500</v>
      </c>
      <c r="M127" s="36">
        <f t="shared" si="71"/>
        <v>0</v>
      </c>
      <c r="N127" s="36">
        <f t="shared" si="71"/>
        <v>3.9</v>
      </c>
      <c r="O127" s="36">
        <f t="shared" si="71"/>
        <v>0</v>
      </c>
      <c r="P127" s="36">
        <f t="shared" si="71"/>
        <v>935.69999999999993</v>
      </c>
      <c r="Q127" s="36">
        <f t="shared" si="71"/>
        <v>0</v>
      </c>
      <c r="R127" s="36">
        <f t="shared" si="71"/>
        <v>7480.3</v>
      </c>
      <c r="S127" s="36">
        <f t="shared" si="71"/>
        <v>0</v>
      </c>
      <c r="T127" s="36">
        <f t="shared" si="71"/>
        <v>3921.4</v>
      </c>
      <c r="U127" s="36">
        <f t="shared" si="71"/>
        <v>0</v>
      </c>
      <c r="V127" s="36">
        <f t="shared" si="71"/>
        <v>422.8</v>
      </c>
      <c r="W127" s="36">
        <f t="shared" si="71"/>
        <v>0</v>
      </c>
      <c r="X127" s="36">
        <f t="shared" si="71"/>
        <v>0</v>
      </c>
      <c r="Y127" s="36">
        <f t="shared" si="71"/>
        <v>0</v>
      </c>
      <c r="Z127" s="36">
        <f t="shared" si="71"/>
        <v>0</v>
      </c>
      <c r="AA127" s="36">
        <f t="shared" si="71"/>
        <v>0</v>
      </c>
      <c r="AB127" s="36">
        <f t="shared" si="71"/>
        <v>0</v>
      </c>
      <c r="AC127" s="36">
        <f t="shared" si="71"/>
        <v>0</v>
      </c>
      <c r="AD127" s="36">
        <f t="shared" si="71"/>
        <v>26591.9</v>
      </c>
      <c r="AE127" s="36">
        <f t="shared" si="71"/>
        <v>0</v>
      </c>
      <c r="AF127" s="34"/>
      <c r="AG127" s="24">
        <f t="shared" si="68"/>
        <v>0</v>
      </c>
    </row>
    <row r="128" spans="1:33" x14ac:dyDescent="0.3">
      <c r="A128" s="38" t="s">
        <v>28</v>
      </c>
      <c r="B128" s="39"/>
      <c r="C128" s="40"/>
      <c r="D128" s="41"/>
      <c r="E128" s="40"/>
      <c r="F128" s="39"/>
      <c r="G128" s="39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4"/>
      <c r="AG128" s="24">
        <f t="shared" si="68"/>
        <v>0</v>
      </c>
    </row>
    <row r="129" spans="1:33" x14ac:dyDescent="0.3">
      <c r="A129" s="38" t="s">
        <v>29</v>
      </c>
      <c r="B129" s="39">
        <f>J129+L129+N129+P129+R129+T129+V129+X129+Z129+AB129+AD129+H129</f>
        <v>30404.199999999997</v>
      </c>
      <c r="C129" s="40">
        <f>SUM(H129)</f>
        <v>9700</v>
      </c>
      <c r="D129" s="41"/>
      <c r="E129" s="40"/>
      <c r="F129" s="39"/>
      <c r="G129" s="39"/>
      <c r="H129" s="33">
        <v>9700</v>
      </c>
      <c r="I129" s="33"/>
      <c r="J129" s="33"/>
      <c r="K129" s="33"/>
      <c r="L129" s="33"/>
      <c r="M129" s="33"/>
      <c r="N129" s="33"/>
      <c r="O129" s="33"/>
      <c r="P129" s="33"/>
      <c r="Q129" s="33"/>
      <c r="R129" s="33">
        <v>4450</v>
      </c>
      <c r="S129" s="33"/>
      <c r="T129" s="33">
        <v>3281.9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>
        <v>12972.3</v>
      </c>
      <c r="AE129" s="33"/>
      <c r="AF129" s="34"/>
      <c r="AG129" s="24">
        <f t="shared" si="68"/>
        <v>0</v>
      </c>
    </row>
    <row r="130" spans="1:33" x14ac:dyDescent="0.3">
      <c r="A130" s="38" t="s">
        <v>30</v>
      </c>
      <c r="B130" s="39">
        <f>J130+L130+N130+P130+R130+T130+V130+X130+Z130+AB130+AD130+H130</f>
        <v>20151.8</v>
      </c>
      <c r="C130" s="40">
        <f>SUM(H130)</f>
        <v>0</v>
      </c>
      <c r="D130" s="41">
        <f>E130</f>
        <v>0</v>
      </c>
      <c r="E130" s="40">
        <f>SUM(I130,K130,M130,O130,Q130,S130,U130,W130,Y130,AA130,AC130,AE130)</f>
        <v>0</v>
      </c>
      <c r="F130" s="39">
        <f>IFERROR(E130/B130*100,0)</f>
        <v>0</v>
      </c>
      <c r="G130" s="39">
        <f>IFERROR(E130/C130*100,0)</f>
        <v>0</v>
      </c>
      <c r="H130" s="33"/>
      <c r="I130" s="33"/>
      <c r="J130" s="33"/>
      <c r="K130" s="33"/>
      <c r="L130" s="33">
        <v>1500</v>
      </c>
      <c r="M130" s="33"/>
      <c r="N130" s="33">
        <v>3.9</v>
      </c>
      <c r="O130" s="33"/>
      <c r="P130" s="33">
        <f>888.9+46.8</f>
        <v>935.69999999999993</v>
      </c>
      <c r="Q130" s="33"/>
      <c r="R130" s="33">
        <v>3030.3</v>
      </c>
      <c r="S130" s="33"/>
      <c r="T130" s="33">
        <v>639.5</v>
      </c>
      <c r="U130" s="33"/>
      <c r="V130" s="33">
        <v>422.8</v>
      </c>
      <c r="W130" s="33"/>
      <c r="X130" s="33"/>
      <c r="Y130" s="33"/>
      <c r="Z130" s="33"/>
      <c r="AA130" s="33"/>
      <c r="AB130" s="33"/>
      <c r="AC130" s="33"/>
      <c r="AD130" s="33">
        <f>15635.4-2015.8</f>
        <v>13619.6</v>
      </c>
      <c r="AE130" s="33"/>
      <c r="AF130" s="34"/>
      <c r="AG130" s="24">
        <f t="shared" si="68"/>
        <v>0</v>
      </c>
    </row>
    <row r="131" spans="1:33" x14ac:dyDescent="0.3">
      <c r="A131" s="44" t="s">
        <v>31</v>
      </c>
      <c r="B131" s="39"/>
      <c r="C131" s="40"/>
      <c r="D131" s="41"/>
      <c r="E131" s="40"/>
      <c r="F131" s="39"/>
      <c r="G131" s="39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4"/>
      <c r="AG131" s="24">
        <f t="shared" si="68"/>
        <v>0</v>
      </c>
    </row>
    <row r="132" spans="1:33" ht="131.25" x14ac:dyDescent="0.3">
      <c r="A132" s="30" t="s">
        <v>52</v>
      </c>
      <c r="B132" s="52"/>
      <c r="C132" s="53"/>
      <c r="D132" s="53"/>
      <c r="E132" s="53"/>
      <c r="F132" s="53"/>
      <c r="G132" s="5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4"/>
      <c r="AG132" s="24">
        <f t="shared" si="68"/>
        <v>0</v>
      </c>
    </row>
    <row r="133" spans="1:33" x14ac:dyDescent="0.3">
      <c r="A133" s="35" t="s">
        <v>27</v>
      </c>
      <c r="B133" s="36">
        <f>B135+B136+B134+B137</f>
        <v>1968.9973199999999</v>
      </c>
      <c r="C133" s="36">
        <f>C135+C136+C134+C137</f>
        <v>0</v>
      </c>
      <c r="D133" s="36">
        <f>D135+D136+D134+D137</f>
        <v>0</v>
      </c>
      <c r="E133" s="36">
        <f>E135+E136+E134+E137</f>
        <v>0</v>
      </c>
      <c r="F133" s="36">
        <f>IFERROR(E133/B133*100,0)</f>
        <v>0</v>
      </c>
      <c r="G133" s="36">
        <f>IFERROR(E133/C133*100,0)</f>
        <v>0</v>
      </c>
      <c r="H133" s="36">
        <f t="shared" ref="H133:AE133" si="72">H135+H136+H134+H137</f>
        <v>0</v>
      </c>
      <c r="I133" s="36">
        <f t="shared" si="72"/>
        <v>0</v>
      </c>
      <c r="J133" s="36">
        <f t="shared" si="72"/>
        <v>0</v>
      </c>
      <c r="K133" s="36">
        <f t="shared" si="72"/>
        <v>0</v>
      </c>
      <c r="L133" s="36">
        <f t="shared" si="72"/>
        <v>0</v>
      </c>
      <c r="M133" s="36">
        <f t="shared" si="72"/>
        <v>0</v>
      </c>
      <c r="N133" s="36">
        <f t="shared" si="72"/>
        <v>3.8973200000000001</v>
      </c>
      <c r="O133" s="36">
        <f t="shared" si="72"/>
        <v>0</v>
      </c>
      <c r="P133" s="36">
        <f t="shared" si="72"/>
        <v>653.79999999999995</v>
      </c>
      <c r="Q133" s="36">
        <f t="shared" si="72"/>
        <v>0</v>
      </c>
      <c r="R133" s="36">
        <f t="shared" si="72"/>
        <v>565</v>
      </c>
      <c r="S133" s="36">
        <f t="shared" si="72"/>
        <v>0</v>
      </c>
      <c r="T133" s="36">
        <f t="shared" si="72"/>
        <v>323.5</v>
      </c>
      <c r="U133" s="36">
        <f t="shared" si="72"/>
        <v>0</v>
      </c>
      <c r="V133" s="36">
        <f t="shared" si="72"/>
        <v>422.8</v>
      </c>
      <c r="W133" s="36">
        <f t="shared" si="72"/>
        <v>0</v>
      </c>
      <c r="X133" s="36">
        <f t="shared" si="72"/>
        <v>0</v>
      </c>
      <c r="Y133" s="36">
        <f t="shared" si="72"/>
        <v>0</v>
      </c>
      <c r="Z133" s="36">
        <f t="shared" si="72"/>
        <v>0</v>
      </c>
      <c r="AA133" s="36">
        <f t="shared" si="72"/>
        <v>0</v>
      </c>
      <c r="AB133" s="36">
        <f t="shared" si="72"/>
        <v>0</v>
      </c>
      <c r="AC133" s="36">
        <f t="shared" si="72"/>
        <v>0</v>
      </c>
      <c r="AD133" s="36">
        <f t="shared" si="72"/>
        <v>0</v>
      </c>
      <c r="AE133" s="36">
        <f t="shared" si="72"/>
        <v>0</v>
      </c>
      <c r="AF133" s="34"/>
      <c r="AG133" s="24">
        <f t="shared" si="68"/>
        <v>-5.6843418860808015E-14</v>
      </c>
    </row>
    <row r="134" spans="1:33" x14ac:dyDescent="0.3">
      <c r="A134" s="38" t="s">
        <v>28</v>
      </c>
      <c r="B134" s="39"/>
      <c r="C134" s="40"/>
      <c r="D134" s="41"/>
      <c r="E134" s="40"/>
      <c r="F134" s="39"/>
      <c r="G134" s="39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4"/>
      <c r="AG134" s="24">
        <f t="shared" si="68"/>
        <v>0</v>
      </c>
    </row>
    <row r="135" spans="1:33" x14ac:dyDescent="0.3">
      <c r="A135" s="38" t="s">
        <v>29</v>
      </c>
      <c r="B135" s="39"/>
      <c r="C135" s="40"/>
      <c r="D135" s="41"/>
      <c r="E135" s="40"/>
      <c r="F135" s="39"/>
      <c r="G135" s="39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4"/>
      <c r="AG135" s="24">
        <f t="shared" si="68"/>
        <v>0</v>
      </c>
    </row>
    <row r="136" spans="1:33" x14ac:dyDescent="0.3">
      <c r="A136" s="38" t="s">
        <v>30</v>
      </c>
      <c r="B136" s="39">
        <f>J136+L136+N136+P136+R136+T136+V136+X136+Z136+AB136+AD136+H136</f>
        <v>1968.9973199999999</v>
      </c>
      <c r="C136" s="40">
        <f>SUM(H136)</f>
        <v>0</v>
      </c>
      <c r="D136" s="41">
        <f>E136</f>
        <v>0</v>
      </c>
      <c r="E136" s="40">
        <f>SUM(I136,K136,M136,O136,Q136,S136,U136,W136,Y136,AA136,AC136,AE136)</f>
        <v>0</v>
      </c>
      <c r="F136" s="39">
        <f>IFERROR(E136/B136*100,0)</f>
        <v>0</v>
      </c>
      <c r="G136" s="39">
        <f>IFERROR(E136/C136*100,0)</f>
        <v>0</v>
      </c>
      <c r="H136" s="33"/>
      <c r="I136" s="33"/>
      <c r="J136" s="33"/>
      <c r="K136" s="33"/>
      <c r="L136" s="33"/>
      <c r="M136" s="33"/>
      <c r="N136" s="33">
        <v>3.8973200000000001</v>
      </c>
      <c r="O136" s="33"/>
      <c r="P136" s="33">
        <v>653.79999999999995</v>
      </c>
      <c r="Q136" s="33"/>
      <c r="R136" s="33">
        <v>565</v>
      </c>
      <c r="S136" s="33"/>
      <c r="T136" s="33">
        <v>323.5</v>
      </c>
      <c r="U136" s="33"/>
      <c r="V136" s="33">
        <v>422.8</v>
      </c>
      <c r="W136" s="33"/>
      <c r="X136" s="33"/>
      <c r="Y136" s="33"/>
      <c r="Z136" s="33"/>
      <c r="AA136" s="33"/>
      <c r="AB136" s="33"/>
      <c r="AC136" s="33"/>
      <c r="AD136" s="33"/>
      <c r="AE136" s="33"/>
      <c r="AF136" s="34"/>
      <c r="AG136" s="24">
        <f t="shared" si="68"/>
        <v>-5.6843418860808015E-14</v>
      </c>
    </row>
    <row r="137" spans="1:33" x14ac:dyDescent="0.3">
      <c r="A137" s="44" t="s">
        <v>31</v>
      </c>
      <c r="B137" s="39"/>
      <c r="C137" s="40"/>
      <c r="D137" s="41"/>
      <c r="E137" s="40"/>
      <c r="F137" s="39"/>
      <c r="G137" s="39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4"/>
      <c r="AG137" s="24">
        <f t="shared" si="68"/>
        <v>0</v>
      </c>
    </row>
    <row r="138" spans="1:33" x14ac:dyDescent="0.3">
      <c r="A138" s="16" t="s">
        <v>53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8"/>
      <c r="AG138" s="24">
        <f t="shared" si="68"/>
        <v>0</v>
      </c>
    </row>
    <row r="139" spans="1:33" x14ac:dyDescent="0.3">
      <c r="A139" s="16" t="s">
        <v>34</v>
      </c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8"/>
      <c r="AG139" s="24">
        <f t="shared" si="68"/>
        <v>0</v>
      </c>
    </row>
    <row r="140" spans="1:33" ht="120.75" customHeight="1" x14ac:dyDescent="0.3">
      <c r="A140" s="45" t="s">
        <v>54</v>
      </c>
      <c r="B140" s="57"/>
      <c r="C140" s="58"/>
      <c r="D140" s="58"/>
      <c r="E140" s="58"/>
      <c r="F140" s="58"/>
      <c r="G140" s="58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23"/>
      <c r="AG140" s="24">
        <f t="shared" si="68"/>
        <v>0</v>
      </c>
    </row>
    <row r="141" spans="1:33" x14ac:dyDescent="0.3">
      <c r="A141" s="25" t="s">
        <v>27</v>
      </c>
      <c r="B141" s="26">
        <f>B142+B143+B144</f>
        <v>0</v>
      </c>
      <c r="C141" s="26">
        <f>C142+C143+C144</f>
        <v>0</v>
      </c>
      <c r="D141" s="26">
        <f>D142+D143+D144</f>
        <v>0</v>
      </c>
      <c r="E141" s="26">
        <f>E142+E143+E144</f>
        <v>0</v>
      </c>
      <c r="F141" s="29">
        <f>IFERROR(E141/B141*100,0)</f>
        <v>0</v>
      </c>
      <c r="G141" s="29">
        <f>IFERROR(E141/C141*100,0)</f>
        <v>0</v>
      </c>
      <c r="H141" s="26">
        <f t="shared" ref="H141:AE141" si="73">H142+H143+H144</f>
        <v>0</v>
      </c>
      <c r="I141" s="26">
        <f t="shared" si="73"/>
        <v>0</v>
      </c>
      <c r="J141" s="26">
        <f t="shared" si="73"/>
        <v>0</v>
      </c>
      <c r="K141" s="26">
        <f t="shared" si="73"/>
        <v>0</v>
      </c>
      <c r="L141" s="26">
        <f t="shared" si="73"/>
        <v>0</v>
      </c>
      <c r="M141" s="26">
        <f t="shared" si="73"/>
        <v>0</v>
      </c>
      <c r="N141" s="26">
        <f t="shared" si="73"/>
        <v>0</v>
      </c>
      <c r="O141" s="26">
        <f t="shared" si="73"/>
        <v>0</v>
      </c>
      <c r="P141" s="26">
        <f t="shared" si="73"/>
        <v>0</v>
      </c>
      <c r="Q141" s="26">
        <f t="shared" si="73"/>
        <v>0</v>
      </c>
      <c r="R141" s="26">
        <f t="shared" si="73"/>
        <v>0</v>
      </c>
      <c r="S141" s="26">
        <f t="shared" si="73"/>
        <v>0</v>
      </c>
      <c r="T141" s="26">
        <f t="shared" si="73"/>
        <v>0</v>
      </c>
      <c r="U141" s="26">
        <f t="shared" si="73"/>
        <v>0</v>
      </c>
      <c r="V141" s="26">
        <f t="shared" si="73"/>
        <v>0</v>
      </c>
      <c r="W141" s="26">
        <f t="shared" si="73"/>
        <v>0</v>
      </c>
      <c r="X141" s="26">
        <f t="shared" si="73"/>
        <v>0</v>
      </c>
      <c r="Y141" s="26">
        <f t="shared" si="73"/>
        <v>0</v>
      </c>
      <c r="Z141" s="26">
        <f t="shared" si="73"/>
        <v>0</v>
      </c>
      <c r="AA141" s="26">
        <f t="shared" si="73"/>
        <v>0</v>
      </c>
      <c r="AB141" s="26">
        <f t="shared" si="73"/>
        <v>0</v>
      </c>
      <c r="AC141" s="26">
        <f t="shared" si="73"/>
        <v>0</v>
      </c>
      <c r="AD141" s="26">
        <f t="shared" si="73"/>
        <v>0</v>
      </c>
      <c r="AE141" s="26">
        <f t="shared" si="73"/>
        <v>0</v>
      </c>
      <c r="AF141" s="23"/>
      <c r="AG141" s="24">
        <f t="shared" si="68"/>
        <v>0</v>
      </c>
    </row>
    <row r="142" spans="1:33" x14ac:dyDescent="0.3">
      <c r="A142" s="28" t="s">
        <v>28</v>
      </c>
      <c r="B142" s="29">
        <f>B148</f>
        <v>0</v>
      </c>
      <c r="C142" s="29">
        <f t="shared" ref="C142:E142" si="74">C148</f>
        <v>0</v>
      </c>
      <c r="D142" s="29">
        <f t="shared" si="74"/>
        <v>0</v>
      </c>
      <c r="E142" s="29">
        <f t="shared" si="74"/>
        <v>0</v>
      </c>
      <c r="F142" s="29">
        <f>IFERROR(E142/B142*100,0)</f>
        <v>0</v>
      </c>
      <c r="G142" s="29">
        <f>IFERROR(E142/C142*100,0)</f>
        <v>0</v>
      </c>
      <c r="H142" s="29">
        <f t="shared" ref="H142:AE145" si="75">H148</f>
        <v>0</v>
      </c>
      <c r="I142" s="29">
        <f t="shared" si="75"/>
        <v>0</v>
      </c>
      <c r="J142" s="29">
        <f t="shared" si="75"/>
        <v>0</v>
      </c>
      <c r="K142" s="29">
        <f t="shared" si="75"/>
        <v>0</v>
      </c>
      <c r="L142" s="29">
        <f t="shared" si="75"/>
        <v>0</v>
      </c>
      <c r="M142" s="29">
        <f t="shared" si="75"/>
        <v>0</v>
      </c>
      <c r="N142" s="29">
        <f t="shared" si="75"/>
        <v>0</v>
      </c>
      <c r="O142" s="29">
        <f t="shared" si="75"/>
        <v>0</v>
      </c>
      <c r="P142" s="29">
        <f t="shared" si="75"/>
        <v>0</v>
      </c>
      <c r="Q142" s="29">
        <f t="shared" si="75"/>
        <v>0</v>
      </c>
      <c r="R142" s="29">
        <f t="shared" si="75"/>
        <v>0</v>
      </c>
      <c r="S142" s="29">
        <f t="shared" si="75"/>
        <v>0</v>
      </c>
      <c r="T142" s="29">
        <f t="shared" si="75"/>
        <v>0</v>
      </c>
      <c r="U142" s="29">
        <f t="shared" si="75"/>
        <v>0</v>
      </c>
      <c r="V142" s="29">
        <f t="shared" si="75"/>
        <v>0</v>
      </c>
      <c r="W142" s="29">
        <f t="shared" si="75"/>
        <v>0</v>
      </c>
      <c r="X142" s="29">
        <f t="shared" si="75"/>
        <v>0</v>
      </c>
      <c r="Y142" s="29">
        <f t="shared" si="75"/>
        <v>0</v>
      </c>
      <c r="Z142" s="29">
        <f t="shared" si="75"/>
        <v>0</v>
      </c>
      <c r="AA142" s="29">
        <f t="shared" si="75"/>
        <v>0</v>
      </c>
      <c r="AB142" s="29">
        <f t="shared" si="75"/>
        <v>0</v>
      </c>
      <c r="AC142" s="29">
        <f t="shared" si="75"/>
        <v>0</v>
      </c>
      <c r="AD142" s="29">
        <f t="shared" si="75"/>
        <v>0</v>
      </c>
      <c r="AE142" s="29">
        <f t="shared" si="75"/>
        <v>0</v>
      </c>
      <c r="AF142" s="23"/>
      <c r="AG142" s="24">
        <f t="shared" si="68"/>
        <v>0</v>
      </c>
    </row>
    <row r="143" spans="1:33" x14ac:dyDescent="0.3">
      <c r="A143" s="28" t="s">
        <v>29</v>
      </c>
      <c r="B143" s="29">
        <f t="shared" ref="B143:E145" si="76">B149</f>
        <v>0</v>
      </c>
      <c r="C143" s="29">
        <f t="shared" si="76"/>
        <v>0</v>
      </c>
      <c r="D143" s="29">
        <f t="shared" si="76"/>
        <v>0</v>
      </c>
      <c r="E143" s="29">
        <f t="shared" si="76"/>
        <v>0</v>
      </c>
      <c r="F143" s="29"/>
      <c r="G143" s="29"/>
      <c r="H143" s="29">
        <f t="shared" si="75"/>
        <v>0</v>
      </c>
      <c r="I143" s="29">
        <f t="shared" si="75"/>
        <v>0</v>
      </c>
      <c r="J143" s="29">
        <f t="shared" si="75"/>
        <v>0</v>
      </c>
      <c r="K143" s="29">
        <f t="shared" si="75"/>
        <v>0</v>
      </c>
      <c r="L143" s="29">
        <f t="shared" si="75"/>
        <v>0</v>
      </c>
      <c r="M143" s="29">
        <f t="shared" si="75"/>
        <v>0</v>
      </c>
      <c r="N143" s="29">
        <f t="shared" si="75"/>
        <v>0</v>
      </c>
      <c r="O143" s="29">
        <f t="shared" si="75"/>
        <v>0</v>
      </c>
      <c r="P143" s="29">
        <f t="shared" si="75"/>
        <v>0</v>
      </c>
      <c r="Q143" s="29">
        <f t="shared" si="75"/>
        <v>0</v>
      </c>
      <c r="R143" s="29">
        <f t="shared" si="75"/>
        <v>0</v>
      </c>
      <c r="S143" s="29">
        <f t="shared" si="75"/>
        <v>0</v>
      </c>
      <c r="T143" s="29">
        <f t="shared" si="75"/>
        <v>0</v>
      </c>
      <c r="U143" s="29">
        <f t="shared" si="75"/>
        <v>0</v>
      </c>
      <c r="V143" s="29">
        <f t="shared" si="75"/>
        <v>0</v>
      </c>
      <c r="W143" s="29">
        <f t="shared" si="75"/>
        <v>0</v>
      </c>
      <c r="X143" s="29">
        <f t="shared" si="75"/>
        <v>0</v>
      </c>
      <c r="Y143" s="29">
        <f t="shared" si="75"/>
        <v>0</v>
      </c>
      <c r="Z143" s="29">
        <f t="shared" si="75"/>
        <v>0</v>
      </c>
      <c r="AA143" s="29">
        <f t="shared" si="75"/>
        <v>0</v>
      </c>
      <c r="AB143" s="29">
        <f t="shared" si="75"/>
        <v>0</v>
      </c>
      <c r="AC143" s="29">
        <f t="shared" si="75"/>
        <v>0</v>
      </c>
      <c r="AD143" s="29">
        <f t="shared" si="75"/>
        <v>0</v>
      </c>
      <c r="AE143" s="29">
        <f t="shared" si="75"/>
        <v>0</v>
      </c>
      <c r="AF143" s="23"/>
      <c r="AG143" s="24">
        <f t="shared" si="68"/>
        <v>0</v>
      </c>
    </row>
    <row r="144" spans="1:33" x14ac:dyDescent="0.3">
      <c r="A144" s="28" t="s">
        <v>30</v>
      </c>
      <c r="B144" s="29">
        <f t="shared" si="76"/>
        <v>0</v>
      </c>
      <c r="C144" s="29">
        <f t="shared" si="76"/>
        <v>0</v>
      </c>
      <c r="D144" s="29">
        <f t="shared" si="76"/>
        <v>0</v>
      </c>
      <c r="E144" s="29">
        <f t="shared" si="76"/>
        <v>0</v>
      </c>
      <c r="F144" s="29">
        <f>IFERROR(E144/B144*100,0)</f>
        <v>0</v>
      </c>
      <c r="G144" s="29">
        <f>IFERROR(E144/C144*100,0)</f>
        <v>0</v>
      </c>
      <c r="H144" s="29">
        <f t="shared" si="75"/>
        <v>0</v>
      </c>
      <c r="I144" s="29">
        <f t="shared" si="75"/>
        <v>0</v>
      </c>
      <c r="J144" s="29">
        <f t="shared" si="75"/>
        <v>0</v>
      </c>
      <c r="K144" s="29">
        <f t="shared" si="75"/>
        <v>0</v>
      </c>
      <c r="L144" s="29">
        <f t="shared" si="75"/>
        <v>0</v>
      </c>
      <c r="M144" s="29">
        <f t="shared" si="75"/>
        <v>0</v>
      </c>
      <c r="N144" s="29">
        <f t="shared" si="75"/>
        <v>0</v>
      </c>
      <c r="O144" s="29">
        <f t="shared" si="75"/>
        <v>0</v>
      </c>
      <c r="P144" s="29">
        <f t="shared" si="75"/>
        <v>0</v>
      </c>
      <c r="Q144" s="29">
        <f t="shared" si="75"/>
        <v>0</v>
      </c>
      <c r="R144" s="29">
        <f t="shared" si="75"/>
        <v>0</v>
      </c>
      <c r="S144" s="29">
        <f t="shared" si="75"/>
        <v>0</v>
      </c>
      <c r="T144" s="29">
        <f t="shared" si="75"/>
        <v>0</v>
      </c>
      <c r="U144" s="29">
        <f t="shared" si="75"/>
        <v>0</v>
      </c>
      <c r="V144" s="29">
        <f t="shared" si="75"/>
        <v>0</v>
      </c>
      <c r="W144" s="29">
        <f t="shared" si="75"/>
        <v>0</v>
      </c>
      <c r="X144" s="29">
        <f t="shared" si="75"/>
        <v>0</v>
      </c>
      <c r="Y144" s="29">
        <f t="shared" si="75"/>
        <v>0</v>
      </c>
      <c r="Z144" s="29">
        <f t="shared" si="75"/>
        <v>0</v>
      </c>
      <c r="AA144" s="29">
        <f t="shared" si="75"/>
        <v>0</v>
      </c>
      <c r="AB144" s="29">
        <f t="shared" si="75"/>
        <v>0</v>
      </c>
      <c r="AC144" s="29">
        <f t="shared" si="75"/>
        <v>0</v>
      </c>
      <c r="AD144" s="29">
        <f t="shared" si="75"/>
        <v>0</v>
      </c>
      <c r="AE144" s="29">
        <f t="shared" si="75"/>
        <v>0</v>
      </c>
      <c r="AF144" s="23"/>
      <c r="AG144" s="24">
        <f t="shared" si="68"/>
        <v>0</v>
      </c>
    </row>
    <row r="145" spans="1:33" x14ac:dyDescent="0.3">
      <c r="A145" s="28" t="s">
        <v>31</v>
      </c>
      <c r="B145" s="29">
        <f t="shared" si="76"/>
        <v>0</v>
      </c>
      <c r="C145" s="29">
        <f t="shared" si="76"/>
        <v>0</v>
      </c>
      <c r="D145" s="29">
        <f t="shared" si="76"/>
        <v>0</v>
      </c>
      <c r="E145" s="29">
        <f t="shared" si="76"/>
        <v>0</v>
      </c>
      <c r="F145" s="29">
        <f>IFERROR(E145/B145*100,0)</f>
        <v>0</v>
      </c>
      <c r="G145" s="29">
        <f>IFERROR(E145/C145*100,0)</f>
        <v>0</v>
      </c>
      <c r="H145" s="29">
        <f t="shared" si="75"/>
        <v>0</v>
      </c>
      <c r="I145" s="29">
        <f t="shared" si="75"/>
        <v>0</v>
      </c>
      <c r="J145" s="29">
        <f t="shared" si="75"/>
        <v>0</v>
      </c>
      <c r="K145" s="29">
        <f t="shared" si="75"/>
        <v>0</v>
      </c>
      <c r="L145" s="29">
        <f t="shared" si="75"/>
        <v>0</v>
      </c>
      <c r="M145" s="29">
        <f t="shared" si="75"/>
        <v>0</v>
      </c>
      <c r="N145" s="29">
        <f t="shared" si="75"/>
        <v>0</v>
      </c>
      <c r="O145" s="29">
        <f t="shared" si="75"/>
        <v>0</v>
      </c>
      <c r="P145" s="29">
        <f t="shared" si="75"/>
        <v>0</v>
      </c>
      <c r="Q145" s="29">
        <f t="shared" si="75"/>
        <v>0</v>
      </c>
      <c r="R145" s="29">
        <f t="shared" si="75"/>
        <v>0</v>
      </c>
      <c r="S145" s="29">
        <f t="shared" si="75"/>
        <v>0</v>
      </c>
      <c r="T145" s="29">
        <f t="shared" si="75"/>
        <v>0</v>
      </c>
      <c r="U145" s="29">
        <f t="shared" si="75"/>
        <v>0</v>
      </c>
      <c r="V145" s="29">
        <f t="shared" si="75"/>
        <v>0</v>
      </c>
      <c r="W145" s="29">
        <f t="shared" si="75"/>
        <v>0</v>
      </c>
      <c r="X145" s="29">
        <f t="shared" si="75"/>
        <v>0</v>
      </c>
      <c r="Y145" s="29">
        <f t="shared" si="75"/>
        <v>0</v>
      </c>
      <c r="Z145" s="29">
        <f t="shared" si="75"/>
        <v>0</v>
      </c>
      <c r="AA145" s="29">
        <f t="shared" si="75"/>
        <v>0</v>
      </c>
      <c r="AB145" s="29">
        <f t="shared" si="75"/>
        <v>0</v>
      </c>
      <c r="AC145" s="29">
        <f t="shared" si="75"/>
        <v>0</v>
      </c>
      <c r="AD145" s="29">
        <f t="shared" si="75"/>
        <v>0</v>
      </c>
      <c r="AE145" s="29">
        <f t="shared" si="75"/>
        <v>0</v>
      </c>
      <c r="AF145" s="23"/>
      <c r="AG145" s="24">
        <f t="shared" si="68"/>
        <v>0</v>
      </c>
    </row>
    <row r="146" spans="1:33" ht="37.5" x14ac:dyDescent="0.3">
      <c r="A146" s="30" t="s">
        <v>55</v>
      </c>
      <c r="B146" s="52"/>
      <c r="C146" s="53"/>
      <c r="D146" s="53"/>
      <c r="E146" s="53"/>
      <c r="F146" s="53"/>
      <c r="G146" s="5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4"/>
      <c r="AG146" s="24">
        <f t="shared" si="68"/>
        <v>0</v>
      </c>
    </row>
    <row r="147" spans="1:33" x14ac:dyDescent="0.3">
      <c r="A147" s="35" t="s">
        <v>27</v>
      </c>
      <c r="B147" s="36">
        <f>B149+B150+B148+B151</f>
        <v>0</v>
      </c>
      <c r="C147" s="36">
        <f>C149+C150+C148+C151</f>
        <v>0</v>
      </c>
      <c r="D147" s="36">
        <f>D149+D150+D148+D151</f>
        <v>0</v>
      </c>
      <c r="E147" s="36">
        <f>E149+E150+E148+E151</f>
        <v>0</v>
      </c>
      <c r="F147" s="36">
        <f>IFERROR(E147/B147*100,0)</f>
        <v>0</v>
      </c>
      <c r="G147" s="36">
        <f>IFERROR(E147/C147*100,0)</f>
        <v>0</v>
      </c>
      <c r="H147" s="36">
        <f t="shared" ref="H147:AE147" si="77">H149+H150+H148+H151</f>
        <v>0</v>
      </c>
      <c r="I147" s="36">
        <f t="shared" si="77"/>
        <v>0</v>
      </c>
      <c r="J147" s="36">
        <f t="shared" si="77"/>
        <v>0</v>
      </c>
      <c r="K147" s="36">
        <f t="shared" si="77"/>
        <v>0</v>
      </c>
      <c r="L147" s="36">
        <f t="shared" si="77"/>
        <v>0</v>
      </c>
      <c r="M147" s="36">
        <f t="shared" si="77"/>
        <v>0</v>
      </c>
      <c r="N147" s="36">
        <f t="shared" si="77"/>
        <v>0</v>
      </c>
      <c r="O147" s="36">
        <f t="shared" si="77"/>
        <v>0</v>
      </c>
      <c r="P147" s="36">
        <f t="shared" si="77"/>
        <v>0</v>
      </c>
      <c r="Q147" s="36">
        <f t="shared" si="77"/>
        <v>0</v>
      </c>
      <c r="R147" s="36">
        <f t="shared" si="77"/>
        <v>0</v>
      </c>
      <c r="S147" s="36">
        <f t="shared" si="77"/>
        <v>0</v>
      </c>
      <c r="T147" s="36">
        <f t="shared" si="77"/>
        <v>0</v>
      </c>
      <c r="U147" s="36">
        <f t="shared" si="77"/>
        <v>0</v>
      </c>
      <c r="V147" s="36">
        <f t="shared" si="77"/>
        <v>0</v>
      </c>
      <c r="W147" s="36">
        <f t="shared" si="77"/>
        <v>0</v>
      </c>
      <c r="X147" s="36">
        <f t="shared" si="77"/>
        <v>0</v>
      </c>
      <c r="Y147" s="36">
        <f t="shared" si="77"/>
        <v>0</v>
      </c>
      <c r="Z147" s="36">
        <f t="shared" si="77"/>
        <v>0</v>
      </c>
      <c r="AA147" s="36">
        <f t="shared" si="77"/>
        <v>0</v>
      </c>
      <c r="AB147" s="36">
        <f t="shared" si="77"/>
        <v>0</v>
      </c>
      <c r="AC147" s="36">
        <f t="shared" si="77"/>
        <v>0</v>
      </c>
      <c r="AD147" s="36">
        <f t="shared" si="77"/>
        <v>0</v>
      </c>
      <c r="AE147" s="36">
        <f t="shared" si="77"/>
        <v>0</v>
      </c>
      <c r="AF147" s="34"/>
      <c r="AG147" s="24">
        <f t="shared" si="68"/>
        <v>0</v>
      </c>
    </row>
    <row r="148" spans="1:33" x14ac:dyDescent="0.3">
      <c r="A148" s="38" t="s">
        <v>28</v>
      </c>
      <c r="B148" s="39"/>
      <c r="C148" s="40"/>
      <c r="D148" s="41"/>
      <c r="E148" s="40"/>
      <c r="F148" s="39"/>
      <c r="G148" s="39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4"/>
      <c r="AG148" s="24">
        <f t="shared" si="68"/>
        <v>0</v>
      </c>
    </row>
    <row r="149" spans="1:33" x14ac:dyDescent="0.3">
      <c r="A149" s="38" t="s">
        <v>29</v>
      </c>
      <c r="B149" s="39"/>
      <c r="C149" s="40"/>
      <c r="D149" s="41"/>
      <c r="E149" s="40"/>
      <c r="F149" s="39"/>
      <c r="G149" s="39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4"/>
      <c r="AG149" s="24">
        <f t="shared" si="68"/>
        <v>0</v>
      </c>
    </row>
    <row r="150" spans="1:33" x14ac:dyDescent="0.3">
      <c r="A150" s="38" t="s">
        <v>30</v>
      </c>
      <c r="B150" s="39">
        <f>J150+L150+N150+P150+R150+T150+V150+X150+Z150+AB150+AD150+H150</f>
        <v>0</v>
      </c>
      <c r="C150" s="40">
        <f>SUM(H150)</f>
        <v>0</v>
      </c>
      <c r="D150" s="41">
        <f>E150</f>
        <v>0</v>
      </c>
      <c r="E150" s="40">
        <f>SUM(I150,K150,M150,O150,Q150,S150,U150,W150,Y150,AA150,AC150,AE150)</f>
        <v>0</v>
      </c>
      <c r="F150" s="39">
        <f>IFERROR(E150/B150*100,0)</f>
        <v>0</v>
      </c>
      <c r="G150" s="39">
        <f>IFERROR(E150/C150*100,0)</f>
        <v>0</v>
      </c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4"/>
      <c r="AG150" s="24">
        <f t="shared" si="68"/>
        <v>0</v>
      </c>
    </row>
    <row r="151" spans="1:33" x14ac:dyDescent="0.3">
      <c r="A151" s="44" t="s">
        <v>31</v>
      </c>
      <c r="B151" s="39"/>
      <c r="C151" s="40"/>
      <c r="D151" s="41"/>
      <c r="E151" s="40"/>
      <c r="F151" s="39"/>
      <c r="G151" s="39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4"/>
      <c r="AG151" s="24">
        <f t="shared" si="68"/>
        <v>0</v>
      </c>
    </row>
    <row r="152" spans="1:33" x14ac:dyDescent="0.3">
      <c r="A152" s="16" t="s">
        <v>56</v>
      </c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8"/>
      <c r="AG152" s="24">
        <f t="shared" si="68"/>
        <v>0</v>
      </c>
    </row>
    <row r="153" spans="1:33" s="19" customFormat="1" x14ac:dyDescent="0.3">
      <c r="A153" s="16" t="s">
        <v>25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8"/>
    </row>
    <row r="154" spans="1:33" ht="56.25" customHeight="1" x14ac:dyDescent="0.3">
      <c r="A154" s="20" t="s">
        <v>57</v>
      </c>
      <c r="B154" s="21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3"/>
      <c r="AG154" s="24">
        <f>B154-H154-J154-L154-N154-P154-R154-T154-V154-X154-Z154-AB154-AD154</f>
        <v>0</v>
      </c>
    </row>
    <row r="155" spans="1:33" x14ac:dyDescent="0.3">
      <c r="A155" s="25" t="s">
        <v>27</v>
      </c>
      <c r="B155" s="26">
        <f>B156+B157+B158+B159</f>
        <v>11</v>
      </c>
      <c r="C155" s="26">
        <f>C156+C157+C158+C159</f>
        <v>2</v>
      </c>
      <c r="D155" s="26">
        <f>D156+D157+D158+D159</f>
        <v>2</v>
      </c>
      <c r="E155" s="26">
        <f>E156+E157+E158+E159</f>
        <v>2</v>
      </c>
      <c r="F155" s="27">
        <f t="shared" ref="F155:F159" si="78">IFERROR(E155/B155*100,0)</f>
        <v>18.181818181818183</v>
      </c>
      <c r="G155" s="27">
        <f t="shared" ref="G155:G159" si="79">IFERROR(E155/C155*100,0)</f>
        <v>100</v>
      </c>
      <c r="H155" s="26">
        <f>H156+H157+H158+H159</f>
        <v>2</v>
      </c>
      <c r="I155" s="26">
        <f t="shared" ref="I155:AE155" si="80">I156+I157+I158+I159</f>
        <v>2</v>
      </c>
      <c r="J155" s="26">
        <f t="shared" si="80"/>
        <v>2</v>
      </c>
      <c r="K155" s="26">
        <f t="shared" si="80"/>
        <v>0</v>
      </c>
      <c r="L155" s="26">
        <f t="shared" si="80"/>
        <v>0</v>
      </c>
      <c r="M155" s="26">
        <f t="shared" si="80"/>
        <v>0</v>
      </c>
      <c r="N155" s="26">
        <f t="shared" si="80"/>
        <v>3</v>
      </c>
      <c r="O155" s="26">
        <f t="shared" si="80"/>
        <v>0</v>
      </c>
      <c r="P155" s="26">
        <f t="shared" si="80"/>
        <v>0</v>
      </c>
      <c r="Q155" s="26">
        <f t="shared" si="80"/>
        <v>0</v>
      </c>
      <c r="R155" s="26">
        <f t="shared" si="80"/>
        <v>0</v>
      </c>
      <c r="S155" s="26">
        <f t="shared" si="80"/>
        <v>0</v>
      </c>
      <c r="T155" s="26">
        <f t="shared" si="80"/>
        <v>0</v>
      </c>
      <c r="U155" s="26">
        <f t="shared" si="80"/>
        <v>0</v>
      </c>
      <c r="V155" s="26">
        <f t="shared" si="80"/>
        <v>2</v>
      </c>
      <c r="W155" s="26">
        <f t="shared" si="80"/>
        <v>0</v>
      </c>
      <c r="X155" s="26">
        <f t="shared" si="80"/>
        <v>0</v>
      </c>
      <c r="Y155" s="26">
        <f t="shared" si="80"/>
        <v>0</v>
      </c>
      <c r="Z155" s="26">
        <f t="shared" si="80"/>
        <v>0</v>
      </c>
      <c r="AA155" s="26">
        <f t="shared" si="80"/>
        <v>0</v>
      </c>
      <c r="AB155" s="26">
        <f t="shared" si="80"/>
        <v>2</v>
      </c>
      <c r="AC155" s="26">
        <f t="shared" si="80"/>
        <v>0</v>
      </c>
      <c r="AD155" s="26">
        <f t="shared" si="80"/>
        <v>0</v>
      </c>
      <c r="AE155" s="26">
        <f t="shared" si="80"/>
        <v>0</v>
      </c>
      <c r="AF155" s="23"/>
      <c r="AG155" s="24">
        <f t="shared" ref="AG155:AG165" si="81">B155-H155-J155-L155-N155-P155-R155-T155-V155-X155-Z155-AB155-AD155</f>
        <v>0</v>
      </c>
    </row>
    <row r="156" spans="1:33" x14ac:dyDescent="0.3">
      <c r="A156" s="28" t="s">
        <v>28</v>
      </c>
      <c r="B156" s="29">
        <f>B162</f>
        <v>0</v>
      </c>
      <c r="C156" s="29">
        <f t="shared" ref="C156:E156" si="82">C162</f>
        <v>0</v>
      </c>
      <c r="D156" s="29">
        <f t="shared" si="82"/>
        <v>0</v>
      </c>
      <c r="E156" s="29">
        <f t="shared" si="82"/>
        <v>0</v>
      </c>
      <c r="F156" s="29">
        <f t="shared" si="78"/>
        <v>0</v>
      </c>
      <c r="G156" s="29">
        <f t="shared" si="79"/>
        <v>0</v>
      </c>
      <c r="H156" s="29">
        <f t="shared" ref="H156:AE159" si="83">H162</f>
        <v>0</v>
      </c>
      <c r="I156" s="29">
        <f t="shared" si="83"/>
        <v>0</v>
      </c>
      <c r="J156" s="29">
        <f t="shared" si="83"/>
        <v>0</v>
      </c>
      <c r="K156" s="29">
        <f t="shared" si="83"/>
        <v>0</v>
      </c>
      <c r="L156" s="29">
        <f t="shared" si="83"/>
        <v>0</v>
      </c>
      <c r="M156" s="29">
        <f t="shared" si="83"/>
        <v>0</v>
      </c>
      <c r="N156" s="29">
        <f t="shared" si="83"/>
        <v>0</v>
      </c>
      <c r="O156" s="29">
        <f t="shared" si="83"/>
        <v>0</v>
      </c>
      <c r="P156" s="29">
        <f t="shared" si="83"/>
        <v>0</v>
      </c>
      <c r="Q156" s="29">
        <f t="shared" si="83"/>
        <v>0</v>
      </c>
      <c r="R156" s="29">
        <f t="shared" si="83"/>
        <v>0</v>
      </c>
      <c r="S156" s="29">
        <f t="shared" si="83"/>
        <v>0</v>
      </c>
      <c r="T156" s="29">
        <f t="shared" si="83"/>
        <v>0</v>
      </c>
      <c r="U156" s="29">
        <f t="shared" si="83"/>
        <v>0</v>
      </c>
      <c r="V156" s="29">
        <f t="shared" si="83"/>
        <v>0</v>
      </c>
      <c r="W156" s="29">
        <f t="shared" si="83"/>
        <v>0</v>
      </c>
      <c r="X156" s="29">
        <f t="shared" si="83"/>
        <v>0</v>
      </c>
      <c r="Y156" s="29">
        <f t="shared" si="83"/>
        <v>0</v>
      </c>
      <c r="Z156" s="29">
        <f t="shared" si="83"/>
        <v>0</v>
      </c>
      <c r="AA156" s="29">
        <f t="shared" si="83"/>
        <v>0</v>
      </c>
      <c r="AB156" s="29">
        <f t="shared" si="83"/>
        <v>0</v>
      </c>
      <c r="AC156" s="29">
        <f t="shared" si="83"/>
        <v>0</v>
      </c>
      <c r="AD156" s="29">
        <f t="shared" si="83"/>
        <v>0</v>
      </c>
      <c r="AE156" s="29">
        <f t="shared" si="83"/>
        <v>0</v>
      </c>
      <c r="AF156" s="23"/>
      <c r="AG156" s="24">
        <f t="shared" si="81"/>
        <v>0</v>
      </c>
    </row>
    <row r="157" spans="1:33" x14ac:dyDescent="0.3">
      <c r="A157" s="28" t="s">
        <v>29</v>
      </c>
      <c r="B157" s="29">
        <f t="shared" ref="B157:E159" si="84">B163</f>
        <v>0</v>
      </c>
      <c r="C157" s="29">
        <f t="shared" si="84"/>
        <v>0</v>
      </c>
      <c r="D157" s="29">
        <f t="shared" si="84"/>
        <v>0</v>
      </c>
      <c r="E157" s="29">
        <f t="shared" si="84"/>
        <v>0</v>
      </c>
      <c r="F157" s="29">
        <f t="shared" si="78"/>
        <v>0</v>
      </c>
      <c r="G157" s="29">
        <f t="shared" si="79"/>
        <v>0</v>
      </c>
      <c r="H157" s="29">
        <f t="shared" si="83"/>
        <v>0</v>
      </c>
      <c r="I157" s="29">
        <f t="shared" si="83"/>
        <v>0</v>
      </c>
      <c r="J157" s="29">
        <f t="shared" si="83"/>
        <v>0</v>
      </c>
      <c r="K157" s="29">
        <f t="shared" si="83"/>
        <v>0</v>
      </c>
      <c r="L157" s="29">
        <f t="shared" si="83"/>
        <v>0</v>
      </c>
      <c r="M157" s="29">
        <f t="shared" si="83"/>
        <v>0</v>
      </c>
      <c r="N157" s="29">
        <f t="shared" si="83"/>
        <v>0</v>
      </c>
      <c r="O157" s="29">
        <f t="shared" si="83"/>
        <v>0</v>
      </c>
      <c r="P157" s="29">
        <f t="shared" si="83"/>
        <v>0</v>
      </c>
      <c r="Q157" s="29">
        <f t="shared" si="83"/>
        <v>0</v>
      </c>
      <c r="R157" s="29">
        <f t="shared" si="83"/>
        <v>0</v>
      </c>
      <c r="S157" s="29">
        <f t="shared" si="83"/>
        <v>0</v>
      </c>
      <c r="T157" s="29">
        <f t="shared" si="83"/>
        <v>0</v>
      </c>
      <c r="U157" s="29">
        <f t="shared" si="83"/>
        <v>0</v>
      </c>
      <c r="V157" s="29">
        <f t="shared" si="83"/>
        <v>0</v>
      </c>
      <c r="W157" s="29">
        <f t="shared" si="83"/>
        <v>0</v>
      </c>
      <c r="X157" s="29">
        <f t="shared" si="83"/>
        <v>0</v>
      </c>
      <c r="Y157" s="29">
        <f t="shared" si="83"/>
        <v>0</v>
      </c>
      <c r="Z157" s="29">
        <f t="shared" si="83"/>
        <v>0</v>
      </c>
      <c r="AA157" s="29">
        <f t="shared" si="83"/>
        <v>0</v>
      </c>
      <c r="AB157" s="29">
        <f t="shared" si="83"/>
        <v>0</v>
      </c>
      <c r="AC157" s="29">
        <f t="shared" si="83"/>
        <v>0</v>
      </c>
      <c r="AD157" s="29">
        <f t="shared" si="83"/>
        <v>0</v>
      </c>
      <c r="AE157" s="29">
        <f t="shared" si="83"/>
        <v>0</v>
      </c>
      <c r="AF157" s="23"/>
      <c r="AG157" s="24">
        <f t="shared" si="81"/>
        <v>0</v>
      </c>
    </row>
    <row r="158" spans="1:33" x14ac:dyDescent="0.3">
      <c r="A158" s="28" t="s">
        <v>30</v>
      </c>
      <c r="B158" s="29">
        <f t="shared" si="84"/>
        <v>11</v>
      </c>
      <c r="C158" s="29">
        <f t="shared" si="84"/>
        <v>2</v>
      </c>
      <c r="D158" s="29">
        <f t="shared" si="84"/>
        <v>2</v>
      </c>
      <c r="E158" s="29">
        <f t="shared" si="84"/>
        <v>2</v>
      </c>
      <c r="F158" s="29">
        <f t="shared" si="78"/>
        <v>18.181818181818183</v>
      </c>
      <c r="G158" s="29">
        <f t="shared" si="79"/>
        <v>100</v>
      </c>
      <c r="H158" s="29">
        <f t="shared" si="83"/>
        <v>2</v>
      </c>
      <c r="I158" s="29">
        <f t="shared" si="83"/>
        <v>2</v>
      </c>
      <c r="J158" s="29">
        <f t="shared" si="83"/>
        <v>2</v>
      </c>
      <c r="K158" s="29">
        <f t="shared" si="83"/>
        <v>0</v>
      </c>
      <c r="L158" s="29">
        <f t="shared" si="83"/>
        <v>0</v>
      </c>
      <c r="M158" s="29">
        <f t="shared" si="83"/>
        <v>0</v>
      </c>
      <c r="N158" s="29">
        <f t="shared" si="83"/>
        <v>3</v>
      </c>
      <c r="O158" s="29">
        <f t="shared" si="83"/>
        <v>0</v>
      </c>
      <c r="P158" s="29">
        <f t="shared" si="83"/>
        <v>0</v>
      </c>
      <c r="Q158" s="29">
        <f t="shared" si="83"/>
        <v>0</v>
      </c>
      <c r="R158" s="29">
        <f t="shared" si="83"/>
        <v>0</v>
      </c>
      <c r="S158" s="29">
        <f t="shared" si="83"/>
        <v>0</v>
      </c>
      <c r="T158" s="29">
        <f t="shared" si="83"/>
        <v>0</v>
      </c>
      <c r="U158" s="29">
        <f t="shared" si="83"/>
        <v>0</v>
      </c>
      <c r="V158" s="29">
        <f t="shared" si="83"/>
        <v>2</v>
      </c>
      <c r="W158" s="29">
        <f t="shared" si="83"/>
        <v>0</v>
      </c>
      <c r="X158" s="29">
        <f t="shared" si="83"/>
        <v>0</v>
      </c>
      <c r="Y158" s="29">
        <f t="shared" si="83"/>
        <v>0</v>
      </c>
      <c r="Z158" s="29">
        <f t="shared" si="83"/>
        <v>0</v>
      </c>
      <c r="AA158" s="29">
        <f t="shared" si="83"/>
        <v>0</v>
      </c>
      <c r="AB158" s="29">
        <f t="shared" si="83"/>
        <v>2</v>
      </c>
      <c r="AC158" s="29">
        <f t="shared" si="83"/>
        <v>0</v>
      </c>
      <c r="AD158" s="29">
        <f t="shared" si="83"/>
        <v>0</v>
      </c>
      <c r="AE158" s="29">
        <f t="shared" si="83"/>
        <v>0</v>
      </c>
      <c r="AF158" s="23"/>
      <c r="AG158" s="24">
        <f t="shared" si="81"/>
        <v>0</v>
      </c>
    </row>
    <row r="159" spans="1:33" x14ac:dyDescent="0.3">
      <c r="A159" s="28" t="s">
        <v>31</v>
      </c>
      <c r="B159" s="29">
        <f t="shared" si="84"/>
        <v>0</v>
      </c>
      <c r="C159" s="29">
        <f t="shared" si="84"/>
        <v>0</v>
      </c>
      <c r="D159" s="29">
        <f t="shared" si="84"/>
        <v>0</v>
      </c>
      <c r="E159" s="29">
        <f t="shared" si="84"/>
        <v>0</v>
      </c>
      <c r="F159" s="29">
        <f t="shared" si="78"/>
        <v>0</v>
      </c>
      <c r="G159" s="29">
        <f t="shared" si="79"/>
        <v>0</v>
      </c>
      <c r="H159" s="29">
        <f t="shared" si="83"/>
        <v>0</v>
      </c>
      <c r="I159" s="29">
        <f t="shared" si="83"/>
        <v>0</v>
      </c>
      <c r="J159" s="29">
        <f t="shared" si="83"/>
        <v>0</v>
      </c>
      <c r="K159" s="29">
        <f t="shared" si="83"/>
        <v>0</v>
      </c>
      <c r="L159" s="29">
        <f t="shared" si="83"/>
        <v>0</v>
      </c>
      <c r="M159" s="29">
        <f t="shared" si="83"/>
        <v>0</v>
      </c>
      <c r="N159" s="29">
        <f t="shared" si="83"/>
        <v>0</v>
      </c>
      <c r="O159" s="29">
        <f t="shared" si="83"/>
        <v>0</v>
      </c>
      <c r="P159" s="29">
        <f t="shared" si="83"/>
        <v>0</v>
      </c>
      <c r="Q159" s="29">
        <f t="shared" si="83"/>
        <v>0</v>
      </c>
      <c r="R159" s="29">
        <f t="shared" si="83"/>
        <v>0</v>
      </c>
      <c r="S159" s="29">
        <f t="shared" si="83"/>
        <v>0</v>
      </c>
      <c r="T159" s="29">
        <f t="shared" si="83"/>
        <v>0</v>
      </c>
      <c r="U159" s="29">
        <f t="shared" si="83"/>
        <v>0</v>
      </c>
      <c r="V159" s="29">
        <f t="shared" si="83"/>
        <v>0</v>
      </c>
      <c r="W159" s="29">
        <f t="shared" si="83"/>
        <v>0</v>
      </c>
      <c r="X159" s="29">
        <f t="shared" si="83"/>
        <v>0</v>
      </c>
      <c r="Y159" s="29">
        <f t="shared" si="83"/>
        <v>0</v>
      </c>
      <c r="Z159" s="29">
        <f t="shared" si="83"/>
        <v>0</v>
      </c>
      <c r="AA159" s="29">
        <f t="shared" si="83"/>
        <v>0</v>
      </c>
      <c r="AB159" s="29">
        <f t="shared" si="83"/>
        <v>0</v>
      </c>
      <c r="AC159" s="29">
        <f t="shared" si="83"/>
        <v>0</v>
      </c>
      <c r="AD159" s="29">
        <f t="shared" si="83"/>
        <v>0</v>
      </c>
      <c r="AE159" s="29">
        <f t="shared" si="83"/>
        <v>0</v>
      </c>
      <c r="AF159" s="23"/>
      <c r="AG159" s="24">
        <f t="shared" si="81"/>
        <v>0</v>
      </c>
    </row>
    <row r="160" spans="1:33" ht="60.75" customHeight="1" x14ac:dyDescent="0.3">
      <c r="A160" s="30" t="s">
        <v>58</v>
      </c>
      <c r="B160" s="31"/>
      <c r="C160" s="32"/>
      <c r="D160" s="32"/>
      <c r="E160" s="32"/>
      <c r="F160" s="32"/>
      <c r="G160" s="32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4"/>
      <c r="AG160" s="24">
        <f t="shared" si="81"/>
        <v>0</v>
      </c>
    </row>
    <row r="161" spans="1:33" x14ac:dyDescent="0.3">
      <c r="A161" s="35" t="s">
        <v>27</v>
      </c>
      <c r="B161" s="36">
        <f>B163+B164+B162+B165</f>
        <v>11</v>
      </c>
      <c r="C161" s="36">
        <f>C163+C164+C162+C165</f>
        <v>2</v>
      </c>
      <c r="D161" s="37">
        <f>D163+D164+D162+D165</f>
        <v>2</v>
      </c>
      <c r="E161" s="36">
        <f>E163+E164+E162+E165</f>
        <v>2</v>
      </c>
      <c r="F161" s="36">
        <f>IFERROR(E161/B161*100,0)</f>
        <v>18.181818181818183</v>
      </c>
      <c r="G161" s="36">
        <f>IFERROR(E161/C161*100,0)</f>
        <v>100</v>
      </c>
      <c r="H161" s="36">
        <f t="shared" ref="H161:AE161" si="85">H163+H164+H162+H165</f>
        <v>2</v>
      </c>
      <c r="I161" s="36">
        <f t="shared" si="85"/>
        <v>2</v>
      </c>
      <c r="J161" s="36">
        <f t="shared" si="85"/>
        <v>2</v>
      </c>
      <c r="K161" s="36">
        <f t="shared" si="85"/>
        <v>0</v>
      </c>
      <c r="L161" s="36">
        <f t="shared" si="85"/>
        <v>0</v>
      </c>
      <c r="M161" s="36">
        <f t="shared" si="85"/>
        <v>0</v>
      </c>
      <c r="N161" s="36">
        <f t="shared" si="85"/>
        <v>3</v>
      </c>
      <c r="O161" s="36">
        <f t="shared" si="85"/>
        <v>0</v>
      </c>
      <c r="P161" s="36">
        <f t="shared" si="85"/>
        <v>0</v>
      </c>
      <c r="Q161" s="36">
        <f t="shared" si="85"/>
        <v>0</v>
      </c>
      <c r="R161" s="36">
        <f t="shared" si="85"/>
        <v>0</v>
      </c>
      <c r="S161" s="36">
        <f t="shared" si="85"/>
        <v>0</v>
      </c>
      <c r="T161" s="36">
        <f t="shared" si="85"/>
        <v>0</v>
      </c>
      <c r="U161" s="36">
        <f t="shared" si="85"/>
        <v>0</v>
      </c>
      <c r="V161" s="36">
        <f t="shared" si="85"/>
        <v>2</v>
      </c>
      <c r="W161" s="36">
        <f t="shared" si="85"/>
        <v>0</v>
      </c>
      <c r="X161" s="36">
        <f t="shared" si="85"/>
        <v>0</v>
      </c>
      <c r="Y161" s="36">
        <f t="shared" si="85"/>
        <v>0</v>
      </c>
      <c r="Z161" s="36">
        <f t="shared" si="85"/>
        <v>0</v>
      </c>
      <c r="AA161" s="36">
        <f t="shared" si="85"/>
        <v>0</v>
      </c>
      <c r="AB161" s="36">
        <f t="shared" si="85"/>
        <v>2</v>
      </c>
      <c r="AC161" s="36">
        <f t="shared" si="85"/>
        <v>0</v>
      </c>
      <c r="AD161" s="36">
        <f t="shared" si="85"/>
        <v>0</v>
      </c>
      <c r="AE161" s="36">
        <f t="shared" si="85"/>
        <v>0</v>
      </c>
      <c r="AF161" s="34"/>
      <c r="AG161" s="24">
        <f t="shared" si="81"/>
        <v>0</v>
      </c>
    </row>
    <row r="162" spans="1:33" x14ac:dyDescent="0.3">
      <c r="A162" s="38" t="s">
        <v>28</v>
      </c>
      <c r="B162" s="39">
        <f t="shared" ref="B162:B164" si="86">J162+L162+N162+P162+R162+T162+V162+X162+Z162+AB162+AD162+H162</f>
        <v>0</v>
      </c>
      <c r="C162" s="40">
        <f>SUM(H162)</f>
        <v>0</v>
      </c>
      <c r="D162" s="41">
        <f>E162</f>
        <v>0</v>
      </c>
      <c r="E162" s="40">
        <f>SUM(I162,K162,M162,O162,Q162,S162,U162,W162,Y162,AA162,AC162,AE162)</f>
        <v>0</v>
      </c>
      <c r="F162" s="39">
        <f>IFERROR(E162/B162*100,0)</f>
        <v>0</v>
      </c>
      <c r="G162" s="39">
        <f>IFERROR(E162/C162*100,0)</f>
        <v>0</v>
      </c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4"/>
      <c r="AG162" s="24">
        <f t="shared" si="81"/>
        <v>0</v>
      </c>
    </row>
    <row r="163" spans="1:33" x14ac:dyDescent="0.3">
      <c r="A163" s="38" t="s">
        <v>29</v>
      </c>
      <c r="B163" s="39">
        <f t="shared" si="86"/>
        <v>0</v>
      </c>
      <c r="C163" s="40">
        <f>SUM(H163)</f>
        <v>0</v>
      </c>
      <c r="D163" s="41">
        <f>E163</f>
        <v>0</v>
      </c>
      <c r="E163" s="40">
        <f>SUM(I163,K163,M163,O163,Q163,S163,U163,W163,Y163,AA163,AC163,AE163)</f>
        <v>0</v>
      </c>
      <c r="F163" s="39">
        <f>IFERROR(E163/B163*100,0)</f>
        <v>0</v>
      </c>
      <c r="G163" s="39">
        <f>IFERROR(E163/C163*100,0)</f>
        <v>0</v>
      </c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4"/>
      <c r="AG163" s="24">
        <f t="shared" si="81"/>
        <v>0</v>
      </c>
    </row>
    <row r="164" spans="1:33" x14ac:dyDescent="0.3">
      <c r="A164" s="38" t="s">
        <v>30</v>
      </c>
      <c r="B164" s="39">
        <f t="shared" si="86"/>
        <v>11</v>
      </c>
      <c r="C164" s="40">
        <f>SUM(H164)</f>
        <v>2</v>
      </c>
      <c r="D164" s="41">
        <f>E164</f>
        <v>2</v>
      </c>
      <c r="E164" s="40">
        <f>SUM(I164,K164,M164,O164,Q164,S164,U164,W164,Y164,AA164,AC164,AE164)</f>
        <v>2</v>
      </c>
      <c r="F164" s="39">
        <f>IFERROR(E164/B164*100,0)</f>
        <v>18.181818181818183</v>
      </c>
      <c r="G164" s="39">
        <f>IFERROR(E164/C164*100,0)</f>
        <v>100</v>
      </c>
      <c r="H164" s="33">
        <v>2</v>
      </c>
      <c r="I164" s="33">
        <v>2</v>
      </c>
      <c r="J164" s="33">
        <v>2</v>
      </c>
      <c r="K164" s="33"/>
      <c r="L164" s="33"/>
      <c r="M164" s="33"/>
      <c r="N164" s="33">
        <v>3</v>
      </c>
      <c r="O164" s="33"/>
      <c r="P164" s="33"/>
      <c r="Q164" s="33"/>
      <c r="R164" s="33"/>
      <c r="S164" s="33"/>
      <c r="T164" s="33"/>
      <c r="U164" s="33"/>
      <c r="V164" s="33">
        <v>2</v>
      </c>
      <c r="W164" s="33"/>
      <c r="X164" s="33"/>
      <c r="Y164" s="33"/>
      <c r="Z164" s="33"/>
      <c r="AA164" s="33"/>
      <c r="AB164" s="33">
        <v>2</v>
      </c>
      <c r="AC164" s="33"/>
      <c r="AD164" s="33"/>
      <c r="AE164" s="33"/>
      <c r="AF164" s="34"/>
      <c r="AG164" s="24">
        <f t="shared" si="81"/>
        <v>0</v>
      </c>
    </row>
    <row r="165" spans="1:33" x14ac:dyDescent="0.3">
      <c r="A165" s="38" t="s">
        <v>31</v>
      </c>
      <c r="B165" s="39"/>
      <c r="C165" s="40"/>
      <c r="D165" s="41"/>
      <c r="E165" s="40"/>
      <c r="F165" s="39"/>
      <c r="G165" s="39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4"/>
      <c r="AG165" s="24">
        <f t="shared" si="81"/>
        <v>0</v>
      </c>
    </row>
    <row r="166" spans="1:33" ht="84" customHeight="1" x14ac:dyDescent="0.3">
      <c r="A166" s="20" t="s">
        <v>59</v>
      </c>
      <c r="B166" s="21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3"/>
      <c r="AG166" s="24">
        <f>B166-H166-J166-L166-N166-P166-R166-T166-V166-X166-Z166-AB166-AD166</f>
        <v>0</v>
      </c>
    </row>
    <row r="167" spans="1:33" x14ac:dyDescent="0.3">
      <c r="A167" s="25" t="s">
        <v>27</v>
      </c>
      <c r="B167" s="26">
        <f>B168+B169+B170+B171</f>
        <v>1178.6000000000001</v>
      </c>
      <c r="C167" s="26">
        <f>C168+C169+C170+C171</f>
        <v>98.520250000000004</v>
      </c>
      <c r="D167" s="26">
        <f>D168+D169+D170+D171</f>
        <v>0</v>
      </c>
      <c r="E167" s="26">
        <f>E168+E169+E170+E171</f>
        <v>0</v>
      </c>
      <c r="F167" s="27">
        <f t="shared" ref="F167:F171" si="87">IFERROR(E167/B167*100,0)</f>
        <v>0</v>
      </c>
      <c r="G167" s="27">
        <f t="shared" ref="G167:G171" si="88">IFERROR(E167/C167*100,0)</f>
        <v>0</v>
      </c>
      <c r="H167" s="26">
        <f>H168+H169+H170+H171</f>
        <v>98.520250000000004</v>
      </c>
      <c r="I167" s="26">
        <f t="shared" ref="I167:AE167" si="89">I168+I169+I170+I171</f>
        <v>0</v>
      </c>
      <c r="J167" s="26">
        <f t="shared" si="89"/>
        <v>98.42025000000001</v>
      </c>
      <c r="K167" s="26">
        <f t="shared" si="89"/>
        <v>0</v>
      </c>
      <c r="L167" s="26">
        <f t="shared" si="89"/>
        <v>98.42025000000001</v>
      </c>
      <c r="M167" s="26">
        <f t="shared" si="89"/>
        <v>0</v>
      </c>
      <c r="N167" s="26">
        <f t="shared" si="89"/>
        <v>98.42025000000001</v>
      </c>
      <c r="O167" s="26">
        <f t="shared" si="89"/>
        <v>0</v>
      </c>
      <c r="P167" s="26">
        <f t="shared" si="89"/>
        <v>176.8424</v>
      </c>
      <c r="Q167" s="26">
        <f t="shared" si="89"/>
        <v>0</v>
      </c>
      <c r="R167" s="26">
        <f t="shared" si="89"/>
        <v>98.42025000000001</v>
      </c>
      <c r="S167" s="26">
        <f t="shared" si="89"/>
        <v>0</v>
      </c>
      <c r="T167" s="26">
        <f t="shared" si="89"/>
        <v>49.310579999999995</v>
      </c>
      <c r="U167" s="26">
        <f t="shared" si="89"/>
        <v>0</v>
      </c>
      <c r="V167" s="26">
        <f t="shared" si="89"/>
        <v>73.865930000000006</v>
      </c>
      <c r="W167" s="26">
        <f t="shared" si="89"/>
        <v>0</v>
      </c>
      <c r="X167" s="26">
        <f t="shared" si="89"/>
        <v>98.42025000000001</v>
      </c>
      <c r="Y167" s="26">
        <f t="shared" si="89"/>
        <v>0</v>
      </c>
      <c r="Z167" s="26">
        <f t="shared" si="89"/>
        <v>98.42025000000001</v>
      </c>
      <c r="AA167" s="26">
        <f t="shared" si="89"/>
        <v>0</v>
      </c>
      <c r="AB167" s="26">
        <f t="shared" si="89"/>
        <v>98.42025000000001</v>
      </c>
      <c r="AC167" s="26">
        <f t="shared" si="89"/>
        <v>0</v>
      </c>
      <c r="AD167" s="26">
        <f t="shared" si="89"/>
        <v>91.119090000000014</v>
      </c>
      <c r="AE167" s="26">
        <f t="shared" si="89"/>
        <v>0</v>
      </c>
      <c r="AF167" s="23"/>
      <c r="AG167" s="24">
        <f t="shared" ref="AG167:AG177" si="90">B167-H167-J167-L167-N167-P167-R167-T167-V167-X167-Z167-AB167-AD167</f>
        <v>0</v>
      </c>
    </row>
    <row r="168" spans="1:33" x14ac:dyDescent="0.3">
      <c r="A168" s="28" t="s">
        <v>28</v>
      </c>
      <c r="B168" s="29">
        <f>B174</f>
        <v>455.1</v>
      </c>
      <c r="C168" s="29">
        <f t="shared" ref="C168:E168" si="91">C174</f>
        <v>38.052019999999999</v>
      </c>
      <c r="D168" s="29">
        <f t="shared" si="91"/>
        <v>0</v>
      </c>
      <c r="E168" s="29">
        <f t="shared" si="91"/>
        <v>0</v>
      </c>
      <c r="F168" s="29">
        <f t="shared" si="87"/>
        <v>0</v>
      </c>
      <c r="G168" s="29">
        <f t="shared" si="88"/>
        <v>0</v>
      </c>
      <c r="H168" s="29">
        <f t="shared" ref="H168:AE171" si="92">H174</f>
        <v>38.052019999999999</v>
      </c>
      <c r="I168" s="29">
        <f t="shared" si="92"/>
        <v>0</v>
      </c>
      <c r="J168" s="29">
        <f t="shared" si="92"/>
        <v>38.002020000000002</v>
      </c>
      <c r="K168" s="29">
        <f t="shared" si="92"/>
        <v>0</v>
      </c>
      <c r="L168" s="29">
        <f t="shared" si="92"/>
        <v>38.002020000000002</v>
      </c>
      <c r="M168" s="29">
        <f t="shared" si="92"/>
        <v>0</v>
      </c>
      <c r="N168" s="29">
        <f t="shared" si="92"/>
        <v>38.002020000000002</v>
      </c>
      <c r="O168" s="29">
        <f t="shared" si="92"/>
        <v>0</v>
      </c>
      <c r="P168" s="29">
        <f t="shared" si="92"/>
        <v>68.342010000000002</v>
      </c>
      <c r="Q168" s="29">
        <f t="shared" si="92"/>
        <v>0</v>
      </c>
      <c r="R168" s="29">
        <f t="shared" si="92"/>
        <v>38.002020000000002</v>
      </c>
      <c r="S168" s="29">
        <f t="shared" si="92"/>
        <v>0</v>
      </c>
      <c r="T168" s="29">
        <f t="shared" si="92"/>
        <v>19.03952</v>
      </c>
      <c r="U168" s="29">
        <f t="shared" si="92"/>
        <v>0</v>
      </c>
      <c r="V168" s="29">
        <f t="shared" si="92"/>
        <v>28.520779999999998</v>
      </c>
      <c r="W168" s="29">
        <f t="shared" si="92"/>
        <v>0</v>
      </c>
      <c r="X168" s="29">
        <f t="shared" si="92"/>
        <v>38.002020000000002</v>
      </c>
      <c r="Y168" s="29">
        <f t="shared" si="92"/>
        <v>0</v>
      </c>
      <c r="Z168" s="29">
        <f t="shared" si="92"/>
        <v>38.002020000000002</v>
      </c>
      <c r="AA168" s="29">
        <f t="shared" si="92"/>
        <v>0</v>
      </c>
      <c r="AB168" s="29">
        <f t="shared" si="92"/>
        <v>38.002020000000002</v>
      </c>
      <c r="AC168" s="29">
        <f t="shared" si="92"/>
        <v>0</v>
      </c>
      <c r="AD168" s="29">
        <f t="shared" si="92"/>
        <v>35.131529999999998</v>
      </c>
      <c r="AE168" s="29">
        <f t="shared" si="92"/>
        <v>0</v>
      </c>
      <c r="AF168" s="23"/>
      <c r="AG168" s="24">
        <f t="shared" si="90"/>
        <v>0</v>
      </c>
    </row>
    <row r="169" spans="1:33" x14ac:dyDescent="0.3">
      <c r="A169" s="28" t="s">
        <v>29</v>
      </c>
      <c r="B169" s="29">
        <f t="shared" ref="B169:E171" si="93">B175</f>
        <v>711.70000000000016</v>
      </c>
      <c r="C169" s="29">
        <f t="shared" si="93"/>
        <v>59.480229999999999</v>
      </c>
      <c r="D169" s="29">
        <f t="shared" si="93"/>
        <v>0</v>
      </c>
      <c r="E169" s="29">
        <f t="shared" si="93"/>
        <v>0</v>
      </c>
      <c r="F169" s="29">
        <f t="shared" si="87"/>
        <v>0</v>
      </c>
      <c r="G169" s="29">
        <f t="shared" si="88"/>
        <v>0</v>
      </c>
      <c r="H169" s="29">
        <f t="shared" si="92"/>
        <v>59.480229999999999</v>
      </c>
      <c r="I169" s="29">
        <f t="shared" si="92"/>
        <v>0</v>
      </c>
      <c r="J169" s="29">
        <f t="shared" si="92"/>
        <v>59.430230000000002</v>
      </c>
      <c r="K169" s="29">
        <f t="shared" si="92"/>
        <v>0</v>
      </c>
      <c r="L169" s="29">
        <f t="shared" si="92"/>
        <v>59.430230000000002</v>
      </c>
      <c r="M169" s="29">
        <f t="shared" si="92"/>
        <v>0</v>
      </c>
      <c r="N169" s="29">
        <f t="shared" si="92"/>
        <v>59.430230000000002</v>
      </c>
      <c r="O169" s="29">
        <f t="shared" si="92"/>
        <v>0</v>
      </c>
      <c r="P169" s="29">
        <f t="shared" si="92"/>
        <v>106.77439</v>
      </c>
      <c r="Q169" s="29">
        <f t="shared" si="92"/>
        <v>0</v>
      </c>
      <c r="R169" s="29">
        <f t="shared" si="92"/>
        <v>59.430230000000002</v>
      </c>
      <c r="S169" s="29">
        <f t="shared" si="92"/>
        <v>0</v>
      </c>
      <c r="T169" s="29">
        <f t="shared" si="92"/>
        <v>29.776060000000001</v>
      </c>
      <c r="U169" s="29">
        <f t="shared" si="92"/>
        <v>0</v>
      </c>
      <c r="V169" s="29">
        <f t="shared" si="92"/>
        <v>44.603149999999999</v>
      </c>
      <c r="W169" s="29">
        <f t="shared" si="92"/>
        <v>0</v>
      </c>
      <c r="X169" s="29">
        <f t="shared" si="92"/>
        <v>59.430230000000002</v>
      </c>
      <c r="Y169" s="29">
        <f t="shared" si="92"/>
        <v>0</v>
      </c>
      <c r="Z169" s="29">
        <f t="shared" si="92"/>
        <v>59.430230000000002</v>
      </c>
      <c r="AA169" s="29">
        <f t="shared" si="92"/>
        <v>0</v>
      </c>
      <c r="AB169" s="29">
        <f t="shared" si="92"/>
        <v>59.430230000000002</v>
      </c>
      <c r="AC169" s="29">
        <f t="shared" si="92"/>
        <v>0</v>
      </c>
      <c r="AD169" s="29">
        <f t="shared" si="92"/>
        <v>55.054560000000002</v>
      </c>
      <c r="AE169" s="29">
        <f t="shared" si="92"/>
        <v>0</v>
      </c>
      <c r="AF169" s="23"/>
      <c r="AG169" s="24">
        <f t="shared" si="90"/>
        <v>1.1368683772161603E-13</v>
      </c>
    </row>
    <row r="170" spans="1:33" x14ac:dyDescent="0.3">
      <c r="A170" s="28" t="s">
        <v>30</v>
      </c>
      <c r="B170" s="29">
        <f t="shared" si="93"/>
        <v>11.799999999999997</v>
      </c>
      <c r="C170" s="29">
        <f t="shared" si="93"/>
        <v>0.98799999999999999</v>
      </c>
      <c r="D170" s="29">
        <f t="shared" si="93"/>
        <v>0</v>
      </c>
      <c r="E170" s="29">
        <f t="shared" si="93"/>
        <v>0</v>
      </c>
      <c r="F170" s="29">
        <f t="shared" si="87"/>
        <v>0</v>
      </c>
      <c r="G170" s="29">
        <f t="shared" si="88"/>
        <v>0</v>
      </c>
      <c r="H170" s="29">
        <f t="shared" si="92"/>
        <v>0.98799999999999999</v>
      </c>
      <c r="I170" s="29">
        <f t="shared" si="92"/>
        <v>0</v>
      </c>
      <c r="J170" s="29">
        <f t="shared" si="92"/>
        <v>0.98799999999999999</v>
      </c>
      <c r="K170" s="29">
        <f t="shared" si="92"/>
        <v>0</v>
      </c>
      <c r="L170" s="29">
        <f t="shared" si="92"/>
        <v>0.98799999999999999</v>
      </c>
      <c r="M170" s="29">
        <f t="shared" si="92"/>
        <v>0</v>
      </c>
      <c r="N170" s="29">
        <f t="shared" si="92"/>
        <v>0.98799999999999999</v>
      </c>
      <c r="O170" s="29">
        <f t="shared" si="92"/>
        <v>0</v>
      </c>
      <c r="P170" s="29">
        <f t="shared" si="92"/>
        <v>1.726</v>
      </c>
      <c r="Q170" s="29">
        <f t="shared" si="92"/>
        <v>0</v>
      </c>
      <c r="R170" s="29">
        <f t="shared" si="92"/>
        <v>0.98799999999999999</v>
      </c>
      <c r="S170" s="29">
        <f t="shared" si="92"/>
        <v>0</v>
      </c>
      <c r="T170" s="29">
        <f t="shared" si="92"/>
        <v>0.495</v>
      </c>
      <c r="U170" s="29">
        <f t="shared" si="92"/>
        <v>0</v>
      </c>
      <c r="V170" s="29">
        <f t="shared" si="92"/>
        <v>0.74199999999999999</v>
      </c>
      <c r="W170" s="29">
        <f t="shared" si="92"/>
        <v>0</v>
      </c>
      <c r="X170" s="29">
        <f t="shared" si="92"/>
        <v>0.98799999999999999</v>
      </c>
      <c r="Y170" s="29">
        <f t="shared" si="92"/>
        <v>0</v>
      </c>
      <c r="Z170" s="29">
        <f t="shared" si="92"/>
        <v>0.98799999999999999</v>
      </c>
      <c r="AA170" s="29">
        <f t="shared" si="92"/>
        <v>0</v>
      </c>
      <c r="AB170" s="29">
        <f t="shared" si="92"/>
        <v>0.98799999999999999</v>
      </c>
      <c r="AC170" s="29">
        <f t="shared" si="92"/>
        <v>0</v>
      </c>
      <c r="AD170" s="29">
        <f t="shared" si="92"/>
        <v>0.93300000000000005</v>
      </c>
      <c r="AE170" s="29">
        <f t="shared" si="92"/>
        <v>0</v>
      </c>
      <c r="AF170" s="23"/>
      <c r="AG170" s="24">
        <f t="shared" si="90"/>
        <v>-1.5543122344752192E-15</v>
      </c>
    </row>
    <row r="171" spans="1:33" x14ac:dyDescent="0.3">
      <c r="A171" s="28" t="s">
        <v>31</v>
      </c>
      <c r="B171" s="29">
        <f>B177</f>
        <v>0</v>
      </c>
      <c r="C171" s="29">
        <f t="shared" si="93"/>
        <v>0</v>
      </c>
      <c r="D171" s="29">
        <f t="shared" si="93"/>
        <v>0</v>
      </c>
      <c r="E171" s="29">
        <f t="shared" si="93"/>
        <v>0</v>
      </c>
      <c r="F171" s="29">
        <f t="shared" si="87"/>
        <v>0</v>
      </c>
      <c r="G171" s="29">
        <f t="shared" si="88"/>
        <v>0</v>
      </c>
      <c r="H171" s="29">
        <f t="shared" si="92"/>
        <v>0</v>
      </c>
      <c r="I171" s="29">
        <f t="shared" si="92"/>
        <v>0</v>
      </c>
      <c r="J171" s="29">
        <f t="shared" si="92"/>
        <v>0</v>
      </c>
      <c r="K171" s="29">
        <f t="shared" si="92"/>
        <v>0</v>
      </c>
      <c r="L171" s="29">
        <f t="shared" si="92"/>
        <v>0</v>
      </c>
      <c r="M171" s="29">
        <f t="shared" si="92"/>
        <v>0</v>
      </c>
      <c r="N171" s="29">
        <f t="shared" si="92"/>
        <v>0</v>
      </c>
      <c r="O171" s="29">
        <f t="shared" si="92"/>
        <v>0</v>
      </c>
      <c r="P171" s="29">
        <f t="shared" si="92"/>
        <v>0</v>
      </c>
      <c r="Q171" s="29">
        <f t="shared" si="92"/>
        <v>0</v>
      </c>
      <c r="R171" s="29">
        <f t="shared" si="92"/>
        <v>0</v>
      </c>
      <c r="S171" s="29">
        <f t="shared" si="92"/>
        <v>0</v>
      </c>
      <c r="T171" s="29">
        <f t="shared" si="92"/>
        <v>0</v>
      </c>
      <c r="U171" s="29">
        <f t="shared" si="92"/>
        <v>0</v>
      </c>
      <c r="V171" s="29">
        <f t="shared" si="92"/>
        <v>0</v>
      </c>
      <c r="W171" s="29">
        <f t="shared" si="92"/>
        <v>0</v>
      </c>
      <c r="X171" s="29">
        <f t="shared" si="92"/>
        <v>0</v>
      </c>
      <c r="Y171" s="29">
        <f t="shared" si="92"/>
        <v>0</v>
      </c>
      <c r="Z171" s="29">
        <f t="shared" si="92"/>
        <v>0</v>
      </c>
      <c r="AA171" s="29">
        <f t="shared" si="92"/>
        <v>0</v>
      </c>
      <c r="AB171" s="29">
        <f t="shared" si="92"/>
        <v>0</v>
      </c>
      <c r="AC171" s="29">
        <f t="shared" si="92"/>
        <v>0</v>
      </c>
      <c r="AD171" s="29">
        <f t="shared" si="92"/>
        <v>0</v>
      </c>
      <c r="AE171" s="29">
        <f t="shared" si="92"/>
        <v>0</v>
      </c>
      <c r="AF171" s="23"/>
      <c r="AG171" s="24">
        <f t="shared" si="90"/>
        <v>0</v>
      </c>
    </row>
    <row r="172" spans="1:33" ht="102.75" customHeight="1" x14ac:dyDescent="0.3">
      <c r="A172" s="30" t="s">
        <v>60</v>
      </c>
      <c r="B172" s="31"/>
      <c r="C172" s="32"/>
      <c r="D172" s="32"/>
      <c r="E172" s="32"/>
      <c r="F172" s="32"/>
      <c r="G172" s="32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4"/>
      <c r="AG172" s="24">
        <f t="shared" si="90"/>
        <v>0</v>
      </c>
    </row>
    <row r="173" spans="1:33" x14ac:dyDescent="0.3">
      <c r="A173" s="35" t="s">
        <v>27</v>
      </c>
      <c r="B173" s="36">
        <f>B175+B176+B174+B177</f>
        <v>1178.6000000000001</v>
      </c>
      <c r="C173" s="36">
        <f>C175+C176+C174+C177</f>
        <v>98.520250000000004</v>
      </c>
      <c r="D173" s="37">
        <f>D175+D176+D174+D177</f>
        <v>0</v>
      </c>
      <c r="E173" s="36">
        <f>E175+E176+E174+E177</f>
        <v>0</v>
      </c>
      <c r="F173" s="36">
        <f>IFERROR(E173/B173*100,0)</f>
        <v>0</v>
      </c>
      <c r="G173" s="36">
        <f>IFERROR(E173/C173*100,0)</f>
        <v>0</v>
      </c>
      <c r="H173" s="36">
        <f t="shared" ref="H173:AE173" si="94">H175+H176+H174+H177</f>
        <v>98.520250000000004</v>
      </c>
      <c r="I173" s="36">
        <f t="shared" si="94"/>
        <v>0</v>
      </c>
      <c r="J173" s="36">
        <f t="shared" si="94"/>
        <v>98.42025000000001</v>
      </c>
      <c r="K173" s="36">
        <f t="shared" si="94"/>
        <v>0</v>
      </c>
      <c r="L173" s="36">
        <f t="shared" si="94"/>
        <v>98.42025000000001</v>
      </c>
      <c r="M173" s="36">
        <f t="shared" si="94"/>
        <v>0</v>
      </c>
      <c r="N173" s="36">
        <f t="shared" si="94"/>
        <v>98.42025000000001</v>
      </c>
      <c r="O173" s="36">
        <f t="shared" si="94"/>
        <v>0</v>
      </c>
      <c r="P173" s="36">
        <f t="shared" si="94"/>
        <v>176.8424</v>
      </c>
      <c r="Q173" s="36">
        <f t="shared" si="94"/>
        <v>0</v>
      </c>
      <c r="R173" s="36">
        <f t="shared" si="94"/>
        <v>98.42025000000001</v>
      </c>
      <c r="S173" s="36">
        <f t="shared" si="94"/>
        <v>0</v>
      </c>
      <c r="T173" s="36">
        <f t="shared" si="94"/>
        <v>49.310580000000002</v>
      </c>
      <c r="U173" s="36">
        <f t="shared" si="94"/>
        <v>0</v>
      </c>
      <c r="V173" s="36">
        <f t="shared" si="94"/>
        <v>73.865929999999992</v>
      </c>
      <c r="W173" s="36">
        <f t="shared" si="94"/>
        <v>0</v>
      </c>
      <c r="X173" s="36">
        <f t="shared" si="94"/>
        <v>98.42025000000001</v>
      </c>
      <c r="Y173" s="36">
        <f t="shared" si="94"/>
        <v>0</v>
      </c>
      <c r="Z173" s="36">
        <f t="shared" si="94"/>
        <v>98.42025000000001</v>
      </c>
      <c r="AA173" s="36">
        <f t="shared" si="94"/>
        <v>0</v>
      </c>
      <c r="AB173" s="36">
        <f t="shared" si="94"/>
        <v>98.42025000000001</v>
      </c>
      <c r="AC173" s="36">
        <f t="shared" si="94"/>
        <v>0</v>
      </c>
      <c r="AD173" s="36">
        <f t="shared" si="94"/>
        <v>91.11909</v>
      </c>
      <c r="AE173" s="36">
        <f t="shared" si="94"/>
        <v>0</v>
      </c>
      <c r="AF173" s="34"/>
      <c r="AG173" s="24">
        <f t="shared" si="90"/>
        <v>0</v>
      </c>
    </row>
    <row r="174" spans="1:33" x14ac:dyDescent="0.3">
      <c r="A174" s="38" t="s">
        <v>28</v>
      </c>
      <c r="B174" s="39">
        <f t="shared" ref="B174:B176" si="95">J174+L174+N174+P174+R174+T174+V174+X174+Z174+AB174+AD174+H174</f>
        <v>455.1</v>
      </c>
      <c r="C174" s="40">
        <f>SUM(H174)</f>
        <v>38.052019999999999</v>
      </c>
      <c r="D174" s="41">
        <f>E174</f>
        <v>0</v>
      </c>
      <c r="E174" s="40">
        <f>SUM(I174,K174,M174,O174,Q174,S174,U174,W174,Y174,AA174,AC174,AE174)</f>
        <v>0</v>
      </c>
      <c r="F174" s="39">
        <f>IFERROR(E174/B174*100,0)</f>
        <v>0</v>
      </c>
      <c r="G174" s="39">
        <f>IFERROR(E174/C174*100,0)</f>
        <v>0</v>
      </c>
      <c r="H174" s="33">
        <v>38.052019999999999</v>
      </c>
      <c r="I174" s="33"/>
      <c r="J174" s="33">
        <v>38.002020000000002</v>
      </c>
      <c r="K174" s="33"/>
      <c r="L174" s="33">
        <v>38.002020000000002</v>
      </c>
      <c r="M174" s="33"/>
      <c r="N174" s="33">
        <v>38.002020000000002</v>
      </c>
      <c r="O174" s="33"/>
      <c r="P174" s="33">
        <v>68.342010000000002</v>
      </c>
      <c r="Q174" s="33"/>
      <c r="R174" s="33">
        <v>38.002020000000002</v>
      </c>
      <c r="S174" s="33"/>
      <c r="T174" s="33">
        <v>19.03952</v>
      </c>
      <c r="U174" s="33"/>
      <c r="V174" s="33">
        <v>28.520779999999998</v>
      </c>
      <c r="W174" s="33"/>
      <c r="X174" s="33">
        <v>38.002020000000002</v>
      </c>
      <c r="Y174" s="33"/>
      <c r="Z174" s="33">
        <v>38.002020000000002</v>
      </c>
      <c r="AA174" s="33"/>
      <c r="AB174" s="33">
        <v>38.002020000000002</v>
      </c>
      <c r="AC174" s="33"/>
      <c r="AD174" s="33">
        <v>35.131529999999998</v>
      </c>
      <c r="AE174" s="33"/>
      <c r="AF174" s="34"/>
      <c r="AG174" s="24">
        <f t="shared" si="90"/>
        <v>0</v>
      </c>
    </row>
    <row r="175" spans="1:33" x14ac:dyDescent="0.3">
      <c r="A175" s="38" t="s">
        <v>29</v>
      </c>
      <c r="B175" s="39">
        <f t="shared" si="95"/>
        <v>711.70000000000016</v>
      </c>
      <c r="C175" s="40">
        <f>SUM(H175)</f>
        <v>59.480229999999999</v>
      </c>
      <c r="D175" s="41">
        <f>E175</f>
        <v>0</v>
      </c>
      <c r="E175" s="40">
        <f>SUM(I175,K175,M175,O175,Q175,S175,U175,W175,Y175,AA175,AC175,AE175)</f>
        <v>0</v>
      </c>
      <c r="F175" s="39">
        <f>IFERROR(E175/B175*100,0)</f>
        <v>0</v>
      </c>
      <c r="G175" s="39">
        <f>IFERROR(E175/C175*100,0)</f>
        <v>0</v>
      </c>
      <c r="H175" s="33">
        <v>59.480229999999999</v>
      </c>
      <c r="I175" s="33"/>
      <c r="J175" s="33">
        <v>59.430230000000002</v>
      </c>
      <c r="K175" s="33"/>
      <c r="L175" s="33">
        <v>59.430230000000002</v>
      </c>
      <c r="M175" s="33"/>
      <c r="N175" s="33">
        <v>59.430230000000002</v>
      </c>
      <c r="O175" s="33"/>
      <c r="P175" s="33">
        <v>106.77439</v>
      </c>
      <c r="Q175" s="33"/>
      <c r="R175" s="33">
        <v>59.430230000000002</v>
      </c>
      <c r="S175" s="33"/>
      <c r="T175" s="33">
        <v>29.776060000000001</v>
      </c>
      <c r="U175" s="33"/>
      <c r="V175" s="33">
        <v>44.603149999999999</v>
      </c>
      <c r="W175" s="33"/>
      <c r="X175" s="33">
        <v>59.430230000000002</v>
      </c>
      <c r="Y175" s="33"/>
      <c r="Z175" s="33">
        <v>59.430230000000002</v>
      </c>
      <c r="AA175" s="33"/>
      <c r="AB175" s="33">
        <v>59.430230000000002</v>
      </c>
      <c r="AC175" s="33"/>
      <c r="AD175" s="33">
        <v>55.054560000000002</v>
      </c>
      <c r="AE175" s="33"/>
      <c r="AF175" s="34"/>
      <c r="AG175" s="24">
        <f t="shared" si="90"/>
        <v>1.1368683772161603E-13</v>
      </c>
    </row>
    <row r="176" spans="1:33" x14ac:dyDescent="0.3">
      <c r="A176" s="38" t="s">
        <v>30</v>
      </c>
      <c r="B176" s="39">
        <f t="shared" si="95"/>
        <v>11.799999999999997</v>
      </c>
      <c r="C176" s="40">
        <f>SUM(H176)</f>
        <v>0.98799999999999999</v>
      </c>
      <c r="D176" s="41">
        <f>E176</f>
        <v>0</v>
      </c>
      <c r="E176" s="40">
        <f>SUM(I176,K176,M176,O176,Q176,S176,U176,W176,Y176,AA176,AC176,AE176)</f>
        <v>0</v>
      </c>
      <c r="F176" s="39">
        <f>IFERROR(E176/B176*100,0)</f>
        <v>0</v>
      </c>
      <c r="G176" s="39">
        <f>IFERROR(E176/C176*100,0)</f>
        <v>0</v>
      </c>
      <c r="H176" s="33">
        <v>0.98799999999999999</v>
      </c>
      <c r="I176" s="33"/>
      <c r="J176" s="33">
        <v>0.98799999999999999</v>
      </c>
      <c r="K176" s="33"/>
      <c r="L176" s="33">
        <v>0.98799999999999999</v>
      </c>
      <c r="M176" s="33"/>
      <c r="N176" s="33">
        <v>0.98799999999999999</v>
      </c>
      <c r="O176" s="33"/>
      <c r="P176" s="33">
        <v>1.726</v>
      </c>
      <c r="Q176" s="33"/>
      <c r="R176" s="33">
        <v>0.98799999999999999</v>
      </c>
      <c r="S176" s="33"/>
      <c r="T176" s="33">
        <v>0.495</v>
      </c>
      <c r="U176" s="33"/>
      <c r="V176" s="33">
        <v>0.74199999999999999</v>
      </c>
      <c r="W176" s="33"/>
      <c r="X176" s="33">
        <v>0.98799999999999999</v>
      </c>
      <c r="Y176" s="33"/>
      <c r="Z176" s="33">
        <v>0.98799999999999999</v>
      </c>
      <c r="AA176" s="33"/>
      <c r="AB176" s="33">
        <v>0.98799999999999999</v>
      </c>
      <c r="AC176" s="33"/>
      <c r="AD176" s="33">
        <v>0.93300000000000005</v>
      </c>
      <c r="AE176" s="33"/>
      <c r="AF176" s="34"/>
      <c r="AG176" s="24">
        <f t="shared" si="90"/>
        <v>-1.5543122344752192E-15</v>
      </c>
    </row>
    <row r="177" spans="1:33" x14ac:dyDescent="0.3">
      <c r="A177" s="38" t="s">
        <v>31</v>
      </c>
      <c r="B177" s="39"/>
      <c r="C177" s="40"/>
      <c r="D177" s="41"/>
      <c r="E177" s="40"/>
      <c r="F177" s="39"/>
      <c r="G177" s="39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4"/>
      <c r="AG177" s="24">
        <f t="shared" si="90"/>
        <v>0</v>
      </c>
    </row>
    <row r="178" spans="1:33" x14ac:dyDescent="0.3">
      <c r="A178" s="16" t="s">
        <v>34</v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8"/>
      <c r="AG178" s="24">
        <f t="shared" si="68"/>
        <v>0</v>
      </c>
    </row>
    <row r="179" spans="1:33" ht="75" x14ac:dyDescent="0.3">
      <c r="A179" s="59" t="s">
        <v>61</v>
      </c>
      <c r="B179" s="60"/>
      <c r="C179" s="61"/>
      <c r="D179" s="61"/>
      <c r="E179" s="61"/>
      <c r="F179" s="61"/>
      <c r="G179" s="61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23"/>
      <c r="AG179" s="24">
        <f t="shared" si="68"/>
        <v>0</v>
      </c>
    </row>
    <row r="180" spans="1:33" x14ac:dyDescent="0.3">
      <c r="A180" s="25" t="s">
        <v>27</v>
      </c>
      <c r="B180" s="26">
        <f>B181+B182+B183+B184</f>
        <v>1267.2</v>
      </c>
      <c r="C180" s="26">
        <f>C181+C182+C183+C184</f>
        <v>100</v>
      </c>
      <c r="D180" s="26">
        <f>D181+D182+D183+D184</f>
        <v>100</v>
      </c>
      <c r="E180" s="26">
        <f>E181+E182+E183+E184</f>
        <v>100</v>
      </c>
      <c r="F180" s="29">
        <f>IFERROR(E180/B180*100,0)</f>
        <v>7.891414141414141</v>
      </c>
      <c r="G180" s="29">
        <f>IFERROR(E180/C180*100,0)</f>
        <v>100</v>
      </c>
      <c r="H180" s="26">
        <f>H181+H182+H183+H184</f>
        <v>100</v>
      </c>
      <c r="I180" s="26">
        <f t="shared" ref="I180:AE180" si="96">I181+I182+I183+I184</f>
        <v>100</v>
      </c>
      <c r="J180" s="26">
        <f t="shared" si="96"/>
        <v>0</v>
      </c>
      <c r="K180" s="26">
        <f t="shared" si="96"/>
        <v>0</v>
      </c>
      <c r="L180" s="26">
        <f t="shared" si="96"/>
        <v>487.2</v>
      </c>
      <c r="M180" s="26">
        <f t="shared" si="96"/>
        <v>0</v>
      </c>
      <c r="N180" s="26">
        <f t="shared" si="96"/>
        <v>0</v>
      </c>
      <c r="O180" s="26">
        <f t="shared" si="96"/>
        <v>0</v>
      </c>
      <c r="P180" s="26">
        <f t="shared" si="96"/>
        <v>0</v>
      </c>
      <c r="Q180" s="26">
        <f t="shared" si="96"/>
        <v>0</v>
      </c>
      <c r="R180" s="26">
        <f t="shared" si="96"/>
        <v>0</v>
      </c>
      <c r="S180" s="26">
        <f t="shared" si="96"/>
        <v>0</v>
      </c>
      <c r="T180" s="26">
        <f t="shared" si="96"/>
        <v>0</v>
      </c>
      <c r="U180" s="26">
        <f t="shared" si="96"/>
        <v>0</v>
      </c>
      <c r="V180" s="26">
        <f t="shared" si="96"/>
        <v>0</v>
      </c>
      <c r="W180" s="26">
        <f t="shared" si="96"/>
        <v>0</v>
      </c>
      <c r="X180" s="26">
        <f t="shared" si="96"/>
        <v>0</v>
      </c>
      <c r="Y180" s="26">
        <f t="shared" si="96"/>
        <v>0</v>
      </c>
      <c r="Z180" s="26">
        <f t="shared" si="96"/>
        <v>0</v>
      </c>
      <c r="AA180" s="26">
        <f t="shared" si="96"/>
        <v>0</v>
      </c>
      <c r="AB180" s="26">
        <f t="shared" si="96"/>
        <v>0</v>
      </c>
      <c r="AC180" s="26">
        <f t="shared" si="96"/>
        <v>0</v>
      </c>
      <c r="AD180" s="26">
        <f t="shared" si="96"/>
        <v>680</v>
      </c>
      <c r="AE180" s="26">
        <f t="shared" si="96"/>
        <v>0</v>
      </c>
      <c r="AF180" s="23"/>
      <c r="AG180" s="24">
        <f t="shared" si="68"/>
        <v>0</v>
      </c>
    </row>
    <row r="181" spans="1:33" x14ac:dyDescent="0.3">
      <c r="A181" s="28" t="s">
        <v>28</v>
      </c>
      <c r="B181" s="29">
        <f>B187+B193</f>
        <v>0</v>
      </c>
      <c r="C181" s="29">
        <f t="shared" ref="C181:E181" si="97">C187+C193</f>
        <v>0</v>
      </c>
      <c r="D181" s="29">
        <f t="shared" si="97"/>
        <v>0</v>
      </c>
      <c r="E181" s="29">
        <f t="shared" si="97"/>
        <v>0</v>
      </c>
      <c r="F181" s="29"/>
      <c r="G181" s="29"/>
      <c r="H181" s="29">
        <f t="shared" ref="H181:AE184" si="98">H187+H193</f>
        <v>0</v>
      </c>
      <c r="I181" s="29">
        <f t="shared" si="98"/>
        <v>0</v>
      </c>
      <c r="J181" s="29">
        <f t="shared" si="98"/>
        <v>0</v>
      </c>
      <c r="K181" s="29">
        <f t="shared" si="98"/>
        <v>0</v>
      </c>
      <c r="L181" s="29">
        <f t="shared" si="98"/>
        <v>0</v>
      </c>
      <c r="M181" s="29">
        <f t="shared" si="98"/>
        <v>0</v>
      </c>
      <c r="N181" s="29">
        <f t="shared" si="98"/>
        <v>0</v>
      </c>
      <c r="O181" s="29">
        <f t="shared" si="98"/>
        <v>0</v>
      </c>
      <c r="P181" s="29">
        <f t="shared" si="98"/>
        <v>0</v>
      </c>
      <c r="Q181" s="29">
        <f t="shared" si="98"/>
        <v>0</v>
      </c>
      <c r="R181" s="29">
        <f t="shared" si="98"/>
        <v>0</v>
      </c>
      <c r="S181" s="29">
        <f t="shared" si="98"/>
        <v>0</v>
      </c>
      <c r="T181" s="29">
        <f t="shared" si="98"/>
        <v>0</v>
      </c>
      <c r="U181" s="29">
        <f t="shared" si="98"/>
        <v>0</v>
      </c>
      <c r="V181" s="29">
        <f t="shared" si="98"/>
        <v>0</v>
      </c>
      <c r="W181" s="29">
        <f t="shared" si="98"/>
        <v>0</v>
      </c>
      <c r="X181" s="29">
        <f t="shared" si="98"/>
        <v>0</v>
      </c>
      <c r="Y181" s="29">
        <f t="shared" si="98"/>
        <v>0</v>
      </c>
      <c r="Z181" s="29">
        <f t="shared" si="98"/>
        <v>0</v>
      </c>
      <c r="AA181" s="29">
        <f t="shared" si="98"/>
        <v>0</v>
      </c>
      <c r="AB181" s="29">
        <f t="shared" si="98"/>
        <v>0</v>
      </c>
      <c r="AC181" s="29">
        <f t="shared" si="98"/>
        <v>0</v>
      </c>
      <c r="AD181" s="29">
        <f t="shared" si="98"/>
        <v>0</v>
      </c>
      <c r="AE181" s="29">
        <f t="shared" si="98"/>
        <v>0</v>
      </c>
      <c r="AF181" s="23"/>
      <c r="AG181" s="24">
        <f t="shared" si="68"/>
        <v>0</v>
      </c>
    </row>
    <row r="182" spans="1:33" x14ac:dyDescent="0.3">
      <c r="A182" s="28" t="s">
        <v>29</v>
      </c>
      <c r="B182" s="29">
        <f t="shared" ref="B182:E184" si="99">B188+B194</f>
        <v>0</v>
      </c>
      <c r="C182" s="29">
        <f t="shared" si="99"/>
        <v>0</v>
      </c>
      <c r="D182" s="29">
        <f t="shared" si="99"/>
        <v>0</v>
      </c>
      <c r="E182" s="29">
        <f t="shared" si="99"/>
        <v>0</v>
      </c>
      <c r="F182" s="29"/>
      <c r="G182" s="29"/>
      <c r="H182" s="29">
        <f t="shared" si="98"/>
        <v>0</v>
      </c>
      <c r="I182" s="29">
        <f t="shared" si="98"/>
        <v>0</v>
      </c>
      <c r="J182" s="29">
        <f t="shared" si="98"/>
        <v>0</v>
      </c>
      <c r="K182" s="29">
        <f t="shared" si="98"/>
        <v>0</v>
      </c>
      <c r="L182" s="29">
        <f t="shared" si="98"/>
        <v>0</v>
      </c>
      <c r="M182" s="29">
        <f t="shared" si="98"/>
        <v>0</v>
      </c>
      <c r="N182" s="29">
        <f t="shared" si="98"/>
        <v>0</v>
      </c>
      <c r="O182" s="29">
        <f t="shared" si="98"/>
        <v>0</v>
      </c>
      <c r="P182" s="29">
        <f t="shared" si="98"/>
        <v>0</v>
      </c>
      <c r="Q182" s="29">
        <f t="shared" si="98"/>
        <v>0</v>
      </c>
      <c r="R182" s="29">
        <f t="shared" si="98"/>
        <v>0</v>
      </c>
      <c r="S182" s="29">
        <f t="shared" si="98"/>
        <v>0</v>
      </c>
      <c r="T182" s="29">
        <f t="shared" si="98"/>
        <v>0</v>
      </c>
      <c r="U182" s="29">
        <f t="shared" si="98"/>
        <v>0</v>
      </c>
      <c r="V182" s="29">
        <f t="shared" si="98"/>
        <v>0</v>
      </c>
      <c r="W182" s="29">
        <f t="shared" si="98"/>
        <v>0</v>
      </c>
      <c r="X182" s="29">
        <f t="shared" si="98"/>
        <v>0</v>
      </c>
      <c r="Y182" s="29">
        <f t="shared" si="98"/>
        <v>0</v>
      </c>
      <c r="Z182" s="29">
        <f t="shared" si="98"/>
        <v>0</v>
      </c>
      <c r="AA182" s="29">
        <f t="shared" si="98"/>
        <v>0</v>
      </c>
      <c r="AB182" s="29">
        <f t="shared" si="98"/>
        <v>0</v>
      </c>
      <c r="AC182" s="29">
        <f t="shared" si="98"/>
        <v>0</v>
      </c>
      <c r="AD182" s="29">
        <f t="shared" si="98"/>
        <v>0</v>
      </c>
      <c r="AE182" s="29">
        <f t="shared" si="98"/>
        <v>0</v>
      </c>
      <c r="AF182" s="23"/>
      <c r="AG182" s="24">
        <f t="shared" si="68"/>
        <v>0</v>
      </c>
    </row>
    <row r="183" spans="1:33" x14ac:dyDescent="0.3">
      <c r="A183" s="28" t="s">
        <v>30</v>
      </c>
      <c r="B183" s="29">
        <f t="shared" si="99"/>
        <v>1267.2</v>
      </c>
      <c r="C183" s="29">
        <f t="shared" si="99"/>
        <v>100</v>
      </c>
      <c r="D183" s="29">
        <f t="shared" si="99"/>
        <v>100</v>
      </c>
      <c r="E183" s="29">
        <f t="shared" si="99"/>
        <v>100</v>
      </c>
      <c r="F183" s="29">
        <f>IFERROR(E183/B183*100,0)</f>
        <v>7.891414141414141</v>
      </c>
      <c r="G183" s="29">
        <f>IFERROR(E183/C183*100,0)</f>
        <v>100</v>
      </c>
      <c r="H183" s="29">
        <f t="shared" si="98"/>
        <v>100</v>
      </c>
      <c r="I183" s="29">
        <f t="shared" si="98"/>
        <v>100</v>
      </c>
      <c r="J183" s="29">
        <f t="shared" si="98"/>
        <v>0</v>
      </c>
      <c r="K183" s="29">
        <f t="shared" si="98"/>
        <v>0</v>
      </c>
      <c r="L183" s="29">
        <f t="shared" si="98"/>
        <v>487.2</v>
      </c>
      <c r="M183" s="29">
        <f t="shared" si="98"/>
        <v>0</v>
      </c>
      <c r="N183" s="29">
        <f t="shared" si="98"/>
        <v>0</v>
      </c>
      <c r="O183" s="29">
        <f t="shared" si="98"/>
        <v>0</v>
      </c>
      <c r="P183" s="29">
        <f t="shared" si="98"/>
        <v>0</v>
      </c>
      <c r="Q183" s="29">
        <f t="shared" si="98"/>
        <v>0</v>
      </c>
      <c r="R183" s="29">
        <f t="shared" si="98"/>
        <v>0</v>
      </c>
      <c r="S183" s="29">
        <f t="shared" si="98"/>
        <v>0</v>
      </c>
      <c r="T183" s="29">
        <f t="shared" si="98"/>
        <v>0</v>
      </c>
      <c r="U183" s="29">
        <f t="shared" si="98"/>
        <v>0</v>
      </c>
      <c r="V183" s="29">
        <f t="shared" si="98"/>
        <v>0</v>
      </c>
      <c r="W183" s="29">
        <f t="shared" si="98"/>
        <v>0</v>
      </c>
      <c r="X183" s="29">
        <f t="shared" si="98"/>
        <v>0</v>
      </c>
      <c r="Y183" s="29">
        <f t="shared" si="98"/>
        <v>0</v>
      </c>
      <c r="Z183" s="29">
        <f t="shared" si="98"/>
        <v>0</v>
      </c>
      <c r="AA183" s="29">
        <f t="shared" si="98"/>
        <v>0</v>
      </c>
      <c r="AB183" s="29">
        <f t="shared" si="98"/>
        <v>0</v>
      </c>
      <c r="AC183" s="29">
        <f t="shared" si="98"/>
        <v>0</v>
      </c>
      <c r="AD183" s="29">
        <f t="shared" si="98"/>
        <v>680</v>
      </c>
      <c r="AE183" s="29">
        <f t="shared" si="98"/>
        <v>0</v>
      </c>
      <c r="AF183" s="23"/>
      <c r="AG183" s="24">
        <f t="shared" si="68"/>
        <v>0</v>
      </c>
    </row>
    <row r="184" spans="1:33" x14ac:dyDescent="0.3">
      <c r="A184" s="28" t="s">
        <v>31</v>
      </c>
      <c r="B184" s="29">
        <f t="shared" si="99"/>
        <v>0</v>
      </c>
      <c r="C184" s="29">
        <f t="shared" si="99"/>
        <v>0</v>
      </c>
      <c r="D184" s="29">
        <f t="shared" si="99"/>
        <v>0</v>
      </c>
      <c r="E184" s="29">
        <f t="shared" si="99"/>
        <v>0</v>
      </c>
      <c r="F184" s="29"/>
      <c r="G184" s="29"/>
      <c r="H184" s="29">
        <f t="shared" si="98"/>
        <v>0</v>
      </c>
      <c r="I184" s="29">
        <f t="shared" si="98"/>
        <v>0</v>
      </c>
      <c r="J184" s="29">
        <f t="shared" si="98"/>
        <v>0</v>
      </c>
      <c r="K184" s="29">
        <f t="shared" si="98"/>
        <v>0</v>
      </c>
      <c r="L184" s="29">
        <f t="shared" si="98"/>
        <v>0</v>
      </c>
      <c r="M184" s="29">
        <f t="shared" si="98"/>
        <v>0</v>
      </c>
      <c r="N184" s="29">
        <f t="shared" si="98"/>
        <v>0</v>
      </c>
      <c r="O184" s="29">
        <f t="shared" si="98"/>
        <v>0</v>
      </c>
      <c r="P184" s="29">
        <f t="shared" si="98"/>
        <v>0</v>
      </c>
      <c r="Q184" s="29">
        <f t="shared" si="98"/>
        <v>0</v>
      </c>
      <c r="R184" s="29">
        <f t="shared" si="98"/>
        <v>0</v>
      </c>
      <c r="S184" s="29">
        <f t="shared" si="98"/>
        <v>0</v>
      </c>
      <c r="T184" s="29">
        <f t="shared" si="98"/>
        <v>0</v>
      </c>
      <c r="U184" s="29">
        <f t="shared" si="98"/>
        <v>0</v>
      </c>
      <c r="V184" s="29">
        <f t="shared" si="98"/>
        <v>0</v>
      </c>
      <c r="W184" s="29">
        <f t="shared" si="98"/>
        <v>0</v>
      </c>
      <c r="X184" s="29">
        <f t="shared" si="98"/>
        <v>0</v>
      </c>
      <c r="Y184" s="29">
        <f t="shared" si="98"/>
        <v>0</v>
      </c>
      <c r="Z184" s="29">
        <f t="shared" si="98"/>
        <v>0</v>
      </c>
      <c r="AA184" s="29">
        <f t="shared" si="98"/>
        <v>0</v>
      </c>
      <c r="AB184" s="29">
        <f t="shared" si="98"/>
        <v>0</v>
      </c>
      <c r="AC184" s="29">
        <f t="shared" si="98"/>
        <v>0</v>
      </c>
      <c r="AD184" s="29">
        <f t="shared" si="98"/>
        <v>0</v>
      </c>
      <c r="AE184" s="29">
        <f t="shared" si="98"/>
        <v>0</v>
      </c>
      <c r="AF184" s="23"/>
      <c r="AG184" s="24">
        <f t="shared" si="68"/>
        <v>0</v>
      </c>
    </row>
    <row r="185" spans="1:33" ht="80.25" customHeight="1" x14ac:dyDescent="0.3">
      <c r="A185" s="30" t="s">
        <v>62</v>
      </c>
      <c r="B185" s="31"/>
      <c r="C185" s="32"/>
      <c r="D185" s="32"/>
      <c r="E185" s="32"/>
      <c r="F185" s="32"/>
      <c r="G185" s="32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4"/>
      <c r="AG185" s="24">
        <f t="shared" si="68"/>
        <v>0</v>
      </c>
    </row>
    <row r="186" spans="1:33" x14ac:dyDescent="0.3">
      <c r="A186" s="35" t="s">
        <v>27</v>
      </c>
      <c r="B186" s="36">
        <f>B188+B189+B187+B190</f>
        <v>1167.2</v>
      </c>
      <c r="C186" s="36">
        <f>C188+C189+C187+C190</f>
        <v>0</v>
      </c>
      <c r="D186" s="37">
        <f>D188+D189+D187+D190</f>
        <v>0</v>
      </c>
      <c r="E186" s="36">
        <f>E188+E189+E187+E190</f>
        <v>0</v>
      </c>
      <c r="F186" s="36">
        <f>IFERROR(E186/B186*100,0)</f>
        <v>0</v>
      </c>
      <c r="G186" s="36">
        <f>IFERROR(E186/C186*100,0)</f>
        <v>0</v>
      </c>
      <c r="H186" s="36">
        <f t="shared" ref="H186:AE186" si="100">H188+H189+H187+H190</f>
        <v>0</v>
      </c>
      <c r="I186" s="36">
        <f t="shared" si="100"/>
        <v>0</v>
      </c>
      <c r="J186" s="36">
        <f t="shared" si="100"/>
        <v>0</v>
      </c>
      <c r="K186" s="36">
        <f t="shared" si="100"/>
        <v>0</v>
      </c>
      <c r="L186" s="36">
        <f t="shared" si="100"/>
        <v>487.2</v>
      </c>
      <c r="M186" s="36">
        <f t="shared" si="100"/>
        <v>0</v>
      </c>
      <c r="N186" s="36">
        <f t="shared" si="100"/>
        <v>0</v>
      </c>
      <c r="O186" s="36">
        <f t="shared" si="100"/>
        <v>0</v>
      </c>
      <c r="P186" s="36">
        <f t="shared" si="100"/>
        <v>0</v>
      </c>
      <c r="Q186" s="36">
        <f t="shared" si="100"/>
        <v>0</v>
      </c>
      <c r="R186" s="36">
        <f t="shared" si="100"/>
        <v>0</v>
      </c>
      <c r="S186" s="36">
        <f t="shared" si="100"/>
        <v>0</v>
      </c>
      <c r="T186" s="36">
        <f t="shared" si="100"/>
        <v>0</v>
      </c>
      <c r="U186" s="36">
        <f t="shared" si="100"/>
        <v>0</v>
      </c>
      <c r="V186" s="36">
        <f t="shared" si="100"/>
        <v>0</v>
      </c>
      <c r="W186" s="36">
        <f t="shared" si="100"/>
        <v>0</v>
      </c>
      <c r="X186" s="36">
        <f t="shared" si="100"/>
        <v>0</v>
      </c>
      <c r="Y186" s="36">
        <f t="shared" si="100"/>
        <v>0</v>
      </c>
      <c r="Z186" s="36">
        <f t="shared" si="100"/>
        <v>0</v>
      </c>
      <c r="AA186" s="36">
        <f t="shared" si="100"/>
        <v>0</v>
      </c>
      <c r="AB186" s="36">
        <f t="shared" si="100"/>
        <v>0</v>
      </c>
      <c r="AC186" s="36">
        <f t="shared" si="100"/>
        <v>0</v>
      </c>
      <c r="AD186" s="36">
        <f t="shared" si="100"/>
        <v>680</v>
      </c>
      <c r="AE186" s="36">
        <f t="shared" si="100"/>
        <v>0</v>
      </c>
      <c r="AF186" s="34"/>
      <c r="AG186" s="24">
        <f t="shared" si="68"/>
        <v>0</v>
      </c>
    </row>
    <row r="187" spans="1:33" x14ac:dyDescent="0.3">
      <c r="A187" s="38" t="s">
        <v>28</v>
      </c>
      <c r="B187" s="39">
        <f t="shared" ref="B187:B189" si="101">J187+L187+N187+P187+R187+T187+V187+X187+Z187+AB187+AD187+H187</f>
        <v>0</v>
      </c>
      <c r="C187" s="40">
        <f>SUM(H187)</f>
        <v>0</v>
      </c>
      <c r="D187" s="41">
        <f>E187</f>
        <v>0</v>
      </c>
      <c r="E187" s="40">
        <f>SUM(I187,K187,M187,O187,Q187,S187,U187,W187,Y187,AA187,AC187,AE187)</f>
        <v>0</v>
      </c>
      <c r="F187" s="39">
        <f>IFERROR(E187/B187*100,0)</f>
        <v>0</v>
      </c>
      <c r="G187" s="39">
        <f>IFERROR(E187/C187*100,0)</f>
        <v>0</v>
      </c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4"/>
      <c r="AG187" s="24">
        <f t="shared" si="68"/>
        <v>0</v>
      </c>
    </row>
    <row r="188" spans="1:33" x14ac:dyDescent="0.3">
      <c r="A188" s="38" t="s">
        <v>29</v>
      </c>
      <c r="B188" s="39">
        <f t="shared" si="101"/>
        <v>0</v>
      </c>
      <c r="C188" s="40">
        <f>SUM(H188)</f>
        <v>0</v>
      </c>
      <c r="D188" s="41">
        <f>E188</f>
        <v>0</v>
      </c>
      <c r="E188" s="40">
        <f>SUM(I188,K188,M188,O188,Q188,S188,U188,W188,Y188,AA188,AC188,AE188)</f>
        <v>0</v>
      </c>
      <c r="F188" s="39">
        <f>IFERROR(E188/B188*100,0)</f>
        <v>0</v>
      </c>
      <c r="G188" s="39">
        <f>IFERROR(E188/C188*100,0)</f>
        <v>0</v>
      </c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4"/>
      <c r="AG188" s="24">
        <f t="shared" si="68"/>
        <v>0</v>
      </c>
    </row>
    <row r="189" spans="1:33" x14ac:dyDescent="0.3">
      <c r="A189" s="38" t="s">
        <v>30</v>
      </c>
      <c r="B189" s="39">
        <f t="shared" si="101"/>
        <v>1167.2</v>
      </c>
      <c r="C189" s="40">
        <f>SUM(H189)</f>
        <v>0</v>
      </c>
      <c r="D189" s="41">
        <f>E189</f>
        <v>0</v>
      </c>
      <c r="E189" s="40">
        <f>SUM(I189,K189,M189,O189,Q189,S189,U189,W189,Y189,AA189,AC189,AE189)</f>
        <v>0</v>
      </c>
      <c r="F189" s="39">
        <f>IFERROR(E189/B189*100,0)</f>
        <v>0</v>
      </c>
      <c r="G189" s="39">
        <f>IFERROR(E189/C189*100,0)</f>
        <v>0</v>
      </c>
      <c r="H189" s="33"/>
      <c r="I189" s="33"/>
      <c r="J189" s="33"/>
      <c r="K189" s="33"/>
      <c r="L189" s="33">
        <v>487.2</v>
      </c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>
        <v>680</v>
      </c>
      <c r="AE189" s="33"/>
      <c r="AF189" s="34"/>
      <c r="AG189" s="24">
        <f t="shared" si="68"/>
        <v>0</v>
      </c>
    </row>
    <row r="190" spans="1:33" x14ac:dyDescent="0.3">
      <c r="A190" s="38" t="s">
        <v>31</v>
      </c>
      <c r="B190" s="39"/>
      <c r="C190" s="40"/>
      <c r="D190" s="41"/>
      <c r="E190" s="40"/>
      <c r="F190" s="39"/>
      <c r="G190" s="39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4"/>
      <c r="AG190" s="24">
        <f t="shared" si="68"/>
        <v>0</v>
      </c>
    </row>
    <row r="191" spans="1:33" ht="80.25" customHeight="1" x14ac:dyDescent="0.3">
      <c r="A191" s="30" t="s">
        <v>63</v>
      </c>
      <c r="B191" s="31"/>
      <c r="C191" s="32"/>
      <c r="D191" s="32"/>
      <c r="E191" s="32"/>
      <c r="F191" s="32"/>
      <c r="G191" s="32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4"/>
      <c r="AG191" s="24">
        <f t="shared" si="68"/>
        <v>0</v>
      </c>
    </row>
    <row r="192" spans="1:33" x14ac:dyDescent="0.3">
      <c r="A192" s="35" t="s">
        <v>27</v>
      </c>
      <c r="B192" s="36">
        <f>B194+B195+B193+B196</f>
        <v>100</v>
      </c>
      <c r="C192" s="36">
        <f>C194+C195+C193+C196</f>
        <v>100</v>
      </c>
      <c r="D192" s="37">
        <f>D194+D195+D193+D196</f>
        <v>100</v>
      </c>
      <c r="E192" s="36">
        <f>E194+E195+E193+E196</f>
        <v>100</v>
      </c>
      <c r="F192" s="36">
        <f>IFERROR(E192/B192*100,0)</f>
        <v>100</v>
      </c>
      <c r="G192" s="36">
        <f>IFERROR(E192/C192*100,0)</f>
        <v>100</v>
      </c>
      <c r="H192" s="36">
        <f t="shared" ref="H192:AE192" si="102">H194+H195+H193+H196</f>
        <v>100</v>
      </c>
      <c r="I192" s="36">
        <f t="shared" si="102"/>
        <v>100</v>
      </c>
      <c r="J192" s="36">
        <f t="shared" si="102"/>
        <v>0</v>
      </c>
      <c r="K192" s="36">
        <f t="shared" si="102"/>
        <v>0</v>
      </c>
      <c r="L192" s="36">
        <f t="shared" si="102"/>
        <v>0</v>
      </c>
      <c r="M192" s="36">
        <f t="shared" si="102"/>
        <v>0</v>
      </c>
      <c r="N192" s="36">
        <f t="shared" si="102"/>
        <v>0</v>
      </c>
      <c r="O192" s="36">
        <f t="shared" si="102"/>
        <v>0</v>
      </c>
      <c r="P192" s="36">
        <f t="shared" si="102"/>
        <v>0</v>
      </c>
      <c r="Q192" s="36">
        <f t="shared" si="102"/>
        <v>0</v>
      </c>
      <c r="R192" s="36">
        <f t="shared" si="102"/>
        <v>0</v>
      </c>
      <c r="S192" s="36">
        <f t="shared" si="102"/>
        <v>0</v>
      </c>
      <c r="T192" s="36">
        <f t="shared" si="102"/>
        <v>0</v>
      </c>
      <c r="U192" s="36">
        <f t="shared" si="102"/>
        <v>0</v>
      </c>
      <c r="V192" s="36">
        <f t="shared" si="102"/>
        <v>0</v>
      </c>
      <c r="W192" s="36">
        <f t="shared" si="102"/>
        <v>0</v>
      </c>
      <c r="X192" s="36">
        <f t="shared" si="102"/>
        <v>0</v>
      </c>
      <c r="Y192" s="36">
        <f t="shared" si="102"/>
        <v>0</v>
      </c>
      <c r="Z192" s="36">
        <f t="shared" si="102"/>
        <v>0</v>
      </c>
      <c r="AA192" s="36">
        <f t="shared" si="102"/>
        <v>0</v>
      </c>
      <c r="AB192" s="36">
        <f t="shared" si="102"/>
        <v>0</v>
      </c>
      <c r="AC192" s="36">
        <f t="shared" si="102"/>
        <v>0</v>
      </c>
      <c r="AD192" s="36">
        <f t="shared" si="102"/>
        <v>0</v>
      </c>
      <c r="AE192" s="36">
        <f t="shared" si="102"/>
        <v>0</v>
      </c>
      <c r="AF192" s="34"/>
      <c r="AG192" s="24">
        <f t="shared" si="68"/>
        <v>0</v>
      </c>
    </row>
    <row r="193" spans="1:33" x14ac:dyDescent="0.3">
      <c r="A193" s="38" t="s">
        <v>28</v>
      </c>
      <c r="B193" s="39">
        <f t="shared" ref="B193:B195" si="103">J193+L193+N193+P193+R193+T193+V193+X193+Z193+AB193+AD193+H193</f>
        <v>0</v>
      </c>
      <c r="C193" s="40">
        <f>SUM(H193)</f>
        <v>0</v>
      </c>
      <c r="D193" s="41">
        <f>E193</f>
        <v>0</v>
      </c>
      <c r="E193" s="40">
        <f>SUM(I193,K193,M193,O193,Q193,S193,U193,W193,Y193,AA193,AC193,AE193)</f>
        <v>0</v>
      </c>
      <c r="F193" s="39">
        <f>IFERROR(E193/B193*100,0)</f>
        <v>0</v>
      </c>
      <c r="G193" s="39">
        <f>IFERROR(E193/C193*100,0)</f>
        <v>0</v>
      </c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4"/>
      <c r="AG193" s="24">
        <f t="shared" si="68"/>
        <v>0</v>
      </c>
    </row>
    <row r="194" spans="1:33" x14ac:dyDescent="0.3">
      <c r="A194" s="38" t="s">
        <v>29</v>
      </c>
      <c r="B194" s="39">
        <f t="shared" si="103"/>
        <v>0</v>
      </c>
      <c r="C194" s="40">
        <f>SUM(H194)</f>
        <v>0</v>
      </c>
      <c r="D194" s="41">
        <f>E194</f>
        <v>0</v>
      </c>
      <c r="E194" s="40">
        <f>SUM(I194,K194,M194,O194,Q194,S194,U194,W194,Y194,AA194,AC194,AE194)</f>
        <v>0</v>
      </c>
      <c r="F194" s="39">
        <f>IFERROR(E194/B194*100,0)</f>
        <v>0</v>
      </c>
      <c r="G194" s="39">
        <f>IFERROR(E194/C194*100,0)</f>
        <v>0</v>
      </c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4"/>
      <c r="AG194" s="24">
        <f t="shared" si="68"/>
        <v>0</v>
      </c>
    </row>
    <row r="195" spans="1:33" x14ac:dyDescent="0.3">
      <c r="A195" s="38" t="s">
        <v>30</v>
      </c>
      <c r="B195" s="39">
        <f t="shared" si="103"/>
        <v>100</v>
      </c>
      <c r="C195" s="40">
        <f>SUM(H195)</f>
        <v>100</v>
      </c>
      <c r="D195" s="41">
        <f>E195</f>
        <v>100</v>
      </c>
      <c r="E195" s="40">
        <f>SUM(I195,K195,M195,O195,Q195,S195,U195,W195,Y195,AA195,AC195,AE195)</f>
        <v>100</v>
      </c>
      <c r="F195" s="39">
        <f>IFERROR(E195/B195*100,0)</f>
        <v>100</v>
      </c>
      <c r="G195" s="39">
        <f>IFERROR(E195/C195*100,0)</f>
        <v>100</v>
      </c>
      <c r="H195" s="33">
        <v>100</v>
      </c>
      <c r="I195" s="33">
        <v>100</v>
      </c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4"/>
      <c r="AG195" s="24">
        <f t="shared" si="68"/>
        <v>0</v>
      </c>
    </row>
    <row r="196" spans="1:33" x14ac:dyDescent="0.3">
      <c r="A196" s="38" t="s">
        <v>31</v>
      </c>
      <c r="B196" s="39"/>
      <c r="C196" s="40"/>
      <c r="D196" s="41"/>
      <c r="E196" s="40"/>
      <c r="F196" s="39"/>
      <c r="G196" s="39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4"/>
      <c r="AG196" s="24">
        <f t="shared" si="68"/>
        <v>0</v>
      </c>
    </row>
    <row r="197" spans="1:33" ht="75" x14ac:dyDescent="0.3">
      <c r="A197" s="59" t="s">
        <v>64</v>
      </c>
      <c r="B197" s="60"/>
      <c r="C197" s="61"/>
      <c r="D197" s="61"/>
      <c r="E197" s="61"/>
      <c r="F197" s="61"/>
      <c r="G197" s="61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23"/>
      <c r="AG197" s="24">
        <f t="shared" si="68"/>
        <v>0</v>
      </c>
    </row>
    <row r="198" spans="1:33" x14ac:dyDescent="0.3">
      <c r="A198" s="25" t="s">
        <v>27</v>
      </c>
      <c r="B198" s="26">
        <f>B199+B200+B201+B202</f>
        <v>5139.7999999999993</v>
      </c>
      <c r="C198" s="26">
        <f>C199+C200+C201+C202</f>
        <v>2992.1</v>
      </c>
      <c r="D198" s="26">
        <f>D199+D200+D201+D202</f>
        <v>0</v>
      </c>
      <c r="E198" s="26">
        <f>E199+E200+E201+E202</f>
        <v>0</v>
      </c>
      <c r="F198" s="29">
        <f>IFERROR(E198/B198*100,0)</f>
        <v>0</v>
      </c>
      <c r="G198" s="29">
        <f>IFERROR(E198/C198*100,0)</f>
        <v>0</v>
      </c>
      <c r="H198" s="26">
        <f>H199+H200+H201+H202</f>
        <v>2992.1</v>
      </c>
      <c r="I198" s="26">
        <f t="shared" ref="I198:AE198" si="104">I199+I200+I201+I202</f>
        <v>0</v>
      </c>
      <c r="J198" s="26">
        <f t="shared" si="104"/>
        <v>743.9</v>
      </c>
      <c r="K198" s="26">
        <f t="shared" si="104"/>
        <v>0</v>
      </c>
      <c r="L198" s="26">
        <f t="shared" si="104"/>
        <v>212.7</v>
      </c>
      <c r="M198" s="26">
        <f t="shared" si="104"/>
        <v>0</v>
      </c>
      <c r="N198" s="26">
        <f t="shared" si="104"/>
        <v>0</v>
      </c>
      <c r="O198" s="26">
        <f t="shared" si="104"/>
        <v>0</v>
      </c>
      <c r="P198" s="26">
        <f t="shared" si="104"/>
        <v>600</v>
      </c>
      <c r="Q198" s="26">
        <f t="shared" si="104"/>
        <v>0</v>
      </c>
      <c r="R198" s="26">
        <f t="shared" si="104"/>
        <v>0</v>
      </c>
      <c r="S198" s="26">
        <f t="shared" si="104"/>
        <v>0</v>
      </c>
      <c r="T198" s="26">
        <f t="shared" si="104"/>
        <v>0</v>
      </c>
      <c r="U198" s="26">
        <f t="shared" si="104"/>
        <v>0</v>
      </c>
      <c r="V198" s="26">
        <f t="shared" si="104"/>
        <v>103</v>
      </c>
      <c r="W198" s="26">
        <f t="shared" si="104"/>
        <v>0</v>
      </c>
      <c r="X198" s="26">
        <f t="shared" si="104"/>
        <v>312.8</v>
      </c>
      <c r="Y198" s="26">
        <f t="shared" si="104"/>
        <v>0</v>
      </c>
      <c r="Z198" s="26">
        <f t="shared" si="104"/>
        <v>25.3</v>
      </c>
      <c r="AA198" s="26">
        <f t="shared" si="104"/>
        <v>0</v>
      </c>
      <c r="AB198" s="26">
        <f t="shared" si="104"/>
        <v>0</v>
      </c>
      <c r="AC198" s="26">
        <f t="shared" si="104"/>
        <v>0</v>
      </c>
      <c r="AD198" s="26">
        <f t="shared" si="104"/>
        <v>150</v>
      </c>
      <c r="AE198" s="26">
        <f t="shared" si="104"/>
        <v>0</v>
      </c>
      <c r="AF198" s="23"/>
      <c r="AG198" s="24">
        <f t="shared" si="68"/>
        <v>-7.9580786405131221E-13</v>
      </c>
    </row>
    <row r="199" spans="1:33" x14ac:dyDescent="0.3">
      <c r="A199" s="28" t="s">
        <v>28</v>
      </c>
      <c r="B199" s="29">
        <f>B205+B211+B217+B223</f>
        <v>0</v>
      </c>
      <c r="C199" s="29">
        <f t="shared" ref="C199:E199" si="105">C205+C211+C217+C223</f>
        <v>0</v>
      </c>
      <c r="D199" s="29">
        <f t="shared" si="105"/>
        <v>0</v>
      </c>
      <c r="E199" s="29">
        <f t="shared" si="105"/>
        <v>0</v>
      </c>
      <c r="F199" s="29"/>
      <c r="G199" s="29"/>
      <c r="H199" s="29">
        <f t="shared" ref="H199:AE202" si="106">H205+H211+H217+H223</f>
        <v>0</v>
      </c>
      <c r="I199" s="29">
        <f t="shared" si="106"/>
        <v>0</v>
      </c>
      <c r="J199" s="29">
        <f t="shared" si="106"/>
        <v>0</v>
      </c>
      <c r="K199" s="29">
        <f t="shared" si="106"/>
        <v>0</v>
      </c>
      <c r="L199" s="29">
        <f t="shared" si="106"/>
        <v>0</v>
      </c>
      <c r="M199" s="29">
        <f t="shared" si="106"/>
        <v>0</v>
      </c>
      <c r="N199" s="29">
        <f t="shared" si="106"/>
        <v>0</v>
      </c>
      <c r="O199" s="29">
        <f t="shared" si="106"/>
        <v>0</v>
      </c>
      <c r="P199" s="29">
        <f t="shared" si="106"/>
        <v>0</v>
      </c>
      <c r="Q199" s="29">
        <f t="shared" si="106"/>
        <v>0</v>
      </c>
      <c r="R199" s="29">
        <f t="shared" si="106"/>
        <v>0</v>
      </c>
      <c r="S199" s="29">
        <f t="shared" si="106"/>
        <v>0</v>
      </c>
      <c r="T199" s="29">
        <f t="shared" si="106"/>
        <v>0</v>
      </c>
      <c r="U199" s="29">
        <f t="shared" si="106"/>
        <v>0</v>
      </c>
      <c r="V199" s="29">
        <f t="shared" si="106"/>
        <v>0</v>
      </c>
      <c r="W199" s="29">
        <f t="shared" si="106"/>
        <v>0</v>
      </c>
      <c r="X199" s="29">
        <f t="shared" si="106"/>
        <v>0</v>
      </c>
      <c r="Y199" s="29">
        <f t="shared" si="106"/>
        <v>0</v>
      </c>
      <c r="Z199" s="29">
        <f t="shared" si="106"/>
        <v>0</v>
      </c>
      <c r="AA199" s="29">
        <f t="shared" si="106"/>
        <v>0</v>
      </c>
      <c r="AB199" s="29">
        <f t="shared" si="106"/>
        <v>0</v>
      </c>
      <c r="AC199" s="29">
        <f t="shared" si="106"/>
        <v>0</v>
      </c>
      <c r="AD199" s="29">
        <f t="shared" si="106"/>
        <v>0</v>
      </c>
      <c r="AE199" s="29">
        <f t="shared" si="106"/>
        <v>0</v>
      </c>
      <c r="AF199" s="23"/>
      <c r="AG199" s="24">
        <f t="shared" si="68"/>
        <v>0</v>
      </c>
    </row>
    <row r="200" spans="1:33" x14ac:dyDescent="0.3">
      <c r="A200" s="28" t="s">
        <v>29</v>
      </c>
      <c r="B200" s="29">
        <f t="shared" ref="B200:E202" si="107">B206+B212+B218+B224</f>
        <v>0</v>
      </c>
      <c r="C200" s="29">
        <f t="shared" si="107"/>
        <v>0</v>
      </c>
      <c r="D200" s="29">
        <f t="shared" si="107"/>
        <v>0</v>
      </c>
      <c r="E200" s="29">
        <f t="shared" si="107"/>
        <v>0</v>
      </c>
      <c r="F200" s="29"/>
      <c r="G200" s="29"/>
      <c r="H200" s="29">
        <f t="shared" si="106"/>
        <v>0</v>
      </c>
      <c r="I200" s="29">
        <f t="shared" si="106"/>
        <v>0</v>
      </c>
      <c r="J200" s="29">
        <f t="shared" si="106"/>
        <v>0</v>
      </c>
      <c r="K200" s="29">
        <f t="shared" si="106"/>
        <v>0</v>
      </c>
      <c r="L200" s="29">
        <f t="shared" si="106"/>
        <v>0</v>
      </c>
      <c r="M200" s="29">
        <f t="shared" si="106"/>
        <v>0</v>
      </c>
      <c r="N200" s="29">
        <f t="shared" si="106"/>
        <v>0</v>
      </c>
      <c r="O200" s="29">
        <f t="shared" si="106"/>
        <v>0</v>
      </c>
      <c r="P200" s="29">
        <f t="shared" si="106"/>
        <v>0</v>
      </c>
      <c r="Q200" s="29">
        <f t="shared" si="106"/>
        <v>0</v>
      </c>
      <c r="R200" s="29">
        <f t="shared" si="106"/>
        <v>0</v>
      </c>
      <c r="S200" s="29">
        <f t="shared" si="106"/>
        <v>0</v>
      </c>
      <c r="T200" s="29">
        <f t="shared" si="106"/>
        <v>0</v>
      </c>
      <c r="U200" s="29">
        <f t="shared" si="106"/>
        <v>0</v>
      </c>
      <c r="V200" s="29">
        <f t="shared" si="106"/>
        <v>0</v>
      </c>
      <c r="W200" s="29">
        <f t="shared" si="106"/>
        <v>0</v>
      </c>
      <c r="X200" s="29">
        <f t="shared" si="106"/>
        <v>0</v>
      </c>
      <c r="Y200" s="29">
        <f t="shared" si="106"/>
        <v>0</v>
      </c>
      <c r="Z200" s="29">
        <f t="shared" si="106"/>
        <v>0</v>
      </c>
      <c r="AA200" s="29">
        <f t="shared" si="106"/>
        <v>0</v>
      </c>
      <c r="AB200" s="29">
        <f t="shared" si="106"/>
        <v>0</v>
      </c>
      <c r="AC200" s="29">
        <f t="shared" si="106"/>
        <v>0</v>
      </c>
      <c r="AD200" s="29">
        <f t="shared" si="106"/>
        <v>0</v>
      </c>
      <c r="AE200" s="29">
        <f t="shared" si="106"/>
        <v>0</v>
      </c>
      <c r="AF200" s="23"/>
      <c r="AG200" s="24">
        <f t="shared" si="68"/>
        <v>0</v>
      </c>
    </row>
    <row r="201" spans="1:33" x14ac:dyDescent="0.3">
      <c r="A201" s="28" t="s">
        <v>30</v>
      </c>
      <c r="B201" s="29">
        <f t="shared" si="107"/>
        <v>5139.7999999999993</v>
      </c>
      <c r="C201" s="29">
        <f t="shared" si="107"/>
        <v>2992.1</v>
      </c>
      <c r="D201" s="29">
        <f t="shared" si="107"/>
        <v>0</v>
      </c>
      <c r="E201" s="29">
        <f t="shared" si="107"/>
        <v>0</v>
      </c>
      <c r="F201" s="29">
        <f>IFERROR(E201/B201*100,0)</f>
        <v>0</v>
      </c>
      <c r="G201" s="29">
        <f>IFERROR(E201/C201*100,0)</f>
        <v>0</v>
      </c>
      <c r="H201" s="29">
        <f t="shared" si="106"/>
        <v>2992.1</v>
      </c>
      <c r="I201" s="29">
        <f t="shared" si="106"/>
        <v>0</v>
      </c>
      <c r="J201" s="29">
        <f t="shared" si="106"/>
        <v>743.9</v>
      </c>
      <c r="K201" s="29">
        <f t="shared" si="106"/>
        <v>0</v>
      </c>
      <c r="L201" s="29">
        <f t="shared" si="106"/>
        <v>212.7</v>
      </c>
      <c r="M201" s="29">
        <f t="shared" si="106"/>
        <v>0</v>
      </c>
      <c r="N201" s="29">
        <f t="shared" si="106"/>
        <v>0</v>
      </c>
      <c r="O201" s="29">
        <f t="shared" si="106"/>
        <v>0</v>
      </c>
      <c r="P201" s="29">
        <f t="shared" si="106"/>
        <v>600</v>
      </c>
      <c r="Q201" s="29">
        <f t="shared" si="106"/>
        <v>0</v>
      </c>
      <c r="R201" s="29">
        <f t="shared" si="106"/>
        <v>0</v>
      </c>
      <c r="S201" s="29">
        <f t="shared" si="106"/>
        <v>0</v>
      </c>
      <c r="T201" s="29">
        <f t="shared" si="106"/>
        <v>0</v>
      </c>
      <c r="U201" s="29">
        <f t="shared" si="106"/>
        <v>0</v>
      </c>
      <c r="V201" s="29">
        <f t="shared" si="106"/>
        <v>103</v>
      </c>
      <c r="W201" s="29">
        <f t="shared" si="106"/>
        <v>0</v>
      </c>
      <c r="X201" s="29">
        <f t="shared" si="106"/>
        <v>312.8</v>
      </c>
      <c r="Y201" s="29">
        <f t="shared" si="106"/>
        <v>0</v>
      </c>
      <c r="Z201" s="29">
        <f t="shared" si="106"/>
        <v>25.3</v>
      </c>
      <c r="AA201" s="29">
        <f t="shared" si="106"/>
        <v>0</v>
      </c>
      <c r="AB201" s="29">
        <f t="shared" si="106"/>
        <v>0</v>
      </c>
      <c r="AC201" s="29">
        <f t="shared" si="106"/>
        <v>0</v>
      </c>
      <c r="AD201" s="29">
        <f t="shared" si="106"/>
        <v>150</v>
      </c>
      <c r="AE201" s="29">
        <f t="shared" si="106"/>
        <v>0</v>
      </c>
      <c r="AF201" s="23"/>
      <c r="AG201" s="24">
        <f t="shared" si="68"/>
        <v>-7.9580786405131221E-13</v>
      </c>
    </row>
    <row r="202" spans="1:33" x14ac:dyDescent="0.3">
      <c r="A202" s="28" t="s">
        <v>31</v>
      </c>
      <c r="B202" s="29">
        <f t="shared" si="107"/>
        <v>0</v>
      </c>
      <c r="C202" s="29">
        <f t="shared" si="107"/>
        <v>0</v>
      </c>
      <c r="D202" s="29">
        <f t="shared" si="107"/>
        <v>0</v>
      </c>
      <c r="E202" s="29">
        <f t="shared" si="107"/>
        <v>0</v>
      </c>
      <c r="F202" s="29"/>
      <c r="G202" s="29"/>
      <c r="H202" s="29">
        <f t="shared" si="106"/>
        <v>0</v>
      </c>
      <c r="I202" s="29">
        <f t="shared" si="106"/>
        <v>0</v>
      </c>
      <c r="J202" s="29">
        <f t="shared" si="106"/>
        <v>0</v>
      </c>
      <c r="K202" s="29">
        <f t="shared" si="106"/>
        <v>0</v>
      </c>
      <c r="L202" s="29">
        <f t="shared" si="106"/>
        <v>0</v>
      </c>
      <c r="M202" s="29">
        <f t="shared" si="106"/>
        <v>0</v>
      </c>
      <c r="N202" s="29">
        <f t="shared" si="106"/>
        <v>0</v>
      </c>
      <c r="O202" s="29">
        <f t="shared" si="106"/>
        <v>0</v>
      </c>
      <c r="P202" s="29">
        <f t="shared" si="106"/>
        <v>0</v>
      </c>
      <c r="Q202" s="29">
        <f t="shared" si="106"/>
        <v>0</v>
      </c>
      <c r="R202" s="29">
        <f t="shared" si="106"/>
        <v>0</v>
      </c>
      <c r="S202" s="29">
        <f t="shared" si="106"/>
        <v>0</v>
      </c>
      <c r="T202" s="29">
        <f t="shared" si="106"/>
        <v>0</v>
      </c>
      <c r="U202" s="29">
        <f t="shared" si="106"/>
        <v>0</v>
      </c>
      <c r="V202" s="29">
        <f t="shared" si="106"/>
        <v>0</v>
      </c>
      <c r="W202" s="29">
        <f t="shared" si="106"/>
        <v>0</v>
      </c>
      <c r="X202" s="29">
        <f t="shared" si="106"/>
        <v>0</v>
      </c>
      <c r="Y202" s="29">
        <f t="shared" si="106"/>
        <v>0</v>
      </c>
      <c r="Z202" s="29">
        <f t="shared" si="106"/>
        <v>0</v>
      </c>
      <c r="AA202" s="29">
        <f t="shared" si="106"/>
        <v>0</v>
      </c>
      <c r="AB202" s="29">
        <f t="shared" si="106"/>
        <v>0</v>
      </c>
      <c r="AC202" s="29">
        <f t="shared" si="106"/>
        <v>0</v>
      </c>
      <c r="AD202" s="29">
        <f t="shared" si="106"/>
        <v>0</v>
      </c>
      <c r="AE202" s="29">
        <f t="shared" si="106"/>
        <v>0</v>
      </c>
      <c r="AF202" s="23"/>
      <c r="AG202" s="24">
        <f t="shared" si="68"/>
        <v>0</v>
      </c>
    </row>
    <row r="203" spans="1:33" ht="62.25" customHeight="1" x14ac:dyDescent="0.3">
      <c r="A203" s="30" t="s">
        <v>65</v>
      </c>
      <c r="B203" s="31"/>
      <c r="C203" s="32"/>
      <c r="D203" s="32"/>
      <c r="E203" s="32"/>
      <c r="F203" s="32"/>
      <c r="G203" s="32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4"/>
      <c r="AG203" s="24">
        <f t="shared" si="68"/>
        <v>0</v>
      </c>
    </row>
    <row r="204" spans="1:33" x14ac:dyDescent="0.3">
      <c r="A204" s="35" t="s">
        <v>27</v>
      </c>
      <c r="B204" s="36">
        <f>B206+B207+B205+B208</f>
        <v>1781.6</v>
      </c>
      <c r="C204" s="36">
        <f>C206+C207+C205+C208</f>
        <v>0</v>
      </c>
      <c r="D204" s="37">
        <f>D206+D207+D205+D208</f>
        <v>0</v>
      </c>
      <c r="E204" s="36">
        <f>E206+E207+E205+E208</f>
        <v>0</v>
      </c>
      <c r="F204" s="36">
        <f>IFERROR(E204/B204*100,0)</f>
        <v>0</v>
      </c>
      <c r="G204" s="36">
        <f>IFERROR(E204/C204*100,0)</f>
        <v>0</v>
      </c>
      <c r="H204" s="36">
        <f t="shared" ref="H204:AE204" si="108">H206+H207+H205+H208</f>
        <v>0</v>
      </c>
      <c r="I204" s="36">
        <f t="shared" si="108"/>
        <v>0</v>
      </c>
      <c r="J204" s="36">
        <f t="shared" si="108"/>
        <v>740.5</v>
      </c>
      <c r="K204" s="36">
        <f t="shared" si="108"/>
        <v>0</v>
      </c>
      <c r="L204" s="36">
        <f t="shared" si="108"/>
        <v>0</v>
      </c>
      <c r="M204" s="36">
        <f t="shared" si="108"/>
        <v>0</v>
      </c>
      <c r="N204" s="36">
        <f t="shared" si="108"/>
        <v>0</v>
      </c>
      <c r="O204" s="36">
        <f t="shared" si="108"/>
        <v>0</v>
      </c>
      <c r="P204" s="36">
        <f t="shared" si="108"/>
        <v>600</v>
      </c>
      <c r="Q204" s="36">
        <f t="shared" si="108"/>
        <v>0</v>
      </c>
      <c r="R204" s="36">
        <f t="shared" si="108"/>
        <v>0</v>
      </c>
      <c r="S204" s="36">
        <f t="shared" si="108"/>
        <v>0</v>
      </c>
      <c r="T204" s="36">
        <f t="shared" si="108"/>
        <v>0</v>
      </c>
      <c r="U204" s="36">
        <f t="shared" si="108"/>
        <v>0</v>
      </c>
      <c r="V204" s="36">
        <f t="shared" si="108"/>
        <v>103</v>
      </c>
      <c r="W204" s="36">
        <f t="shared" si="108"/>
        <v>0</v>
      </c>
      <c r="X204" s="36">
        <f t="shared" si="108"/>
        <v>312.8</v>
      </c>
      <c r="Y204" s="36">
        <f t="shared" si="108"/>
        <v>0</v>
      </c>
      <c r="Z204" s="36">
        <f t="shared" si="108"/>
        <v>25.3</v>
      </c>
      <c r="AA204" s="36">
        <f t="shared" si="108"/>
        <v>0</v>
      </c>
      <c r="AB204" s="36">
        <f t="shared" si="108"/>
        <v>0</v>
      </c>
      <c r="AC204" s="36">
        <f t="shared" si="108"/>
        <v>0</v>
      </c>
      <c r="AD204" s="36">
        <f t="shared" si="108"/>
        <v>0</v>
      </c>
      <c r="AE204" s="36">
        <f t="shared" si="108"/>
        <v>0</v>
      </c>
      <c r="AF204" s="34"/>
      <c r="AG204" s="24">
        <f t="shared" si="68"/>
        <v>-1.0302869668521453E-13</v>
      </c>
    </row>
    <row r="205" spans="1:33" x14ac:dyDescent="0.3">
      <c r="A205" s="38" t="s">
        <v>28</v>
      </c>
      <c r="B205" s="39">
        <f t="shared" ref="B205:B207" si="109">J205+L205+N205+P205+R205+T205+V205+X205+Z205+AB205+AD205+H205</f>
        <v>0</v>
      </c>
      <c r="C205" s="40">
        <f>SUM(H205)</f>
        <v>0</v>
      </c>
      <c r="D205" s="41">
        <f>E205</f>
        <v>0</v>
      </c>
      <c r="E205" s="40">
        <f>SUM(I205,K205,M205,O205,Q205,S205,U205,W205,Y205,AA205,AC205,AE205)</f>
        <v>0</v>
      </c>
      <c r="F205" s="39">
        <f>IFERROR(E205/B205*100,0)</f>
        <v>0</v>
      </c>
      <c r="G205" s="39">
        <f>IFERROR(E205/C205*100,0)</f>
        <v>0</v>
      </c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4"/>
      <c r="AG205" s="24">
        <f t="shared" si="68"/>
        <v>0</v>
      </c>
    </row>
    <row r="206" spans="1:33" x14ac:dyDescent="0.3">
      <c r="A206" s="38" t="s">
        <v>29</v>
      </c>
      <c r="B206" s="39">
        <f t="shared" si="109"/>
        <v>0</v>
      </c>
      <c r="C206" s="40">
        <f>SUM(H206)</f>
        <v>0</v>
      </c>
      <c r="D206" s="41">
        <f>E206</f>
        <v>0</v>
      </c>
      <c r="E206" s="40">
        <f>SUM(I206,K206,M206,O206,Q206,S206,U206,W206,Y206,AA206,AC206,AE206)</f>
        <v>0</v>
      </c>
      <c r="F206" s="39">
        <f>IFERROR(E206/B206*100,0)</f>
        <v>0</v>
      </c>
      <c r="G206" s="39">
        <f>IFERROR(E206/C206*100,0)</f>
        <v>0</v>
      </c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4"/>
      <c r="AG206" s="24">
        <f t="shared" si="68"/>
        <v>0</v>
      </c>
    </row>
    <row r="207" spans="1:33" x14ac:dyDescent="0.3">
      <c r="A207" s="38" t="s">
        <v>30</v>
      </c>
      <c r="B207" s="39">
        <f t="shared" si="109"/>
        <v>1781.6</v>
      </c>
      <c r="C207" s="40">
        <f>SUM(H207)</f>
        <v>0</v>
      </c>
      <c r="D207" s="41">
        <f>E207</f>
        <v>0</v>
      </c>
      <c r="E207" s="40">
        <f>SUM(I207,K207,M207,O207,Q207,S207,U207,W207,Y207,AA207,AC207,AE207)</f>
        <v>0</v>
      </c>
      <c r="F207" s="39">
        <f>IFERROR(E207/B207*100,0)</f>
        <v>0</v>
      </c>
      <c r="G207" s="39">
        <f>IFERROR(E207/C207*100,0)</f>
        <v>0</v>
      </c>
      <c r="H207" s="33"/>
      <c r="I207" s="33"/>
      <c r="J207" s="33">
        <v>740.5</v>
      </c>
      <c r="K207" s="33"/>
      <c r="L207" s="33"/>
      <c r="M207" s="33"/>
      <c r="N207" s="33"/>
      <c r="O207" s="33"/>
      <c r="P207" s="33">
        <v>600</v>
      </c>
      <c r="Q207" s="33"/>
      <c r="R207" s="33"/>
      <c r="S207" s="33"/>
      <c r="T207" s="33"/>
      <c r="U207" s="33"/>
      <c r="V207" s="33">
        <v>103</v>
      </c>
      <c r="W207" s="33"/>
      <c r="X207" s="33">
        <v>312.8</v>
      </c>
      <c r="Y207" s="33"/>
      <c r="Z207" s="33">
        <v>25.3</v>
      </c>
      <c r="AA207" s="33"/>
      <c r="AB207" s="33"/>
      <c r="AC207" s="33"/>
      <c r="AD207" s="33"/>
      <c r="AE207" s="33"/>
      <c r="AF207" s="34"/>
      <c r="AG207" s="24">
        <f t="shared" si="68"/>
        <v>-1.0302869668521453E-13</v>
      </c>
    </row>
    <row r="208" spans="1:33" x14ac:dyDescent="0.3">
      <c r="A208" s="38" t="s">
        <v>31</v>
      </c>
      <c r="B208" s="39"/>
      <c r="C208" s="40"/>
      <c r="D208" s="41"/>
      <c r="E208" s="40"/>
      <c r="F208" s="39"/>
      <c r="G208" s="39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4"/>
      <c r="AG208" s="24">
        <f t="shared" si="68"/>
        <v>0</v>
      </c>
    </row>
    <row r="209" spans="1:33" ht="80.25" customHeight="1" x14ac:dyDescent="0.3">
      <c r="A209" s="30" t="s">
        <v>66</v>
      </c>
      <c r="B209" s="31"/>
      <c r="C209" s="32"/>
      <c r="D209" s="32"/>
      <c r="E209" s="32"/>
      <c r="F209" s="32"/>
      <c r="G209" s="32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4"/>
      <c r="AG209" s="24">
        <f t="shared" si="68"/>
        <v>0</v>
      </c>
    </row>
    <row r="210" spans="1:33" x14ac:dyDescent="0.3">
      <c r="A210" s="35" t="s">
        <v>27</v>
      </c>
      <c r="B210" s="36">
        <f>B212+B213+B211+B214</f>
        <v>216.1</v>
      </c>
      <c r="C210" s="36">
        <f>C212+C213+C211+C214</f>
        <v>0</v>
      </c>
      <c r="D210" s="37">
        <f>D212+D213+D211+D214</f>
        <v>0</v>
      </c>
      <c r="E210" s="36">
        <f>E212+E213+E211+E214</f>
        <v>0</v>
      </c>
      <c r="F210" s="36">
        <f>IFERROR(E210/B210*100,0)</f>
        <v>0</v>
      </c>
      <c r="G210" s="36">
        <f>IFERROR(E210/C210*100,0)</f>
        <v>0</v>
      </c>
      <c r="H210" s="36">
        <f t="shared" ref="H210:AE210" si="110">H212+H213+H211+H214</f>
        <v>0</v>
      </c>
      <c r="I210" s="36">
        <f t="shared" si="110"/>
        <v>0</v>
      </c>
      <c r="J210" s="36">
        <f t="shared" si="110"/>
        <v>3.4</v>
      </c>
      <c r="K210" s="36">
        <f t="shared" si="110"/>
        <v>0</v>
      </c>
      <c r="L210" s="36">
        <f t="shared" si="110"/>
        <v>212.7</v>
      </c>
      <c r="M210" s="36">
        <f t="shared" si="110"/>
        <v>0</v>
      </c>
      <c r="N210" s="36">
        <f t="shared" si="110"/>
        <v>0</v>
      </c>
      <c r="O210" s="36">
        <f t="shared" si="110"/>
        <v>0</v>
      </c>
      <c r="P210" s="36">
        <f t="shared" si="110"/>
        <v>0</v>
      </c>
      <c r="Q210" s="36">
        <f t="shared" si="110"/>
        <v>0</v>
      </c>
      <c r="R210" s="36">
        <f t="shared" si="110"/>
        <v>0</v>
      </c>
      <c r="S210" s="36">
        <f t="shared" si="110"/>
        <v>0</v>
      </c>
      <c r="T210" s="36">
        <f t="shared" si="110"/>
        <v>0</v>
      </c>
      <c r="U210" s="36">
        <f t="shared" si="110"/>
        <v>0</v>
      </c>
      <c r="V210" s="36">
        <f t="shared" si="110"/>
        <v>0</v>
      </c>
      <c r="W210" s="36">
        <f t="shared" si="110"/>
        <v>0</v>
      </c>
      <c r="X210" s="36">
        <f t="shared" si="110"/>
        <v>0</v>
      </c>
      <c r="Y210" s="36">
        <f t="shared" si="110"/>
        <v>0</v>
      </c>
      <c r="Z210" s="36">
        <f t="shared" si="110"/>
        <v>0</v>
      </c>
      <c r="AA210" s="36">
        <f t="shared" si="110"/>
        <v>0</v>
      </c>
      <c r="AB210" s="36">
        <f t="shared" si="110"/>
        <v>0</v>
      </c>
      <c r="AC210" s="36">
        <f t="shared" si="110"/>
        <v>0</v>
      </c>
      <c r="AD210" s="36">
        <f t="shared" si="110"/>
        <v>0</v>
      </c>
      <c r="AE210" s="36">
        <f t="shared" si="110"/>
        <v>0</v>
      </c>
      <c r="AF210" s="34"/>
      <c r="AG210" s="24">
        <f t="shared" si="68"/>
        <v>0</v>
      </c>
    </row>
    <row r="211" spans="1:33" x14ac:dyDescent="0.3">
      <c r="A211" s="38" t="s">
        <v>28</v>
      </c>
      <c r="B211" s="39">
        <f t="shared" ref="B211:B213" si="111">J211+L211+N211+P211+R211+T211+V211+X211+Z211+AB211+AD211+H211</f>
        <v>0</v>
      </c>
      <c r="C211" s="40">
        <f>SUM(H211)</f>
        <v>0</v>
      </c>
      <c r="D211" s="41">
        <f>E211</f>
        <v>0</v>
      </c>
      <c r="E211" s="40">
        <f>SUM(I211,K211,M211,O211,Q211,S211,U211,W211,Y211,AA211,AC211,AE211)</f>
        <v>0</v>
      </c>
      <c r="F211" s="39">
        <f>IFERROR(E211/B211*100,0)</f>
        <v>0</v>
      </c>
      <c r="G211" s="39">
        <f>IFERROR(E211/C211*100,0)</f>
        <v>0</v>
      </c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4"/>
      <c r="AG211" s="24">
        <f t="shared" si="68"/>
        <v>0</v>
      </c>
    </row>
    <row r="212" spans="1:33" x14ac:dyDescent="0.3">
      <c r="A212" s="38" t="s">
        <v>29</v>
      </c>
      <c r="B212" s="39">
        <f t="shared" si="111"/>
        <v>0</v>
      </c>
      <c r="C212" s="40">
        <f>SUM(H212)</f>
        <v>0</v>
      </c>
      <c r="D212" s="41">
        <f>E212</f>
        <v>0</v>
      </c>
      <c r="E212" s="40">
        <f>SUM(I212,K212,M212,O212,Q212,S212,U212,W212,Y212,AA212,AC212,AE212)</f>
        <v>0</v>
      </c>
      <c r="F212" s="39">
        <f>IFERROR(E212/B212*100,0)</f>
        <v>0</v>
      </c>
      <c r="G212" s="39">
        <f>IFERROR(E212/C212*100,0)</f>
        <v>0</v>
      </c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4"/>
      <c r="AG212" s="24">
        <f t="shared" si="68"/>
        <v>0</v>
      </c>
    </row>
    <row r="213" spans="1:33" x14ac:dyDescent="0.3">
      <c r="A213" s="38" t="s">
        <v>30</v>
      </c>
      <c r="B213" s="39">
        <f t="shared" si="111"/>
        <v>216.1</v>
      </c>
      <c r="C213" s="40">
        <f>SUM(H213)</f>
        <v>0</v>
      </c>
      <c r="D213" s="41">
        <f>E213</f>
        <v>0</v>
      </c>
      <c r="E213" s="40">
        <f>SUM(I213,K213,M213,O213,Q213,S213,U213,W213,Y213,AA213,AC213,AE213)</f>
        <v>0</v>
      </c>
      <c r="F213" s="39">
        <f>IFERROR(E213/B213*100,0)</f>
        <v>0</v>
      </c>
      <c r="G213" s="39">
        <f>IFERROR(E213/C213*100,0)</f>
        <v>0</v>
      </c>
      <c r="H213" s="33"/>
      <c r="I213" s="33"/>
      <c r="J213" s="33">
        <v>3.4</v>
      </c>
      <c r="K213" s="33"/>
      <c r="L213" s="33">
        <v>212.7</v>
      </c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4"/>
      <c r="AG213" s="24">
        <f t="shared" si="68"/>
        <v>0</v>
      </c>
    </row>
    <row r="214" spans="1:33" x14ac:dyDescent="0.3">
      <c r="A214" s="38" t="s">
        <v>31</v>
      </c>
      <c r="B214" s="39"/>
      <c r="C214" s="40"/>
      <c r="D214" s="41"/>
      <c r="E214" s="40"/>
      <c r="F214" s="39"/>
      <c r="G214" s="39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4"/>
      <c r="AG214" s="24">
        <f t="shared" si="68"/>
        <v>0</v>
      </c>
    </row>
    <row r="215" spans="1:33" ht="42.75" customHeight="1" x14ac:dyDescent="0.3">
      <c r="A215" s="30" t="s">
        <v>67</v>
      </c>
      <c r="B215" s="31"/>
      <c r="C215" s="32"/>
      <c r="D215" s="32"/>
      <c r="E215" s="32"/>
      <c r="F215" s="32"/>
      <c r="G215" s="32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4"/>
      <c r="AG215" s="24">
        <f t="shared" si="68"/>
        <v>0</v>
      </c>
    </row>
    <row r="216" spans="1:33" x14ac:dyDescent="0.3">
      <c r="A216" s="35" t="s">
        <v>27</v>
      </c>
      <c r="B216" s="36">
        <f>B218+B219+B217+B220</f>
        <v>150</v>
      </c>
      <c r="C216" s="36">
        <f>C218+C219+C217+C220</f>
        <v>0</v>
      </c>
      <c r="D216" s="37">
        <f>D218+D219+D217+D220</f>
        <v>0</v>
      </c>
      <c r="E216" s="36">
        <f>E218+E219+E217+E220</f>
        <v>0</v>
      </c>
      <c r="F216" s="36">
        <f>IFERROR(E216/B216*100,0)</f>
        <v>0</v>
      </c>
      <c r="G216" s="36">
        <f>IFERROR(E216/C216*100,0)</f>
        <v>0</v>
      </c>
      <c r="H216" s="36">
        <f t="shared" ref="H216:AE216" si="112">H218+H219+H217+H220</f>
        <v>0</v>
      </c>
      <c r="I216" s="36">
        <f t="shared" si="112"/>
        <v>0</v>
      </c>
      <c r="J216" s="36">
        <f t="shared" si="112"/>
        <v>0</v>
      </c>
      <c r="K216" s="36">
        <f t="shared" si="112"/>
        <v>0</v>
      </c>
      <c r="L216" s="36">
        <f t="shared" si="112"/>
        <v>0</v>
      </c>
      <c r="M216" s="36">
        <f t="shared" si="112"/>
        <v>0</v>
      </c>
      <c r="N216" s="36">
        <f t="shared" si="112"/>
        <v>0</v>
      </c>
      <c r="O216" s="36">
        <f t="shared" si="112"/>
        <v>0</v>
      </c>
      <c r="P216" s="36">
        <f t="shared" si="112"/>
        <v>0</v>
      </c>
      <c r="Q216" s="36">
        <f t="shared" si="112"/>
        <v>0</v>
      </c>
      <c r="R216" s="36">
        <f t="shared" si="112"/>
        <v>0</v>
      </c>
      <c r="S216" s="36">
        <f t="shared" si="112"/>
        <v>0</v>
      </c>
      <c r="T216" s="36">
        <f t="shared" si="112"/>
        <v>0</v>
      </c>
      <c r="U216" s="36">
        <f t="shared" si="112"/>
        <v>0</v>
      </c>
      <c r="V216" s="36">
        <f t="shared" si="112"/>
        <v>0</v>
      </c>
      <c r="W216" s="36">
        <f t="shared" si="112"/>
        <v>0</v>
      </c>
      <c r="X216" s="36">
        <f t="shared" si="112"/>
        <v>0</v>
      </c>
      <c r="Y216" s="36">
        <f t="shared" si="112"/>
        <v>0</v>
      </c>
      <c r="Z216" s="36">
        <f t="shared" si="112"/>
        <v>0</v>
      </c>
      <c r="AA216" s="36">
        <f t="shared" si="112"/>
        <v>0</v>
      </c>
      <c r="AB216" s="36">
        <f t="shared" si="112"/>
        <v>0</v>
      </c>
      <c r="AC216" s="36">
        <f t="shared" si="112"/>
        <v>0</v>
      </c>
      <c r="AD216" s="36">
        <f t="shared" si="112"/>
        <v>150</v>
      </c>
      <c r="AE216" s="36">
        <f t="shared" si="112"/>
        <v>0</v>
      </c>
      <c r="AF216" s="34"/>
      <c r="AG216" s="24">
        <f t="shared" si="68"/>
        <v>0</v>
      </c>
    </row>
    <row r="217" spans="1:33" x14ac:dyDescent="0.3">
      <c r="A217" s="38" t="s">
        <v>28</v>
      </c>
      <c r="B217" s="39">
        <f t="shared" ref="B217:B219" si="113">J217+L217+N217+P217+R217+T217+V217+X217+Z217+AB217+AD217+H217</f>
        <v>0</v>
      </c>
      <c r="C217" s="40">
        <f>SUM(H217)</f>
        <v>0</v>
      </c>
      <c r="D217" s="41">
        <f>E217</f>
        <v>0</v>
      </c>
      <c r="E217" s="40">
        <f>SUM(I217,K217,M217,O217,Q217,S217,U217,W217,Y217,AA217,AC217,AE217)</f>
        <v>0</v>
      </c>
      <c r="F217" s="39">
        <f>IFERROR(E217/B217*100,0)</f>
        <v>0</v>
      </c>
      <c r="G217" s="39">
        <f>IFERROR(E217/C217*100,0)</f>
        <v>0</v>
      </c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4"/>
      <c r="AG217" s="24">
        <f t="shared" si="68"/>
        <v>0</v>
      </c>
    </row>
    <row r="218" spans="1:33" x14ac:dyDescent="0.3">
      <c r="A218" s="38" t="s">
        <v>29</v>
      </c>
      <c r="B218" s="39">
        <f t="shared" si="113"/>
        <v>0</v>
      </c>
      <c r="C218" s="40">
        <f>SUM(H218)</f>
        <v>0</v>
      </c>
      <c r="D218" s="41">
        <f>E218</f>
        <v>0</v>
      </c>
      <c r="E218" s="40">
        <f>SUM(I218,K218,M218,O218,Q218,S218,U218,W218,Y218,AA218,AC218,AE218)</f>
        <v>0</v>
      </c>
      <c r="F218" s="39">
        <f>IFERROR(E218/B218*100,0)</f>
        <v>0</v>
      </c>
      <c r="G218" s="39">
        <f>IFERROR(E218/C218*100,0)</f>
        <v>0</v>
      </c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4"/>
      <c r="AG218" s="24">
        <f t="shared" si="68"/>
        <v>0</v>
      </c>
    </row>
    <row r="219" spans="1:33" x14ac:dyDescent="0.3">
      <c r="A219" s="38" t="s">
        <v>30</v>
      </c>
      <c r="B219" s="39">
        <f t="shared" si="113"/>
        <v>150</v>
      </c>
      <c r="C219" s="40">
        <f>SUM(H219)</f>
        <v>0</v>
      </c>
      <c r="D219" s="41">
        <f>E219</f>
        <v>0</v>
      </c>
      <c r="E219" s="40">
        <f>SUM(I219,K219,M219,O219,Q219,S219,U219,W219,Y219,AA219,AC219,AE219)</f>
        <v>0</v>
      </c>
      <c r="F219" s="39">
        <f>IFERROR(E219/B219*100,0)</f>
        <v>0</v>
      </c>
      <c r="G219" s="39">
        <f>IFERROR(E219/C219*100,0)</f>
        <v>0</v>
      </c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>
        <v>150</v>
      </c>
      <c r="AE219" s="33"/>
      <c r="AF219" s="34"/>
      <c r="AG219" s="24">
        <f t="shared" si="68"/>
        <v>0</v>
      </c>
    </row>
    <row r="220" spans="1:33" x14ac:dyDescent="0.3">
      <c r="A220" s="38" t="s">
        <v>31</v>
      </c>
      <c r="B220" s="39"/>
      <c r="C220" s="40"/>
      <c r="D220" s="41"/>
      <c r="E220" s="40"/>
      <c r="F220" s="39"/>
      <c r="G220" s="39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4"/>
      <c r="AG220" s="24">
        <f t="shared" si="68"/>
        <v>0</v>
      </c>
    </row>
    <row r="221" spans="1:33" ht="114.75" customHeight="1" x14ac:dyDescent="0.3">
      <c r="A221" s="30" t="s">
        <v>68</v>
      </c>
      <c r="B221" s="31"/>
      <c r="C221" s="32"/>
      <c r="D221" s="32"/>
      <c r="E221" s="32"/>
      <c r="F221" s="32"/>
      <c r="G221" s="32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4"/>
      <c r="AG221" s="24">
        <f t="shared" si="68"/>
        <v>0</v>
      </c>
    </row>
    <row r="222" spans="1:33" x14ac:dyDescent="0.3">
      <c r="A222" s="35" t="s">
        <v>27</v>
      </c>
      <c r="B222" s="36">
        <f>B224+B225+B223+B226</f>
        <v>2992.1</v>
      </c>
      <c r="C222" s="36">
        <f>C224+C225+C223+C226</f>
        <v>2992.1</v>
      </c>
      <c r="D222" s="37">
        <f>D224+D225+D223+D226</f>
        <v>0</v>
      </c>
      <c r="E222" s="36">
        <f>E224+E225+E223+E226</f>
        <v>0</v>
      </c>
      <c r="F222" s="36">
        <f>IFERROR(E222/B222*100,0)</f>
        <v>0</v>
      </c>
      <c r="G222" s="36">
        <f>IFERROR(E222/C222*100,0)</f>
        <v>0</v>
      </c>
      <c r="H222" s="36">
        <f t="shared" ref="H222:AE222" si="114">H224+H225+H223+H226</f>
        <v>2992.1</v>
      </c>
      <c r="I222" s="36">
        <f t="shared" si="114"/>
        <v>0</v>
      </c>
      <c r="J222" s="36">
        <f t="shared" si="114"/>
        <v>0</v>
      </c>
      <c r="K222" s="36">
        <f t="shared" si="114"/>
        <v>0</v>
      </c>
      <c r="L222" s="36">
        <f t="shared" si="114"/>
        <v>0</v>
      </c>
      <c r="M222" s="36">
        <f t="shared" si="114"/>
        <v>0</v>
      </c>
      <c r="N222" s="36">
        <f t="shared" si="114"/>
        <v>0</v>
      </c>
      <c r="O222" s="36">
        <f t="shared" si="114"/>
        <v>0</v>
      </c>
      <c r="P222" s="36">
        <f t="shared" si="114"/>
        <v>0</v>
      </c>
      <c r="Q222" s="36">
        <f t="shared" si="114"/>
        <v>0</v>
      </c>
      <c r="R222" s="36">
        <f t="shared" si="114"/>
        <v>0</v>
      </c>
      <c r="S222" s="36">
        <f t="shared" si="114"/>
        <v>0</v>
      </c>
      <c r="T222" s="36">
        <f t="shared" si="114"/>
        <v>0</v>
      </c>
      <c r="U222" s="36">
        <f t="shared" si="114"/>
        <v>0</v>
      </c>
      <c r="V222" s="36">
        <f t="shared" si="114"/>
        <v>0</v>
      </c>
      <c r="W222" s="36">
        <f t="shared" si="114"/>
        <v>0</v>
      </c>
      <c r="X222" s="36">
        <f t="shared" si="114"/>
        <v>0</v>
      </c>
      <c r="Y222" s="36">
        <f t="shared" si="114"/>
        <v>0</v>
      </c>
      <c r="Z222" s="36">
        <f t="shared" si="114"/>
        <v>0</v>
      </c>
      <c r="AA222" s="36">
        <f t="shared" si="114"/>
        <v>0</v>
      </c>
      <c r="AB222" s="36">
        <f t="shared" si="114"/>
        <v>0</v>
      </c>
      <c r="AC222" s="36">
        <f t="shared" si="114"/>
        <v>0</v>
      </c>
      <c r="AD222" s="36">
        <f t="shared" si="114"/>
        <v>0</v>
      </c>
      <c r="AE222" s="36">
        <f t="shared" si="114"/>
        <v>0</v>
      </c>
      <c r="AF222" s="34"/>
      <c r="AG222" s="24">
        <f t="shared" si="68"/>
        <v>0</v>
      </c>
    </row>
    <row r="223" spans="1:33" x14ac:dyDescent="0.3">
      <c r="A223" s="38" t="s">
        <v>28</v>
      </c>
      <c r="B223" s="39">
        <f t="shared" ref="B223:B225" si="115">J223+L223+N223+P223+R223+T223+V223+X223+Z223+AB223+AD223+H223</f>
        <v>0</v>
      </c>
      <c r="C223" s="40">
        <f>SUM(H223)</f>
        <v>0</v>
      </c>
      <c r="D223" s="41">
        <f>E223</f>
        <v>0</v>
      </c>
      <c r="E223" s="40">
        <f>SUM(I223,K223,M223,O223,Q223,S223,U223,W223,Y223,AA223,AC223,AE223)</f>
        <v>0</v>
      </c>
      <c r="F223" s="39">
        <f>IFERROR(E223/B223*100,0)</f>
        <v>0</v>
      </c>
      <c r="G223" s="39">
        <f>IFERROR(E223/C223*100,0)</f>
        <v>0</v>
      </c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4"/>
      <c r="AG223" s="24">
        <f t="shared" si="68"/>
        <v>0</v>
      </c>
    </row>
    <row r="224" spans="1:33" x14ac:dyDescent="0.3">
      <c r="A224" s="38" t="s">
        <v>29</v>
      </c>
      <c r="B224" s="39">
        <f t="shared" si="115"/>
        <v>0</v>
      </c>
      <c r="C224" s="40">
        <f>SUM(H224)</f>
        <v>0</v>
      </c>
      <c r="D224" s="41">
        <f>E224</f>
        <v>0</v>
      </c>
      <c r="E224" s="40">
        <f>SUM(I224,K224,M224,O224,Q224,S224,U224,W224,Y224,AA224,AC224,AE224)</f>
        <v>0</v>
      </c>
      <c r="F224" s="39">
        <f>IFERROR(E224/B224*100,0)</f>
        <v>0</v>
      </c>
      <c r="G224" s="39">
        <f>IFERROR(E224/C224*100,0)</f>
        <v>0</v>
      </c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4"/>
      <c r="AG224" s="24">
        <f t="shared" si="68"/>
        <v>0</v>
      </c>
    </row>
    <row r="225" spans="1:33" x14ac:dyDescent="0.3">
      <c r="A225" s="38" t="s">
        <v>30</v>
      </c>
      <c r="B225" s="39">
        <f t="shared" si="115"/>
        <v>2992.1</v>
      </c>
      <c r="C225" s="40">
        <f>SUM(H225)</f>
        <v>2992.1</v>
      </c>
      <c r="D225" s="41">
        <f>E225</f>
        <v>0</v>
      </c>
      <c r="E225" s="40">
        <f>SUM(I225,K225,M225,O225,Q225,S225,U225,W225,Y225,AA225,AC225,AE225)</f>
        <v>0</v>
      </c>
      <c r="F225" s="39">
        <f>IFERROR(E225/B225*100,0)</f>
        <v>0</v>
      </c>
      <c r="G225" s="39">
        <f>IFERROR(E225/C225*100,0)</f>
        <v>0</v>
      </c>
      <c r="H225" s="33">
        <v>2992.1</v>
      </c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4"/>
      <c r="AG225" s="24">
        <f t="shared" si="68"/>
        <v>0</v>
      </c>
    </row>
    <row r="226" spans="1:33" x14ac:dyDescent="0.3">
      <c r="A226" s="38" t="s">
        <v>31</v>
      </c>
      <c r="B226" s="39"/>
      <c r="C226" s="40"/>
      <c r="D226" s="41"/>
      <c r="E226" s="40"/>
      <c r="F226" s="39"/>
      <c r="G226" s="39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4"/>
      <c r="AG226" s="24">
        <f t="shared" si="68"/>
        <v>0</v>
      </c>
    </row>
    <row r="227" spans="1:33" ht="56.25" x14ac:dyDescent="0.3">
      <c r="A227" s="59" t="s">
        <v>69</v>
      </c>
      <c r="B227" s="60"/>
      <c r="C227" s="61"/>
      <c r="D227" s="61"/>
      <c r="E227" s="61"/>
      <c r="F227" s="61"/>
      <c r="G227" s="61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23"/>
      <c r="AG227" s="24">
        <f t="shared" si="68"/>
        <v>0</v>
      </c>
    </row>
    <row r="228" spans="1:33" x14ac:dyDescent="0.3">
      <c r="A228" s="25" t="s">
        <v>27</v>
      </c>
      <c r="B228" s="26">
        <f>B229+B230+B231+B232</f>
        <v>62036.439440000002</v>
      </c>
      <c r="C228" s="26">
        <f>C229+C230+C231+C232</f>
        <v>4397.2366199999997</v>
      </c>
      <c r="D228" s="26">
        <f>D229+D230+D231+D232</f>
        <v>1347.73</v>
      </c>
      <c r="E228" s="26">
        <f>E229+E230+E231+E232</f>
        <v>1347.73</v>
      </c>
      <c r="F228" s="29">
        <f>IFERROR(E228/B228*100,0)</f>
        <v>2.1724812258180752</v>
      </c>
      <c r="G228" s="29">
        <f>IFERROR(E228/C228*100,0)</f>
        <v>30.649476397747279</v>
      </c>
      <c r="H228" s="26">
        <f>H229+H230+H231+H232</f>
        <v>4397.2366199999997</v>
      </c>
      <c r="I228" s="26">
        <f t="shared" ref="I228:AE228" si="116">I229+I230+I231+I232</f>
        <v>1347.73</v>
      </c>
      <c r="J228" s="26">
        <f t="shared" si="116"/>
        <v>4844.0766199999998</v>
      </c>
      <c r="K228" s="26">
        <f t="shared" si="116"/>
        <v>0</v>
      </c>
      <c r="L228" s="26">
        <f t="shared" si="116"/>
        <v>4190.1766200000002</v>
      </c>
      <c r="M228" s="26">
        <f t="shared" si="116"/>
        <v>0</v>
      </c>
      <c r="N228" s="26">
        <f t="shared" si="116"/>
        <v>12395.976619999999</v>
      </c>
      <c r="O228" s="26">
        <f t="shared" si="116"/>
        <v>0</v>
      </c>
      <c r="P228" s="26">
        <f t="shared" si="116"/>
        <v>4503.6915099999997</v>
      </c>
      <c r="Q228" s="26">
        <f t="shared" si="116"/>
        <v>0</v>
      </c>
      <c r="R228" s="26">
        <f t="shared" si="116"/>
        <v>4413.2422900000001</v>
      </c>
      <c r="S228" s="26">
        <f t="shared" si="116"/>
        <v>0</v>
      </c>
      <c r="T228" s="26">
        <f t="shared" si="116"/>
        <v>5320.5766200000007</v>
      </c>
      <c r="U228" s="26">
        <f t="shared" si="116"/>
        <v>0</v>
      </c>
      <c r="V228" s="26">
        <f t="shared" si="116"/>
        <v>3431.7408299999997</v>
      </c>
      <c r="W228" s="26">
        <f t="shared" si="116"/>
        <v>0</v>
      </c>
      <c r="X228" s="26">
        <f t="shared" si="116"/>
        <v>3464.87662</v>
      </c>
      <c r="Y228" s="26">
        <f t="shared" si="116"/>
        <v>0</v>
      </c>
      <c r="Z228" s="26">
        <f t="shared" si="116"/>
        <v>4740.8688499999998</v>
      </c>
      <c r="AA228" s="26">
        <f t="shared" si="116"/>
        <v>0</v>
      </c>
      <c r="AB228" s="26">
        <f t="shared" si="116"/>
        <v>4681.3396200000007</v>
      </c>
      <c r="AC228" s="26">
        <f t="shared" si="116"/>
        <v>0</v>
      </c>
      <c r="AD228" s="26">
        <f t="shared" si="116"/>
        <v>5652.6366200000002</v>
      </c>
      <c r="AE228" s="26">
        <f t="shared" si="116"/>
        <v>0</v>
      </c>
      <c r="AF228" s="23"/>
      <c r="AG228" s="24">
        <f t="shared" si="68"/>
        <v>1.0004441719502211E-11</v>
      </c>
    </row>
    <row r="229" spans="1:33" x14ac:dyDescent="0.3">
      <c r="A229" s="28" t="s">
        <v>28</v>
      </c>
      <c r="B229" s="29">
        <f>B235+B241</f>
        <v>0</v>
      </c>
      <c r="C229" s="29">
        <f t="shared" ref="C229:E229" si="117">C235+C241</f>
        <v>0</v>
      </c>
      <c r="D229" s="29">
        <f t="shared" si="117"/>
        <v>0</v>
      </c>
      <c r="E229" s="29">
        <f t="shared" si="117"/>
        <v>0</v>
      </c>
      <c r="F229" s="29"/>
      <c r="G229" s="29"/>
      <c r="H229" s="29">
        <f t="shared" ref="H229:AE232" si="118">H235+H241</f>
        <v>0</v>
      </c>
      <c r="I229" s="29">
        <f t="shared" si="118"/>
        <v>0</v>
      </c>
      <c r="J229" s="29">
        <f t="shared" si="118"/>
        <v>0</v>
      </c>
      <c r="K229" s="29">
        <f t="shared" si="118"/>
        <v>0</v>
      </c>
      <c r="L229" s="29">
        <f t="shared" si="118"/>
        <v>0</v>
      </c>
      <c r="M229" s="29">
        <f t="shared" si="118"/>
        <v>0</v>
      </c>
      <c r="N229" s="29">
        <f t="shared" si="118"/>
        <v>0</v>
      </c>
      <c r="O229" s="29">
        <f t="shared" si="118"/>
        <v>0</v>
      </c>
      <c r="P229" s="29">
        <f t="shared" si="118"/>
        <v>0</v>
      </c>
      <c r="Q229" s="29">
        <f t="shared" si="118"/>
        <v>0</v>
      </c>
      <c r="R229" s="29">
        <f t="shared" si="118"/>
        <v>0</v>
      </c>
      <c r="S229" s="29">
        <f t="shared" si="118"/>
        <v>0</v>
      </c>
      <c r="T229" s="29">
        <f t="shared" si="118"/>
        <v>0</v>
      </c>
      <c r="U229" s="29">
        <f t="shared" si="118"/>
        <v>0</v>
      </c>
      <c r="V229" s="29">
        <f t="shared" si="118"/>
        <v>0</v>
      </c>
      <c r="W229" s="29">
        <f t="shared" si="118"/>
        <v>0</v>
      </c>
      <c r="X229" s="29">
        <f t="shared" si="118"/>
        <v>0</v>
      </c>
      <c r="Y229" s="29">
        <f t="shared" si="118"/>
        <v>0</v>
      </c>
      <c r="Z229" s="29">
        <f t="shared" si="118"/>
        <v>0</v>
      </c>
      <c r="AA229" s="29">
        <f t="shared" si="118"/>
        <v>0</v>
      </c>
      <c r="AB229" s="29">
        <f t="shared" si="118"/>
        <v>0</v>
      </c>
      <c r="AC229" s="29">
        <f t="shared" si="118"/>
        <v>0</v>
      </c>
      <c r="AD229" s="29">
        <f t="shared" si="118"/>
        <v>0</v>
      </c>
      <c r="AE229" s="29">
        <f t="shared" si="118"/>
        <v>0</v>
      </c>
      <c r="AF229" s="23"/>
      <c r="AG229" s="24">
        <f t="shared" si="68"/>
        <v>0</v>
      </c>
    </row>
    <row r="230" spans="1:33" x14ac:dyDescent="0.3">
      <c r="A230" s="28" t="s">
        <v>29</v>
      </c>
      <c r="B230" s="29">
        <f t="shared" ref="B230:E232" si="119">B236+B242</f>
        <v>0</v>
      </c>
      <c r="C230" s="29">
        <f t="shared" si="119"/>
        <v>0</v>
      </c>
      <c r="D230" s="29">
        <f t="shared" si="119"/>
        <v>0</v>
      </c>
      <c r="E230" s="29">
        <f t="shared" si="119"/>
        <v>0</v>
      </c>
      <c r="F230" s="29"/>
      <c r="G230" s="29"/>
      <c r="H230" s="29">
        <f t="shared" si="118"/>
        <v>0</v>
      </c>
      <c r="I230" s="29">
        <f t="shared" si="118"/>
        <v>0</v>
      </c>
      <c r="J230" s="29">
        <f t="shared" si="118"/>
        <v>0</v>
      </c>
      <c r="K230" s="29">
        <f t="shared" si="118"/>
        <v>0</v>
      </c>
      <c r="L230" s="29">
        <f t="shared" si="118"/>
        <v>0</v>
      </c>
      <c r="M230" s="29">
        <f t="shared" si="118"/>
        <v>0</v>
      </c>
      <c r="N230" s="29">
        <f t="shared" si="118"/>
        <v>0</v>
      </c>
      <c r="O230" s="29">
        <f t="shared" si="118"/>
        <v>0</v>
      </c>
      <c r="P230" s="29">
        <f t="shared" si="118"/>
        <v>0</v>
      </c>
      <c r="Q230" s="29">
        <f t="shared" si="118"/>
        <v>0</v>
      </c>
      <c r="R230" s="29">
        <f t="shared" si="118"/>
        <v>0</v>
      </c>
      <c r="S230" s="29">
        <f t="shared" si="118"/>
        <v>0</v>
      </c>
      <c r="T230" s="29">
        <f t="shared" si="118"/>
        <v>0</v>
      </c>
      <c r="U230" s="29">
        <f t="shared" si="118"/>
        <v>0</v>
      </c>
      <c r="V230" s="29">
        <f t="shared" si="118"/>
        <v>0</v>
      </c>
      <c r="W230" s="29">
        <f t="shared" si="118"/>
        <v>0</v>
      </c>
      <c r="X230" s="29">
        <f t="shared" si="118"/>
        <v>0</v>
      </c>
      <c r="Y230" s="29">
        <f t="shared" si="118"/>
        <v>0</v>
      </c>
      <c r="Z230" s="29">
        <f t="shared" si="118"/>
        <v>0</v>
      </c>
      <c r="AA230" s="29">
        <f t="shared" si="118"/>
        <v>0</v>
      </c>
      <c r="AB230" s="29">
        <f t="shared" si="118"/>
        <v>0</v>
      </c>
      <c r="AC230" s="29">
        <f t="shared" si="118"/>
        <v>0</v>
      </c>
      <c r="AD230" s="29">
        <f t="shared" si="118"/>
        <v>0</v>
      </c>
      <c r="AE230" s="29">
        <f t="shared" si="118"/>
        <v>0</v>
      </c>
      <c r="AF230" s="23"/>
      <c r="AG230" s="24">
        <f t="shared" si="68"/>
        <v>0</v>
      </c>
    </row>
    <row r="231" spans="1:33" x14ac:dyDescent="0.3">
      <c r="A231" s="28" t="s">
        <v>30</v>
      </c>
      <c r="B231" s="29">
        <f t="shared" si="119"/>
        <v>62036.439440000002</v>
      </c>
      <c r="C231" s="29">
        <f t="shared" si="119"/>
        <v>4397.2366199999997</v>
      </c>
      <c r="D231" s="29">
        <f t="shared" si="119"/>
        <v>1347.73</v>
      </c>
      <c r="E231" s="29">
        <f t="shared" si="119"/>
        <v>1347.73</v>
      </c>
      <c r="F231" s="29">
        <f>IFERROR(E231/B231*100,0)</f>
        <v>2.1724812258180752</v>
      </c>
      <c r="G231" s="29">
        <f>IFERROR(E231/C231*100,0)</f>
        <v>30.649476397747279</v>
      </c>
      <c r="H231" s="29">
        <f t="shared" si="118"/>
        <v>4397.2366199999997</v>
      </c>
      <c r="I231" s="29">
        <f t="shared" si="118"/>
        <v>1347.73</v>
      </c>
      <c r="J231" s="29">
        <f t="shared" si="118"/>
        <v>4844.0766199999998</v>
      </c>
      <c r="K231" s="29">
        <f t="shared" si="118"/>
        <v>0</v>
      </c>
      <c r="L231" s="29">
        <f t="shared" si="118"/>
        <v>4190.1766200000002</v>
      </c>
      <c r="M231" s="29">
        <f t="shared" si="118"/>
        <v>0</v>
      </c>
      <c r="N231" s="29">
        <f t="shared" si="118"/>
        <v>12395.976619999999</v>
      </c>
      <c r="O231" s="29">
        <f t="shared" si="118"/>
        <v>0</v>
      </c>
      <c r="P231" s="29">
        <f t="shared" si="118"/>
        <v>4503.6915099999997</v>
      </c>
      <c r="Q231" s="29">
        <f t="shared" si="118"/>
        <v>0</v>
      </c>
      <c r="R231" s="29">
        <f t="shared" si="118"/>
        <v>4413.2422900000001</v>
      </c>
      <c r="S231" s="29">
        <f t="shared" si="118"/>
        <v>0</v>
      </c>
      <c r="T231" s="29">
        <f t="shared" si="118"/>
        <v>5320.5766200000007</v>
      </c>
      <c r="U231" s="29">
        <f t="shared" si="118"/>
        <v>0</v>
      </c>
      <c r="V231" s="29">
        <f t="shared" si="118"/>
        <v>3431.7408299999997</v>
      </c>
      <c r="W231" s="29">
        <f t="shared" si="118"/>
        <v>0</v>
      </c>
      <c r="X231" s="29">
        <f t="shared" si="118"/>
        <v>3464.87662</v>
      </c>
      <c r="Y231" s="29">
        <f t="shared" si="118"/>
        <v>0</v>
      </c>
      <c r="Z231" s="29">
        <f t="shared" si="118"/>
        <v>4740.8688499999998</v>
      </c>
      <c r="AA231" s="29">
        <f t="shared" si="118"/>
        <v>0</v>
      </c>
      <c r="AB231" s="29">
        <f t="shared" si="118"/>
        <v>4681.3396200000007</v>
      </c>
      <c r="AC231" s="29">
        <f t="shared" si="118"/>
        <v>0</v>
      </c>
      <c r="AD231" s="29">
        <f t="shared" si="118"/>
        <v>5652.6366200000002</v>
      </c>
      <c r="AE231" s="29">
        <f t="shared" si="118"/>
        <v>0</v>
      </c>
      <c r="AF231" s="23"/>
      <c r="AG231" s="24">
        <f t="shared" si="68"/>
        <v>1.0004441719502211E-11</v>
      </c>
    </row>
    <row r="232" spans="1:33" x14ac:dyDescent="0.3">
      <c r="A232" s="28" t="s">
        <v>31</v>
      </c>
      <c r="B232" s="29">
        <f t="shared" si="119"/>
        <v>0</v>
      </c>
      <c r="C232" s="29">
        <f t="shared" si="119"/>
        <v>0</v>
      </c>
      <c r="D232" s="29">
        <f t="shared" si="119"/>
        <v>0</v>
      </c>
      <c r="E232" s="29">
        <f t="shared" si="119"/>
        <v>0</v>
      </c>
      <c r="F232" s="29"/>
      <c r="G232" s="29"/>
      <c r="H232" s="29">
        <f t="shared" si="118"/>
        <v>0</v>
      </c>
      <c r="I232" s="29">
        <f t="shared" si="118"/>
        <v>0</v>
      </c>
      <c r="J232" s="29">
        <f t="shared" si="118"/>
        <v>0</v>
      </c>
      <c r="K232" s="29">
        <f t="shared" si="118"/>
        <v>0</v>
      </c>
      <c r="L232" s="29">
        <f t="shared" si="118"/>
        <v>0</v>
      </c>
      <c r="M232" s="29">
        <f t="shared" si="118"/>
        <v>0</v>
      </c>
      <c r="N232" s="29">
        <f t="shared" si="118"/>
        <v>0</v>
      </c>
      <c r="O232" s="29">
        <f t="shared" si="118"/>
        <v>0</v>
      </c>
      <c r="P232" s="29">
        <f t="shared" si="118"/>
        <v>0</v>
      </c>
      <c r="Q232" s="29">
        <f t="shared" si="118"/>
        <v>0</v>
      </c>
      <c r="R232" s="29">
        <f t="shared" si="118"/>
        <v>0</v>
      </c>
      <c r="S232" s="29">
        <f t="shared" si="118"/>
        <v>0</v>
      </c>
      <c r="T232" s="29">
        <f t="shared" si="118"/>
        <v>0</v>
      </c>
      <c r="U232" s="29">
        <f t="shared" si="118"/>
        <v>0</v>
      </c>
      <c r="V232" s="29">
        <f t="shared" si="118"/>
        <v>0</v>
      </c>
      <c r="W232" s="29">
        <f t="shared" si="118"/>
        <v>0</v>
      </c>
      <c r="X232" s="29">
        <f t="shared" si="118"/>
        <v>0</v>
      </c>
      <c r="Y232" s="29">
        <f t="shared" si="118"/>
        <v>0</v>
      </c>
      <c r="Z232" s="29">
        <f t="shared" si="118"/>
        <v>0</v>
      </c>
      <c r="AA232" s="29">
        <f t="shared" si="118"/>
        <v>0</v>
      </c>
      <c r="AB232" s="29">
        <f t="shared" si="118"/>
        <v>0</v>
      </c>
      <c r="AC232" s="29">
        <f t="shared" si="118"/>
        <v>0</v>
      </c>
      <c r="AD232" s="29">
        <f t="shared" si="118"/>
        <v>0</v>
      </c>
      <c r="AE232" s="29">
        <f t="shared" si="118"/>
        <v>0</v>
      </c>
      <c r="AF232" s="23"/>
      <c r="AG232" s="24">
        <f t="shared" si="68"/>
        <v>0</v>
      </c>
    </row>
    <row r="233" spans="1:33" ht="78.75" customHeight="1" x14ac:dyDescent="0.3">
      <c r="A233" s="30" t="s">
        <v>70</v>
      </c>
      <c r="B233" s="31"/>
      <c r="C233" s="32"/>
      <c r="D233" s="32"/>
      <c r="E233" s="32"/>
      <c r="F233" s="32"/>
      <c r="G233" s="32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4"/>
      <c r="AG233" s="24">
        <f t="shared" si="68"/>
        <v>0</v>
      </c>
    </row>
    <row r="234" spans="1:33" x14ac:dyDescent="0.3">
      <c r="A234" s="35" t="s">
        <v>27</v>
      </c>
      <c r="B234" s="36">
        <f>B236+B237+B235+B238</f>
        <v>49526.5</v>
      </c>
      <c r="C234" s="36">
        <f>C236+C237+C235+C238</f>
        <v>3736.9</v>
      </c>
      <c r="D234" s="37">
        <f>D236+D237+D235+D238</f>
        <v>1347.73</v>
      </c>
      <c r="E234" s="36">
        <f>E236+E237+E235+E238</f>
        <v>1347.73</v>
      </c>
      <c r="F234" s="36">
        <f>IFERROR(E234/B234*100,0)</f>
        <v>2.7212300485598617</v>
      </c>
      <c r="G234" s="36">
        <f>IFERROR(E234/C234*100,0)</f>
        <v>36.065455323931602</v>
      </c>
      <c r="H234" s="36">
        <f t="shared" ref="H234:AE234" si="120">H236+H237+H235+H238</f>
        <v>3736.9</v>
      </c>
      <c r="I234" s="36">
        <f t="shared" si="120"/>
        <v>1347.73</v>
      </c>
      <c r="J234" s="36">
        <f t="shared" si="120"/>
        <v>3827.1</v>
      </c>
      <c r="K234" s="36">
        <f t="shared" si="120"/>
        <v>0</v>
      </c>
      <c r="L234" s="36">
        <f t="shared" si="120"/>
        <v>3173.2</v>
      </c>
      <c r="M234" s="36">
        <f t="shared" si="120"/>
        <v>0</v>
      </c>
      <c r="N234" s="36">
        <f t="shared" si="120"/>
        <v>11246.5</v>
      </c>
      <c r="O234" s="36">
        <f t="shared" si="120"/>
        <v>0</v>
      </c>
      <c r="P234" s="36">
        <f t="shared" si="120"/>
        <v>3322.2</v>
      </c>
      <c r="Q234" s="36">
        <f t="shared" si="120"/>
        <v>0</v>
      </c>
      <c r="R234" s="36">
        <f t="shared" si="120"/>
        <v>3386.5</v>
      </c>
      <c r="S234" s="36">
        <f t="shared" si="120"/>
        <v>0</v>
      </c>
      <c r="T234" s="36">
        <f t="shared" si="120"/>
        <v>4303.6000000000004</v>
      </c>
      <c r="U234" s="36">
        <f t="shared" si="120"/>
        <v>0</v>
      </c>
      <c r="V234" s="36">
        <f t="shared" si="120"/>
        <v>2401.1999999999998</v>
      </c>
      <c r="W234" s="36">
        <f t="shared" si="120"/>
        <v>0</v>
      </c>
      <c r="X234" s="36">
        <f t="shared" si="120"/>
        <v>2447.9</v>
      </c>
      <c r="Y234" s="36">
        <f t="shared" si="120"/>
        <v>0</v>
      </c>
      <c r="Z234" s="36">
        <f t="shared" si="120"/>
        <v>3713.5</v>
      </c>
      <c r="AA234" s="36">
        <f t="shared" si="120"/>
        <v>0</v>
      </c>
      <c r="AB234" s="36">
        <f t="shared" si="120"/>
        <v>3619.9</v>
      </c>
      <c r="AC234" s="36">
        <f t="shared" si="120"/>
        <v>0</v>
      </c>
      <c r="AD234" s="36">
        <f t="shared" si="120"/>
        <v>4348</v>
      </c>
      <c r="AE234" s="36">
        <f t="shared" si="120"/>
        <v>0</v>
      </c>
      <c r="AF234" s="34"/>
      <c r="AG234" s="24">
        <f t="shared" si="68"/>
        <v>0</v>
      </c>
    </row>
    <row r="235" spans="1:33" x14ac:dyDescent="0.3">
      <c r="A235" s="38" t="s">
        <v>28</v>
      </c>
      <c r="B235" s="39">
        <f t="shared" ref="B235:B237" si="121">J235+L235+N235+P235+R235+T235+V235+X235+Z235+AB235+AD235+H235</f>
        <v>0</v>
      </c>
      <c r="C235" s="40">
        <f>SUM(H235)</f>
        <v>0</v>
      </c>
      <c r="D235" s="41">
        <f>E235</f>
        <v>0</v>
      </c>
      <c r="E235" s="40">
        <f>SUM(I235,K235,M235,O235,Q235,S235,U235,W235,Y235,AA235,AC235,AE235)</f>
        <v>0</v>
      </c>
      <c r="F235" s="39">
        <f>IFERROR(E235/B235*100,0)</f>
        <v>0</v>
      </c>
      <c r="G235" s="39">
        <f>IFERROR(E235/C235*100,0)</f>
        <v>0</v>
      </c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4"/>
      <c r="AG235" s="24">
        <f t="shared" si="68"/>
        <v>0</v>
      </c>
    </row>
    <row r="236" spans="1:33" x14ac:dyDescent="0.3">
      <c r="A236" s="38" t="s">
        <v>29</v>
      </c>
      <c r="B236" s="39">
        <f t="shared" si="121"/>
        <v>0</v>
      </c>
      <c r="C236" s="40">
        <f>SUM(H236)</f>
        <v>0</v>
      </c>
      <c r="D236" s="41">
        <f>E236</f>
        <v>0</v>
      </c>
      <c r="E236" s="40">
        <f>SUM(I236,K236,M236,O236,Q236,S236,U236,W236,Y236,AA236,AC236,AE236)</f>
        <v>0</v>
      </c>
      <c r="F236" s="39">
        <f>IFERROR(E236/B236*100,0)</f>
        <v>0</v>
      </c>
      <c r="G236" s="39">
        <f>IFERROR(E236/C236*100,0)</f>
        <v>0</v>
      </c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4"/>
      <c r="AG236" s="24">
        <f t="shared" si="68"/>
        <v>0</v>
      </c>
    </row>
    <row r="237" spans="1:33" x14ac:dyDescent="0.3">
      <c r="A237" s="38" t="s">
        <v>30</v>
      </c>
      <c r="B237" s="39">
        <f t="shared" si="121"/>
        <v>49526.5</v>
      </c>
      <c r="C237" s="40">
        <f>SUM(H237)</f>
        <v>3736.9</v>
      </c>
      <c r="D237" s="41">
        <f>E237</f>
        <v>1347.73</v>
      </c>
      <c r="E237" s="40">
        <f>SUM(I237,K237,M237,O237,Q237,S237,U237,W237,Y237,AA237,AC237,AE237)</f>
        <v>1347.73</v>
      </c>
      <c r="F237" s="39">
        <f>IFERROR(E237/B237*100,0)</f>
        <v>2.7212300485598617</v>
      </c>
      <c r="G237" s="39">
        <f>IFERROR(E237/C237*100,0)</f>
        <v>36.065455323931602</v>
      </c>
      <c r="H237" s="33">
        <v>3736.9</v>
      </c>
      <c r="I237" s="33">
        <v>1347.73</v>
      </c>
      <c r="J237" s="33">
        <v>3827.1</v>
      </c>
      <c r="K237" s="33"/>
      <c r="L237" s="33">
        <v>3173.2</v>
      </c>
      <c r="M237" s="33"/>
      <c r="N237" s="33">
        <f>3541.6+7704.9</f>
        <v>11246.5</v>
      </c>
      <c r="O237" s="33"/>
      <c r="P237" s="33">
        <v>3322.2</v>
      </c>
      <c r="Q237" s="33"/>
      <c r="R237" s="33">
        <v>3386.5</v>
      </c>
      <c r="S237" s="33"/>
      <c r="T237" s="33">
        <v>4303.6000000000004</v>
      </c>
      <c r="U237" s="33"/>
      <c r="V237" s="33">
        <v>2401.1999999999998</v>
      </c>
      <c r="W237" s="33"/>
      <c r="X237" s="33">
        <v>2447.9</v>
      </c>
      <c r="Y237" s="33"/>
      <c r="Z237" s="33">
        <v>3713.5</v>
      </c>
      <c r="AA237" s="33"/>
      <c r="AB237" s="33">
        <v>3619.9</v>
      </c>
      <c r="AC237" s="33"/>
      <c r="AD237" s="33">
        <v>4348</v>
      </c>
      <c r="AE237" s="33"/>
      <c r="AF237" s="34"/>
      <c r="AG237" s="24">
        <f t="shared" si="68"/>
        <v>0</v>
      </c>
    </row>
    <row r="238" spans="1:33" x14ac:dyDescent="0.3">
      <c r="A238" s="38" t="s">
        <v>31</v>
      </c>
      <c r="B238" s="39"/>
      <c r="C238" s="40"/>
      <c r="D238" s="41"/>
      <c r="E238" s="40"/>
      <c r="F238" s="39"/>
      <c r="G238" s="39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4"/>
      <c r="AG238" s="24">
        <f t="shared" si="68"/>
        <v>0</v>
      </c>
    </row>
    <row r="239" spans="1:33" ht="64.5" customHeight="1" x14ac:dyDescent="0.3">
      <c r="A239" s="30" t="s">
        <v>71</v>
      </c>
      <c r="B239" s="31"/>
      <c r="C239" s="32"/>
      <c r="D239" s="32"/>
      <c r="E239" s="32"/>
      <c r="F239" s="32"/>
      <c r="G239" s="32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4"/>
      <c r="AG239" s="24">
        <f t="shared" si="68"/>
        <v>0</v>
      </c>
    </row>
    <row r="240" spans="1:33" x14ac:dyDescent="0.3">
      <c r="A240" s="35" t="s">
        <v>27</v>
      </c>
      <c r="B240" s="36">
        <f>B242+B243+B241+B244</f>
        <v>12509.939440000002</v>
      </c>
      <c r="C240" s="36">
        <f>C242+C243+C241+C244</f>
        <v>660.33662000000004</v>
      </c>
      <c r="D240" s="37">
        <f>D242+D243+D241+D244</f>
        <v>0</v>
      </c>
      <c r="E240" s="36">
        <f>E242+E243+E241+E244</f>
        <v>0</v>
      </c>
      <c r="F240" s="36">
        <f>IFERROR(E240/B240*100,0)</f>
        <v>0</v>
      </c>
      <c r="G240" s="36">
        <f>IFERROR(E240/C240*100,0)</f>
        <v>0</v>
      </c>
      <c r="H240" s="36">
        <f t="shared" ref="H240:AE240" si="122">H242+H243+H241+H244</f>
        <v>660.33662000000004</v>
      </c>
      <c r="I240" s="36">
        <f t="shared" si="122"/>
        <v>0</v>
      </c>
      <c r="J240" s="36">
        <f t="shared" si="122"/>
        <v>1016.97662</v>
      </c>
      <c r="K240" s="36">
        <f t="shared" si="122"/>
        <v>0</v>
      </c>
      <c r="L240" s="36">
        <f t="shared" si="122"/>
        <v>1016.97662</v>
      </c>
      <c r="M240" s="36">
        <f t="shared" si="122"/>
        <v>0</v>
      </c>
      <c r="N240" s="36">
        <f t="shared" si="122"/>
        <v>1149.4766199999999</v>
      </c>
      <c r="O240" s="36">
        <f t="shared" si="122"/>
        <v>0</v>
      </c>
      <c r="P240" s="36">
        <f t="shared" si="122"/>
        <v>1181.4915100000001</v>
      </c>
      <c r="Q240" s="36">
        <f t="shared" si="122"/>
        <v>0</v>
      </c>
      <c r="R240" s="36">
        <f t="shared" si="122"/>
        <v>1026.7422899999999</v>
      </c>
      <c r="S240" s="36">
        <f t="shared" si="122"/>
        <v>0</v>
      </c>
      <c r="T240" s="36">
        <f t="shared" si="122"/>
        <v>1016.97662</v>
      </c>
      <c r="U240" s="36">
        <f t="shared" si="122"/>
        <v>0</v>
      </c>
      <c r="V240" s="36">
        <f t="shared" si="122"/>
        <v>1030.5408299999999</v>
      </c>
      <c r="W240" s="36">
        <f t="shared" si="122"/>
        <v>0</v>
      </c>
      <c r="X240" s="36">
        <f t="shared" si="122"/>
        <v>1016.97662</v>
      </c>
      <c r="Y240" s="36">
        <f t="shared" si="122"/>
        <v>0</v>
      </c>
      <c r="Z240" s="36">
        <f t="shared" si="122"/>
        <v>1027.3688500000001</v>
      </c>
      <c r="AA240" s="36">
        <f t="shared" si="122"/>
        <v>0</v>
      </c>
      <c r="AB240" s="36">
        <f t="shared" si="122"/>
        <v>1061.4396200000001</v>
      </c>
      <c r="AC240" s="36">
        <f t="shared" si="122"/>
        <v>0</v>
      </c>
      <c r="AD240" s="36">
        <f t="shared" si="122"/>
        <v>1304.63662</v>
      </c>
      <c r="AE240" s="36">
        <f t="shared" si="122"/>
        <v>0</v>
      </c>
      <c r="AF240" s="34"/>
      <c r="AG240" s="24">
        <f t="shared" si="68"/>
        <v>2.9558577807620168E-12</v>
      </c>
    </row>
    <row r="241" spans="1:33" x14ac:dyDescent="0.3">
      <c r="A241" s="38" t="s">
        <v>28</v>
      </c>
      <c r="B241" s="39">
        <f t="shared" ref="B241:B243" si="123">J241+L241+N241+P241+R241+T241+V241+X241+Z241+AB241+AD241+H241</f>
        <v>0</v>
      </c>
      <c r="C241" s="40">
        <f>SUM(H241)</f>
        <v>0</v>
      </c>
      <c r="D241" s="41">
        <f>E241</f>
        <v>0</v>
      </c>
      <c r="E241" s="40">
        <f>SUM(I241,K241,M241,O241,Q241,S241,U241,W241,Y241,AA241,AC241,AE241)</f>
        <v>0</v>
      </c>
      <c r="F241" s="39">
        <f>IFERROR(E241/B241*100,0)</f>
        <v>0</v>
      </c>
      <c r="G241" s="39">
        <f>IFERROR(E241/C241*100,0)</f>
        <v>0</v>
      </c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4"/>
      <c r="AG241" s="24">
        <f t="shared" si="68"/>
        <v>0</v>
      </c>
    </row>
    <row r="242" spans="1:33" x14ac:dyDescent="0.3">
      <c r="A242" s="38" t="s">
        <v>29</v>
      </c>
      <c r="B242" s="39">
        <f t="shared" si="123"/>
        <v>0</v>
      </c>
      <c r="C242" s="40">
        <f>SUM(H242)</f>
        <v>0</v>
      </c>
      <c r="D242" s="41">
        <f>E242</f>
        <v>0</v>
      </c>
      <c r="E242" s="40">
        <f>SUM(I242,K242,M242,O242,Q242,S242,U242,W242,Y242,AA242,AC242,AE242)</f>
        <v>0</v>
      </c>
      <c r="F242" s="39">
        <f>IFERROR(E242/B242*100,0)</f>
        <v>0</v>
      </c>
      <c r="G242" s="39">
        <f>IFERROR(E242/C242*100,0)</f>
        <v>0</v>
      </c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4"/>
      <c r="AG242" s="24">
        <f t="shared" si="68"/>
        <v>0</v>
      </c>
    </row>
    <row r="243" spans="1:33" x14ac:dyDescent="0.3">
      <c r="A243" s="38" t="s">
        <v>30</v>
      </c>
      <c r="B243" s="39">
        <f t="shared" si="123"/>
        <v>12509.939440000002</v>
      </c>
      <c r="C243" s="40">
        <f>SUM(H243)</f>
        <v>660.33662000000004</v>
      </c>
      <c r="D243" s="41">
        <f>E243</f>
        <v>0</v>
      </c>
      <c r="E243" s="40">
        <f>SUM(I243,K243,M243,O243,Q243,S243,U243,W243,Y243,AA243,AC243,AE243)</f>
        <v>0</v>
      </c>
      <c r="F243" s="39">
        <f>IFERROR(E243/B243*100,0)</f>
        <v>0</v>
      </c>
      <c r="G243" s="39">
        <f>IFERROR(E243/C243*100,0)</f>
        <v>0</v>
      </c>
      <c r="H243" s="33">
        <v>660.33662000000004</v>
      </c>
      <c r="I243" s="33"/>
      <c r="J243" s="33">
        <v>1016.97662</v>
      </c>
      <c r="K243" s="33"/>
      <c r="L243" s="33">
        <v>1016.97662</v>
      </c>
      <c r="M243" s="33"/>
      <c r="N243" s="33">
        <v>1149.4766199999999</v>
      </c>
      <c r="O243" s="33"/>
      <c r="P243" s="33">
        <v>1181.4915100000001</v>
      </c>
      <c r="Q243" s="33"/>
      <c r="R243" s="33">
        <v>1026.7422899999999</v>
      </c>
      <c r="S243" s="33"/>
      <c r="T243" s="33">
        <v>1016.97662</v>
      </c>
      <c r="U243" s="33"/>
      <c r="V243" s="33">
        <v>1030.5408299999999</v>
      </c>
      <c r="W243" s="33"/>
      <c r="X243" s="33">
        <v>1016.97662</v>
      </c>
      <c r="Y243" s="33"/>
      <c r="Z243" s="33">
        <v>1027.3688500000001</v>
      </c>
      <c r="AA243" s="33"/>
      <c r="AB243" s="33">
        <v>1061.4396200000001</v>
      </c>
      <c r="AC243" s="33"/>
      <c r="AD243" s="33">
        <v>1304.63662</v>
      </c>
      <c r="AE243" s="33"/>
      <c r="AF243" s="34"/>
      <c r="AG243" s="24">
        <f t="shared" si="68"/>
        <v>2.9558577807620168E-12</v>
      </c>
    </row>
    <row r="244" spans="1:33" x14ac:dyDescent="0.3">
      <c r="A244" s="38" t="s">
        <v>31</v>
      </c>
      <c r="B244" s="39"/>
      <c r="C244" s="40"/>
      <c r="D244" s="41"/>
      <c r="E244" s="40"/>
      <c r="F244" s="39"/>
      <c r="G244" s="39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4"/>
      <c r="AG244" s="24">
        <f t="shared" si="68"/>
        <v>0</v>
      </c>
    </row>
    <row r="245" spans="1:33" x14ac:dyDescent="0.3">
      <c r="A245" s="16" t="s">
        <v>72</v>
      </c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8"/>
      <c r="AG245" s="24">
        <f t="shared" si="68"/>
        <v>0</v>
      </c>
    </row>
    <row r="246" spans="1:33" s="19" customFormat="1" x14ac:dyDescent="0.3">
      <c r="A246" s="16" t="s">
        <v>25</v>
      </c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8"/>
    </row>
    <row r="247" spans="1:33" ht="56.25" customHeight="1" x14ac:dyDescent="0.3">
      <c r="A247" s="20" t="s">
        <v>73</v>
      </c>
      <c r="B247" s="21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3"/>
      <c r="AG247" s="24">
        <f>B247-H247-J247-L247-N247-P247-R247-T247-V247-X247-Z247-AB247-AD247</f>
        <v>0</v>
      </c>
    </row>
    <row r="248" spans="1:33" x14ac:dyDescent="0.3">
      <c r="A248" s="25" t="s">
        <v>27</v>
      </c>
      <c r="B248" s="26">
        <f>B249+B250+B251+B252</f>
        <v>1221274.6264</v>
      </c>
      <c r="C248" s="26">
        <f>C249+C250+C251+C252</f>
        <v>0</v>
      </c>
      <c r="D248" s="26">
        <f>D249+D250+D251+D252</f>
        <v>0</v>
      </c>
      <c r="E248" s="26">
        <f>E249+E250+E251+E252</f>
        <v>0</v>
      </c>
      <c r="F248" s="27">
        <f t="shared" ref="F248:F252" si="124">IFERROR(E248/B248*100,0)</f>
        <v>0</v>
      </c>
      <c r="G248" s="27">
        <f t="shared" ref="G248:G252" si="125">IFERROR(E248/C248*100,0)</f>
        <v>0</v>
      </c>
      <c r="H248" s="26">
        <f>H249+H250+H251+H252</f>
        <v>0</v>
      </c>
      <c r="I248" s="26">
        <f t="shared" ref="I248:AE248" si="126">I249+I250+I251+I252</f>
        <v>0</v>
      </c>
      <c r="J248" s="26">
        <f t="shared" si="126"/>
        <v>0</v>
      </c>
      <c r="K248" s="26">
        <f t="shared" si="126"/>
        <v>0</v>
      </c>
      <c r="L248" s="26">
        <f t="shared" si="126"/>
        <v>0</v>
      </c>
      <c r="M248" s="26">
        <f t="shared" si="126"/>
        <v>0</v>
      </c>
      <c r="N248" s="26">
        <f t="shared" si="126"/>
        <v>25239.244389999996</v>
      </c>
      <c r="O248" s="26">
        <f t="shared" si="126"/>
        <v>0</v>
      </c>
      <c r="P248" s="26">
        <f t="shared" si="126"/>
        <v>142689.00386</v>
      </c>
      <c r="Q248" s="26">
        <f t="shared" si="126"/>
        <v>0</v>
      </c>
      <c r="R248" s="26">
        <f t="shared" si="126"/>
        <v>29744.008529999999</v>
      </c>
      <c r="S248" s="26">
        <f t="shared" si="126"/>
        <v>0</v>
      </c>
      <c r="T248" s="26">
        <f t="shared" si="126"/>
        <v>59488.017070000002</v>
      </c>
      <c r="U248" s="26">
        <f t="shared" si="126"/>
        <v>0</v>
      </c>
      <c r="V248" s="26">
        <f t="shared" si="126"/>
        <v>59488.017070000002</v>
      </c>
      <c r="W248" s="26">
        <f t="shared" si="126"/>
        <v>0</v>
      </c>
      <c r="X248" s="26">
        <f t="shared" si="126"/>
        <v>86683.52191000001</v>
      </c>
      <c r="Y248" s="26">
        <f t="shared" si="126"/>
        <v>0</v>
      </c>
      <c r="Z248" s="26">
        <f t="shared" si="126"/>
        <v>59488.017070000002</v>
      </c>
      <c r="AA248" s="26">
        <f t="shared" si="126"/>
        <v>0</v>
      </c>
      <c r="AB248" s="26">
        <f t="shared" si="126"/>
        <v>139211.59836999999</v>
      </c>
      <c r="AC248" s="26">
        <f t="shared" si="126"/>
        <v>0</v>
      </c>
      <c r="AD248" s="26">
        <f t="shared" si="126"/>
        <v>619243.19812999992</v>
      </c>
      <c r="AE248" s="26">
        <f t="shared" si="126"/>
        <v>0</v>
      </c>
      <c r="AF248" s="23"/>
      <c r="AG248" s="24">
        <f t="shared" ref="AG248:AG258" si="127">B248-H248-J248-L248-N248-P248-R248-T248-V248-X248-Z248-AB248-AD248</f>
        <v>0</v>
      </c>
    </row>
    <row r="249" spans="1:33" x14ac:dyDescent="0.3">
      <c r="A249" s="28" t="s">
        <v>28</v>
      </c>
      <c r="B249" s="29">
        <f>B255</f>
        <v>221676.3</v>
      </c>
      <c r="C249" s="29">
        <f t="shared" ref="C249:E249" si="128">C255</f>
        <v>0</v>
      </c>
      <c r="D249" s="29">
        <f t="shared" si="128"/>
        <v>0</v>
      </c>
      <c r="E249" s="29">
        <f t="shared" si="128"/>
        <v>0</v>
      </c>
      <c r="F249" s="29">
        <f t="shared" si="124"/>
        <v>0</v>
      </c>
      <c r="G249" s="29">
        <f t="shared" si="125"/>
        <v>0</v>
      </c>
      <c r="H249" s="29">
        <f t="shared" ref="H249:AE252" si="129">H255</f>
        <v>0</v>
      </c>
      <c r="I249" s="29">
        <f t="shared" si="129"/>
        <v>0</v>
      </c>
      <c r="J249" s="29">
        <f t="shared" si="129"/>
        <v>0</v>
      </c>
      <c r="K249" s="29">
        <f t="shared" si="129"/>
        <v>0</v>
      </c>
      <c r="L249" s="29">
        <f t="shared" si="129"/>
        <v>0</v>
      </c>
      <c r="M249" s="29">
        <f t="shared" si="129"/>
        <v>0</v>
      </c>
      <c r="N249" s="29">
        <f t="shared" si="129"/>
        <v>9633.1983099999998</v>
      </c>
      <c r="O249" s="29">
        <f t="shared" si="129"/>
        <v>0</v>
      </c>
      <c r="P249" s="29">
        <f t="shared" si="129"/>
        <v>54460.880420000001</v>
      </c>
      <c r="Q249" s="29">
        <f t="shared" si="129"/>
        <v>0</v>
      </c>
      <c r="R249" s="29">
        <f t="shared" si="129"/>
        <v>11352.555899999999</v>
      </c>
      <c r="S249" s="29">
        <f t="shared" si="129"/>
        <v>0</v>
      </c>
      <c r="T249" s="29">
        <f t="shared" si="129"/>
        <v>22705.111789999999</v>
      </c>
      <c r="U249" s="29">
        <f t="shared" si="129"/>
        <v>0</v>
      </c>
      <c r="V249" s="29">
        <f t="shared" si="129"/>
        <v>22705.111789999999</v>
      </c>
      <c r="W249" s="29">
        <f t="shared" si="129"/>
        <v>0</v>
      </c>
      <c r="X249" s="29">
        <f t="shared" si="129"/>
        <v>33084.966560000001</v>
      </c>
      <c r="Y249" s="29">
        <f t="shared" si="129"/>
        <v>0</v>
      </c>
      <c r="Z249" s="29">
        <f t="shared" si="129"/>
        <v>22705.111789999999</v>
      </c>
      <c r="AA249" s="29">
        <f t="shared" si="129"/>
        <v>0</v>
      </c>
      <c r="AB249" s="29">
        <f t="shared" si="129"/>
        <v>45029.363440000001</v>
      </c>
      <c r="AC249" s="29">
        <f t="shared" si="129"/>
        <v>0</v>
      </c>
      <c r="AD249" s="29">
        <f t="shared" si="129"/>
        <v>0</v>
      </c>
      <c r="AE249" s="29">
        <f t="shared" si="129"/>
        <v>0</v>
      </c>
      <c r="AF249" s="23"/>
      <c r="AG249" s="24">
        <f t="shared" si="127"/>
        <v>-1.4551915228366852E-11</v>
      </c>
    </row>
    <row r="250" spans="1:33" x14ac:dyDescent="0.3">
      <c r="A250" s="28" t="s">
        <v>29</v>
      </c>
      <c r="B250" s="29">
        <f t="shared" ref="B250:E252" si="130">B256</f>
        <v>501041.9</v>
      </c>
      <c r="C250" s="29">
        <f t="shared" si="130"/>
        <v>0</v>
      </c>
      <c r="D250" s="29">
        <f t="shared" si="130"/>
        <v>0</v>
      </c>
      <c r="E250" s="29">
        <f t="shared" si="130"/>
        <v>0</v>
      </c>
      <c r="F250" s="29">
        <f t="shared" si="124"/>
        <v>0</v>
      </c>
      <c r="G250" s="29">
        <f t="shared" si="125"/>
        <v>0</v>
      </c>
      <c r="H250" s="29">
        <f t="shared" si="129"/>
        <v>0</v>
      </c>
      <c r="I250" s="29">
        <f t="shared" si="129"/>
        <v>0</v>
      </c>
      <c r="J250" s="29">
        <f t="shared" si="129"/>
        <v>0</v>
      </c>
      <c r="K250" s="29">
        <f t="shared" si="129"/>
        <v>0</v>
      </c>
      <c r="L250" s="29">
        <f t="shared" si="129"/>
        <v>0</v>
      </c>
      <c r="M250" s="29">
        <f t="shared" si="129"/>
        <v>0</v>
      </c>
      <c r="N250" s="29">
        <f t="shared" si="129"/>
        <v>13082.121639999999</v>
      </c>
      <c r="O250" s="29">
        <f t="shared" si="129"/>
        <v>0</v>
      </c>
      <c r="P250" s="29">
        <f t="shared" si="129"/>
        <v>73959.223050000001</v>
      </c>
      <c r="Q250" s="29">
        <f t="shared" si="129"/>
        <v>0</v>
      </c>
      <c r="R250" s="29">
        <f t="shared" si="129"/>
        <v>15417.05178</v>
      </c>
      <c r="S250" s="29">
        <f t="shared" si="129"/>
        <v>0</v>
      </c>
      <c r="T250" s="29">
        <f t="shared" si="129"/>
        <v>30834.103569999999</v>
      </c>
      <c r="U250" s="29">
        <f t="shared" si="129"/>
        <v>0</v>
      </c>
      <c r="V250" s="29">
        <f t="shared" si="129"/>
        <v>30834.103569999999</v>
      </c>
      <c r="W250" s="29">
        <f t="shared" si="129"/>
        <v>0</v>
      </c>
      <c r="X250" s="29">
        <f t="shared" si="129"/>
        <v>44930.203159999997</v>
      </c>
      <c r="Y250" s="29">
        <f t="shared" si="129"/>
        <v>0</v>
      </c>
      <c r="Z250" s="29">
        <f t="shared" si="129"/>
        <v>30834.103569999999</v>
      </c>
      <c r="AA250" s="29">
        <f t="shared" si="129"/>
        <v>0</v>
      </c>
      <c r="AB250" s="29">
        <f t="shared" si="129"/>
        <v>71208.929099999994</v>
      </c>
      <c r="AC250" s="29">
        <f t="shared" si="129"/>
        <v>0</v>
      </c>
      <c r="AD250" s="29">
        <f t="shared" si="129"/>
        <v>189942.06056000001</v>
      </c>
      <c r="AE250" s="29">
        <f t="shared" si="129"/>
        <v>0</v>
      </c>
      <c r="AF250" s="23"/>
      <c r="AG250" s="24">
        <f t="shared" si="127"/>
        <v>0</v>
      </c>
    </row>
    <row r="251" spans="1:33" x14ac:dyDescent="0.3">
      <c r="A251" s="28" t="s">
        <v>30</v>
      </c>
      <c r="B251" s="29">
        <f t="shared" si="130"/>
        <v>176767.4264</v>
      </c>
      <c r="C251" s="29">
        <f t="shared" si="130"/>
        <v>0</v>
      </c>
      <c r="D251" s="29">
        <f t="shared" si="130"/>
        <v>0</v>
      </c>
      <c r="E251" s="29">
        <f t="shared" si="130"/>
        <v>0</v>
      </c>
      <c r="F251" s="29">
        <f t="shared" si="124"/>
        <v>0</v>
      </c>
      <c r="G251" s="29">
        <f t="shared" si="125"/>
        <v>0</v>
      </c>
      <c r="H251" s="29">
        <f t="shared" si="129"/>
        <v>0</v>
      </c>
      <c r="I251" s="29">
        <f t="shared" si="129"/>
        <v>0</v>
      </c>
      <c r="J251" s="29">
        <f t="shared" si="129"/>
        <v>0</v>
      </c>
      <c r="K251" s="29">
        <f t="shared" si="129"/>
        <v>0</v>
      </c>
      <c r="L251" s="29">
        <f t="shared" si="129"/>
        <v>0</v>
      </c>
      <c r="M251" s="29">
        <f t="shared" si="129"/>
        <v>0</v>
      </c>
      <c r="N251" s="29">
        <f t="shared" si="129"/>
        <v>2523.9244399999998</v>
      </c>
      <c r="O251" s="29">
        <f t="shared" si="129"/>
        <v>0</v>
      </c>
      <c r="P251" s="29">
        <f t="shared" si="129"/>
        <v>14268.900390000001</v>
      </c>
      <c r="Q251" s="29">
        <f t="shared" si="129"/>
        <v>0</v>
      </c>
      <c r="R251" s="29">
        <f t="shared" si="129"/>
        <v>2974.40085</v>
      </c>
      <c r="S251" s="29">
        <f t="shared" si="129"/>
        <v>0</v>
      </c>
      <c r="T251" s="29">
        <f t="shared" si="129"/>
        <v>5948.8017099999997</v>
      </c>
      <c r="U251" s="29">
        <f t="shared" si="129"/>
        <v>0</v>
      </c>
      <c r="V251" s="29">
        <f t="shared" si="129"/>
        <v>5948.8017099999997</v>
      </c>
      <c r="W251" s="29">
        <f t="shared" si="129"/>
        <v>0</v>
      </c>
      <c r="X251" s="29">
        <f t="shared" si="129"/>
        <v>8668.3521899999996</v>
      </c>
      <c r="Y251" s="29">
        <f t="shared" si="129"/>
        <v>0</v>
      </c>
      <c r="Z251" s="29">
        <f t="shared" si="129"/>
        <v>5948.8017099999997</v>
      </c>
      <c r="AA251" s="29">
        <f t="shared" si="129"/>
        <v>0</v>
      </c>
      <c r="AB251" s="29">
        <f t="shared" si="129"/>
        <v>12915.365830000001</v>
      </c>
      <c r="AC251" s="29">
        <f t="shared" si="129"/>
        <v>0</v>
      </c>
      <c r="AD251" s="29">
        <f t="shared" si="129"/>
        <v>117570.07756999999</v>
      </c>
      <c r="AE251" s="29">
        <f t="shared" si="129"/>
        <v>0</v>
      </c>
      <c r="AF251" s="23"/>
      <c r="AG251" s="24">
        <f t="shared" si="127"/>
        <v>0</v>
      </c>
    </row>
    <row r="252" spans="1:33" x14ac:dyDescent="0.3">
      <c r="A252" s="28" t="s">
        <v>31</v>
      </c>
      <c r="B252" s="29">
        <f t="shared" si="130"/>
        <v>321789</v>
      </c>
      <c r="C252" s="29">
        <f t="shared" si="130"/>
        <v>0</v>
      </c>
      <c r="D252" s="29">
        <f t="shared" si="130"/>
        <v>0</v>
      </c>
      <c r="E252" s="29">
        <f t="shared" si="130"/>
        <v>0</v>
      </c>
      <c r="F252" s="29">
        <f t="shared" si="124"/>
        <v>0</v>
      </c>
      <c r="G252" s="29">
        <f t="shared" si="125"/>
        <v>0</v>
      </c>
      <c r="H252" s="29">
        <f t="shared" si="129"/>
        <v>0</v>
      </c>
      <c r="I252" s="29">
        <f t="shared" si="129"/>
        <v>0</v>
      </c>
      <c r="J252" s="29">
        <f t="shared" si="129"/>
        <v>0</v>
      </c>
      <c r="K252" s="29">
        <f t="shared" si="129"/>
        <v>0</v>
      </c>
      <c r="L252" s="29">
        <f t="shared" si="129"/>
        <v>0</v>
      </c>
      <c r="M252" s="29">
        <f t="shared" si="129"/>
        <v>0</v>
      </c>
      <c r="N252" s="29">
        <f t="shared" si="129"/>
        <v>0</v>
      </c>
      <c r="O252" s="29">
        <f t="shared" si="129"/>
        <v>0</v>
      </c>
      <c r="P252" s="29">
        <f t="shared" si="129"/>
        <v>0</v>
      </c>
      <c r="Q252" s="29">
        <f t="shared" si="129"/>
        <v>0</v>
      </c>
      <c r="R252" s="29">
        <f t="shared" si="129"/>
        <v>0</v>
      </c>
      <c r="S252" s="29">
        <f t="shared" si="129"/>
        <v>0</v>
      </c>
      <c r="T252" s="29">
        <f t="shared" si="129"/>
        <v>0</v>
      </c>
      <c r="U252" s="29">
        <f t="shared" si="129"/>
        <v>0</v>
      </c>
      <c r="V252" s="29">
        <f t="shared" si="129"/>
        <v>0</v>
      </c>
      <c r="W252" s="29">
        <f t="shared" si="129"/>
        <v>0</v>
      </c>
      <c r="X252" s="29">
        <f t="shared" si="129"/>
        <v>0</v>
      </c>
      <c r="Y252" s="29">
        <f t="shared" si="129"/>
        <v>0</v>
      </c>
      <c r="Z252" s="29">
        <f t="shared" si="129"/>
        <v>0</v>
      </c>
      <c r="AA252" s="29">
        <f t="shared" si="129"/>
        <v>0</v>
      </c>
      <c r="AB252" s="29">
        <f t="shared" si="129"/>
        <v>10057.94</v>
      </c>
      <c r="AC252" s="29">
        <f t="shared" si="129"/>
        <v>0</v>
      </c>
      <c r="AD252" s="29">
        <f t="shared" si="129"/>
        <v>311731.06</v>
      </c>
      <c r="AE252" s="29">
        <f t="shared" si="129"/>
        <v>0</v>
      </c>
      <c r="AF252" s="23"/>
      <c r="AG252" s="24">
        <f t="shared" si="127"/>
        <v>0</v>
      </c>
    </row>
    <row r="253" spans="1:33" ht="93" customHeight="1" x14ac:dyDescent="0.3">
      <c r="A253" s="30" t="s">
        <v>74</v>
      </c>
      <c r="B253" s="31"/>
      <c r="C253" s="32"/>
      <c r="D253" s="32"/>
      <c r="E253" s="32"/>
      <c r="F253" s="32"/>
      <c r="G253" s="32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4"/>
      <c r="AG253" s="24">
        <f t="shared" si="127"/>
        <v>0</v>
      </c>
    </row>
    <row r="254" spans="1:33" x14ac:dyDescent="0.3">
      <c r="A254" s="35" t="s">
        <v>27</v>
      </c>
      <c r="B254" s="36">
        <f>B256+B257+B255+B258</f>
        <v>1221274.6264</v>
      </c>
      <c r="C254" s="36">
        <f>C256+C257+C255+C258</f>
        <v>0</v>
      </c>
      <c r="D254" s="37">
        <f>D256+D257+D255+D258</f>
        <v>0</v>
      </c>
      <c r="E254" s="36">
        <f>E256+E257+E255+E258</f>
        <v>0</v>
      </c>
      <c r="F254" s="36">
        <f>IFERROR(E254/B254*100,0)</f>
        <v>0</v>
      </c>
      <c r="G254" s="36">
        <f>IFERROR(E254/C254*100,0)</f>
        <v>0</v>
      </c>
      <c r="H254" s="36">
        <f t="shared" ref="H254:AE254" si="131">H256+H257+H255+H258</f>
        <v>0</v>
      </c>
      <c r="I254" s="36">
        <f t="shared" si="131"/>
        <v>0</v>
      </c>
      <c r="J254" s="36">
        <f t="shared" si="131"/>
        <v>0</v>
      </c>
      <c r="K254" s="36">
        <f t="shared" si="131"/>
        <v>0</v>
      </c>
      <c r="L254" s="36">
        <f t="shared" si="131"/>
        <v>0</v>
      </c>
      <c r="M254" s="36">
        <f t="shared" si="131"/>
        <v>0</v>
      </c>
      <c r="N254" s="36">
        <f t="shared" si="131"/>
        <v>25239.24439</v>
      </c>
      <c r="O254" s="36">
        <f t="shared" si="131"/>
        <v>0</v>
      </c>
      <c r="P254" s="36">
        <f t="shared" si="131"/>
        <v>142689.00386</v>
      </c>
      <c r="Q254" s="36">
        <f t="shared" si="131"/>
        <v>0</v>
      </c>
      <c r="R254" s="36">
        <f t="shared" si="131"/>
        <v>29744.008529999999</v>
      </c>
      <c r="S254" s="36">
        <f t="shared" si="131"/>
        <v>0</v>
      </c>
      <c r="T254" s="36">
        <f t="shared" si="131"/>
        <v>59488.017070000002</v>
      </c>
      <c r="U254" s="36">
        <f t="shared" si="131"/>
        <v>0</v>
      </c>
      <c r="V254" s="36">
        <f t="shared" si="131"/>
        <v>59488.017070000002</v>
      </c>
      <c r="W254" s="36">
        <f t="shared" si="131"/>
        <v>0</v>
      </c>
      <c r="X254" s="36">
        <f t="shared" si="131"/>
        <v>86683.521909999996</v>
      </c>
      <c r="Y254" s="36">
        <f t="shared" si="131"/>
        <v>0</v>
      </c>
      <c r="Z254" s="36">
        <f t="shared" si="131"/>
        <v>59488.017070000002</v>
      </c>
      <c r="AA254" s="36">
        <f t="shared" si="131"/>
        <v>0</v>
      </c>
      <c r="AB254" s="36">
        <f>AB256+AB257+AB255+AB258</f>
        <v>139211.59836999999</v>
      </c>
      <c r="AC254" s="36">
        <f t="shared" si="131"/>
        <v>0</v>
      </c>
      <c r="AD254" s="36">
        <f t="shared" si="131"/>
        <v>619243.19812999992</v>
      </c>
      <c r="AE254" s="36">
        <f t="shared" si="131"/>
        <v>0</v>
      </c>
      <c r="AF254" s="34"/>
      <c r="AG254" s="24">
        <f t="shared" si="127"/>
        <v>0</v>
      </c>
    </row>
    <row r="255" spans="1:33" x14ac:dyDescent="0.3">
      <c r="A255" s="38" t="s">
        <v>28</v>
      </c>
      <c r="B255" s="39">
        <f t="shared" ref="B255:B258" si="132">J255+L255+N255+P255+R255+T255+V255+X255+Z255+AB255+AD255+H255</f>
        <v>221676.3</v>
      </c>
      <c r="C255" s="40">
        <f>SUM(H255)</f>
        <v>0</v>
      </c>
      <c r="D255" s="41">
        <f>E255</f>
        <v>0</v>
      </c>
      <c r="E255" s="40">
        <f>SUM(I255,K255,M255,O255,Q255,S255,U255,W255,Y255,AA255,AC255,AE255)</f>
        <v>0</v>
      </c>
      <c r="F255" s="39">
        <f>IFERROR(E255/B255*100,0)</f>
        <v>0</v>
      </c>
      <c r="G255" s="39">
        <f>IFERROR(E255/C255*100,0)</f>
        <v>0</v>
      </c>
      <c r="H255" s="33"/>
      <c r="I255" s="33"/>
      <c r="J255" s="33"/>
      <c r="K255" s="33"/>
      <c r="L255" s="33"/>
      <c r="M255" s="33"/>
      <c r="N255" s="33">
        <v>9633.1983099999998</v>
      </c>
      <c r="O255" s="33"/>
      <c r="P255" s="33">
        <v>54460.880420000001</v>
      </c>
      <c r="Q255" s="33"/>
      <c r="R255" s="33">
        <v>11352.555899999999</v>
      </c>
      <c r="S255" s="33"/>
      <c r="T255" s="33">
        <v>22705.111789999999</v>
      </c>
      <c r="U255" s="33"/>
      <c r="V255" s="33">
        <v>22705.111789999999</v>
      </c>
      <c r="W255" s="33"/>
      <c r="X255" s="33">
        <v>33084.966560000001</v>
      </c>
      <c r="Y255" s="33"/>
      <c r="Z255" s="33">
        <v>22705.111789999999</v>
      </c>
      <c r="AA255" s="33"/>
      <c r="AB255" s="33">
        <v>45029.363440000001</v>
      </c>
      <c r="AC255" s="33"/>
      <c r="AD255" s="33"/>
      <c r="AE255" s="33"/>
      <c r="AF255" s="34"/>
      <c r="AG255" s="24">
        <f t="shared" si="127"/>
        <v>-1.4551915228366852E-11</v>
      </c>
    </row>
    <row r="256" spans="1:33" x14ac:dyDescent="0.3">
      <c r="A256" s="38" t="s">
        <v>29</v>
      </c>
      <c r="B256" s="39">
        <f t="shared" si="132"/>
        <v>501041.9</v>
      </c>
      <c r="C256" s="40">
        <f>SUM(H256)</f>
        <v>0</v>
      </c>
      <c r="D256" s="41">
        <f>E256</f>
        <v>0</v>
      </c>
      <c r="E256" s="40">
        <f>SUM(I256,K256,M256,O256,Q256,S256,U256,W256,Y256,AA256,AC256,AE256)</f>
        <v>0</v>
      </c>
      <c r="F256" s="39">
        <f>IFERROR(E256/B256*100,0)</f>
        <v>0</v>
      </c>
      <c r="G256" s="39">
        <f>IFERROR(E256/C256*100,0)</f>
        <v>0</v>
      </c>
      <c r="H256" s="33"/>
      <c r="I256" s="33"/>
      <c r="J256" s="33"/>
      <c r="K256" s="33"/>
      <c r="L256" s="33"/>
      <c r="M256" s="33"/>
      <c r="N256" s="33">
        <v>13082.121639999999</v>
      </c>
      <c r="O256" s="33"/>
      <c r="P256" s="33">
        <v>73959.223050000001</v>
      </c>
      <c r="Q256" s="33"/>
      <c r="R256" s="33">
        <v>15417.05178</v>
      </c>
      <c r="S256" s="33"/>
      <c r="T256" s="33">
        <v>30834.103569999999</v>
      </c>
      <c r="U256" s="33"/>
      <c r="V256" s="33">
        <v>30834.103569999999</v>
      </c>
      <c r="W256" s="33"/>
      <c r="X256" s="33">
        <v>44930.203159999997</v>
      </c>
      <c r="Y256" s="33"/>
      <c r="Z256" s="33">
        <v>30834.103569999999</v>
      </c>
      <c r="AA256" s="33"/>
      <c r="AB256" s="33">
        <f>61150.98966+10057.93944</f>
        <v>71208.929099999994</v>
      </c>
      <c r="AC256" s="33"/>
      <c r="AD256" s="33">
        <v>189942.06056000001</v>
      </c>
      <c r="AE256" s="33"/>
      <c r="AF256" s="34"/>
      <c r="AG256" s="24">
        <f t="shared" si="127"/>
        <v>0</v>
      </c>
    </row>
    <row r="257" spans="1:33" x14ac:dyDescent="0.3">
      <c r="A257" s="38" t="s">
        <v>30</v>
      </c>
      <c r="B257" s="39">
        <f t="shared" si="132"/>
        <v>176767.4264</v>
      </c>
      <c r="C257" s="40">
        <f>SUM(H257)</f>
        <v>0</v>
      </c>
      <c r="D257" s="41">
        <f>E257</f>
        <v>0</v>
      </c>
      <c r="E257" s="40">
        <f>SUM(I257,K257,M257,O257,Q257,S257,U257,W257,Y257,AA257,AC257,AE257)</f>
        <v>0</v>
      </c>
      <c r="F257" s="39">
        <f>IFERROR(E257/B257*100,0)</f>
        <v>0</v>
      </c>
      <c r="G257" s="39">
        <f>IFERROR(E257/C257*100,0)</f>
        <v>0</v>
      </c>
      <c r="H257" s="33"/>
      <c r="I257" s="33"/>
      <c r="J257" s="33"/>
      <c r="K257" s="33"/>
      <c r="L257" s="33"/>
      <c r="M257" s="33"/>
      <c r="N257" s="33">
        <v>2523.9244399999998</v>
      </c>
      <c r="O257" s="33"/>
      <c r="P257" s="33">
        <v>14268.900390000001</v>
      </c>
      <c r="Q257" s="33"/>
      <c r="R257" s="33">
        <v>2974.40085</v>
      </c>
      <c r="S257" s="33"/>
      <c r="T257" s="33">
        <f>5948.80171</f>
        <v>5948.8017099999997</v>
      </c>
      <c r="U257" s="33"/>
      <c r="V257" s="33">
        <v>5948.8017099999997</v>
      </c>
      <c r="W257" s="33"/>
      <c r="X257" s="33">
        <v>8668.3521899999996</v>
      </c>
      <c r="Y257" s="33"/>
      <c r="Z257" s="33">
        <v>5948.8017099999997</v>
      </c>
      <c r="AA257" s="33"/>
      <c r="AB257" s="33">
        <v>12915.365830000001</v>
      </c>
      <c r="AC257" s="33"/>
      <c r="AD257" s="33">
        <v>117570.07756999999</v>
      </c>
      <c r="AE257" s="33"/>
      <c r="AF257" s="34"/>
      <c r="AG257" s="24">
        <f t="shared" si="127"/>
        <v>0</v>
      </c>
    </row>
    <row r="258" spans="1:33" x14ac:dyDescent="0.3">
      <c r="A258" s="38" t="s">
        <v>31</v>
      </c>
      <c r="B258" s="39">
        <f t="shared" si="132"/>
        <v>321789</v>
      </c>
      <c r="C258" s="40"/>
      <c r="D258" s="41"/>
      <c r="E258" s="40"/>
      <c r="F258" s="39"/>
      <c r="G258" s="39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>
        <v>10057.94</v>
      </c>
      <c r="AC258" s="33"/>
      <c r="AD258" s="33">
        <v>311731.06</v>
      </c>
      <c r="AE258" s="33"/>
      <c r="AF258" s="34"/>
      <c r="AG258" s="24">
        <f t="shared" si="127"/>
        <v>0</v>
      </c>
    </row>
    <row r="259" spans="1:33" ht="56.25" customHeight="1" x14ac:dyDescent="0.3">
      <c r="A259" s="20" t="s">
        <v>75</v>
      </c>
      <c r="B259" s="21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3"/>
      <c r="AG259" s="24">
        <f>B259-H259-J259-L259-N259-P259-R259-T259-V259-X259-Z259-AB259-AD259</f>
        <v>0</v>
      </c>
    </row>
    <row r="260" spans="1:33" x14ac:dyDescent="0.3">
      <c r="A260" s="25" t="s">
        <v>27</v>
      </c>
      <c r="B260" s="26">
        <f>B261+B262+B263+B264</f>
        <v>0</v>
      </c>
      <c r="C260" s="26">
        <f>C261+C262+C263+C264</f>
        <v>0</v>
      </c>
      <c r="D260" s="26">
        <f>D261+D262+D263+D264</f>
        <v>0</v>
      </c>
      <c r="E260" s="26">
        <f>E261+E262+E263+E264</f>
        <v>0</v>
      </c>
      <c r="F260" s="27">
        <f t="shared" ref="F260:F264" si="133">IFERROR(E260/B260*100,0)</f>
        <v>0</v>
      </c>
      <c r="G260" s="27">
        <f t="shared" ref="G260:G264" si="134">IFERROR(E260/C260*100,0)</f>
        <v>0</v>
      </c>
      <c r="H260" s="26">
        <f>H261+H262+H263+H264</f>
        <v>0</v>
      </c>
      <c r="I260" s="26">
        <f t="shared" ref="I260:AE260" si="135">I261+I262+I263+I264</f>
        <v>0</v>
      </c>
      <c r="J260" s="26">
        <f t="shared" si="135"/>
        <v>0</v>
      </c>
      <c r="K260" s="26">
        <f t="shared" si="135"/>
        <v>0</v>
      </c>
      <c r="L260" s="26">
        <f t="shared" si="135"/>
        <v>0</v>
      </c>
      <c r="M260" s="26">
        <f t="shared" si="135"/>
        <v>0</v>
      </c>
      <c r="N260" s="26">
        <f t="shared" si="135"/>
        <v>0</v>
      </c>
      <c r="O260" s="26">
        <f t="shared" si="135"/>
        <v>0</v>
      </c>
      <c r="P260" s="26">
        <f t="shared" si="135"/>
        <v>0</v>
      </c>
      <c r="Q260" s="26">
        <f t="shared" si="135"/>
        <v>0</v>
      </c>
      <c r="R260" s="26">
        <f t="shared" si="135"/>
        <v>0</v>
      </c>
      <c r="S260" s="26">
        <f t="shared" si="135"/>
        <v>0</v>
      </c>
      <c r="T260" s="26">
        <f t="shared" si="135"/>
        <v>0</v>
      </c>
      <c r="U260" s="26">
        <f t="shared" si="135"/>
        <v>0</v>
      </c>
      <c r="V260" s="26">
        <f t="shared" si="135"/>
        <v>0</v>
      </c>
      <c r="W260" s="26">
        <f t="shared" si="135"/>
        <v>0</v>
      </c>
      <c r="X260" s="26">
        <f t="shared" si="135"/>
        <v>0</v>
      </c>
      <c r="Y260" s="26">
        <f t="shared" si="135"/>
        <v>0</v>
      </c>
      <c r="Z260" s="26">
        <f t="shared" si="135"/>
        <v>0</v>
      </c>
      <c r="AA260" s="26">
        <f t="shared" si="135"/>
        <v>0</v>
      </c>
      <c r="AB260" s="26">
        <f t="shared" si="135"/>
        <v>0</v>
      </c>
      <c r="AC260" s="26">
        <f t="shared" si="135"/>
        <v>0</v>
      </c>
      <c r="AD260" s="26">
        <f t="shared" si="135"/>
        <v>0</v>
      </c>
      <c r="AE260" s="26">
        <f t="shared" si="135"/>
        <v>0</v>
      </c>
      <c r="AF260" s="23"/>
      <c r="AG260" s="24">
        <f t="shared" ref="AG260:AG264" si="136">B260-H260-J260-L260-N260-P260-R260-T260-V260-X260-Z260-AB260-AD260</f>
        <v>0</v>
      </c>
    </row>
    <row r="261" spans="1:33" x14ac:dyDescent="0.3">
      <c r="A261" s="28" t="s">
        <v>28</v>
      </c>
      <c r="B261" s="29">
        <f t="shared" ref="B261:B264" si="137">J261+L261+N261+P261+R261+T261+V261+X261+Z261+AB261+AD261+H261</f>
        <v>0</v>
      </c>
      <c r="C261" s="29">
        <f t="shared" ref="C261:C264" si="138">SUM(H261)</f>
        <v>0</v>
      </c>
      <c r="D261" s="29">
        <f t="shared" ref="D261:D264" si="139">E261</f>
        <v>0</v>
      </c>
      <c r="E261" s="29">
        <f t="shared" ref="E261:E264" si="140">SUM(I261,K261,M261,O261,Q261,S261,U261,W261,Y261,AA261,AC261,AE261)</f>
        <v>0</v>
      </c>
      <c r="F261" s="29">
        <f t="shared" si="133"/>
        <v>0</v>
      </c>
      <c r="G261" s="29">
        <f t="shared" si="134"/>
        <v>0</v>
      </c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3"/>
      <c r="AG261" s="24">
        <f t="shared" si="136"/>
        <v>0</v>
      </c>
    </row>
    <row r="262" spans="1:33" x14ac:dyDescent="0.3">
      <c r="A262" s="28" t="s">
        <v>29</v>
      </c>
      <c r="B262" s="29">
        <f t="shared" si="137"/>
        <v>0</v>
      </c>
      <c r="C262" s="29">
        <f t="shared" si="138"/>
        <v>0</v>
      </c>
      <c r="D262" s="29">
        <f t="shared" si="139"/>
        <v>0</v>
      </c>
      <c r="E262" s="29">
        <f t="shared" si="140"/>
        <v>0</v>
      </c>
      <c r="F262" s="29">
        <f t="shared" si="133"/>
        <v>0</v>
      </c>
      <c r="G262" s="29">
        <f t="shared" si="134"/>
        <v>0</v>
      </c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3"/>
      <c r="AG262" s="24">
        <f t="shared" si="136"/>
        <v>0</v>
      </c>
    </row>
    <row r="263" spans="1:33" x14ac:dyDescent="0.3">
      <c r="A263" s="28" t="s">
        <v>30</v>
      </c>
      <c r="B263" s="29">
        <f t="shared" si="137"/>
        <v>0</v>
      </c>
      <c r="C263" s="29">
        <f t="shared" si="138"/>
        <v>0</v>
      </c>
      <c r="D263" s="29">
        <f t="shared" si="139"/>
        <v>0</v>
      </c>
      <c r="E263" s="29">
        <f t="shared" si="140"/>
        <v>0</v>
      </c>
      <c r="F263" s="29">
        <f t="shared" si="133"/>
        <v>0</v>
      </c>
      <c r="G263" s="29">
        <f t="shared" si="134"/>
        <v>0</v>
      </c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3"/>
      <c r="AG263" s="24">
        <f t="shared" si="136"/>
        <v>0</v>
      </c>
    </row>
    <row r="264" spans="1:33" x14ac:dyDescent="0.3">
      <c r="A264" s="28" t="s">
        <v>31</v>
      </c>
      <c r="B264" s="29">
        <f t="shared" si="137"/>
        <v>0</v>
      </c>
      <c r="C264" s="29">
        <f t="shared" si="138"/>
        <v>0</v>
      </c>
      <c r="D264" s="29">
        <f t="shared" si="139"/>
        <v>0</v>
      </c>
      <c r="E264" s="29">
        <f t="shared" si="140"/>
        <v>0</v>
      </c>
      <c r="F264" s="29">
        <f t="shared" si="133"/>
        <v>0</v>
      </c>
      <c r="G264" s="29">
        <f t="shared" si="134"/>
        <v>0</v>
      </c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3"/>
      <c r="AG264" s="24">
        <f t="shared" si="136"/>
        <v>0</v>
      </c>
    </row>
    <row r="265" spans="1:33" x14ac:dyDescent="0.3">
      <c r="A265" s="16" t="s">
        <v>34</v>
      </c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8"/>
      <c r="AG265" s="24">
        <f t="shared" si="68"/>
        <v>0</v>
      </c>
    </row>
    <row r="266" spans="1:33" ht="56.25" x14ac:dyDescent="0.3">
      <c r="A266" s="20" t="s">
        <v>76</v>
      </c>
      <c r="B266" s="62"/>
      <c r="C266" s="63"/>
      <c r="D266" s="63"/>
      <c r="E266" s="63"/>
      <c r="F266" s="63"/>
      <c r="G266" s="63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23"/>
      <c r="AG266" s="24">
        <f t="shared" si="68"/>
        <v>0</v>
      </c>
    </row>
    <row r="267" spans="1:33" x14ac:dyDescent="0.3">
      <c r="A267" s="64" t="s">
        <v>27</v>
      </c>
      <c r="B267" s="26">
        <f>B268+B269+B270+B271</f>
        <v>66147</v>
      </c>
      <c r="C267" s="26">
        <f>C268+C269+C270+C271</f>
        <v>5906.3990000000003</v>
      </c>
      <c r="D267" s="26">
        <f>D268+D269+D270+D271</f>
        <v>4337.3</v>
      </c>
      <c r="E267" s="26">
        <f>E268+E269+E270+E271</f>
        <v>4337.3</v>
      </c>
      <c r="F267" s="29">
        <f>IFERROR(E267/B267*100,0)</f>
        <v>6.5570623006334383</v>
      </c>
      <c r="G267" s="29">
        <f>IFERROR(E267/C267*100,0)</f>
        <v>73.433914640714249</v>
      </c>
      <c r="H267" s="26">
        <f t="shared" ref="H267:AE267" si="141">H268+H269+H270+H271</f>
        <v>5906.3990000000003</v>
      </c>
      <c r="I267" s="26">
        <f t="shared" si="141"/>
        <v>4337.3</v>
      </c>
      <c r="J267" s="26">
        <f t="shared" si="141"/>
        <v>6597.6030000000001</v>
      </c>
      <c r="K267" s="26">
        <f t="shared" si="141"/>
        <v>0</v>
      </c>
      <c r="L267" s="26">
        <f t="shared" si="141"/>
        <v>5088.7889999999998</v>
      </c>
      <c r="M267" s="26">
        <f t="shared" si="141"/>
        <v>0</v>
      </c>
      <c r="N267" s="26">
        <f t="shared" si="141"/>
        <v>4554.3779999999997</v>
      </c>
      <c r="O267" s="26">
        <f t="shared" si="141"/>
        <v>0</v>
      </c>
      <c r="P267" s="26">
        <f t="shared" si="141"/>
        <v>10177.451000000001</v>
      </c>
      <c r="Q267" s="26">
        <f t="shared" si="141"/>
        <v>0</v>
      </c>
      <c r="R267" s="26">
        <f t="shared" si="141"/>
        <v>8613.0913999999993</v>
      </c>
      <c r="S267" s="26">
        <f t="shared" si="141"/>
        <v>0</v>
      </c>
      <c r="T267" s="26">
        <f t="shared" si="141"/>
        <v>4383.4030000000002</v>
      </c>
      <c r="U267" s="26">
        <f t="shared" si="141"/>
        <v>0</v>
      </c>
      <c r="V267" s="26">
        <f t="shared" si="141"/>
        <v>4911.7543999999998</v>
      </c>
      <c r="W267" s="26">
        <f t="shared" si="141"/>
        <v>0</v>
      </c>
      <c r="X267" s="26">
        <f t="shared" si="141"/>
        <v>3066.8019999999997</v>
      </c>
      <c r="Y267" s="26">
        <f t="shared" si="141"/>
        <v>0</v>
      </c>
      <c r="Z267" s="26">
        <f t="shared" si="141"/>
        <v>5205.683</v>
      </c>
      <c r="AA267" s="26">
        <f t="shared" si="141"/>
        <v>0</v>
      </c>
      <c r="AB267" s="26">
        <f t="shared" si="141"/>
        <v>3151.2849999999999</v>
      </c>
      <c r="AC267" s="26">
        <f t="shared" si="141"/>
        <v>0</v>
      </c>
      <c r="AD267" s="26">
        <f t="shared" si="141"/>
        <v>4490.3612000000003</v>
      </c>
      <c r="AE267" s="26">
        <f t="shared" si="141"/>
        <v>0</v>
      </c>
      <c r="AF267" s="23"/>
      <c r="AG267" s="24">
        <f t="shared" si="68"/>
        <v>9.0949470177292824E-12</v>
      </c>
    </row>
    <row r="268" spans="1:33" x14ac:dyDescent="0.3">
      <c r="A268" s="65" t="s">
        <v>28</v>
      </c>
      <c r="B268" s="29">
        <f t="shared" ref="B268:B271" si="142">J268+L268+N268+P268+R268+T268+V268+X268+Z268+AB268+AD268+H268</f>
        <v>0</v>
      </c>
      <c r="C268" s="29">
        <f t="shared" ref="C268:C271" si="143">SUM(H268)</f>
        <v>0</v>
      </c>
      <c r="D268" s="29">
        <f t="shared" ref="D268:D271" si="144">E268</f>
        <v>0</v>
      </c>
      <c r="E268" s="29">
        <f t="shared" ref="E268:E271" si="145">SUM(I268,K268,M268,O268,Q268,S268,U268,W268,Y268,AA268,AC268,AE268)</f>
        <v>0</v>
      </c>
      <c r="F268" s="29">
        <f t="shared" ref="F268:F269" si="146">IFERROR(E268/B268*100,0)</f>
        <v>0</v>
      </c>
      <c r="G268" s="29">
        <f t="shared" ref="G268:G269" si="147">IFERROR(E268/C268*100,0)</f>
        <v>0</v>
      </c>
      <c r="H268" s="29">
        <f>H274+H280+H286</f>
        <v>0</v>
      </c>
      <c r="I268" s="29">
        <f t="shared" ref="I268:AE271" si="148">I274+I280+I286</f>
        <v>0</v>
      </c>
      <c r="J268" s="29">
        <f t="shared" si="148"/>
        <v>0</v>
      </c>
      <c r="K268" s="29">
        <f t="shared" si="148"/>
        <v>0</v>
      </c>
      <c r="L268" s="29">
        <f t="shared" si="148"/>
        <v>0</v>
      </c>
      <c r="M268" s="29">
        <f t="shared" si="148"/>
        <v>0</v>
      </c>
      <c r="N268" s="29">
        <f t="shared" si="148"/>
        <v>0</v>
      </c>
      <c r="O268" s="29">
        <f t="shared" si="148"/>
        <v>0</v>
      </c>
      <c r="P268" s="29">
        <f t="shared" si="148"/>
        <v>0</v>
      </c>
      <c r="Q268" s="29">
        <f t="shared" si="148"/>
        <v>0</v>
      </c>
      <c r="R268" s="29">
        <f t="shared" si="148"/>
        <v>0</v>
      </c>
      <c r="S268" s="29">
        <f t="shared" si="148"/>
        <v>0</v>
      </c>
      <c r="T268" s="29">
        <f t="shared" si="148"/>
        <v>0</v>
      </c>
      <c r="U268" s="29">
        <f t="shared" si="148"/>
        <v>0</v>
      </c>
      <c r="V268" s="29">
        <f t="shared" si="148"/>
        <v>0</v>
      </c>
      <c r="W268" s="29">
        <f t="shared" si="148"/>
        <v>0</v>
      </c>
      <c r="X268" s="29">
        <f t="shared" si="148"/>
        <v>0</v>
      </c>
      <c r="Y268" s="29">
        <f t="shared" si="148"/>
        <v>0</v>
      </c>
      <c r="Z268" s="29">
        <f t="shared" si="148"/>
        <v>0</v>
      </c>
      <c r="AA268" s="29">
        <f t="shared" si="148"/>
        <v>0</v>
      </c>
      <c r="AB268" s="29">
        <f t="shared" si="148"/>
        <v>0</v>
      </c>
      <c r="AC268" s="29">
        <f t="shared" si="148"/>
        <v>0</v>
      </c>
      <c r="AD268" s="29">
        <f t="shared" si="148"/>
        <v>0</v>
      </c>
      <c r="AE268" s="29">
        <f t="shared" si="148"/>
        <v>0</v>
      </c>
      <c r="AF268" s="23"/>
      <c r="AG268" s="24">
        <f t="shared" si="68"/>
        <v>0</v>
      </c>
    </row>
    <row r="269" spans="1:33" x14ac:dyDescent="0.3">
      <c r="A269" s="65" t="s">
        <v>29</v>
      </c>
      <c r="B269" s="29">
        <f t="shared" si="142"/>
        <v>0</v>
      </c>
      <c r="C269" s="29">
        <f t="shared" si="143"/>
        <v>0</v>
      </c>
      <c r="D269" s="29">
        <f t="shared" si="144"/>
        <v>0</v>
      </c>
      <c r="E269" s="29">
        <f t="shared" si="145"/>
        <v>0</v>
      </c>
      <c r="F269" s="29">
        <f t="shared" si="146"/>
        <v>0</v>
      </c>
      <c r="G269" s="29">
        <f t="shared" si="147"/>
        <v>0</v>
      </c>
      <c r="H269" s="29">
        <f t="shared" ref="H269:W271" si="149">H275+H281+H287</f>
        <v>0</v>
      </c>
      <c r="I269" s="29">
        <f t="shared" si="149"/>
        <v>0</v>
      </c>
      <c r="J269" s="29">
        <f t="shared" si="149"/>
        <v>0</v>
      </c>
      <c r="K269" s="29">
        <f t="shared" si="149"/>
        <v>0</v>
      </c>
      <c r="L269" s="29">
        <f t="shared" si="149"/>
        <v>0</v>
      </c>
      <c r="M269" s="29">
        <f t="shared" si="149"/>
        <v>0</v>
      </c>
      <c r="N269" s="29">
        <f t="shared" si="149"/>
        <v>0</v>
      </c>
      <c r="O269" s="29">
        <f t="shared" si="149"/>
        <v>0</v>
      </c>
      <c r="P269" s="29">
        <f t="shared" si="149"/>
        <v>0</v>
      </c>
      <c r="Q269" s="29">
        <f t="shared" si="149"/>
        <v>0</v>
      </c>
      <c r="R269" s="29">
        <f t="shared" si="149"/>
        <v>0</v>
      </c>
      <c r="S269" s="29">
        <f t="shared" si="149"/>
        <v>0</v>
      </c>
      <c r="T269" s="29">
        <f t="shared" si="149"/>
        <v>0</v>
      </c>
      <c r="U269" s="29">
        <f t="shared" si="149"/>
        <v>0</v>
      </c>
      <c r="V269" s="29">
        <f t="shared" si="149"/>
        <v>0</v>
      </c>
      <c r="W269" s="29">
        <f t="shared" si="149"/>
        <v>0</v>
      </c>
      <c r="X269" s="29">
        <f t="shared" si="148"/>
        <v>0</v>
      </c>
      <c r="Y269" s="29">
        <f t="shared" si="148"/>
        <v>0</v>
      </c>
      <c r="Z269" s="29">
        <f t="shared" si="148"/>
        <v>0</v>
      </c>
      <c r="AA269" s="29">
        <f t="shared" si="148"/>
        <v>0</v>
      </c>
      <c r="AB269" s="29">
        <f t="shared" si="148"/>
        <v>0</v>
      </c>
      <c r="AC269" s="29">
        <f t="shared" si="148"/>
        <v>0</v>
      </c>
      <c r="AD269" s="29">
        <f t="shared" si="148"/>
        <v>0</v>
      </c>
      <c r="AE269" s="29">
        <f t="shared" si="148"/>
        <v>0</v>
      </c>
      <c r="AF269" s="23"/>
      <c r="AG269" s="24">
        <f t="shared" si="68"/>
        <v>0</v>
      </c>
    </row>
    <row r="270" spans="1:33" x14ac:dyDescent="0.3">
      <c r="A270" s="65" t="s">
        <v>30</v>
      </c>
      <c r="B270" s="29">
        <f t="shared" si="142"/>
        <v>66147</v>
      </c>
      <c r="C270" s="29">
        <f t="shared" si="143"/>
        <v>5906.3990000000003</v>
      </c>
      <c r="D270" s="29">
        <f t="shared" si="144"/>
        <v>4337.3</v>
      </c>
      <c r="E270" s="29">
        <f t="shared" si="145"/>
        <v>4337.3</v>
      </c>
      <c r="F270" s="29">
        <f>IFERROR(E270/B270*100,0)</f>
        <v>6.5570623006334383</v>
      </c>
      <c r="G270" s="29">
        <f>IFERROR(E270/C270*100,0)</f>
        <v>73.433914640714249</v>
      </c>
      <c r="H270" s="29">
        <f t="shared" si="149"/>
        <v>5906.3990000000003</v>
      </c>
      <c r="I270" s="29">
        <f t="shared" si="148"/>
        <v>4337.3</v>
      </c>
      <c r="J270" s="29">
        <f t="shared" si="148"/>
        <v>6597.6030000000001</v>
      </c>
      <c r="K270" s="29">
        <f t="shared" si="148"/>
        <v>0</v>
      </c>
      <c r="L270" s="29">
        <f t="shared" si="148"/>
        <v>5088.7889999999998</v>
      </c>
      <c r="M270" s="29">
        <f t="shared" si="148"/>
        <v>0</v>
      </c>
      <c r="N270" s="29">
        <f t="shared" si="148"/>
        <v>4554.3779999999997</v>
      </c>
      <c r="O270" s="29">
        <f t="shared" si="148"/>
        <v>0</v>
      </c>
      <c r="P270" s="29">
        <f t="shared" si="148"/>
        <v>10177.451000000001</v>
      </c>
      <c r="Q270" s="29">
        <f t="shared" si="148"/>
        <v>0</v>
      </c>
      <c r="R270" s="29">
        <f t="shared" si="148"/>
        <v>8613.0913999999993</v>
      </c>
      <c r="S270" s="29">
        <f t="shared" si="148"/>
        <v>0</v>
      </c>
      <c r="T270" s="29">
        <f t="shared" si="148"/>
        <v>4383.4030000000002</v>
      </c>
      <c r="U270" s="29">
        <f t="shared" si="148"/>
        <v>0</v>
      </c>
      <c r="V270" s="29">
        <f t="shared" si="148"/>
        <v>4911.7543999999998</v>
      </c>
      <c r="W270" s="29">
        <f t="shared" si="148"/>
        <v>0</v>
      </c>
      <c r="X270" s="29">
        <f t="shared" si="148"/>
        <v>3066.8019999999997</v>
      </c>
      <c r="Y270" s="29">
        <f t="shared" si="148"/>
        <v>0</v>
      </c>
      <c r="Z270" s="29">
        <f t="shared" si="148"/>
        <v>5205.683</v>
      </c>
      <c r="AA270" s="29">
        <f t="shared" si="148"/>
        <v>0</v>
      </c>
      <c r="AB270" s="29">
        <f t="shared" si="148"/>
        <v>3151.2849999999999</v>
      </c>
      <c r="AC270" s="29">
        <f t="shared" si="148"/>
        <v>0</v>
      </c>
      <c r="AD270" s="29">
        <f t="shared" si="148"/>
        <v>4490.3612000000003</v>
      </c>
      <c r="AE270" s="29">
        <f t="shared" si="148"/>
        <v>0</v>
      </c>
      <c r="AF270" s="23"/>
      <c r="AG270" s="24">
        <f t="shared" si="68"/>
        <v>9.0949470177292824E-12</v>
      </c>
    </row>
    <row r="271" spans="1:33" x14ac:dyDescent="0.3">
      <c r="A271" s="65" t="s">
        <v>31</v>
      </c>
      <c r="B271" s="29">
        <f t="shared" si="142"/>
        <v>0</v>
      </c>
      <c r="C271" s="29">
        <f t="shared" si="143"/>
        <v>0</v>
      </c>
      <c r="D271" s="29">
        <f t="shared" si="144"/>
        <v>0</v>
      </c>
      <c r="E271" s="29">
        <f t="shared" si="145"/>
        <v>0</v>
      </c>
      <c r="F271" s="29">
        <f t="shared" ref="F271" si="150">IFERROR(E271/B271*100,0)</f>
        <v>0</v>
      </c>
      <c r="G271" s="29">
        <f t="shared" ref="G271" si="151">IFERROR(E271/C271*100,0)</f>
        <v>0</v>
      </c>
      <c r="H271" s="29">
        <f t="shared" si="149"/>
        <v>0</v>
      </c>
      <c r="I271" s="29">
        <f t="shared" si="148"/>
        <v>0</v>
      </c>
      <c r="J271" s="29">
        <f t="shared" si="148"/>
        <v>0</v>
      </c>
      <c r="K271" s="29">
        <f t="shared" si="148"/>
        <v>0</v>
      </c>
      <c r="L271" s="29">
        <f t="shared" si="148"/>
        <v>0</v>
      </c>
      <c r="M271" s="29">
        <f t="shared" si="148"/>
        <v>0</v>
      </c>
      <c r="N271" s="29">
        <f t="shared" si="148"/>
        <v>0</v>
      </c>
      <c r="O271" s="29">
        <f t="shared" si="148"/>
        <v>0</v>
      </c>
      <c r="P271" s="29">
        <f t="shared" si="148"/>
        <v>0</v>
      </c>
      <c r="Q271" s="29">
        <f t="shared" si="148"/>
        <v>0</v>
      </c>
      <c r="R271" s="29">
        <f t="shared" si="148"/>
        <v>0</v>
      </c>
      <c r="S271" s="29">
        <f t="shared" si="148"/>
        <v>0</v>
      </c>
      <c r="T271" s="29">
        <f t="shared" si="148"/>
        <v>0</v>
      </c>
      <c r="U271" s="29">
        <f t="shared" si="148"/>
        <v>0</v>
      </c>
      <c r="V271" s="29">
        <f t="shared" si="148"/>
        <v>0</v>
      </c>
      <c r="W271" s="29">
        <f t="shared" si="148"/>
        <v>0</v>
      </c>
      <c r="X271" s="29">
        <f t="shared" si="148"/>
        <v>0</v>
      </c>
      <c r="Y271" s="29">
        <f t="shared" si="148"/>
        <v>0</v>
      </c>
      <c r="Z271" s="29">
        <f t="shared" si="148"/>
        <v>0</v>
      </c>
      <c r="AA271" s="29">
        <f t="shared" si="148"/>
        <v>0</v>
      </c>
      <c r="AB271" s="29">
        <f t="shared" si="148"/>
        <v>0</v>
      </c>
      <c r="AC271" s="29">
        <f t="shared" si="148"/>
        <v>0</v>
      </c>
      <c r="AD271" s="29">
        <f t="shared" si="148"/>
        <v>0</v>
      </c>
      <c r="AE271" s="29">
        <f t="shared" si="148"/>
        <v>0</v>
      </c>
      <c r="AF271" s="23"/>
      <c r="AG271" s="24">
        <f t="shared" si="68"/>
        <v>0</v>
      </c>
    </row>
    <row r="272" spans="1:33" ht="93" customHeight="1" x14ac:dyDescent="0.3">
      <c r="A272" s="30" t="s">
        <v>77</v>
      </c>
      <c r="B272" s="31"/>
      <c r="C272" s="32"/>
      <c r="D272" s="32"/>
      <c r="E272" s="32"/>
      <c r="F272" s="32"/>
      <c r="G272" s="32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4"/>
      <c r="AG272" s="24">
        <f t="shared" si="68"/>
        <v>0</v>
      </c>
    </row>
    <row r="273" spans="1:33" x14ac:dyDescent="0.3">
      <c r="A273" s="35" t="s">
        <v>27</v>
      </c>
      <c r="B273" s="36">
        <f>B275+B276+B274+B277</f>
        <v>49088.500000000007</v>
      </c>
      <c r="C273" s="36">
        <f>C275+C276+C274+C277</f>
        <v>4939</v>
      </c>
      <c r="D273" s="37">
        <f>D275+D276+D274+D277</f>
        <v>3369.9</v>
      </c>
      <c r="E273" s="36">
        <f>E275+E276+E274+E277</f>
        <v>3369.9</v>
      </c>
      <c r="F273" s="36">
        <f>IFERROR(E273/B273*100,0)</f>
        <v>6.8649480020778793</v>
      </c>
      <c r="G273" s="36">
        <f>IFERROR(E273/C273*100,0)</f>
        <v>68.230411014375377</v>
      </c>
      <c r="H273" s="36">
        <f t="shared" ref="H273:AE273" si="152">H275+H276+H274+H277</f>
        <v>4939</v>
      </c>
      <c r="I273" s="36">
        <f t="shared" si="152"/>
        <v>3369.9</v>
      </c>
      <c r="J273" s="36">
        <f t="shared" si="152"/>
        <v>2619</v>
      </c>
      <c r="K273" s="36">
        <f t="shared" si="152"/>
        <v>0</v>
      </c>
      <c r="L273" s="36">
        <f t="shared" si="152"/>
        <v>3930</v>
      </c>
      <c r="M273" s="36">
        <f t="shared" si="152"/>
        <v>0</v>
      </c>
      <c r="N273" s="36">
        <f t="shared" si="152"/>
        <v>3420.2</v>
      </c>
      <c r="O273" s="36">
        <f t="shared" si="152"/>
        <v>0</v>
      </c>
      <c r="P273" s="36">
        <f t="shared" si="152"/>
        <v>8062</v>
      </c>
      <c r="Q273" s="36">
        <f t="shared" si="152"/>
        <v>0</v>
      </c>
      <c r="R273" s="36">
        <f t="shared" si="152"/>
        <v>7265.0883999999996</v>
      </c>
      <c r="S273" s="36">
        <f t="shared" si="152"/>
        <v>0</v>
      </c>
      <c r="T273" s="36">
        <f t="shared" si="152"/>
        <v>3461</v>
      </c>
      <c r="U273" s="36">
        <f t="shared" si="152"/>
        <v>0</v>
      </c>
      <c r="V273" s="36">
        <f t="shared" si="152"/>
        <v>3890.1163999999999</v>
      </c>
      <c r="W273" s="36">
        <f t="shared" si="152"/>
        <v>0</v>
      </c>
      <c r="X273" s="36">
        <f t="shared" si="152"/>
        <v>2024</v>
      </c>
      <c r="Y273" s="36">
        <f t="shared" si="152"/>
        <v>0</v>
      </c>
      <c r="Z273" s="36">
        <f t="shared" si="152"/>
        <v>4084</v>
      </c>
      <c r="AA273" s="36">
        <f t="shared" si="152"/>
        <v>0</v>
      </c>
      <c r="AB273" s="36">
        <f t="shared" si="152"/>
        <v>1969</v>
      </c>
      <c r="AC273" s="36">
        <f t="shared" si="152"/>
        <v>0</v>
      </c>
      <c r="AD273" s="36">
        <f t="shared" si="152"/>
        <v>3425.0952000000002</v>
      </c>
      <c r="AE273" s="36">
        <f t="shared" si="152"/>
        <v>0</v>
      </c>
      <c r="AF273" s="34"/>
      <c r="AG273" s="24">
        <f t="shared" si="68"/>
        <v>1.0459189070388675E-11</v>
      </c>
    </row>
    <row r="274" spans="1:33" x14ac:dyDescent="0.3">
      <c r="A274" s="38" t="s">
        <v>28</v>
      </c>
      <c r="B274" s="39">
        <f t="shared" ref="B274:B276" si="153">J274+L274+N274+P274+R274+T274+V274+X274+Z274+AB274+AD274+H274</f>
        <v>0</v>
      </c>
      <c r="C274" s="40">
        <f>SUM(H274)</f>
        <v>0</v>
      </c>
      <c r="D274" s="41">
        <f>E274</f>
        <v>0</v>
      </c>
      <c r="E274" s="40">
        <f>SUM(I274,K274,M274,O274,Q274,S274,U274,W274,Y274,AA274,AC274,AE274)</f>
        <v>0</v>
      </c>
      <c r="F274" s="39">
        <f>IFERROR(E274/B274*100,0)</f>
        <v>0</v>
      </c>
      <c r="G274" s="39">
        <f>IFERROR(E274/C274*100,0)</f>
        <v>0</v>
      </c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4"/>
      <c r="AG274" s="24">
        <f t="shared" si="68"/>
        <v>0</v>
      </c>
    </row>
    <row r="275" spans="1:33" x14ac:dyDescent="0.3">
      <c r="A275" s="38" t="s">
        <v>29</v>
      </c>
      <c r="B275" s="39">
        <f t="shared" si="153"/>
        <v>0</v>
      </c>
      <c r="C275" s="40">
        <f>SUM(H275)</f>
        <v>0</v>
      </c>
      <c r="D275" s="41">
        <f>E275</f>
        <v>0</v>
      </c>
      <c r="E275" s="40">
        <f>SUM(I275,K275,M275,O275,Q275,S275,U275,W275,Y275,AA275,AC275,AE275)</f>
        <v>0</v>
      </c>
      <c r="F275" s="39">
        <f>IFERROR(E275/B275*100,0)</f>
        <v>0</v>
      </c>
      <c r="G275" s="39">
        <f>IFERROR(E275/C275*100,0)</f>
        <v>0</v>
      </c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4"/>
      <c r="AG275" s="24">
        <f t="shared" si="68"/>
        <v>0</v>
      </c>
    </row>
    <row r="276" spans="1:33" x14ac:dyDescent="0.3">
      <c r="A276" s="38" t="s">
        <v>30</v>
      </c>
      <c r="B276" s="39">
        <f t="shared" si="153"/>
        <v>49088.500000000007</v>
      </c>
      <c r="C276" s="40">
        <f>SUM(H276)</f>
        <v>4939</v>
      </c>
      <c r="D276" s="41">
        <f>E276</f>
        <v>3369.9</v>
      </c>
      <c r="E276" s="40">
        <f>SUM(I276,K276,M276,O276,Q276,S276,U276,W276,Y276,AA276,AC276,AE276)</f>
        <v>3369.9</v>
      </c>
      <c r="F276" s="39">
        <f>IFERROR(E276/B276*100,0)</f>
        <v>6.8649480020778793</v>
      </c>
      <c r="G276" s="39">
        <f>IFERROR(E276/C276*100,0)</f>
        <v>68.230411014375377</v>
      </c>
      <c r="H276" s="33">
        <v>4939</v>
      </c>
      <c r="I276" s="33">
        <v>3369.9</v>
      </c>
      <c r="J276" s="33">
        <v>2619</v>
      </c>
      <c r="K276" s="33"/>
      <c r="L276" s="33">
        <v>3930</v>
      </c>
      <c r="M276" s="33"/>
      <c r="N276" s="33">
        <v>3420.2</v>
      </c>
      <c r="O276" s="33"/>
      <c r="P276" s="33">
        <v>8062</v>
      </c>
      <c r="Q276" s="33"/>
      <c r="R276" s="33">
        <v>7265.0883999999996</v>
      </c>
      <c r="S276" s="33"/>
      <c r="T276" s="33">
        <v>3461</v>
      </c>
      <c r="U276" s="33"/>
      <c r="V276" s="33">
        <v>3890.1163999999999</v>
      </c>
      <c r="W276" s="33"/>
      <c r="X276" s="33">
        <v>2024</v>
      </c>
      <c r="Y276" s="33"/>
      <c r="Z276" s="33">
        <v>4084</v>
      </c>
      <c r="AA276" s="33"/>
      <c r="AB276" s="33">
        <v>1969</v>
      </c>
      <c r="AC276" s="33"/>
      <c r="AD276" s="33">
        <v>3425.0952000000002</v>
      </c>
      <c r="AE276" s="33"/>
      <c r="AF276" s="34"/>
      <c r="AG276" s="24">
        <f t="shared" si="68"/>
        <v>1.0459189070388675E-11</v>
      </c>
    </row>
    <row r="277" spans="1:33" x14ac:dyDescent="0.3">
      <c r="A277" s="38" t="s">
        <v>31</v>
      </c>
      <c r="B277" s="39"/>
      <c r="C277" s="40"/>
      <c r="D277" s="41"/>
      <c r="E277" s="40"/>
      <c r="F277" s="39"/>
      <c r="G277" s="39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4"/>
      <c r="AG277" s="24">
        <f t="shared" si="68"/>
        <v>0</v>
      </c>
    </row>
    <row r="278" spans="1:33" ht="41.25" customHeight="1" x14ac:dyDescent="0.3">
      <c r="A278" s="30" t="s">
        <v>78</v>
      </c>
      <c r="B278" s="31"/>
      <c r="C278" s="32"/>
      <c r="D278" s="32"/>
      <c r="E278" s="32"/>
      <c r="F278" s="32"/>
      <c r="G278" s="32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4"/>
      <c r="AG278" s="24">
        <f t="shared" si="68"/>
        <v>0</v>
      </c>
    </row>
    <row r="279" spans="1:33" x14ac:dyDescent="0.3">
      <c r="A279" s="35" t="s">
        <v>27</v>
      </c>
      <c r="B279" s="36">
        <f>B281+B282+B280+B283</f>
        <v>100</v>
      </c>
      <c r="C279" s="36">
        <f>C281+C282+C280+C283</f>
        <v>0</v>
      </c>
      <c r="D279" s="37">
        <f>D281+D282+D280+D283</f>
        <v>0</v>
      </c>
      <c r="E279" s="36">
        <f>E281+E282+E280+E283</f>
        <v>0</v>
      </c>
      <c r="F279" s="36">
        <f>IFERROR(E279/B279*100,0)</f>
        <v>0</v>
      </c>
      <c r="G279" s="36">
        <f>IFERROR(E279/C279*100,0)</f>
        <v>0</v>
      </c>
      <c r="H279" s="36">
        <f t="shared" ref="H279:AE279" si="154">H281+H282+H280+H283</f>
        <v>0</v>
      </c>
      <c r="I279" s="36">
        <f t="shared" si="154"/>
        <v>0</v>
      </c>
      <c r="J279" s="36">
        <f t="shared" si="154"/>
        <v>40</v>
      </c>
      <c r="K279" s="36">
        <f t="shared" si="154"/>
        <v>0</v>
      </c>
      <c r="L279" s="36">
        <f t="shared" si="154"/>
        <v>0</v>
      </c>
      <c r="M279" s="36">
        <f t="shared" si="154"/>
        <v>0</v>
      </c>
      <c r="N279" s="36">
        <f t="shared" si="154"/>
        <v>0</v>
      </c>
      <c r="O279" s="36">
        <f t="shared" si="154"/>
        <v>0</v>
      </c>
      <c r="P279" s="36">
        <f t="shared" si="154"/>
        <v>0</v>
      </c>
      <c r="Q279" s="36">
        <f t="shared" si="154"/>
        <v>0</v>
      </c>
      <c r="R279" s="36">
        <f t="shared" si="154"/>
        <v>0</v>
      </c>
      <c r="S279" s="36">
        <f t="shared" si="154"/>
        <v>0</v>
      </c>
      <c r="T279" s="36">
        <f t="shared" si="154"/>
        <v>0</v>
      </c>
      <c r="U279" s="36">
        <f t="shared" si="154"/>
        <v>0</v>
      </c>
      <c r="V279" s="36">
        <f t="shared" si="154"/>
        <v>40</v>
      </c>
      <c r="W279" s="36">
        <f t="shared" si="154"/>
        <v>0</v>
      </c>
      <c r="X279" s="36">
        <f t="shared" si="154"/>
        <v>0</v>
      </c>
      <c r="Y279" s="36">
        <f t="shared" si="154"/>
        <v>0</v>
      </c>
      <c r="Z279" s="36">
        <f t="shared" si="154"/>
        <v>0</v>
      </c>
      <c r="AA279" s="36">
        <f t="shared" si="154"/>
        <v>0</v>
      </c>
      <c r="AB279" s="36">
        <f t="shared" si="154"/>
        <v>20</v>
      </c>
      <c r="AC279" s="36">
        <f t="shared" si="154"/>
        <v>0</v>
      </c>
      <c r="AD279" s="36">
        <f t="shared" si="154"/>
        <v>0</v>
      </c>
      <c r="AE279" s="36">
        <f t="shared" si="154"/>
        <v>0</v>
      </c>
      <c r="AF279" s="34"/>
      <c r="AG279" s="24">
        <f t="shared" si="68"/>
        <v>0</v>
      </c>
    </row>
    <row r="280" spans="1:33" x14ac:dyDescent="0.3">
      <c r="A280" s="38" t="s">
        <v>28</v>
      </c>
      <c r="B280" s="39">
        <f t="shared" ref="B280:B282" si="155">J280+L280+N280+P280+R280+T280+V280+X280+Z280+AB280+AD280+H280</f>
        <v>0</v>
      </c>
      <c r="C280" s="40">
        <f>SUM(H280)</f>
        <v>0</v>
      </c>
      <c r="D280" s="41">
        <f>E280</f>
        <v>0</v>
      </c>
      <c r="E280" s="40">
        <f>SUM(I280,K280,M280,O280,Q280,S280,U280,W280,Y280,AA280,AC280,AE280)</f>
        <v>0</v>
      </c>
      <c r="F280" s="39">
        <f>IFERROR(E280/B280*100,0)</f>
        <v>0</v>
      </c>
      <c r="G280" s="39">
        <f>IFERROR(E280/C280*100,0)</f>
        <v>0</v>
      </c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4"/>
      <c r="AG280" s="24">
        <f t="shared" si="68"/>
        <v>0</v>
      </c>
    </row>
    <row r="281" spans="1:33" x14ac:dyDescent="0.3">
      <c r="A281" s="38" t="s">
        <v>29</v>
      </c>
      <c r="B281" s="39">
        <f t="shared" si="155"/>
        <v>0</v>
      </c>
      <c r="C281" s="40">
        <f>SUM(H281)</f>
        <v>0</v>
      </c>
      <c r="D281" s="41">
        <f>E281</f>
        <v>0</v>
      </c>
      <c r="E281" s="40">
        <f>SUM(I281,K281,M281,O281,Q281,S281,U281,W281,Y281,AA281,AC281,AE281)</f>
        <v>0</v>
      </c>
      <c r="F281" s="39">
        <f>IFERROR(E281/B281*100,0)</f>
        <v>0</v>
      </c>
      <c r="G281" s="39">
        <f>IFERROR(E281/C281*100,0)</f>
        <v>0</v>
      </c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4"/>
      <c r="AG281" s="24">
        <f t="shared" si="68"/>
        <v>0</v>
      </c>
    </row>
    <row r="282" spans="1:33" x14ac:dyDescent="0.3">
      <c r="A282" s="38" t="s">
        <v>30</v>
      </c>
      <c r="B282" s="39">
        <f t="shared" si="155"/>
        <v>100</v>
      </c>
      <c r="C282" s="40">
        <f>SUM(H282)</f>
        <v>0</v>
      </c>
      <c r="D282" s="41">
        <f>E282</f>
        <v>0</v>
      </c>
      <c r="E282" s="40">
        <f>SUM(I282,K282,M282,O282,Q282,S282,U282,W282,Y282,AA282,AC282,AE282)</f>
        <v>0</v>
      </c>
      <c r="F282" s="39">
        <f>IFERROR(E282/B282*100,0)</f>
        <v>0</v>
      </c>
      <c r="G282" s="39">
        <f>IFERROR(E282/C282*100,0)</f>
        <v>0</v>
      </c>
      <c r="H282" s="33"/>
      <c r="I282" s="33"/>
      <c r="J282" s="33">
        <v>40</v>
      </c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>
        <v>40</v>
      </c>
      <c r="W282" s="33"/>
      <c r="X282" s="33"/>
      <c r="Y282" s="33"/>
      <c r="Z282" s="33"/>
      <c r="AA282" s="33"/>
      <c r="AB282" s="33">
        <v>20</v>
      </c>
      <c r="AC282" s="33"/>
      <c r="AD282" s="33"/>
      <c r="AE282" s="33"/>
      <c r="AF282" s="34"/>
      <c r="AG282" s="24">
        <f t="shared" si="68"/>
        <v>0</v>
      </c>
    </row>
    <row r="283" spans="1:33" x14ac:dyDescent="0.3">
      <c r="A283" s="38" t="s">
        <v>31</v>
      </c>
      <c r="B283" s="39"/>
      <c r="C283" s="40"/>
      <c r="D283" s="41"/>
      <c r="E283" s="40"/>
      <c r="F283" s="39"/>
      <c r="G283" s="39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4"/>
      <c r="AG283" s="24">
        <f t="shared" si="68"/>
        <v>0</v>
      </c>
    </row>
    <row r="284" spans="1:33" ht="83.25" customHeight="1" x14ac:dyDescent="0.3">
      <c r="A284" s="30" t="s">
        <v>79</v>
      </c>
      <c r="B284" s="31"/>
      <c r="C284" s="32"/>
      <c r="D284" s="32"/>
      <c r="E284" s="32"/>
      <c r="F284" s="32"/>
      <c r="G284" s="32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4"/>
      <c r="AG284" s="24">
        <f t="shared" si="68"/>
        <v>0</v>
      </c>
    </row>
    <row r="285" spans="1:33" x14ac:dyDescent="0.3">
      <c r="A285" s="35" t="s">
        <v>27</v>
      </c>
      <c r="B285" s="36">
        <f>B287+B288+B286+B289</f>
        <v>16958.500000000004</v>
      </c>
      <c r="C285" s="36">
        <f>C287+C288+C286+C289</f>
        <v>967.399</v>
      </c>
      <c r="D285" s="37">
        <f>D287+D288+D286+D289</f>
        <v>967.4</v>
      </c>
      <c r="E285" s="36">
        <f>E287+E288+E286+E289</f>
        <v>967.4</v>
      </c>
      <c r="F285" s="36">
        <f>IFERROR(E285/B285*100,0)</f>
        <v>5.7045139605507549</v>
      </c>
      <c r="G285" s="36">
        <f>IFERROR(E285/C285*100,0)</f>
        <v>100.00010336996421</v>
      </c>
      <c r="H285" s="36">
        <f t="shared" ref="H285:AE285" si="156">H287+H288+H286+H289</f>
        <v>967.399</v>
      </c>
      <c r="I285" s="36">
        <f t="shared" si="156"/>
        <v>967.4</v>
      </c>
      <c r="J285" s="36">
        <f t="shared" si="156"/>
        <v>3938.6030000000001</v>
      </c>
      <c r="K285" s="36">
        <f t="shared" si="156"/>
        <v>0</v>
      </c>
      <c r="L285" s="36">
        <f t="shared" si="156"/>
        <v>1158.789</v>
      </c>
      <c r="M285" s="36">
        <f t="shared" si="156"/>
        <v>0</v>
      </c>
      <c r="N285" s="36">
        <f t="shared" si="156"/>
        <v>1134.1780000000001</v>
      </c>
      <c r="O285" s="36">
        <f t="shared" si="156"/>
        <v>0</v>
      </c>
      <c r="P285" s="36">
        <f t="shared" si="156"/>
        <v>2115.451</v>
      </c>
      <c r="Q285" s="36">
        <f t="shared" si="156"/>
        <v>0</v>
      </c>
      <c r="R285" s="36">
        <f t="shared" si="156"/>
        <v>1348.0029999999999</v>
      </c>
      <c r="S285" s="36">
        <f t="shared" si="156"/>
        <v>0</v>
      </c>
      <c r="T285" s="36">
        <f t="shared" si="156"/>
        <v>922.40300000000002</v>
      </c>
      <c r="U285" s="36">
        <f t="shared" si="156"/>
        <v>0</v>
      </c>
      <c r="V285" s="36">
        <f t="shared" si="156"/>
        <v>981.63800000000003</v>
      </c>
      <c r="W285" s="36">
        <f t="shared" si="156"/>
        <v>0</v>
      </c>
      <c r="X285" s="36">
        <f t="shared" si="156"/>
        <v>1042.8019999999999</v>
      </c>
      <c r="Y285" s="36">
        <f t="shared" si="156"/>
        <v>0</v>
      </c>
      <c r="Z285" s="36">
        <f t="shared" si="156"/>
        <v>1121.683</v>
      </c>
      <c r="AA285" s="36">
        <f t="shared" si="156"/>
        <v>0</v>
      </c>
      <c r="AB285" s="36">
        <f t="shared" si="156"/>
        <v>1162.2850000000001</v>
      </c>
      <c r="AC285" s="36">
        <f t="shared" si="156"/>
        <v>0</v>
      </c>
      <c r="AD285" s="36">
        <f t="shared" si="156"/>
        <v>1065.2660000000001</v>
      </c>
      <c r="AE285" s="36">
        <f t="shared" si="156"/>
        <v>0</v>
      </c>
      <c r="AF285" s="34"/>
      <c r="AG285" s="24">
        <f t="shared" si="68"/>
        <v>2.9558577807620168E-12</v>
      </c>
    </row>
    <row r="286" spans="1:33" x14ac:dyDescent="0.3">
      <c r="A286" s="38" t="s">
        <v>28</v>
      </c>
      <c r="B286" s="39">
        <f t="shared" ref="B286:B288" si="157">J286+L286+N286+P286+R286+T286+V286+X286+Z286+AB286+AD286+H286</f>
        <v>0</v>
      </c>
      <c r="C286" s="40">
        <f>SUM(H286)</f>
        <v>0</v>
      </c>
      <c r="D286" s="41">
        <f>E286</f>
        <v>0</v>
      </c>
      <c r="E286" s="40">
        <f>SUM(I286,K286,M286,O286,Q286,S286,U286,W286,Y286,AA286,AC286,AE286)</f>
        <v>0</v>
      </c>
      <c r="F286" s="39">
        <f>IFERROR(E286/B286*100,0)</f>
        <v>0</v>
      </c>
      <c r="G286" s="39">
        <f>IFERROR(E286/C286*100,0)</f>
        <v>0</v>
      </c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4"/>
      <c r="AG286" s="24">
        <f t="shared" si="68"/>
        <v>0</v>
      </c>
    </row>
    <row r="287" spans="1:33" x14ac:dyDescent="0.3">
      <c r="A287" s="38" t="s">
        <v>29</v>
      </c>
      <c r="B287" s="39">
        <f t="shared" si="157"/>
        <v>0</v>
      </c>
      <c r="C287" s="40">
        <f>SUM(H287)</f>
        <v>0</v>
      </c>
      <c r="D287" s="41">
        <f>E287</f>
        <v>0</v>
      </c>
      <c r="E287" s="40">
        <f>SUM(I287,K287,M287,O287,Q287,S287,U287,W287,Y287,AA287,AC287,AE287)</f>
        <v>0</v>
      </c>
      <c r="F287" s="39">
        <f>IFERROR(E287/B287*100,0)</f>
        <v>0</v>
      </c>
      <c r="G287" s="39">
        <f>IFERROR(E287/C287*100,0)</f>
        <v>0</v>
      </c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4"/>
      <c r="AG287" s="24">
        <f t="shared" si="68"/>
        <v>0</v>
      </c>
    </row>
    <row r="288" spans="1:33" x14ac:dyDescent="0.3">
      <c r="A288" s="38" t="s">
        <v>30</v>
      </c>
      <c r="B288" s="39">
        <f t="shared" si="157"/>
        <v>16958.500000000004</v>
      </c>
      <c r="C288" s="40">
        <f>SUM(H288)</f>
        <v>967.399</v>
      </c>
      <c r="D288" s="41">
        <f>E288</f>
        <v>967.4</v>
      </c>
      <c r="E288" s="40">
        <f>SUM(I288,K288,M288,O288,Q288,S288,U288,W288,Y288,AA288,AC288,AE288)</f>
        <v>967.4</v>
      </c>
      <c r="F288" s="39">
        <f>IFERROR(E288/B288*100,0)</f>
        <v>5.7045139605507549</v>
      </c>
      <c r="G288" s="39">
        <f>IFERROR(E288/C288*100,0)</f>
        <v>100.00010336996421</v>
      </c>
      <c r="H288" s="33">
        <v>967.399</v>
      </c>
      <c r="I288" s="33">
        <v>967.4</v>
      </c>
      <c r="J288" s="33">
        <v>3938.6030000000001</v>
      </c>
      <c r="K288" s="33"/>
      <c r="L288" s="33">
        <v>1158.789</v>
      </c>
      <c r="M288" s="33"/>
      <c r="N288" s="33">
        <v>1134.1780000000001</v>
      </c>
      <c r="O288" s="33"/>
      <c r="P288" s="33">
        <v>2115.451</v>
      </c>
      <c r="Q288" s="33"/>
      <c r="R288" s="33">
        <v>1348.0029999999999</v>
      </c>
      <c r="S288" s="33"/>
      <c r="T288" s="33">
        <v>922.40300000000002</v>
      </c>
      <c r="U288" s="33"/>
      <c r="V288" s="33">
        <v>981.63800000000003</v>
      </c>
      <c r="W288" s="33"/>
      <c r="X288" s="33">
        <v>1042.8019999999999</v>
      </c>
      <c r="Y288" s="33"/>
      <c r="Z288" s="33">
        <v>1121.683</v>
      </c>
      <c r="AA288" s="33"/>
      <c r="AB288" s="33">
        <v>1162.2850000000001</v>
      </c>
      <c r="AC288" s="33"/>
      <c r="AD288" s="33">
        <v>1065.2660000000001</v>
      </c>
      <c r="AE288" s="33"/>
      <c r="AF288" s="34"/>
      <c r="AG288" s="24">
        <f t="shared" si="68"/>
        <v>2.9558577807620168E-12</v>
      </c>
    </row>
    <row r="289" spans="1:33" x14ac:dyDescent="0.3">
      <c r="A289" s="38" t="s">
        <v>31</v>
      </c>
      <c r="B289" s="39"/>
      <c r="C289" s="40"/>
      <c r="D289" s="41"/>
      <c r="E289" s="40"/>
      <c r="F289" s="39"/>
      <c r="G289" s="39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4"/>
      <c r="AG289" s="24">
        <f t="shared" si="68"/>
        <v>0</v>
      </c>
    </row>
    <row r="290" spans="1:33" ht="83.25" customHeight="1" x14ac:dyDescent="0.3">
      <c r="A290" s="20" t="s">
        <v>80</v>
      </c>
      <c r="B290" s="62"/>
      <c r="C290" s="63"/>
      <c r="D290" s="63"/>
      <c r="E290" s="63"/>
      <c r="F290" s="63"/>
      <c r="G290" s="63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23"/>
      <c r="AG290" s="24">
        <f t="shared" si="68"/>
        <v>0</v>
      </c>
    </row>
    <row r="291" spans="1:33" x14ac:dyDescent="0.3">
      <c r="A291" s="64" t="s">
        <v>27</v>
      </c>
      <c r="B291" s="26">
        <f>B292+B293+B294+B295</f>
        <v>274859.8</v>
      </c>
      <c r="C291" s="26">
        <f>C292+C293+C294+C295</f>
        <v>16998.5694</v>
      </c>
      <c r="D291" s="26">
        <f>D292+D293+D294+D295</f>
        <v>9416.2000000000007</v>
      </c>
      <c r="E291" s="26">
        <f>E292+E293+E294+E295</f>
        <v>9416.2000000000007</v>
      </c>
      <c r="F291" s="29">
        <f>IFERROR(E291/B291*100,0)</f>
        <v>3.4258192722253313</v>
      </c>
      <c r="G291" s="29">
        <f>IFERROR(E291/C291*100,0)</f>
        <v>55.394073338901094</v>
      </c>
      <c r="H291" s="26">
        <f t="shared" ref="H291:AE291" si="158">H292+H293+H294+H295</f>
        <v>16998.5694</v>
      </c>
      <c r="I291" s="26">
        <f t="shared" si="158"/>
        <v>9416.2000000000007</v>
      </c>
      <c r="J291" s="26">
        <f t="shared" si="158"/>
        <v>30285.647399999998</v>
      </c>
      <c r="K291" s="26">
        <f t="shared" si="158"/>
        <v>0</v>
      </c>
      <c r="L291" s="26">
        <f t="shared" si="158"/>
        <v>27719.011700000003</v>
      </c>
      <c r="M291" s="26">
        <f t="shared" si="158"/>
        <v>0</v>
      </c>
      <c r="N291" s="26">
        <f t="shared" si="158"/>
        <v>24835.831750000005</v>
      </c>
      <c r="O291" s="26">
        <f t="shared" si="158"/>
        <v>0</v>
      </c>
      <c r="P291" s="26">
        <f t="shared" si="158"/>
        <v>27268.412199999999</v>
      </c>
      <c r="Q291" s="26">
        <f t="shared" si="158"/>
        <v>0</v>
      </c>
      <c r="R291" s="26">
        <f t="shared" si="158"/>
        <v>10387.342200000001</v>
      </c>
      <c r="S291" s="26">
        <f t="shared" si="158"/>
        <v>0</v>
      </c>
      <c r="T291" s="26">
        <f t="shared" si="158"/>
        <v>43000</v>
      </c>
      <c r="U291" s="26">
        <f t="shared" si="158"/>
        <v>0</v>
      </c>
      <c r="V291" s="26">
        <f t="shared" si="158"/>
        <v>2992.8</v>
      </c>
      <c r="W291" s="26">
        <f t="shared" si="158"/>
        <v>0</v>
      </c>
      <c r="X291" s="26">
        <f t="shared" si="158"/>
        <v>18176.2359</v>
      </c>
      <c r="Y291" s="26">
        <f t="shared" si="158"/>
        <v>0</v>
      </c>
      <c r="Z291" s="26">
        <f t="shared" si="158"/>
        <v>28798.289699999998</v>
      </c>
      <c r="AA291" s="26">
        <f t="shared" si="158"/>
        <v>0</v>
      </c>
      <c r="AB291" s="26">
        <f t="shared" si="158"/>
        <v>23648.635700000003</v>
      </c>
      <c r="AC291" s="26">
        <f t="shared" si="158"/>
        <v>0</v>
      </c>
      <c r="AD291" s="26">
        <f t="shared" si="158"/>
        <v>20749.024050000004</v>
      </c>
      <c r="AE291" s="26">
        <f t="shared" si="158"/>
        <v>0</v>
      </c>
      <c r="AF291" s="23"/>
      <c r="AG291" s="24">
        <f t="shared" si="68"/>
        <v>-2.9103830456733704E-11</v>
      </c>
    </row>
    <row r="292" spans="1:33" x14ac:dyDescent="0.3">
      <c r="A292" s="65" t="s">
        <v>28</v>
      </c>
      <c r="B292" s="29">
        <f t="shared" ref="B292:B295" si="159">J292+L292+N292+P292+R292+T292+V292+X292+Z292+AB292+AD292+H292</f>
        <v>25292.800000000003</v>
      </c>
      <c r="C292" s="29">
        <f t="shared" ref="C292:C295" si="160">SUM(H292)</f>
        <v>1741.5525600000001</v>
      </c>
      <c r="D292" s="29">
        <f t="shared" ref="D292:D295" si="161">E292</f>
        <v>1301.9000000000001</v>
      </c>
      <c r="E292" s="29">
        <f t="shared" ref="E292:E295" si="162">SUM(I292,K292,M292,O292,Q292,S292,U292,W292,Y292,AA292,AC292,AE292)</f>
        <v>1301.9000000000001</v>
      </c>
      <c r="F292" s="29"/>
      <c r="G292" s="29"/>
      <c r="H292" s="29">
        <f>H298+H304</f>
        <v>1741.5525600000001</v>
      </c>
      <c r="I292" s="29">
        <f t="shared" ref="I292:AE295" si="163">I298+I304</f>
        <v>1301.9000000000001</v>
      </c>
      <c r="J292" s="29">
        <f t="shared" si="163"/>
        <v>3296.7714000000001</v>
      </c>
      <c r="K292" s="29">
        <f t="shared" si="163"/>
        <v>0</v>
      </c>
      <c r="L292" s="29">
        <f t="shared" si="163"/>
        <v>2952.7737000000002</v>
      </c>
      <c r="M292" s="29">
        <f t="shared" si="163"/>
        <v>0</v>
      </c>
      <c r="N292" s="29">
        <f t="shared" si="163"/>
        <v>2772.9767499999998</v>
      </c>
      <c r="O292" s="29">
        <f t="shared" si="163"/>
        <v>0</v>
      </c>
      <c r="P292" s="29">
        <f t="shared" si="163"/>
        <v>2860.0432000000001</v>
      </c>
      <c r="Q292" s="29">
        <f t="shared" si="163"/>
        <v>0</v>
      </c>
      <c r="R292" s="29">
        <f t="shared" si="163"/>
        <v>914.33019999999999</v>
      </c>
      <c r="S292" s="29">
        <f t="shared" si="163"/>
        <v>0</v>
      </c>
      <c r="T292" s="29">
        <f t="shared" si="163"/>
        <v>0</v>
      </c>
      <c r="U292" s="29">
        <f t="shared" si="163"/>
        <v>0</v>
      </c>
      <c r="V292" s="29">
        <f t="shared" si="163"/>
        <v>0</v>
      </c>
      <c r="W292" s="29">
        <f t="shared" si="163"/>
        <v>0</v>
      </c>
      <c r="X292" s="29">
        <f t="shared" si="163"/>
        <v>2028.7748999999999</v>
      </c>
      <c r="Y292" s="29">
        <f t="shared" si="163"/>
        <v>0</v>
      </c>
      <c r="Z292" s="29">
        <f t="shared" si="163"/>
        <v>3218.6217000000001</v>
      </c>
      <c r="AA292" s="29">
        <f t="shared" si="163"/>
        <v>0</v>
      </c>
      <c r="AB292" s="29">
        <f t="shared" si="163"/>
        <v>2846.4506999999999</v>
      </c>
      <c r="AC292" s="29">
        <f t="shared" si="163"/>
        <v>0</v>
      </c>
      <c r="AD292" s="29">
        <f t="shared" si="163"/>
        <v>2660.5048900000002</v>
      </c>
      <c r="AE292" s="29">
        <f t="shared" si="163"/>
        <v>0</v>
      </c>
      <c r="AF292" s="23"/>
      <c r="AG292" s="24">
        <f t="shared" si="68"/>
        <v>0</v>
      </c>
    </row>
    <row r="293" spans="1:33" x14ac:dyDescent="0.3">
      <c r="A293" s="65" t="s">
        <v>29</v>
      </c>
      <c r="B293" s="29">
        <f t="shared" si="159"/>
        <v>172665.3</v>
      </c>
      <c r="C293" s="29">
        <f t="shared" si="160"/>
        <v>12650.65445</v>
      </c>
      <c r="D293" s="29">
        <f t="shared" si="161"/>
        <v>5641.7</v>
      </c>
      <c r="E293" s="29">
        <f t="shared" si="162"/>
        <v>5641.7</v>
      </c>
      <c r="F293" s="29"/>
      <c r="G293" s="29"/>
      <c r="H293" s="29">
        <f t="shared" ref="H293:W295" si="164">H299+H305</f>
        <v>12650.65445</v>
      </c>
      <c r="I293" s="29">
        <f t="shared" si="164"/>
        <v>5641.7</v>
      </c>
      <c r="J293" s="29">
        <f t="shared" si="164"/>
        <v>22845.266799999998</v>
      </c>
      <c r="K293" s="29">
        <f t="shared" si="164"/>
        <v>0</v>
      </c>
      <c r="L293" s="29">
        <f t="shared" si="164"/>
        <v>21107.2359</v>
      </c>
      <c r="M293" s="29">
        <f t="shared" si="164"/>
        <v>0</v>
      </c>
      <c r="N293" s="29">
        <f t="shared" si="164"/>
        <v>18869.836750000002</v>
      </c>
      <c r="O293" s="29">
        <f t="shared" si="164"/>
        <v>0</v>
      </c>
      <c r="P293" s="29">
        <f t="shared" si="164"/>
        <v>20941.074399999998</v>
      </c>
      <c r="Q293" s="29">
        <f t="shared" si="164"/>
        <v>0</v>
      </c>
      <c r="R293" s="29">
        <f t="shared" si="164"/>
        <v>7903.5174000000006</v>
      </c>
      <c r="S293" s="29">
        <f t="shared" si="164"/>
        <v>0</v>
      </c>
      <c r="T293" s="29">
        <f t="shared" si="164"/>
        <v>0</v>
      </c>
      <c r="U293" s="29">
        <f t="shared" si="164"/>
        <v>0</v>
      </c>
      <c r="V293" s="29">
        <f t="shared" si="164"/>
        <v>0</v>
      </c>
      <c r="W293" s="29">
        <f t="shared" si="164"/>
        <v>0</v>
      </c>
      <c r="X293" s="29">
        <f t="shared" si="163"/>
        <v>14032.758300000001</v>
      </c>
      <c r="Y293" s="29">
        <f t="shared" si="163"/>
        <v>0</v>
      </c>
      <c r="Z293" s="29">
        <f t="shared" si="163"/>
        <v>21989.971899999997</v>
      </c>
      <c r="AA293" s="29">
        <f t="shared" si="163"/>
        <v>0</v>
      </c>
      <c r="AB293" s="29">
        <f t="shared" si="163"/>
        <v>17676.175900000002</v>
      </c>
      <c r="AC293" s="29">
        <f t="shared" si="163"/>
        <v>0</v>
      </c>
      <c r="AD293" s="29">
        <f t="shared" si="163"/>
        <v>14648.808200000001</v>
      </c>
      <c r="AE293" s="29">
        <f t="shared" si="163"/>
        <v>0</v>
      </c>
      <c r="AF293" s="23"/>
      <c r="AG293" s="24">
        <f t="shared" si="68"/>
        <v>-2.3646862246096134E-11</v>
      </c>
    </row>
    <row r="294" spans="1:33" x14ac:dyDescent="0.3">
      <c r="A294" s="65" t="s">
        <v>30</v>
      </c>
      <c r="B294" s="29">
        <f t="shared" si="159"/>
        <v>76901.7</v>
      </c>
      <c r="C294" s="29">
        <f t="shared" si="160"/>
        <v>2606.3623900000002</v>
      </c>
      <c r="D294" s="29">
        <f t="shared" si="161"/>
        <v>2472.6</v>
      </c>
      <c r="E294" s="29">
        <f t="shared" si="162"/>
        <v>2472.6</v>
      </c>
      <c r="F294" s="29">
        <f>IFERROR(E294/B294*100,0)</f>
        <v>3.2152735245124617</v>
      </c>
      <c r="G294" s="29">
        <f>IFERROR(E294/C294*100,0)</f>
        <v>94.867851434888138</v>
      </c>
      <c r="H294" s="29">
        <f t="shared" si="164"/>
        <v>2606.3623900000002</v>
      </c>
      <c r="I294" s="29">
        <f t="shared" si="163"/>
        <v>2472.6</v>
      </c>
      <c r="J294" s="29">
        <f t="shared" si="163"/>
        <v>4143.6091999999999</v>
      </c>
      <c r="K294" s="29">
        <f t="shared" si="163"/>
        <v>0</v>
      </c>
      <c r="L294" s="29">
        <f t="shared" si="163"/>
        <v>3659.0021000000002</v>
      </c>
      <c r="M294" s="29">
        <f t="shared" si="163"/>
        <v>0</v>
      </c>
      <c r="N294" s="29">
        <f t="shared" si="163"/>
        <v>3193.0182500000001</v>
      </c>
      <c r="O294" s="29">
        <f t="shared" si="163"/>
        <v>0</v>
      </c>
      <c r="P294" s="29">
        <f t="shared" si="163"/>
        <v>3467.2946000000002</v>
      </c>
      <c r="Q294" s="29">
        <f t="shared" si="163"/>
        <v>0</v>
      </c>
      <c r="R294" s="29">
        <f t="shared" si="163"/>
        <v>1569.4946</v>
      </c>
      <c r="S294" s="29">
        <f t="shared" si="163"/>
        <v>0</v>
      </c>
      <c r="T294" s="29">
        <f t="shared" si="163"/>
        <v>43000</v>
      </c>
      <c r="U294" s="29">
        <f t="shared" si="163"/>
        <v>0</v>
      </c>
      <c r="V294" s="29">
        <f t="shared" si="163"/>
        <v>2992.8</v>
      </c>
      <c r="W294" s="29">
        <f t="shared" si="163"/>
        <v>0</v>
      </c>
      <c r="X294" s="29">
        <f t="shared" si="163"/>
        <v>2114.7026999999998</v>
      </c>
      <c r="Y294" s="29">
        <f t="shared" si="163"/>
        <v>0</v>
      </c>
      <c r="Z294" s="29">
        <f t="shared" si="163"/>
        <v>3589.6961000000001</v>
      </c>
      <c r="AA294" s="29">
        <f t="shared" si="163"/>
        <v>0</v>
      </c>
      <c r="AB294" s="29">
        <f t="shared" si="163"/>
        <v>3126.0090999999998</v>
      </c>
      <c r="AC294" s="29">
        <f t="shared" si="163"/>
        <v>0</v>
      </c>
      <c r="AD294" s="29">
        <f t="shared" si="163"/>
        <v>3439.7109600000003</v>
      </c>
      <c r="AE294" s="29">
        <f t="shared" si="163"/>
        <v>0</v>
      </c>
      <c r="AF294" s="23"/>
      <c r="AG294" s="24">
        <f t="shared" si="68"/>
        <v>0</v>
      </c>
    </row>
    <row r="295" spans="1:33" x14ac:dyDescent="0.3">
      <c r="A295" s="65" t="s">
        <v>31</v>
      </c>
      <c r="B295" s="29">
        <f t="shared" si="159"/>
        <v>0</v>
      </c>
      <c r="C295" s="29">
        <f t="shared" si="160"/>
        <v>0</v>
      </c>
      <c r="D295" s="29">
        <f t="shared" si="161"/>
        <v>0</v>
      </c>
      <c r="E295" s="29">
        <f t="shared" si="162"/>
        <v>0</v>
      </c>
      <c r="F295" s="29"/>
      <c r="G295" s="29"/>
      <c r="H295" s="29">
        <f t="shared" si="164"/>
        <v>0</v>
      </c>
      <c r="I295" s="29">
        <f t="shared" si="163"/>
        <v>0</v>
      </c>
      <c r="J295" s="29">
        <f t="shared" si="163"/>
        <v>0</v>
      </c>
      <c r="K295" s="29">
        <f t="shared" si="163"/>
        <v>0</v>
      </c>
      <c r="L295" s="29">
        <f t="shared" si="163"/>
        <v>0</v>
      </c>
      <c r="M295" s="29">
        <f t="shared" si="163"/>
        <v>0</v>
      </c>
      <c r="N295" s="29">
        <f t="shared" si="163"/>
        <v>0</v>
      </c>
      <c r="O295" s="29">
        <f t="shared" si="163"/>
        <v>0</v>
      </c>
      <c r="P295" s="29">
        <f t="shared" si="163"/>
        <v>0</v>
      </c>
      <c r="Q295" s="29">
        <f t="shared" si="163"/>
        <v>0</v>
      </c>
      <c r="R295" s="29">
        <f t="shared" si="163"/>
        <v>0</v>
      </c>
      <c r="S295" s="29">
        <f t="shared" si="163"/>
        <v>0</v>
      </c>
      <c r="T295" s="29">
        <f t="shared" si="163"/>
        <v>0</v>
      </c>
      <c r="U295" s="29">
        <f t="shared" si="163"/>
        <v>0</v>
      </c>
      <c r="V295" s="29">
        <f t="shared" si="163"/>
        <v>0</v>
      </c>
      <c r="W295" s="29">
        <f t="shared" si="163"/>
        <v>0</v>
      </c>
      <c r="X295" s="29">
        <f t="shared" si="163"/>
        <v>0</v>
      </c>
      <c r="Y295" s="29">
        <f t="shared" si="163"/>
        <v>0</v>
      </c>
      <c r="Z295" s="29">
        <f t="shared" si="163"/>
        <v>0</v>
      </c>
      <c r="AA295" s="29">
        <f t="shared" si="163"/>
        <v>0</v>
      </c>
      <c r="AB295" s="29">
        <f t="shared" si="163"/>
        <v>0</v>
      </c>
      <c r="AC295" s="29">
        <f t="shared" si="163"/>
        <v>0</v>
      </c>
      <c r="AD295" s="29">
        <f t="shared" si="163"/>
        <v>0</v>
      </c>
      <c r="AE295" s="29">
        <f t="shared" si="163"/>
        <v>0</v>
      </c>
      <c r="AF295" s="23"/>
      <c r="AG295" s="24">
        <f t="shared" si="68"/>
        <v>0</v>
      </c>
    </row>
    <row r="296" spans="1:33" ht="83.25" customHeight="1" x14ac:dyDescent="0.3">
      <c r="A296" s="30" t="s">
        <v>81</v>
      </c>
      <c r="B296" s="31"/>
      <c r="C296" s="32"/>
      <c r="D296" s="32"/>
      <c r="E296" s="32"/>
      <c r="F296" s="32"/>
      <c r="G296" s="32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4"/>
      <c r="AG296" s="24">
        <f t="shared" si="68"/>
        <v>0</v>
      </c>
    </row>
    <row r="297" spans="1:33" x14ac:dyDescent="0.3">
      <c r="A297" s="35" t="s">
        <v>27</v>
      </c>
      <c r="B297" s="36">
        <f>B299+B300+B298+B301</f>
        <v>45992.800000000003</v>
      </c>
      <c r="C297" s="36">
        <f>C299+C300+C298+C301</f>
        <v>0</v>
      </c>
      <c r="D297" s="37">
        <f>D299+D300+D298+D301</f>
        <v>0</v>
      </c>
      <c r="E297" s="36">
        <f>E299+E300+E298+E301</f>
        <v>0</v>
      </c>
      <c r="F297" s="36">
        <f>IFERROR(E297/B297*100,0)</f>
        <v>0</v>
      </c>
      <c r="G297" s="36">
        <f>IFERROR(E297/C297*100,0)</f>
        <v>0</v>
      </c>
      <c r="H297" s="36">
        <f t="shared" ref="H297:AE297" si="165">H299+H300+H298+H301</f>
        <v>0</v>
      </c>
      <c r="I297" s="36">
        <f t="shared" si="165"/>
        <v>0</v>
      </c>
      <c r="J297" s="36">
        <f t="shared" si="165"/>
        <v>0</v>
      </c>
      <c r="K297" s="36">
        <f t="shared" si="165"/>
        <v>0</v>
      </c>
      <c r="L297" s="36">
        <f t="shared" si="165"/>
        <v>0</v>
      </c>
      <c r="M297" s="36">
        <f t="shared" si="165"/>
        <v>0</v>
      </c>
      <c r="N297" s="36">
        <f t="shared" si="165"/>
        <v>0</v>
      </c>
      <c r="O297" s="36">
        <f t="shared" si="165"/>
        <v>0</v>
      </c>
      <c r="P297" s="36">
        <f t="shared" si="165"/>
        <v>0</v>
      </c>
      <c r="Q297" s="36">
        <f t="shared" si="165"/>
        <v>0</v>
      </c>
      <c r="R297" s="36">
        <f t="shared" si="165"/>
        <v>0</v>
      </c>
      <c r="S297" s="36">
        <f t="shared" si="165"/>
        <v>0</v>
      </c>
      <c r="T297" s="36">
        <f t="shared" si="165"/>
        <v>43000</v>
      </c>
      <c r="U297" s="36">
        <f t="shared" si="165"/>
        <v>0</v>
      </c>
      <c r="V297" s="36">
        <f t="shared" si="165"/>
        <v>2992.8</v>
      </c>
      <c r="W297" s="36">
        <f t="shared" si="165"/>
        <v>0</v>
      </c>
      <c r="X297" s="36">
        <f t="shared" si="165"/>
        <v>0</v>
      </c>
      <c r="Y297" s="36">
        <f t="shared" si="165"/>
        <v>0</v>
      </c>
      <c r="Z297" s="36">
        <f t="shared" si="165"/>
        <v>0</v>
      </c>
      <c r="AA297" s="36">
        <f t="shared" si="165"/>
        <v>0</v>
      </c>
      <c r="AB297" s="36">
        <f t="shared" si="165"/>
        <v>0</v>
      </c>
      <c r="AC297" s="36">
        <f t="shared" si="165"/>
        <v>0</v>
      </c>
      <c r="AD297" s="36">
        <f t="shared" si="165"/>
        <v>0</v>
      </c>
      <c r="AE297" s="36">
        <f t="shared" si="165"/>
        <v>0</v>
      </c>
      <c r="AF297" s="34"/>
      <c r="AG297" s="24">
        <f t="shared" si="68"/>
        <v>2.7284841053187847E-12</v>
      </c>
    </row>
    <row r="298" spans="1:33" x14ac:dyDescent="0.3">
      <c r="A298" s="38" t="s">
        <v>28</v>
      </c>
      <c r="B298" s="39">
        <f t="shared" ref="B298:B300" si="166">J298+L298+N298+P298+R298+T298+V298+X298+Z298+AB298+AD298+H298</f>
        <v>0</v>
      </c>
      <c r="C298" s="40">
        <f>SUM(H298)</f>
        <v>0</v>
      </c>
      <c r="D298" s="41">
        <f>E298</f>
        <v>0</v>
      </c>
      <c r="E298" s="40">
        <f>SUM(I298,K298,M298,O298,Q298,S298,U298,W298,Y298,AA298,AC298,AE298)</f>
        <v>0</v>
      </c>
      <c r="F298" s="39">
        <f>IFERROR(E298/B298*100,0)</f>
        <v>0</v>
      </c>
      <c r="G298" s="39">
        <f>IFERROR(E298/C298*100,0)</f>
        <v>0</v>
      </c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4"/>
      <c r="AG298" s="24">
        <f t="shared" si="68"/>
        <v>0</v>
      </c>
    </row>
    <row r="299" spans="1:33" x14ac:dyDescent="0.3">
      <c r="A299" s="38" t="s">
        <v>29</v>
      </c>
      <c r="B299" s="39">
        <f t="shared" si="166"/>
        <v>0</v>
      </c>
      <c r="C299" s="40">
        <f>SUM(H299)</f>
        <v>0</v>
      </c>
      <c r="D299" s="41">
        <f>E299</f>
        <v>0</v>
      </c>
      <c r="E299" s="40">
        <f>SUM(I299,K299,M299,O299,Q299,S299,U299,W299,Y299,AA299,AC299,AE299)</f>
        <v>0</v>
      </c>
      <c r="F299" s="39">
        <f>IFERROR(E299/B299*100,0)</f>
        <v>0</v>
      </c>
      <c r="G299" s="39">
        <f>IFERROR(E299/C299*100,0)</f>
        <v>0</v>
      </c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4"/>
      <c r="AG299" s="24">
        <f t="shared" si="68"/>
        <v>0</v>
      </c>
    </row>
    <row r="300" spans="1:33" x14ac:dyDescent="0.3">
      <c r="A300" s="38" t="s">
        <v>30</v>
      </c>
      <c r="B300" s="39">
        <f t="shared" si="166"/>
        <v>45992.800000000003</v>
      </c>
      <c r="C300" s="40">
        <f>SUM(H300)</f>
        <v>0</v>
      </c>
      <c r="D300" s="41">
        <f>E300</f>
        <v>0</v>
      </c>
      <c r="E300" s="40">
        <f>SUM(I300,K300,M300,O300,Q300,S300,U300,W300,Y300,AA300,AC300,AE300)</f>
        <v>0</v>
      </c>
      <c r="F300" s="39">
        <f>IFERROR(E300/B300*100,0)</f>
        <v>0</v>
      </c>
      <c r="G300" s="39">
        <f>IFERROR(E300/C300*100,0)</f>
        <v>0</v>
      </c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>
        <v>43000</v>
      </c>
      <c r="U300" s="33"/>
      <c r="V300" s="33">
        <v>2992.8</v>
      </c>
      <c r="W300" s="33"/>
      <c r="X300" s="33"/>
      <c r="Y300" s="33"/>
      <c r="Z300" s="33"/>
      <c r="AA300" s="33"/>
      <c r="AB300" s="33"/>
      <c r="AC300" s="33"/>
      <c r="AD300" s="33"/>
      <c r="AE300" s="33"/>
      <c r="AF300" s="34"/>
      <c r="AG300" s="24">
        <f t="shared" si="68"/>
        <v>2.7284841053187847E-12</v>
      </c>
    </row>
    <row r="301" spans="1:33" x14ac:dyDescent="0.3">
      <c r="A301" s="38" t="s">
        <v>31</v>
      </c>
      <c r="B301" s="39"/>
      <c r="C301" s="40"/>
      <c r="D301" s="41"/>
      <c r="E301" s="40"/>
      <c r="F301" s="39"/>
      <c r="G301" s="39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4"/>
      <c r="AG301" s="24">
        <f t="shared" si="68"/>
        <v>0</v>
      </c>
    </row>
    <row r="302" spans="1:33" s="19" customFormat="1" ht="61.5" customHeight="1" x14ac:dyDescent="0.3">
      <c r="A302" s="51" t="s">
        <v>82</v>
      </c>
      <c r="B302" s="52"/>
      <c r="C302" s="53"/>
      <c r="D302" s="53"/>
      <c r="E302" s="53"/>
      <c r="F302" s="53"/>
      <c r="G302" s="53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5"/>
      <c r="AG302" s="56">
        <f t="shared" si="68"/>
        <v>0</v>
      </c>
    </row>
    <row r="303" spans="1:33" s="19" customFormat="1" x14ac:dyDescent="0.3">
      <c r="A303" s="35" t="s">
        <v>27</v>
      </c>
      <c r="B303" s="36">
        <f>B305+B306+B304+B307</f>
        <v>228867</v>
      </c>
      <c r="C303" s="36">
        <f>C305+C306+C304+C307</f>
        <v>16998.5694</v>
      </c>
      <c r="D303" s="37">
        <f>D305+D306+D304+D307</f>
        <v>9416.1999999999989</v>
      </c>
      <c r="E303" s="36">
        <f>E305+E306+E304+E307</f>
        <v>9416.1999999999989</v>
      </c>
      <c r="F303" s="36">
        <f>IFERROR(E303/B303*100,0)</f>
        <v>4.1142672381776313</v>
      </c>
      <c r="G303" s="36">
        <f>IFERROR(E303/C303*100,0)</f>
        <v>55.394073338901087</v>
      </c>
      <c r="H303" s="36">
        <f t="shared" ref="H303:AE303" si="167">H305+H306+H304+H307</f>
        <v>16998.5694</v>
      </c>
      <c r="I303" s="36">
        <f t="shared" si="167"/>
        <v>9416.1999999999989</v>
      </c>
      <c r="J303" s="36">
        <f t="shared" si="167"/>
        <v>30285.647399999998</v>
      </c>
      <c r="K303" s="36">
        <f t="shared" si="167"/>
        <v>0</v>
      </c>
      <c r="L303" s="36">
        <f t="shared" si="167"/>
        <v>27719.011700000003</v>
      </c>
      <c r="M303" s="36">
        <f t="shared" si="167"/>
        <v>0</v>
      </c>
      <c r="N303" s="36">
        <f t="shared" si="167"/>
        <v>24835.831750000005</v>
      </c>
      <c r="O303" s="36">
        <f t="shared" si="167"/>
        <v>0</v>
      </c>
      <c r="P303" s="36">
        <f t="shared" si="167"/>
        <v>27268.412199999999</v>
      </c>
      <c r="Q303" s="36">
        <f t="shared" si="167"/>
        <v>0</v>
      </c>
      <c r="R303" s="36">
        <f t="shared" si="167"/>
        <v>10387.342200000001</v>
      </c>
      <c r="S303" s="36">
        <f t="shared" si="167"/>
        <v>0</v>
      </c>
      <c r="T303" s="36">
        <f t="shared" si="167"/>
        <v>0</v>
      </c>
      <c r="U303" s="36">
        <f t="shared" si="167"/>
        <v>0</v>
      </c>
      <c r="V303" s="36">
        <f t="shared" si="167"/>
        <v>0</v>
      </c>
      <c r="W303" s="36">
        <f t="shared" si="167"/>
        <v>0</v>
      </c>
      <c r="X303" s="36">
        <f t="shared" si="167"/>
        <v>18176.2359</v>
      </c>
      <c r="Y303" s="36">
        <f t="shared" si="167"/>
        <v>0</v>
      </c>
      <c r="Z303" s="36">
        <f t="shared" si="167"/>
        <v>28798.289699999998</v>
      </c>
      <c r="AA303" s="36">
        <f t="shared" si="167"/>
        <v>0</v>
      </c>
      <c r="AB303" s="36">
        <f t="shared" si="167"/>
        <v>23648.635700000003</v>
      </c>
      <c r="AC303" s="36">
        <f t="shared" si="167"/>
        <v>0</v>
      </c>
      <c r="AD303" s="36">
        <f t="shared" si="167"/>
        <v>20749.024050000004</v>
      </c>
      <c r="AE303" s="36">
        <f t="shared" si="167"/>
        <v>0</v>
      </c>
      <c r="AF303" s="55"/>
      <c r="AG303" s="56">
        <f t="shared" si="68"/>
        <v>0</v>
      </c>
    </row>
    <row r="304" spans="1:33" s="19" customFormat="1" x14ac:dyDescent="0.3">
      <c r="A304" s="35" t="s">
        <v>28</v>
      </c>
      <c r="B304" s="36">
        <f t="shared" ref="B304:B306" si="168">J304+L304+N304+P304+R304+T304+V304+X304+Z304+AB304+AD304+H304</f>
        <v>25292.800000000003</v>
      </c>
      <c r="C304" s="66">
        <f>SUM(H304)</f>
        <v>1741.5525600000001</v>
      </c>
      <c r="D304" s="67">
        <f>E304</f>
        <v>1301.9000000000001</v>
      </c>
      <c r="E304" s="66">
        <f>SUM(I304,K304,M304,O304,Q304,S304,U304,W304,Y304,AA304,AC304,AE304)</f>
        <v>1301.9000000000001</v>
      </c>
      <c r="F304" s="36">
        <f>IFERROR(E304/B304*100,0)</f>
        <v>5.147314650809717</v>
      </c>
      <c r="G304" s="36">
        <f>IFERROR(E304/C304*100,0)</f>
        <v>74.755136876259414</v>
      </c>
      <c r="H304" s="54">
        <f>H310+H316+H322</f>
        <v>1741.5525600000001</v>
      </c>
      <c r="I304" s="54">
        <f t="shared" ref="I304:AE307" si="169">I310+I316+I322</f>
        <v>1301.9000000000001</v>
      </c>
      <c r="J304" s="54">
        <f t="shared" si="169"/>
        <v>3296.7714000000001</v>
      </c>
      <c r="K304" s="54">
        <f t="shared" si="169"/>
        <v>0</v>
      </c>
      <c r="L304" s="54">
        <f t="shared" si="169"/>
        <v>2952.7737000000002</v>
      </c>
      <c r="M304" s="54">
        <f t="shared" si="169"/>
        <v>0</v>
      </c>
      <c r="N304" s="54">
        <f t="shared" si="169"/>
        <v>2772.9767499999998</v>
      </c>
      <c r="O304" s="54">
        <f t="shared" si="169"/>
        <v>0</v>
      </c>
      <c r="P304" s="54">
        <f t="shared" si="169"/>
        <v>2860.0432000000001</v>
      </c>
      <c r="Q304" s="54">
        <f t="shared" si="169"/>
        <v>0</v>
      </c>
      <c r="R304" s="54">
        <f t="shared" si="169"/>
        <v>914.33019999999999</v>
      </c>
      <c r="S304" s="54">
        <f t="shared" si="169"/>
        <v>0</v>
      </c>
      <c r="T304" s="54">
        <f t="shared" si="169"/>
        <v>0</v>
      </c>
      <c r="U304" s="54">
        <f t="shared" si="169"/>
        <v>0</v>
      </c>
      <c r="V304" s="54">
        <f t="shared" si="169"/>
        <v>0</v>
      </c>
      <c r="W304" s="54">
        <f t="shared" si="169"/>
        <v>0</v>
      </c>
      <c r="X304" s="54">
        <f t="shared" si="169"/>
        <v>2028.7748999999999</v>
      </c>
      <c r="Y304" s="54">
        <f t="shared" si="169"/>
        <v>0</v>
      </c>
      <c r="Z304" s="54">
        <f t="shared" si="169"/>
        <v>3218.6217000000001</v>
      </c>
      <c r="AA304" s="54">
        <f t="shared" si="169"/>
        <v>0</v>
      </c>
      <c r="AB304" s="54">
        <f t="shared" si="169"/>
        <v>2846.4506999999999</v>
      </c>
      <c r="AC304" s="54">
        <f t="shared" si="169"/>
        <v>0</v>
      </c>
      <c r="AD304" s="54">
        <f t="shared" si="169"/>
        <v>2660.5048900000002</v>
      </c>
      <c r="AE304" s="54">
        <f t="shared" si="169"/>
        <v>0</v>
      </c>
      <c r="AF304" s="55"/>
      <c r="AG304" s="56">
        <f t="shared" si="68"/>
        <v>0</v>
      </c>
    </row>
    <row r="305" spans="1:33" s="19" customFormat="1" x14ac:dyDescent="0.3">
      <c r="A305" s="35" t="s">
        <v>29</v>
      </c>
      <c r="B305" s="36">
        <f t="shared" si="168"/>
        <v>172665.3</v>
      </c>
      <c r="C305" s="66">
        <f>SUM(H305)</f>
        <v>12650.65445</v>
      </c>
      <c r="D305" s="67">
        <f>E305</f>
        <v>5641.7</v>
      </c>
      <c r="E305" s="66">
        <f>SUM(I305,K305,M305,O305,Q305,S305,U305,W305,Y305,AA305,AC305,AE305)</f>
        <v>5641.7</v>
      </c>
      <c r="F305" s="36">
        <f>IFERROR(E305/B305*100,0)</f>
        <v>3.2674196842098562</v>
      </c>
      <c r="G305" s="36">
        <f>IFERROR(E305/C305*100,0)</f>
        <v>44.596111784556726</v>
      </c>
      <c r="H305" s="54">
        <f t="shared" ref="H305:W307" si="170">H311+H317+H323</f>
        <v>12650.65445</v>
      </c>
      <c r="I305" s="54">
        <f t="shared" si="170"/>
        <v>5641.7</v>
      </c>
      <c r="J305" s="54">
        <f t="shared" si="170"/>
        <v>22845.266799999998</v>
      </c>
      <c r="K305" s="54">
        <f t="shared" si="170"/>
        <v>0</v>
      </c>
      <c r="L305" s="54">
        <f t="shared" si="170"/>
        <v>21107.2359</v>
      </c>
      <c r="M305" s="54">
        <f t="shared" si="170"/>
        <v>0</v>
      </c>
      <c r="N305" s="54">
        <f t="shared" si="170"/>
        <v>18869.836750000002</v>
      </c>
      <c r="O305" s="54">
        <f t="shared" si="170"/>
        <v>0</v>
      </c>
      <c r="P305" s="54">
        <f t="shared" si="170"/>
        <v>20941.074399999998</v>
      </c>
      <c r="Q305" s="54">
        <f t="shared" si="170"/>
        <v>0</v>
      </c>
      <c r="R305" s="54">
        <f t="shared" si="170"/>
        <v>7903.5174000000006</v>
      </c>
      <c r="S305" s="54">
        <f t="shared" si="170"/>
        <v>0</v>
      </c>
      <c r="T305" s="54">
        <f t="shared" si="170"/>
        <v>0</v>
      </c>
      <c r="U305" s="54">
        <f t="shared" si="170"/>
        <v>0</v>
      </c>
      <c r="V305" s="54">
        <f t="shared" si="170"/>
        <v>0</v>
      </c>
      <c r="W305" s="54">
        <f t="shared" si="170"/>
        <v>0</v>
      </c>
      <c r="X305" s="54">
        <f t="shared" si="169"/>
        <v>14032.758300000001</v>
      </c>
      <c r="Y305" s="54">
        <f t="shared" si="169"/>
        <v>0</v>
      </c>
      <c r="Z305" s="54">
        <f t="shared" si="169"/>
        <v>21989.971899999997</v>
      </c>
      <c r="AA305" s="54">
        <f t="shared" si="169"/>
        <v>0</v>
      </c>
      <c r="AB305" s="54">
        <f t="shared" si="169"/>
        <v>17676.175900000002</v>
      </c>
      <c r="AC305" s="54">
        <f t="shared" si="169"/>
        <v>0</v>
      </c>
      <c r="AD305" s="54">
        <f t="shared" si="169"/>
        <v>14648.808200000001</v>
      </c>
      <c r="AE305" s="54">
        <f t="shared" si="169"/>
        <v>0</v>
      </c>
      <c r="AF305" s="55"/>
      <c r="AG305" s="56">
        <f t="shared" si="68"/>
        <v>-2.3646862246096134E-11</v>
      </c>
    </row>
    <row r="306" spans="1:33" s="19" customFormat="1" x14ac:dyDescent="0.3">
      <c r="A306" s="35" t="s">
        <v>30</v>
      </c>
      <c r="B306" s="36">
        <f t="shared" si="168"/>
        <v>30908.9</v>
      </c>
      <c r="C306" s="66">
        <f>SUM(H306)</f>
        <v>2606.3623900000002</v>
      </c>
      <c r="D306" s="67">
        <f>E306</f>
        <v>2472.6</v>
      </c>
      <c r="E306" s="66">
        <f>SUM(I306,K306,M306,O306,Q306,S306,U306,W306,Y306,AA306,AC306,AE306)</f>
        <v>2472.6</v>
      </c>
      <c r="F306" s="36">
        <f>IFERROR(E306/B306*100,0)</f>
        <v>7.9996376448207469</v>
      </c>
      <c r="G306" s="36">
        <f>IFERROR(E306/C306*100,0)</f>
        <v>94.867851434888138</v>
      </c>
      <c r="H306" s="54">
        <f t="shared" si="170"/>
        <v>2606.3623900000002</v>
      </c>
      <c r="I306" s="54">
        <f t="shared" si="169"/>
        <v>2472.6</v>
      </c>
      <c r="J306" s="54">
        <f t="shared" si="169"/>
        <v>4143.6091999999999</v>
      </c>
      <c r="K306" s="54">
        <f t="shared" si="169"/>
        <v>0</v>
      </c>
      <c r="L306" s="54">
        <f t="shared" si="169"/>
        <v>3659.0021000000002</v>
      </c>
      <c r="M306" s="54">
        <f t="shared" si="169"/>
        <v>0</v>
      </c>
      <c r="N306" s="54">
        <f t="shared" si="169"/>
        <v>3193.0182500000001</v>
      </c>
      <c r="O306" s="54">
        <f t="shared" si="169"/>
        <v>0</v>
      </c>
      <c r="P306" s="54">
        <f t="shared" si="169"/>
        <v>3467.2946000000002</v>
      </c>
      <c r="Q306" s="54">
        <f t="shared" si="169"/>
        <v>0</v>
      </c>
      <c r="R306" s="54">
        <f t="shared" si="169"/>
        <v>1569.4946</v>
      </c>
      <c r="S306" s="54">
        <f t="shared" si="169"/>
        <v>0</v>
      </c>
      <c r="T306" s="54">
        <f t="shared" si="169"/>
        <v>0</v>
      </c>
      <c r="U306" s="54">
        <f t="shared" si="169"/>
        <v>0</v>
      </c>
      <c r="V306" s="54">
        <f t="shared" si="169"/>
        <v>0</v>
      </c>
      <c r="W306" s="54">
        <f t="shared" si="169"/>
        <v>0</v>
      </c>
      <c r="X306" s="54">
        <f t="shared" si="169"/>
        <v>2114.7026999999998</v>
      </c>
      <c r="Y306" s="54">
        <f t="shared" si="169"/>
        <v>0</v>
      </c>
      <c r="Z306" s="54">
        <f t="shared" si="169"/>
        <v>3589.6961000000001</v>
      </c>
      <c r="AA306" s="54">
        <f t="shared" si="169"/>
        <v>0</v>
      </c>
      <c r="AB306" s="54">
        <f t="shared" si="169"/>
        <v>3126.0090999999998</v>
      </c>
      <c r="AC306" s="54">
        <f t="shared" si="169"/>
        <v>0</v>
      </c>
      <c r="AD306" s="54">
        <f t="shared" si="169"/>
        <v>3439.7109600000003</v>
      </c>
      <c r="AE306" s="54">
        <f t="shared" si="169"/>
        <v>0</v>
      </c>
      <c r="AF306" s="55"/>
      <c r="AG306" s="56">
        <f t="shared" si="68"/>
        <v>0</v>
      </c>
    </row>
    <row r="307" spans="1:33" s="19" customFormat="1" x14ac:dyDescent="0.3">
      <c r="A307" s="35" t="s">
        <v>31</v>
      </c>
      <c r="B307" s="36"/>
      <c r="C307" s="66"/>
      <c r="D307" s="67"/>
      <c r="E307" s="66"/>
      <c r="F307" s="36"/>
      <c r="G307" s="36"/>
      <c r="H307" s="54">
        <f t="shared" si="170"/>
        <v>0</v>
      </c>
      <c r="I307" s="54">
        <f t="shared" si="169"/>
        <v>0</v>
      </c>
      <c r="J307" s="54">
        <f t="shared" si="169"/>
        <v>0</v>
      </c>
      <c r="K307" s="54">
        <f t="shared" si="169"/>
        <v>0</v>
      </c>
      <c r="L307" s="54">
        <f t="shared" si="169"/>
        <v>0</v>
      </c>
      <c r="M307" s="54">
        <f t="shared" si="169"/>
        <v>0</v>
      </c>
      <c r="N307" s="54">
        <f t="shared" si="169"/>
        <v>0</v>
      </c>
      <c r="O307" s="54">
        <f t="shared" si="169"/>
        <v>0</v>
      </c>
      <c r="P307" s="54">
        <f t="shared" si="169"/>
        <v>0</v>
      </c>
      <c r="Q307" s="54">
        <f t="shared" si="169"/>
        <v>0</v>
      </c>
      <c r="R307" s="54">
        <f t="shared" si="169"/>
        <v>0</v>
      </c>
      <c r="S307" s="54">
        <f t="shared" si="169"/>
        <v>0</v>
      </c>
      <c r="T307" s="54">
        <f t="shared" si="169"/>
        <v>0</v>
      </c>
      <c r="U307" s="54">
        <f t="shared" si="169"/>
        <v>0</v>
      </c>
      <c r="V307" s="54">
        <f t="shared" si="169"/>
        <v>0</v>
      </c>
      <c r="W307" s="54">
        <f t="shared" si="169"/>
        <v>0</v>
      </c>
      <c r="X307" s="54">
        <f t="shared" si="169"/>
        <v>0</v>
      </c>
      <c r="Y307" s="54">
        <f t="shared" si="169"/>
        <v>0</v>
      </c>
      <c r="Z307" s="54">
        <f t="shared" si="169"/>
        <v>0</v>
      </c>
      <c r="AA307" s="54">
        <f t="shared" si="169"/>
        <v>0</v>
      </c>
      <c r="AB307" s="54">
        <f t="shared" si="169"/>
        <v>0</v>
      </c>
      <c r="AC307" s="54">
        <f t="shared" si="169"/>
        <v>0</v>
      </c>
      <c r="AD307" s="54">
        <f t="shared" si="169"/>
        <v>0</v>
      </c>
      <c r="AE307" s="54">
        <f t="shared" si="169"/>
        <v>0</v>
      </c>
      <c r="AF307" s="55"/>
      <c r="AG307" s="56">
        <f t="shared" si="68"/>
        <v>0</v>
      </c>
    </row>
    <row r="308" spans="1:33" ht="61.5" customHeight="1" x14ac:dyDescent="0.3">
      <c r="A308" s="30" t="s">
        <v>83</v>
      </c>
      <c r="B308" s="31"/>
      <c r="C308" s="32"/>
      <c r="D308" s="32"/>
      <c r="E308" s="32"/>
      <c r="F308" s="32"/>
      <c r="G308" s="32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4"/>
      <c r="AG308" s="24">
        <f t="shared" si="68"/>
        <v>0</v>
      </c>
    </row>
    <row r="309" spans="1:33" x14ac:dyDescent="0.3">
      <c r="A309" s="35" t="s">
        <v>27</v>
      </c>
      <c r="B309" s="36">
        <f>B311+B312+B310+B313</f>
        <v>69616.200000000012</v>
      </c>
      <c r="C309" s="36">
        <f>C311+C312+C310+C313</f>
        <v>4852.6694000000007</v>
      </c>
      <c r="D309" s="37">
        <f>D311+D312+D310+D313</f>
        <v>3583.5</v>
      </c>
      <c r="E309" s="36">
        <f>E311+E312+E310+E313</f>
        <v>3583.5</v>
      </c>
      <c r="F309" s="36">
        <f>IFERROR(E309/B309*100,0)</f>
        <v>5.1475087695105444</v>
      </c>
      <c r="G309" s="36">
        <f>IFERROR(E309/C309*100,0)</f>
        <v>73.845953734247786</v>
      </c>
      <c r="H309" s="36">
        <f t="shared" ref="H309:AE309" si="171">H311+H312+H310+H313</f>
        <v>4852.6694000000007</v>
      </c>
      <c r="I309" s="36">
        <f t="shared" si="171"/>
        <v>3583.5</v>
      </c>
      <c r="J309" s="36">
        <f t="shared" si="171"/>
        <v>9104.0074000000004</v>
      </c>
      <c r="K309" s="36">
        <f t="shared" si="171"/>
        <v>0</v>
      </c>
      <c r="L309" s="36">
        <f t="shared" si="171"/>
        <v>8152.2916999999998</v>
      </c>
      <c r="M309" s="36">
        <f t="shared" si="171"/>
        <v>0</v>
      </c>
      <c r="N309" s="36">
        <f t="shared" si="171"/>
        <v>7655.3117499999998</v>
      </c>
      <c r="O309" s="36">
        <f t="shared" si="171"/>
        <v>0</v>
      </c>
      <c r="P309" s="36">
        <f t="shared" si="171"/>
        <v>7985.4022000000004</v>
      </c>
      <c r="Q309" s="36">
        <f t="shared" si="171"/>
        <v>0</v>
      </c>
      <c r="R309" s="36">
        <f t="shared" si="171"/>
        <v>2687.8791999999999</v>
      </c>
      <c r="S309" s="36">
        <f t="shared" si="171"/>
        <v>0</v>
      </c>
      <c r="T309" s="36">
        <f t="shared" si="171"/>
        <v>0</v>
      </c>
      <c r="U309" s="36">
        <f t="shared" si="171"/>
        <v>0</v>
      </c>
      <c r="V309" s="36">
        <f t="shared" si="171"/>
        <v>0</v>
      </c>
      <c r="W309" s="36">
        <f t="shared" si="171"/>
        <v>0</v>
      </c>
      <c r="X309" s="36">
        <f t="shared" si="171"/>
        <v>5640.2409000000007</v>
      </c>
      <c r="Y309" s="36">
        <f t="shared" si="171"/>
        <v>0</v>
      </c>
      <c r="Z309" s="36">
        <f t="shared" si="171"/>
        <v>8807.9737000000005</v>
      </c>
      <c r="AA309" s="36">
        <f t="shared" si="171"/>
        <v>0</v>
      </c>
      <c r="AB309" s="36">
        <f t="shared" si="171"/>
        <v>7804.4637000000002</v>
      </c>
      <c r="AC309" s="36">
        <f t="shared" si="171"/>
        <v>0</v>
      </c>
      <c r="AD309" s="36">
        <f t="shared" si="171"/>
        <v>6925.9600500000006</v>
      </c>
      <c r="AE309" s="36">
        <f t="shared" si="171"/>
        <v>0</v>
      </c>
      <c r="AF309" s="34"/>
      <c r="AG309" s="24">
        <f t="shared" si="68"/>
        <v>0</v>
      </c>
    </row>
    <row r="310" spans="1:33" x14ac:dyDescent="0.3">
      <c r="A310" s="38" t="s">
        <v>28</v>
      </c>
      <c r="B310" s="39">
        <f t="shared" ref="B310:B312" si="172">J310+L310+N310+P310+R310+T310+V310+X310+Z310+AB310+AD310+H310</f>
        <v>25292.800000000003</v>
      </c>
      <c r="C310" s="40">
        <f>SUM(H310)</f>
        <v>1741.5525600000001</v>
      </c>
      <c r="D310" s="41">
        <f>E310</f>
        <v>1301.9000000000001</v>
      </c>
      <c r="E310" s="40">
        <f>SUM(I310,K310,M310,O310,Q310,S310,U310,W310,Y310,AA310,AC310,AE310)</f>
        <v>1301.9000000000001</v>
      </c>
      <c r="F310" s="39">
        <f>IFERROR(E310/B310*100,0)</f>
        <v>5.147314650809717</v>
      </c>
      <c r="G310" s="39">
        <f>IFERROR(E310/C310*100,0)</f>
        <v>74.755136876259414</v>
      </c>
      <c r="H310" s="33">
        <v>1741.5525600000001</v>
      </c>
      <c r="I310" s="33">
        <v>1301.9000000000001</v>
      </c>
      <c r="J310" s="33">
        <v>3296.7714000000001</v>
      </c>
      <c r="K310" s="33"/>
      <c r="L310" s="33">
        <v>2952.7737000000002</v>
      </c>
      <c r="M310" s="33"/>
      <c r="N310" s="33">
        <v>2772.9767499999998</v>
      </c>
      <c r="O310" s="33"/>
      <c r="P310" s="33">
        <v>2860.0432000000001</v>
      </c>
      <c r="Q310" s="33"/>
      <c r="R310" s="33">
        <v>914.33019999999999</v>
      </c>
      <c r="S310" s="33"/>
      <c r="T310" s="33"/>
      <c r="U310" s="33"/>
      <c r="V310" s="33"/>
      <c r="W310" s="33"/>
      <c r="X310" s="33">
        <v>2028.7748999999999</v>
      </c>
      <c r="Y310" s="33"/>
      <c r="Z310" s="33">
        <v>3218.6217000000001</v>
      </c>
      <c r="AA310" s="33"/>
      <c r="AB310" s="33">
        <v>2846.4506999999999</v>
      </c>
      <c r="AC310" s="33"/>
      <c r="AD310" s="33">
        <v>2660.5048900000002</v>
      </c>
      <c r="AE310" s="33"/>
      <c r="AF310" s="34"/>
      <c r="AG310" s="24">
        <f t="shared" si="68"/>
        <v>0</v>
      </c>
    </row>
    <row r="311" spans="1:33" x14ac:dyDescent="0.3">
      <c r="A311" s="38" t="s">
        <v>29</v>
      </c>
      <c r="B311" s="39">
        <f t="shared" si="172"/>
        <v>37939.300000000003</v>
      </c>
      <c r="C311" s="40">
        <f>SUM(H311)</f>
        <v>2649.15445</v>
      </c>
      <c r="D311" s="41">
        <f>E311</f>
        <v>1953</v>
      </c>
      <c r="E311" s="40">
        <f>SUM(I311,K311,M311,O311,Q311,S311,U311,W311,Y311,AA311,AC311,AE311)</f>
        <v>1953</v>
      </c>
      <c r="F311" s="39">
        <f>IFERROR(E311/B311*100,0)</f>
        <v>5.147696451964058</v>
      </c>
      <c r="G311" s="39">
        <f>IFERROR(E311/C311*100,0)</f>
        <v>73.721635973319707</v>
      </c>
      <c r="H311" s="33">
        <v>2649.15445</v>
      </c>
      <c r="I311" s="33">
        <v>1953</v>
      </c>
      <c r="J311" s="33">
        <v>4931.6268</v>
      </c>
      <c r="K311" s="33"/>
      <c r="L311" s="33">
        <v>4415.5159000000003</v>
      </c>
      <c r="M311" s="33"/>
      <c r="N311" s="33">
        <v>4146.31675</v>
      </c>
      <c r="O311" s="33"/>
      <c r="P311" s="33">
        <v>4356.0644000000002</v>
      </c>
      <c r="Q311" s="33"/>
      <c r="R311" s="33">
        <v>1525.4544000000001</v>
      </c>
      <c r="S311" s="33"/>
      <c r="T311" s="33">
        <v>0</v>
      </c>
      <c r="U311" s="33"/>
      <c r="V311" s="33">
        <v>0</v>
      </c>
      <c r="W311" s="33"/>
      <c r="X311" s="33">
        <v>3078.7633000000001</v>
      </c>
      <c r="Y311" s="33"/>
      <c r="Z311" s="33">
        <v>4814.6558999999997</v>
      </c>
      <c r="AA311" s="33"/>
      <c r="AB311" s="33">
        <v>4295.6039000000001</v>
      </c>
      <c r="AC311" s="33"/>
      <c r="AD311" s="33">
        <v>3726.1442000000002</v>
      </c>
      <c r="AE311" s="33"/>
      <c r="AF311" s="34"/>
      <c r="AG311" s="24">
        <f t="shared" si="68"/>
        <v>5.9117155615240335E-12</v>
      </c>
    </row>
    <row r="312" spans="1:33" x14ac:dyDescent="0.3">
      <c r="A312" s="38" t="s">
        <v>30</v>
      </c>
      <c r="B312" s="39">
        <f t="shared" si="172"/>
        <v>6384.0999999999995</v>
      </c>
      <c r="C312" s="40">
        <f>SUM(H312)</f>
        <v>461.96239000000003</v>
      </c>
      <c r="D312" s="41">
        <f>E312</f>
        <v>328.6</v>
      </c>
      <c r="E312" s="40">
        <f>SUM(I312,K312,M312,O312,Q312,S312,U312,W312,Y312,AA312,AC312,AE312)</f>
        <v>328.6</v>
      </c>
      <c r="F312" s="39">
        <f>IFERROR(E312/B312*100,0)</f>
        <v>5.1471624817906996</v>
      </c>
      <c r="G312" s="39">
        <f>IFERROR(E312/C312*100,0)</f>
        <v>71.13133170862676</v>
      </c>
      <c r="H312" s="33">
        <v>461.96239000000003</v>
      </c>
      <c r="I312" s="33">
        <v>328.6</v>
      </c>
      <c r="J312" s="33">
        <v>875.60919999999999</v>
      </c>
      <c r="K312" s="33"/>
      <c r="L312" s="33">
        <v>784.00210000000004</v>
      </c>
      <c r="M312" s="33"/>
      <c r="N312" s="33">
        <v>736.01824999999997</v>
      </c>
      <c r="O312" s="33"/>
      <c r="P312" s="33">
        <v>769.29459999999995</v>
      </c>
      <c r="Q312" s="33"/>
      <c r="R312" s="33">
        <v>248.09460000000001</v>
      </c>
      <c r="S312" s="33"/>
      <c r="T312" s="33"/>
      <c r="U312" s="33"/>
      <c r="V312" s="33"/>
      <c r="W312" s="33"/>
      <c r="X312" s="33">
        <v>532.70270000000005</v>
      </c>
      <c r="Y312" s="33"/>
      <c r="Z312" s="33">
        <v>774.6961</v>
      </c>
      <c r="AA312" s="33"/>
      <c r="AB312" s="33">
        <v>662.40909999999997</v>
      </c>
      <c r="AC312" s="33"/>
      <c r="AD312" s="33">
        <v>539.31096000000002</v>
      </c>
      <c r="AE312" s="33"/>
      <c r="AF312" s="34"/>
      <c r="AG312" s="24">
        <f t="shared" si="68"/>
        <v>0</v>
      </c>
    </row>
    <row r="313" spans="1:33" x14ac:dyDescent="0.3">
      <c r="A313" s="38" t="s">
        <v>31</v>
      </c>
      <c r="B313" s="39"/>
      <c r="C313" s="40"/>
      <c r="D313" s="41"/>
      <c r="E313" s="40"/>
      <c r="F313" s="39"/>
      <c r="G313" s="39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4"/>
      <c r="AG313" s="24">
        <f t="shared" si="68"/>
        <v>0</v>
      </c>
    </row>
    <row r="314" spans="1:33" ht="39.75" customHeight="1" x14ac:dyDescent="0.3">
      <c r="A314" s="30" t="s">
        <v>84</v>
      </c>
      <c r="B314" s="31"/>
      <c r="C314" s="32"/>
      <c r="D314" s="32"/>
      <c r="E314" s="32"/>
      <c r="F314" s="32"/>
      <c r="G314" s="32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4"/>
      <c r="AG314" s="24">
        <f t="shared" si="68"/>
        <v>0</v>
      </c>
    </row>
    <row r="315" spans="1:33" x14ac:dyDescent="0.3">
      <c r="A315" s="35" t="s">
        <v>27</v>
      </c>
      <c r="B315" s="36">
        <f>B317+B318+B316+B319</f>
        <v>24524.800000000003</v>
      </c>
      <c r="C315" s="36">
        <f>C317+C318+C316+C319</f>
        <v>2144.4</v>
      </c>
      <c r="D315" s="37">
        <f>D317+D318+D316+D319</f>
        <v>2144</v>
      </c>
      <c r="E315" s="36">
        <f>E317+E318+E316+E319</f>
        <v>2144</v>
      </c>
      <c r="F315" s="36">
        <f>IFERROR(E315/B315*100,0)</f>
        <v>8.742171189979123</v>
      </c>
      <c r="G315" s="36">
        <f>IFERROR(E315/C315*100,0)</f>
        <v>99.981346763663495</v>
      </c>
      <c r="H315" s="36">
        <f t="shared" ref="H315:AE315" si="173">H317+H318+H316+H319</f>
        <v>2144.4</v>
      </c>
      <c r="I315" s="36">
        <f t="shared" si="173"/>
        <v>2144</v>
      </c>
      <c r="J315" s="36">
        <f t="shared" si="173"/>
        <v>3268</v>
      </c>
      <c r="K315" s="36">
        <f t="shared" si="173"/>
        <v>0</v>
      </c>
      <c r="L315" s="36">
        <f t="shared" si="173"/>
        <v>2875</v>
      </c>
      <c r="M315" s="36">
        <f t="shared" si="173"/>
        <v>0</v>
      </c>
      <c r="N315" s="36">
        <f t="shared" si="173"/>
        <v>2457</v>
      </c>
      <c r="O315" s="36">
        <f t="shared" si="173"/>
        <v>0</v>
      </c>
      <c r="P315" s="36">
        <f t="shared" si="173"/>
        <v>2698</v>
      </c>
      <c r="Q315" s="36">
        <f t="shared" si="173"/>
        <v>0</v>
      </c>
      <c r="R315" s="36">
        <f t="shared" si="173"/>
        <v>1321.4</v>
      </c>
      <c r="S315" s="36">
        <f t="shared" si="173"/>
        <v>0</v>
      </c>
      <c r="T315" s="36">
        <f t="shared" si="173"/>
        <v>0</v>
      </c>
      <c r="U315" s="36">
        <f t="shared" si="173"/>
        <v>0</v>
      </c>
      <c r="V315" s="36">
        <f t="shared" si="173"/>
        <v>0</v>
      </c>
      <c r="W315" s="36">
        <f t="shared" si="173"/>
        <v>0</v>
      </c>
      <c r="X315" s="36">
        <f t="shared" si="173"/>
        <v>1582</v>
      </c>
      <c r="Y315" s="36">
        <f t="shared" si="173"/>
        <v>0</v>
      </c>
      <c r="Z315" s="36">
        <f t="shared" si="173"/>
        <v>2815</v>
      </c>
      <c r="AA315" s="36">
        <f t="shared" si="173"/>
        <v>0</v>
      </c>
      <c r="AB315" s="36">
        <f t="shared" si="173"/>
        <v>2463.6</v>
      </c>
      <c r="AC315" s="36">
        <f t="shared" si="173"/>
        <v>0</v>
      </c>
      <c r="AD315" s="36">
        <f t="shared" si="173"/>
        <v>2900.4</v>
      </c>
      <c r="AE315" s="36">
        <f t="shared" si="173"/>
        <v>0</v>
      </c>
      <c r="AF315" s="34"/>
      <c r="AG315" s="24">
        <f t="shared" si="68"/>
        <v>0</v>
      </c>
    </row>
    <row r="316" spans="1:33" x14ac:dyDescent="0.3">
      <c r="A316" s="38" t="s">
        <v>28</v>
      </c>
      <c r="B316" s="39">
        <f t="shared" ref="B316:B318" si="174">J316+L316+N316+P316+R316+T316+V316+X316+Z316+AB316+AD316+H316</f>
        <v>0</v>
      </c>
      <c r="C316" s="40">
        <f>SUM(H316)</f>
        <v>0</v>
      </c>
      <c r="D316" s="41">
        <f>E316</f>
        <v>0</v>
      </c>
      <c r="E316" s="40">
        <f>SUM(I316,K316,M316,O316,Q316,S316,U316,W316,Y316,AA316,AC316,AE316)</f>
        <v>0</v>
      </c>
      <c r="F316" s="39">
        <f>IFERROR(E316/B316*100,0)</f>
        <v>0</v>
      </c>
      <c r="G316" s="39">
        <f>IFERROR(E316/C316*100,0)</f>
        <v>0</v>
      </c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4"/>
      <c r="AG316" s="24">
        <f t="shared" si="68"/>
        <v>0</v>
      </c>
    </row>
    <row r="317" spans="1:33" x14ac:dyDescent="0.3">
      <c r="A317" s="38" t="s">
        <v>29</v>
      </c>
      <c r="B317" s="39">
        <f t="shared" si="174"/>
        <v>0</v>
      </c>
      <c r="C317" s="40">
        <f>SUM(H317)</f>
        <v>0</v>
      </c>
      <c r="D317" s="41">
        <f>E317</f>
        <v>0</v>
      </c>
      <c r="E317" s="40">
        <f>SUM(I317,K317,M317,O317,Q317,S317,U317,W317,Y317,AA317,AC317,AE317)</f>
        <v>0</v>
      </c>
      <c r="F317" s="39">
        <f>IFERROR(E317/B317*100,0)</f>
        <v>0</v>
      </c>
      <c r="G317" s="39">
        <f>IFERROR(E317/C317*100,0)</f>
        <v>0</v>
      </c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4"/>
      <c r="AG317" s="24">
        <f t="shared" si="68"/>
        <v>0</v>
      </c>
    </row>
    <row r="318" spans="1:33" x14ac:dyDescent="0.3">
      <c r="A318" s="38" t="s">
        <v>30</v>
      </c>
      <c r="B318" s="39">
        <f t="shared" si="174"/>
        <v>24524.800000000003</v>
      </c>
      <c r="C318" s="40">
        <f>SUM(H318)</f>
        <v>2144.4</v>
      </c>
      <c r="D318" s="41">
        <f>E318</f>
        <v>2144</v>
      </c>
      <c r="E318" s="40">
        <f>SUM(I318,K318,M318,O318,Q318,S318,U318,W318,Y318,AA318,AC318,AE318)</f>
        <v>2144</v>
      </c>
      <c r="F318" s="39">
        <f>IFERROR(E318/B318*100,0)</f>
        <v>8.742171189979123</v>
      </c>
      <c r="G318" s="39">
        <f>IFERROR(E318/C318*100,0)</f>
        <v>99.981346763663495</v>
      </c>
      <c r="H318" s="33">
        <v>2144.4</v>
      </c>
      <c r="I318" s="33">
        <v>2144</v>
      </c>
      <c r="J318" s="33">
        <v>3268</v>
      </c>
      <c r="K318" s="33"/>
      <c r="L318" s="33">
        <v>2875</v>
      </c>
      <c r="M318" s="33"/>
      <c r="N318" s="33">
        <v>2457</v>
      </c>
      <c r="O318" s="33"/>
      <c r="P318" s="33">
        <v>2698</v>
      </c>
      <c r="Q318" s="33"/>
      <c r="R318" s="33">
        <v>1321.4</v>
      </c>
      <c r="S318" s="33"/>
      <c r="T318" s="33"/>
      <c r="U318" s="33"/>
      <c r="V318" s="33">
        <v>0</v>
      </c>
      <c r="W318" s="33"/>
      <c r="X318" s="33">
        <v>1582</v>
      </c>
      <c r="Y318" s="33"/>
      <c r="Z318" s="33">
        <v>2815</v>
      </c>
      <c r="AA318" s="33"/>
      <c r="AB318" s="33">
        <v>2463.6</v>
      </c>
      <c r="AC318" s="33"/>
      <c r="AD318" s="33">
        <v>2900.4</v>
      </c>
      <c r="AE318" s="33"/>
      <c r="AF318" s="34"/>
      <c r="AG318" s="24">
        <f t="shared" si="68"/>
        <v>0</v>
      </c>
    </row>
    <row r="319" spans="1:33" x14ac:dyDescent="0.3">
      <c r="A319" s="38" t="s">
        <v>31</v>
      </c>
      <c r="B319" s="39"/>
      <c r="C319" s="40"/>
      <c r="D319" s="41"/>
      <c r="E319" s="40"/>
      <c r="F319" s="39"/>
      <c r="G319" s="39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4"/>
      <c r="AG319" s="24">
        <f t="shared" si="68"/>
        <v>0</v>
      </c>
    </row>
    <row r="320" spans="1:33" ht="133.5" customHeight="1" x14ac:dyDescent="0.3">
      <c r="A320" s="30" t="s">
        <v>85</v>
      </c>
      <c r="B320" s="31"/>
      <c r="C320" s="32"/>
      <c r="D320" s="32"/>
      <c r="E320" s="32"/>
      <c r="F320" s="32"/>
      <c r="G320" s="32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4"/>
      <c r="AG320" s="24">
        <f t="shared" si="68"/>
        <v>0</v>
      </c>
    </row>
    <row r="321" spans="1:33" x14ac:dyDescent="0.3">
      <c r="A321" s="35" t="s">
        <v>27</v>
      </c>
      <c r="B321" s="36">
        <f>B323+B324+B322+B325</f>
        <v>134726</v>
      </c>
      <c r="C321" s="36">
        <f>C323+C324+C322+C325</f>
        <v>10001.5</v>
      </c>
      <c r="D321" s="37">
        <f>D323+D324+D322+D325</f>
        <v>3688.7</v>
      </c>
      <c r="E321" s="36">
        <f>E323+E324+E322+E325</f>
        <v>3688.7</v>
      </c>
      <c r="F321" s="36">
        <f>IFERROR(E321/B321*100,0)</f>
        <v>2.7379273488413522</v>
      </c>
      <c r="G321" s="36">
        <f>IFERROR(E321/C321*100,0)</f>
        <v>36.881467779833024</v>
      </c>
      <c r="H321" s="36">
        <f t="shared" ref="H321:AE321" si="175">H323+H324+H322+H325</f>
        <v>10001.5</v>
      </c>
      <c r="I321" s="36">
        <f t="shared" si="175"/>
        <v>3688.7</v>
      </c>
      <c r="J321" s="36">
        <f t="shared" si="175"/>
        <v>17913.64</v>
      </c>
      <c r="K321" s="36">
        <f t="shared" si="175"/>
        <v>0</v>
      </c>
      <c r="L321" s="36">
        <f t="shared" si="175"/>
        <v>16691.72</v>
      </c>
      <c r="M321" s="36">
        <f t="shared" si="175"/>
        <v>0</v>
      </c>
      <c r="N321" s="36">
        <f t="shared" si="175"/>
        <v>14723.52</v>
      </c>
      <c r="O321" s="36">
        <f t="shared" si="175"/>
        <v>0</v>
      </c>
      <c r="P321" s="36">
        <f t="shared" si="175"/>
        <v>16585.009999999998</v>
      </c>
      <c r="Q321" s="36">
        <f t="shared" si="175"/>
        <v>0</v>
      </c>
      <c r="R321" s="36">
        <f t="shared" si="175"/>
        <v>6378.0630000000001</v>
      </c>
      <c r="S321" s="36">
        <f t="shared" si="175"/>
        <v>0</v>
      </c>
      <c r="T321" s="36">
        <f t="shared" si="175"/>
        <v>0</v>
      </c>
      <c r="U321" s="36">
        <f t="shared" si="175"/>
        <v>0</v>
      </c>
      <c r="V321" s="36">
        <f t="shared" si="175"/>
        <v>0</v>
      </c>
      <c r="W321" s="36">
        <f t="shared" si="175"/>
        <v>0</v>
      </c>
      <c r="X321" s="36">
        <f t="shared" si="175"/>
        <v>10953.995000000001</v>
      </c>
      <c r="Y321" s="36">
        <f t="shared" si="175"/>
        <v>0</v>
      </c>
      <c r="Z321" s="36">
        <f t="shared" si="175"/>
        <v>17175.315999999999</v>
      </c>
      <c r="AA321" s="36">
        <f t="shared" si="175"/>
        <v>0</v>
      </c>
      <c r="AB321" s="36">
        <f t="shared" si="175"/>
        <v>13380.572</v>
      </c>
      <c r="AC321" s="36">
        <f t="shared" si="175"/>
        <v>0</v>
      </c>
      <c r="AD321" s="36">
        <f t="shared" si="175"/>
        <v>10922.664000000001</v>
      </c>
      <c r="AE321" s="36">
        <f t="shared" si="175"/>
        <v>0</v>
      </c>
      <c r="AF321" s="34"/>
      <c r="AG321" s="24">
        <f t="shared" si="68"/>
        <v>0</v>
      </c>
    </row>
    <row r="322" spans="1:33" x14ac:dyDescent="0.3">
      <c r="A322" s="38" t="s">
        <v>28</v>
      </c>
      <c r="B322" s="39">
        <f t="shared" ref="B322:B324" si="176">J322+L322+N322+P322+R322+T322+V322+X322+Z322+AB322+AD322+H322</f>
        <v>0</v>
      </c>
      <c r="C322" s="40">
        <f>SUM(H322)</f>
        <v>0</v>
      </c>
      <c r="D322" s="41">
        <f>E322</f>
        <v>0</v>
      </c>
      <c r="E322" s="40">
        <f>SUM(I322,K322,M322,O322,Q322,S322,U322,W322,Y322,AA322,AC322,AE322)</f>
        <v>0</v>
      </c>
      <c r="F322" s="39">
        <f>IFERROR(E322/B322*100,0)</f>
        <v>0</v>
      </c>
      <c r="G322" s="39">
        <f>IFERROR(E322/C322*100,0)</f>
        <v>0</v>
      </c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4"/>
      <c r="AG322" s="24">
        <f t="shared" si="68"/>
        <v>0</v>
      </c>
    </row>
    <row r="323" spans="1:33" x14ac:dyDescent="0.3">
      <c r="A323" s="38" t="s">
        <v>29</v>
      </c>
      <c r="B323" s="39">
        <f t="shared" si="176"/>
        <v>134726</v>
      </c>
      <c r="C323" s="40">
        <f>SUM(H323)</f>
        <v>10001.5</v>
      </c>
      <c r="D323" s="41">
        <f>E323</f>
        <v>3688.7</v>
      </c>
      <c r="E323" s="40">
        <f>SUM(I323,K323,M323,O323,Q323,S323,U323,W323,Y323,AA323,AC323,AE323)</f>
        <v>3688.7</v>
      </c>
      <c r="F323" s="39">
        <f>IFERROR(E323/B323*100,0)</f>
        <v>2.7379273488413522</v>
      </c>
      <c r="G323" s="39">
        <f>IFERROR(E323/C323*100,0)</f>
        <v>36.881467779833024</v>
      </c>
      <c r="H323" s="33">
        <v>10001.5</v>
      </c>
      <c r="I323" s="33">
        <v>3688.7</v>
      </c>
      <c r="J323" s="33">
        <v>17913.64</v>
      </c>
      <c r="K323" s="33"/>
      <c r="L323" s="33">
        <v>16691.72</v>
      </c>
      <c r="M323" s="33"/>
      <c r="N323" s="33">
        <v>14723.52</v>
      </c>
      <c r="O323" s="33"/>
      <c r="P323" s="33">
        <v>16585.009999999998</v>
      </c>
      <c r="Q323" s="33"/>
      <c r="R323" s="33">
        <v>6378.0630000000001</v>
      </c>
      <c r="S323" s="33"/>
      <c r="T323" s="33">
        <v>0</v>
      </c>
      <c r="U323" s="33"/>
      <c r="V323" s="33"/>
      <c r="W323" s="33"/>
      <c r="X323" s="33">
        <v>10953.995000000001</v>
      </c>
      <c r="Y323" s="33"/>
      <c r="Z323" s="33">
        <v>17175.315999999999</v>
      </c>
      <c r="AA323" s="33"/>
      <c r="AB323" s="33">
        <v>13380.572</v>
      </c>
      <c r="AC323" s="33"/>
      <c r="AD323" s="33">
        <v>10922.664000000001</v>
      </c>
      <c r="AE323" s="33"/>
      <c r="AF323" s="34"/>
      <c r="AG323" s="24">
        <f t="shared" si="68"/>
        <v>0</v>
      </c>
    </row>
    <row r="324" spans="1:33" x14ac:dyDescent="0.3">
      <c r="A324" s="38" t="s">
        <v>30</v>
      </c>
      <c r="B324" s="39">
        <f t="shared" si="176"/>
        <v>0</v>
      </c>
      <c r="C324" s="40">
        <f>SUM(H324)</f>
        <v>0</v>
      </c>
      <c r="D324" s="41">
        <f>E324</f>
        <v>0</v>
      </c>
      <c r="E324" s="40">
        <f>SUM(I324,K324,M324,O324,Q324,S324,U324,W324,Y324,AA324,AC324,AE324)</f>
        <v>0</v>
      </c>
      <c r="F324" s="39">
        <f>IFERROR(E324/B324*100,0)</f>
        <v>0</v>
      </c>
      <c r="G324" s="39">
        <f>IFERROR(E324/C324*100,0)</f>
        <v>0</v>
      </c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4"/>
      <c r="AG324" s="24">
        <f t="shared" si="68"/>
        <v>0</v>
      </c>
    </row>
    <row r="325" spans="1:33" x14ac:dyDescent="0.3">
      <c r="A325" s="38" t="s">
        <v>31</v>
      </c>
      <c r="B325" s="39"/>
      <c r="C325" s="40"/>
      <c r="D325" s="41"/>
      <c r="E325" s="40"/>
      <c r="F325" s="39"/>
      <c r="G325" s="39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4"/>
      <c r="AG325" s="24">
        <f t="shared" si="68"/>
        <v>0</v>
      </c>
    </row>
    <row r="326" spans="1:33" ht="50.25" customHeight="1" x14ac:dyDescent="0.3">
      <c r="A326" s="20" t="s">
        <v>86</v>
      </c>
      <c r="B326" s="62"/>
      <c r="C326" s="63"/>
      <c r="D326" s="63"/>
      <c r="E326" s="63"/>
      <c r="F326" s="63"/>
      <c r="G326" s="63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23"/>
      <c r="AG326" s="24">
        <f t="shared" si="68"/>
        <v>0</v>
      </c>
    </row>
    <row r="327" spans="1:33" x14ac:dyDescent="0.3">
      <c r="A327" s="64" t="s">
        <v>27</v>
      </c>
      <c r="B327" s="26">
        <f>B328+B329+B330+B331</f>
        <v>4386.1000000000004</v>
      </c>
      <c r="C327" s="26">
        <f>C328+C329+C330+C331</f>
        <v>0</v>
      </c>
      <c r="D327" s="26">
        <f>D328+D329+D330+D331</f>
        <v>0</v>
      </c>
      <c r="E327" s="26">
        <f>E328+E329+E330+E331</f>
        <v>0</v>
      </c>
      <c r="F327" s="29">
        <f>IFERROR(E327/B327*100,0)</f>
        <v>0</v>
      </c>
      <c r="G327" s="29">
        <f>IFERROR(E327/C327*100,0)</f>
        <v>0</v>
      </c>
      <c r="H327" s="26">
        <f t="shared" ref="H327:AE327" si="177">H328+H329+H330+H331</f>
        <v>0</v>
      </c>
      <c r="I327" s="26">
        <f t="shared" si="177"/>
        <v>0</v>
      </c>
      <c r="J327" s="26">
        <f t="shared" si="177"/>
        <v>0</v>
      </c>
      <c r="K327" s="26">
        <f t="shared" si="177"/>
        <v>0</v>
      </c>
      <c r="L327" s="26">
        <f t="shared" si="177"/>
        <v>0</v>
      </c>
      <c r="M327" s="26">
        <f t="shared" si="177"/>
        <v>0</v>
      </c>
      <c r="N327" s="26">
        <f t="shared" si="177"/>
        <v>0</v>
      </c>
      <c r="O327" s="26">
        <f t="shared" si="177"/>
        <v>0</v>
      </c>
      <c r="P327" s="26">
        <f t="shared" si="177"/>
        <v>0</v>
      </c>
      <c r="Q327" s="26">
        <f t="shared" si="177"/>
        <v>0</v>
      </c>
      <c r="R327" s="26">
        <f t="shared" si="177"/>
        <v>0</v>
      </c>
      <c r="S327" s="26">
        <f t="shared" si="177"/>
        <v>0</v>
      </c>
      <c r="T327" s="26">
        <f t="shared" si="177"/>
        <v>0</v>
      </c>
      <c r="U327" s="26">
        <f t="shared" si="177"/>
        <v>0</v>
      </c>
      <c r="V327" s="26">
        <f t="shared" si="177"/>
        <v>0</v>
      </c>
      <c r="W327" s="26">
        <f t="shared" si="177"/>
        <v>0</v>
      </c>
      <c r="X327" s="26">
        <f t="shared" si="177"/>
        <v>0</v>
      </c>
      <c r="Y327" s="26">
        <f t="shared" si="177"/>
        <v>0</v>
      </c>
      <c r="Z327" s="26">
        <f t="shared" si="177"/>
        <v>0</v>
      </c>
      <c r="AA327" s="26">
        <f t="shared" si="177"/>
        <v>0</v>
      </c>
      <c r="AB327" s="26">
        <f t="shared" si="177"/>
        <v>0</v>
      </c>
      <c r="AC327" s="26">
        <f t="shared" si="177"/>
        <v>0</v>
      </c>
      <c r="AD327" s="26">
        <f t="shared" si="177"/>
        <v>4386.1000000000004</v>
      </c>
      <c r="AE327" s="26">
        <f t="shared" si="177"/>
        <v>0</v>
      </c>
      <c r="AF327" s="23"/>
      <c r="AG327" s="24">
        <f t="shared" si="68"/>
        <v>0</v>
      </c>
    </row>
    <row r="328" spans="1:33" x14ac:dyDescent="0.3">
      <c r="A328" s="65" t="s">
        <v>28</v>
      </c>
      <c r="B328" s="29">
        <f t="shared" ref="B328:E331" si="178">B334+B340</f>
        <v>0</v>
      </c>
      <c r="C328" s="29">
        <f t="shared" si="178"/>
        <v>0</v>
      </c>
      <c r="D328" s="29">
        <f t="shared" si="178"/>
        <v>0</v>
      </c>
      <c r="E328" s="29">
        <f t="shared" si="178"/>
        <v>0</v>
      </c>
      <c r="F328" s="29"/>
      <c r="G328" s="29"/>
      <c r="H328" s="29">
        <f t="shared" ref="H328:AE331" si="179">H334+H340</f>
        <v>0</v>
      </c>
      <c r="I328" s="29">
        <f t="shared" si="179"/>
        <v>0</v>
      </c>
      <c r="J328" s="29">
        <f t="shared" si="179"/>
        <v>0</v>
      </c>
      <c r="K328" s="29">
        <f t="shared" si="179"/>
        <v>0</v>
      </c>
      <c r="L328" s="29">
        <f t="shared" si="179"/>
        <v>0</v>
      </c>
      <c r="M328" s="29">
        <f t="shared" si="179"/>
        <v>0</v>
      </c>
      <c r="N328" s="29">
        <f t="shared" si="179"/>
        <v>0</v>
      </c>
      <c r="O328" s="29">
        <f t="shared" si="179"/>
        <v>0</v>
      </c>
      <c r="P328" s="29">
        <f t="shared" si="179"/>
        <v>0</v>
      </c>
      <c r="Q328" s="29">
        <f t="shared" si="179"/>
        <v>0</v>
      </c>
      <c r="R328" s="29">
        <f t="shared" si="179"/>
        <v>0</v>
      </c>
      <c r="S328" s="29">
        <f t="shared" si="179"/>
        <v>0</v>
      </c>
      <c r="T328" s="29">
        <f t="shared" si="179"/>
        <v>0</v>
      </c>
      <c r="U328" s="29">
        <f t="shared" si="179"/>
        <v>0</v>
      </c>
      <c r="V328" s="29">
        <f t="shared" si="179"/>
        <v>0</v>
      </c>
      <c r="W328" s="29">
        <f t="shared" si="179"/>
        <v>0</v>
      </c>
      <c r="X328" s="29">
        <f t="shared" si="179"/>
        <v>0</v>
      </c>
      <c r="Y328" s="29">
        <f>Y334+Y340</f>
        <v>0</v>
      </c>
      <c r="Z328" s="29">
        <f t="shared" ref="Z328:AE328" si="180">Z334+Z340</f>
        <v>0</v>
      </c>
      <c r="AA328" s="29">
        <f t="shared" si="180"/>
        <v>0</v>
      </c>
      <c r="AB328" s="29">
        <f t="shared" si="180"/>
        <v>0</v>
      </c>
      <c r="AC328" s="29">
        <f t="shared" si="180"/>
        <v>0</v>
      </c>
      <c r="AD328" s="29">
        <f t="shared" si="180"/>
        <v>0</v>
      </c>
      <c r="AE328" s="29">
        <f t="shared" si="180"/>
        <v>0</v>
      </c>
      <c r="AF328" s="23"/>
      <c r="AG328" s="24">
        <f t="shared" si="68"/>
        <v>0</v>
      </c>
    </row>
    <row r="329" spans="1:33" x14ac:dyDescent="0.3">
      <c r="A329" s="65" t="s">
        <v>29</v>
      </c>
      <c r="B329" s="29">
        <f t="shared" si="178"/>
        <v>0</v>
      </c>
      <c r="C329" s="29">
        <f t="shared" si="178"/>
        <v>0</v>
      </c>
      <c r="D329" s="29">
        <f t="shared" si="178"/>
        <v>0</v>
      </c>
      <c r="E329" s="29">
        <f t="shared" si="178"/>
        <v>0</v>
      </c>
      <c r="F329" s="29"/>
      <c r="G329" s="29"/>
      <c r="H329" s="29">
        <f t="shared" si="179"/>
        <v>0</v>
      </c>
      <c r="I329" s="29">
        <f t="shared" si="179"/>
        <v>0</v>
      </c>
      <c r="J329" s="29">
        <f t="shared" si="179"/>
        <v>0</v>
      </c>
      <c r="K329" s="29">
        <f t="shared" si="179"/>
        <v>0</v>
      </c>
      <c r="L329" s="29">
        <f t="shared" si="179"/>
        <v>0</v>
      </c>
      <c r="M329" s="29">
        <f t="shared" si="179"/>
        <v>0</v>
      </c>
      <c r="N329" s="29">
        <f t="shared" si="179"/>
        <v>0</v>
      </c>
      <c r="O329" s="29">
        <f t="shared" si="179"/>
        <v>0</v>
      </c>
      <c r="P329" s="29">
        <f t="shared" si="179"/>
        <v>0</v>
      </c>
      <c r="Q329" s="29">
        <f t="shared" si="179"/>
        <v>0</v>
      </c>
      <c r="R329" s="29">
        <f t="shared" si="179"/>
        <v>0</v>
      </c>
      <c r="S329" s="29">
        <f t="shared" si="179"/>
        <v>0</v>
      </c>
      <c r="T329" s="29">
        <f t="shared" si="179"/>
        <v>0</v>
      </c>
      <c r="U329" s="29">
        <f t="shared" si="179"/>
        <v>0</v>
      </c>
      <c r="V329" s="29">
        <f t="shared" si="179"/>
        <v>0</v>
      </c>
      <c r="W329" s="29">
        <f t="shared" si="179"/>
        <v>0</v>
      </c>
      <c r="X329" s="29">
        <f t="shared" si="179"/>
        <v>0</v>
      </c>
      <c r="Y329" s="29">
        <f t="shared" si="179"/>
        <v>0</v>
      </c>
      <c r="Z329" s="29">
        <f t="shared" si="179"/>
        <v>0</v>
      </c>
      <c r="AA329" s="29">
        <f t="shared" si="179"/>
        <v>0</v>
      </c>
      <c r="AB329" s="29">
        <f t="shared" si="179"/>
        <v>0</v>
      </c>
      <c r="AC329" s="29">
        <f t="shared" si="179"/>
        <v>0</v>
      </c>
      <c r="AD329" s="29">
        <f t="shared" si="179"/>
        <v>0</v>
      </c>
      <c r="AE329" s="29">
        <f t="shared" si="179"/>
        <v>0</v>
      </c>
      <c r="AF329" s="23"/>
      <c r="AG329" s="24">
        <f t="shared" si="68"/>
        <v>0</v>
      </c>
    </row>
    <row r="330" spans="1:33" x14ac:dyDescent="0.3">
      <c r="A330" s="65" t="s">
        <v>30</v>
      </c>
      <c r="B330" s="29">
        <f t="shared" si="178"/>
        <v>4386.1000000000004</v>
      </c>
      <c r="C330" s="29">
        <f t="shared" si="178"/>
        <v>0</v>
      </c>
      <c r="D330" s="29">
        <f t="shared" si="178"/>
        <v>0</v>
      </c>
      <c r="E330" s="29">
        <f t="shared" si="178"/>
        <v>0</v>
      </c>
      <c r="F330" s="29">
        <f>IFERROR(E330/B330*100,0)</f>
        <v>0</v>
      </c>
      <c r="G330" s="29">
        <f>IFERROR(E330/C330*100,0)</f>
        <v>0</v>
      </c>
      <c r="H330" s="29">
        <f t="shared" si="179"/>
        <v>0</v>
      </c>
      <c r="I330" s="29">
        <f t="shared" si="179"/>
        <v>0</v>
      </c>
      <c r="J330" s="29">
        <f t="shared" si="179"/>
        <v>0</v>
      </c>
      <c r="K330" s="29">
        <f t="shared" si="179"/>
        <v>0</v>
      </c>
      <c r="L330" s="29">
        <f t="shared" si="179"/>
        <v>0</v>
      </c>
      <c r="M330" s="29">
        <f t="shared" si="179"/>
        <v>0</v>
      </c>
      <c r="N330" s="29">
        <f t="shared" si="179"/>
        <v>0</v>
      </c>
      <c r="O330" s="29">
        <f t="shared" si="179"/>
        <v>0</v>
      </c>
      <c r="P330" s="29">
        <f t="shared" si="179"/>
        <v>0</v>
      </c>
      <c r="Q330" s="29">
        <f t="shared" si="179"/>
        <v>0</v>
      </c>
      <c r="R330" s="29">
        <f t="shared" si="179"/>
        <v>0</v>
      </c>
      <c r="S330" s="29">
        <f t="shared" si="179"/>
        <v>0</v>
      </c>
      <c r="T330" s="29">
        <f t="shared" si="179"/>
        <v>0</v>
      </c>
      <c r="U330" s="29">
        <f t="shared" si="179"/>
        <v>0</v>
      </c>
      <c r="V330" s="29">
        <f t="shared" si="179"/>
        <v>0</v>
      </c>
      <c r="W330" s="29">
        <f t="shared" si="179"/>
        <v>0</v>
      </c>
      <c r="X330" s="29">
        <f t="shared" si="179"/>
        <v>0</v>
      </c>
      <c r="Y330" s="29">
        <f t="shared" si="179"/>
        <v>0</v>
      </c>
      <c r="Z330" s="29">
        <f t="shared" si="179"/>
        <v>0</v>
      </c>
      <c r="AA330" s="29">
        <f t="shared" si="179"/>
        <v>0</v>
      </c>
      <c r="AB330" s="29">
        <f t="shared" si="179"/>
        <v>0</v>
      </c>
      <c r="AC330" s="29">
        <f t="shared" si="179"/>
        <v>0</v>
      </c>
      <c r="AD330" s="29">
        <f t="shared" si="179"/>
        <v>4386.1000000000004</v>
      </c>
      <c r="AE330" s="29">
        <f t="shared" si="179"/>
        <v>0</v>
      </c>
      <c r="AF330" s="23"/>
      <c r="AG330" s="24">
        <f t="shared" si="68"/>
        <v>0</v>
      </c>
    </row>
    <row r="331" spans="1:33" x14ac:dyDescent="0.3">
      <c r="A331" s="65" t="s">
        <v>31</v>
      </c>
      <c r="B331" s="29">
        <f t="shared" si="178"/>
        <v>0</v>
      </c>
      <c r="C331" s="29">
        <f t="shared" si="178"/>
        <v>0</v>
      </c>
      <c r="D331" s="29">
        <f t="shared" si="178"/>
        <v>0</v>
      </c>
      <c r="E331" s="29">
        <f t="shared" si="178"/>
        <v>0</v>
      </c>
      <c r="F331" s="29"/>
      <c r="G331" s="29"/>
      <c r="H331" s="29">
        <f t="shared" si="179"/>
        <v>0</v>
      </c>
      <c r="I331" s="29">
        <f t="shared" si="179"/>
        <v>0</v>
      </c>
      <c r="J331" s="29">
        <f t="shared" si="179"/>
        <v>0</v>
      </c>
      <c r="K331" s="29">
        <f t="shared" si="179"/>
        <v>0</v>
      </c>
      <c r="L331" s="29">
        <f t="shared" si="179"/>
        <v>0</v>
      </c>
      <c r="M331" s="29">
        <f t="shared" si="179"/>
        <v>0</v>
      </c>
      <c r="N331" s="29">
        <f t="shared" si="179"/>
        <v>0</v>
      </c>
      <c r="O331" s="29">
        <f t="shared" si="179"/>
        <v>0</v>
      </c>
      <c r="P331" s="29">
        <f t="shared" si="179"/>
        <v>0</v>
      </c>
      <c r="Q331" s="29">
        <f t="shared" si="179"/>
        <v>0</v>
      </c>
      <c r="R331" s="29">
        <f t="shared" si="179"/>
        <v>0</v>
      </c>
      <c r="S331" s="29">
        <f t="shared" si="179"/>
        <v>0</v>
      </c>
      <c r="T331" s="29">
        <f t="shared" si="179"/>
        <v>0</v>
      </c>
      <c r="U331" s="29">
        <f t="shared" si="179"/>
        <v>0</v>
      </c>
      <c r="V331" s="29">
        <f t="shared" si="179"/>
        <v>0</v>
      </c>
      <c r="W331" s="29">
        <f t="shared" si="179"/>
        <v>0</v>
      </c>
      <c r="X331" s="29">
        <f t="shared" si="179"/>
        <v>0</v>
      </c>
      <c r="Y331" s="29">
        <f t="shared" si="179"/>
        <v>0</v>
      </c>
      <c r="Z331" s="29">
        <f t="shared" si="179"/>
        <v>0</v>
      </c>
      <c r="AA331" s="29">
        <f t="shared" si="179"/>
        <v>0</v>
      </c>
      <c r="AB331" s="29">
        <f t="shared" si="179"/>
        <v>0</v>
      </c>
      <c r="AC331" s="29">
        <f t="shared" si="179"/>
        <v>0</v>
      </c>
      <c r="AD331" s="29">
        <f t="shared" si="179"/>
        <v>0</v>
      </c>
      <c r="AE331" s="29">
        <f t="shared" si="179"/>
        <v>0</v>
      </c>
      <c r="AF331" s="23"/>
      <c r="AG331" s="24">
        <f t="shared" si="68"/>
        <v>0</v>
      </c>
    </row>
    <row r="332" spans="1:33" ht="40.5" customHeight="1" x14ac:dyDescent="0.3">
      <c r="A332" s="30" t="s">
        <v>87</v>
      </c>
      <c r="B332" s="31"/>
      <c r="C332" s="32"/>
      <c r="D332" s="32"/>
      <c r="E332" s="32"/>
      <c r="F332" s="32"/>
      <c r="G332" s="32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4"/>
      <c r="AG332" s="24">
        <f t="shared" si="68"/>
        <v>0</v>
      </c>
    </row>
    <row r="333" spans="1:33" x14ac:dyDescent="0.3">
      <c r="A333" s="35" t="s">
        <v>27</v>
      </c>
      <c r="B333" s="36">
        <f>B335+B336+B334+B337</f>
        <v>0</v>
      </c>
      <c r="C333" s="36">
        <f>C335+C336+C334+C337</f>
        <v>0</v>
      </c>
      <c r="D333" s="37">
        <f>D335+D336+D334+D337</f>
        <v>0</v>
      </c>
      <c r="E333" s="36">
        <f>E335+E336+E334+E337</f>
        <v>0</v>
      </c>
      <c r="F333" s="36">
        <f>IFERROR(E333/B333*100,0)</f>
        <v>0</v>
      </c>
      <c r="G333" s="36">
        <f>IFERROR(E333/C333*100,0)</f>
        <v>0</v>
      </c>
      <c r="H333" s="36">
        <f t="shared" ref="H333:AE333" si="181">H335+H336+H334+H337</f>
        <v>0</v>
      </c>
      <c r="I333" s="36">
        <f t="shared" si="181"/>
        <v>0</v>
      </c>
      <c r="J333" s="36">
        <f t="shared" si="181"/>
        <v>0</v>
      </c>
      <c r="K333" s="36">
        <f t="shared" si="181"/>
        <v>0</v>
      </c>
      <c r="L333" s="36">
        <f t="shared" si="181"/>
        <v>0</v>
      </c>
      <c r="M333" s="36">
        <f t="shared" si="181"/>
        <v>0</v>
      </c>
      <c r="N333" s="36">
        <f t="shared" si="181"/>
        <v>0</v>
      </c>
      <c r="O333" s="36">
        <f t="shared" si="181"/>
        <v>0</v>
      </c>
      <c r="P333" s="36">
        <f t="shared" si="181"/>
        <v>0</v>
      </c>
      <c r="Q333" s="36">
        <f t="shared" si="181"/>
        <v>0</v>
      </c>
      <c r="R333" s="36">
        <f t="shared" si="181"/>
        <v>0</v>
      </c>
      <c r="S333" s="36">
        <f t="shared" si="181"/>
        <v>0</v>
      </c>
      <c r="T333" s="36">
        <f t="shared" si="181"/>
        <v>0</v>
      </c>
      <c r="U333" s="36">
        <f t="shared" si="181"/>
        <v>0</v>
      </c>
      <c r="V333" s="36">
        <f t="shared" si="181"/>
        <v>0</v>
      </c>
      <c r="W333" s="36">
        <f t="shared" si="181"/>
        <v>0</v>
      </c>
      <c r="X333" s="36">
        <f t="shared" si="181"/>
        <v>0</v>
      </c>
      <c r="Y333" s="36">
        <f t="shared" si="181"/>
        <v>0</v>
      </c>
      <c r="Z333" s="36">
        <f t="shared" si="181"/>
        <v>0</v>
      </c>
      <c r="AA333" s="36">
        <f t="shared" si="181"/>
        <v>0</v>
      </c>
      <c r="AB333" s="36">
        <f t="shared" si="181"/>
        <v>0</v>
      </c>
      <c r="AC333" s="36">
        <f t="shared" si="181"/>
        <v>0</v>
      </c>
      <c r="AD333" s="36">
        <f t="shared" si="181"/>
        <v>0</v>
      </c>
      <c r="AE333" s="36">
        <f t="shared" si="181"/>
        <v>0</v>
      </c>
      <c r="AF333" s="34"/>
      <c r="AG333" s="24">
        <f t="shared" si="68"/>
        <v>0</v>
      </c>
    </row>
    <row r="334" spans="1:33" x14ac:dyDescent="0.3">
      <c r="A334" s="38" t="s">
        <v>28</v>
      </c>
      <c r="B334" s="39">
        <f t="shared" ref="B334:B336" si="182">J334+L334+N334+P334+R334+T334+V334+X334+Z334+AB334+AD334+H334</f>
        <v>0</v>
      </c>
      <c r="C334" s="40">
        <f>SUM(H334)</f>
        <v>0</v>
      </c>
      <c r="D334" s="41">
        <f>E334</f>
        <v>0</v>
      </c>
      <c r="E334" s="40">
        <f>SUM(I334,K334,M334,O334,Q334,S334,U334,W334,Y334,AA334,AC334,AE334)</f>
        <v>0</v>
      </c>
      <c r="F334" s="39">
        <f>IFERROR(E334/B334*100,0)</f>
        <v>0</v>
      </c>
      <c r="G334" s="39">
        <f>IFERROR(E334/C334*100,0)</f>
        <v>0</v>
      </c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4"/>
      <c r="AG334" s="24">
        <f t="shared" si="68"/>
        <v>0</v>
      </c>
    </row>
    <row r="335" spans="1:33" x14ac:dyDescent="0.3">
      <c r="A335" s="38" t="s">
        <v>29</v>
      </c>
      <c r="B335" s="39">
        <f t="shared" si="182"/>
        <v>0</v>
      </c>
      <c r="C335" s="40">
        <f>SUM(H335)</f>
        <v>0</v>
      </c>
      <c r="D335" s="41">
        <f>E335</f>
        <v>0</v>
      </c>
      <c r="E335" s="40">
        <f>SUM(I335,K335,M335,O335,Q335,S335,U335,W335,Y335,AA335,AC335,AE335)</f>
        <v>0</v>
      </c>
      <c r="F335" s="39">
        <f>IFERROR(E335/B335*100,0)</f>
        <v>0</v>
      </c>
      <c r="G335" s="39">
        <f>IFERROR(E335/C335*100,0)</f>
        <v>0</v>
      </c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4"/>
      <c r="AG335" s="24">
        <f t="shared" si="68"/>
        <v>0</v>
      </c>
    </row>
    <row r="336" spans="1:33" x14ac:dyDescent="0.3">
      <c r="A336" s="38" t="s">
        <v>30</v>
      </c>
      <c r="B336" s="39">
        <f t="shared" si="182"/>
        <v>0</v>
      </c>
      <c r="C336" s="40">
        <f>SUM(H336)</f>
        <v>0</v>
      </c>
      <c r="D336" s="41">
        <f>E336</f>
        <v>0</v>
      </c>
      <c r="E336" s="40">
        <f>SUM(I336,K336,M336,O336,Q336,S336,U336,W336,Y336,AA336,AC336,AE336)</f>
        <v>0</v>
      </c>
      <c r="F336" s="39">
        <f>IFERROR(E336/B336*100,0)</f>
        <v>0</v>
      </c>
      <c r="G336" s="39">
        <f>IFERROR(E336/C336*100,0)</f>
        <v>0</v>
      </c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4"/>
      <c r="AG336" s="24">
        <f t="shared" si="68"/>
        <v>0</v>
      </c>
    </row>
    <row r="337" spans="1:33" x14ac:dyDescent="0.3">
      <c r="A337" s="38" t="s">
        <v>31</v>
      </c>
      <c r="B337" s="39"/>
      <c r="C337" s="40"/>
      <c r="D337" s="41"/>
      <c r="E337" s="40"/>
      <c r="F337" s="39"/>
      <c r="G337" s="39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4"/>
      <c r="AG337" s="24">
        <f t="shared" si="68"/>
        <v>0</v>
      </c>
    </row>
    <row r="338" spans="1:33" ht="40.5" customHeight="1" x14ac:dyDescent="0.3">
      <c r="A338" s="30" t="s">
        <v>88</v>
      </c>
      <c r="B338" s="31"/>
      <c r="C338" s="32"/>
      <c r="D338" s="32"/>
      <c r="E338" s="32"/>
      <c r="F338" s="32"/>
      <c r="G338" s="32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4"/>
      <c r="AG338" s="24">
        <f t="shared" si="68"/>
        <v>0</v>
      </c>
    </row>
    <row r="339" spans="1:33" x14ac:dyDescent="0.3">
      <c r="A339" s="35" t="s">
        <v>27</v>
      </c>
      <c r="B339" s="36">
        <f>B341+B342+B340+B343</f>
        <v>4386.1000000000004</v>
      </c>
      <c r="C339" s="36">
        <f>C341+C342+C340+C343</f>
        <v>0</v>
      </c>
      <c r="D339" s="37">
        <f>D341+D342+D340+D343</f>
        <v>0</v>
      </c>
      <c r="E339" s="36">
        <f>E341+E342+E340+E343</f>
        <v>0</v>
      </c>
      <c r="F339" s="36">
        <f>IFERROR(E339/B339*100,0)</f>
        <v>0</v>
      </c>
      <c r="G339" s="36">
        <f>IFERROR(E339/C339*100,0)</f>
        <v>0</v>
      </c>
      <c r="H339" s="36">
        <f t="shared" ref="H339:AE339" si="183">H341+H342+H340+H343</f>
        <v>0</v>
      </c>
      <c r="I339" s="36">
        <f t="shared" si="183"/>
        <v>0</v>
      </c>
      <c r="J339" s="36">
        <f t="shared" si="183"/>
        <v>0</v>
      </c>
      <c r="K339" s="36">
        <f t="shared" si="183"/>
        <v>0</v>
      </c>
      <c r="L339" s="36">
        <f t="shared" si="183"/>
        <v>0</v>
      </c>
      <c r="M339" s="36">
        <f t="shared" si="183"/>
        <v>0</v>
      </c>
      <c r="N339" s="36">
        <f t="shared" si="183"/>
        <v>0</v>
      </c>
      <c r="O339" s="36">
        <f t="shared" si="183"/>
        <v>0</v>
      </c>
      <c r="P339" s="36">
        <f t="shared" si="183"/>
        <v>0</v>
      </c>
      <c r="Q339" s="36">
        <f t="shared" si="183"/>
        <v>0</v>
      </c>
      <c r="R339" s="36">
        <f t="shared" si="183"/>
        <v>0</v>
      </c>
      <c r="S339" s="36">
        <f t="shared" si="183"/>
        <v>0</v>
      </c>
      <c r="T339" s="36">
        <f t="shared" si="183"/>
        <v>0</v>
      </c>
      <c r="U339" s="36">
        <f t="shared" si="183"/>
        <v>0</v>
      </c>
      <c r="V339" s="36">
        <f t="shared" si="183"/>
        <v>0</v>
      </c>
      <c r="W339" s="36">
        <f t="shared" si="183"/>
        <v>0</v>
      </c>
      <c r="X339" s="36">
        <f t="shared" si="183"/>
        <v>0</v>
      </c>
      <c r="Y339" s="36">
        <f t="shared" si="183"/>
        <v>0</v>
      </c>
      <c r="Z339" s="36">
        <f t="shared" si="183"/>
        <v>0</v>
      </c>
      <c r="AA339" s="36">
        <f t="shared" si="183"/>
        <v>0</v>
      </c>
      <c r="AB339" s="36">
        <f t="shared" si="183"/>
        <v>0</v>
      </c>
      <c r="AC339" s="36">
        <f t="shared" si="183"/>
        <v>0</v>
      </c>
      <c r="AD339" s="36">
        <f t="shared" si="183"/>
        <v>4386.1000000000004</v>
      </c>
      <c r="AE339" s="36">
        <f t="shared" si="183"/>
        <v>0</v>
      </c>
      <c r="AF339" s="34"/>
      <c r="AG339" s="24">
        <f t="shared" si="68"/>
        <v>0</v>
      </c>
    </row>
    <row r="340" spans="1:33" x14ac:dyDescent="0.3">
      <c r="A340" s="38" t="s">
        <v>28</v>
      </c>
      <c r="B340" s="39">
        <f t="shared" ref="B340:B342" si="184">J340+L340+N340+P340+R340+T340+V340+X340+Z340+AB340+AD340+H340</f>
        <v>0</v>
      </c>
      <c r="C340" s="40">
        <f>SUM(H340)</f>
        <v>0</v>
      </c>
      <c r="D340" s="41">
        <f>E340</f>
        <v>0</v>
      </c>
      <c r="E340" s="40">
        <f>SUM(I340,K340,M340,O340,Q340,S340,U340,W340,Y340,AA340,AC340,AE340)</f>
        <v>0</v>
      </c>
      <c r="F340" s="39">
        <f>IFERROR(E340/B340*100,0)</f>
        <v>0</v>
      </c>
      <c r="G340" s="39">
        <f>IFERROR(E340/C340*100,0)</f>
        <v>0</v>
      </c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4"/>
      <c r="AG340" s="24">
        <f t="shared" si="68"/>
        <v>0</v>
      </c>
    </row>
    <row r="341" spans="1:33" x14ac:dyDescent="0.3">
      <c r="A341" s="38" t="s">
        <v>29</v>
      </c>
      <c r="B341" s="39">
        <f t="shared" si="184"/>
        <v>0</v>
      </c>
      <c r="C341" s="40">
        <f>SUM(H341)</f>
        <v>0</v>
      </c>
      <c r="D341" s="41">
        <f>E341</f>
        <v>0</v>
      </c>
      <c r="E341" s="40">
        <f>SUM(I341,K341,M341,O341,Q341,S341,U341,W341,Y341,AA341,AC341,AE341)</f>
        <v>0</v>
      </c>
      <c r="F341" s="39">
        <f>IFERROR(E341/B341*100,0)</f>
        <v>0</v>
      </c>
      <c r="G341" s="39">
        <f>IFERROR(E341/C341*100,0)</f>
        <v>0</v>
      </c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4"/>
      <c r="AG341" s="24">
        <f t="shared" si="68"/>
        <v>0</v>
      </c>
    </row>
    <row r="342" spans="1:33" x14ac:dyDescent="0.3">
      <c r="A342" s="38" t="s">
        <v>30</v>
      </c>
      <c r="B342" s="39">
        <f t="shared" si="184"/>
        <v>4386.1000000000004</v>
      </c>
      <c r="C342" s="40">
        <f>SUM(H342)</f>
        <v>0</v>
      </c>
      <c r="D342" s="41">
        <f>E342</f>
        <v>0</v>
      </c>
      <c r="E342" s="40">
        <f>SUM(I342,K342,M342,O342,Q342,S342,U342,W342,Y342,AA342,AC342,AE342)</f>
        <v>0</v>
      </c>
      <c r="F342" s="39">
        <f>IFERROR(E342/B342*100,0)</f>
        <v>0</v>
      </c>
      <c r="G342" s="39">
        <f>IFERROR(E342/C342*100,0)</f>
        <v>0</v>
      </c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>
        <v>4386.1000000000004</v>
      </c>
      <c r="AE342" s="33"/>
      <c r="AF342" s="34"/>
      <c r="AG342" s="24">
        <f t="shared" si="68"/>
        <v>0</v>
      </c>
    </row>
    <row r="343" spans="1:33" x14ac:dyDescent="0.3">
      <c r="A343" s="38" t="s">
        <v>31</v>
      </c>
      <c r="B343" s="39"/>
      <c r="C343" s="40"/>
      <c r="D343" s="41"/>
      <c r="E343" s="40"/>
      <c r="F343" s="39"/>
      <c r="G343" s="39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4"/>
      <c r="AG343" s="24">
        <f t="shared" si="68"/>
        <v>0</v>
      </c>
    </row>
    <row r="344" spans="1:33" x14ac:dyDescent="0.3">
      <c r="A344" s="68" t="s">
        <v>89</v>
      </c>
      <c r="B344" s="69">
        <f>B345+B346+B347+B348</f>
        <v>4376583.9633499999</v>
      </c>
      <c r="C344" s="69">
        <f>C345+C346+C347</f>
        <v>260332.15904999999</v>
      </c>
      <c r="D344" s="69">
        <f>D345+D346+D347</f>
        <v>106600.03000000001</v>
      </c>
      <c r="E344" s="69">
        <f>E345+E346+E347</f>
        <v>106600.03000000001</v>
      </c>
      <c r="F344" s="69">
        <f t="shared" ref="F344:F358" si="185">IFERROR(E344/B344*100,0)</f>
        <v>2.4356902756277612</v>
      </c>
      <c r="G344" s="69">
        <f t="shared" ref="G344:G358" si="186">IFERROR(E344/C344*100,0)</f>
        <v>40.947699427148443</v>
      </c>
      <c r="H344" s="69">
        <f t="shared" ref="H344:AE344" si="187">H345+H346+H347+H348</f>
        <v>260332.15904999999</v>
      </c>
      <c r="I344" s="69">
        <f t="shared" si="187"/>
        <v>106600.03000000001</v>
      </c>
      <c r="J344" s="69">
        <f t="shared" si="187"/>
        <v>338115.02183000004</v>
      </c>
      <c r="K344" s="69">
        <f t="shared" si="187"/>
        <v>0</v>
      </c>
      <c r="L344" s="69">
        <f t="shared" si="187"/>
        <v>283356.77294999996</v>
      </c>
      <c r="M344" s="69">
        <f t="shared" si="187"/>
        <v>0</v>
      </c>
      <c r="N344" s="69">
        <f t="shared" si="187"/>
        <v>344271.45475999999</v>
      </c>
      <c r="O344" s="69">
        <f t="shared" si="187"/>
        <v>0</v>
      </c>
      <c r="P344" s="69">
        <f t="shared" si="187"/>
        <v>628907.02594000008</v>
      </c>
      <c r="Q344" s="69">
        <f t="shared" si="187"/>
        <v>0</v>
      </c>
      <c r="R344" s="69">
        <f t="shared" si="187"/>
        <v>281790.73809</v>
      </c>
      <c r="S344" s="69">
        <f t="shared" si="187"/>
        <v>0</v>
      </c>
      <c r="T344" s="69">
        <f t="shared" si="187"/>
        <v>274130.12139000004</v>
      </c>
      <c r="U344" s="69">
        <f t="shared" si="187"/>
        <v>0</v>
      </c>
      <c r="V344" s="69">
        <f t="shared" si="187"/>
        <v>189167.54374999998</v>
      </c>
      <c r="W344" s="69">
        <f t="shared" si="187"/>
        <v>0</v>
      </c>
      <c r="X344" s="69">
        <f t="shared" si="187"/>
        <v>262822.77912000002</v>
      </c>
      <c r="Y344" s="69">
        <f t="shared" si="187"/>
        <v>0</v>
      </c>
      <c r="Z344" s="69">
        <f t="shared" si="187"/>
        <v>246111.89045000001</v>
      </c>
      <c r="AA344" s="69">
        <f t="shared" si="187"/>
        <v>0</v>
      </c>
      <c r="AB344" s="69">
        <f t="shared" si="187"/>
        <v>308526.95697</v>
      </c>
      <c r="AC344" s="69">
        <f t="shared" si="187"/>
        <v>0</v>
      </c>
      <c r="AD344" s="69">
        <f t="shared" si="187"/>
        <v>959051.49904999998</v>
      </c>
      <c r="AE344" s="69">
        <f t="shared" si="187"/>
        <v>0</v>
      </c>
      <c r="AF344" s="69"/>
      <c r="AG344" s="24">
        <f t="shared" si="68"/>
        <v>0</v>
      </c>
    </row>
    <row r="345" spans="1:33" x14ac:dyDescent="0.3">
      <c r="A345" s="70" t="s">
        <v>28</v>
      </c>
      <c r="B345" s="71">
        <f>B13+B25+B32+B56+B74+B122+B142+B156+B168+B181+B199+B229+B249+B261+B268+B292+B328</f>
        <v>296795.99999999994</v>
      </c>
      <c r="C345" s="71">
        <f t="shared" ref="C345:E348" si="188">C13+C25+C32+C56+C74+C122+C142+C156+C168+C181+C199+C229+C249+C261+C268+C292+C328</f>
        <v>5955.2245800000001</v>
      </c>
      <c r="D345" s="71">
        <f t="shared" si="188"/>
        <v>5314.2000000000007</v>
      </c>
      <c r="E345" s="71">
        <f t="shared" si="188"/>
        <v>5314.2000000000007</v>
      </c>
      <c r="F345" s="71">
        <f t="shared" si="185"/>
        <v>1.7905227833259214</v>
      </c>
      <c r="G345" s="71">
        <f t="shared" si="186"/>
        <v>89.235929369434473</v>
      </c>
      <c r="H345" s="71">
        <f t="shared" ref="H345:AE348" si="189">H13+H25+H32+H56+H74+H122+H142+H156+H168+H181+H199+H229+H249+H261+H268+H292+H328</f>
        <v>5955.2245800000001</v>
      </c>
      <c r="I345" s="71">
        <f t="shared" si="189"/>
        <v>5314.2000000000007</v>
      </c>
      <c r="J345" s="71">
        <f t="shared" si="189"/>
        <v>7490.3934200000003</v>
      </c>
      <c r="K345" s="71">
        <f t="shared" si="189"/>
        <v>0</v>
      </c>
      <c r="L345" s="71">
        <f t="shared" si="189"/>
        <v>7146.1957199999997</v>
      </c>
      <c r="M345" s="71">
        <f t="shared" si="189"/>
        <v>0</v>
      </c>
      <c r="N345" s="71">
        <f t="shared" si="189"/>
        <v>16972.59708</v>
      </c>
      <c r="O345" s="71">
        <f t="shared" si="189"/>
        <v>0</v>
      </c>
      <c r="P345" s="71">
        <f t="shared" si="189"/>
        <v>64074.837630000002</v>
      </c>
      <c r="Q345" s="71">
        <f t="shared" si="189"/>
        <v>0</v>
      </c>
      <c r="R345" s="71">
        <f t="shared" si="189"/>
        <v>20091.100119999999</v>
      </c>
      <c r="S345" s="71">
        <f t="shared" si="189"/>
        <v>0</v>
      </c>
      <c r="T345" s="71">
        <f t="shared" si="189"/>
        <v>22936.95131</v>
      </c>
      <c r="U345" s="71">
        <f t="shared" si="189"/>
        <v>0</v>
      </c>
      <c r="V345" s="71">
        <f t="shared" si="189"/>
        <v>24114.348569999998</v>
      </c>
      <c r="W345" s="71">
        <f t="shared" si="189"/>
        <v>0</v>
      </c>
      <c r="X345" s="71">
        <f t="shared" si="189"/>
        <v>39258.103479999998</v>
      </c>
      <c r="Y345" s="71">
        <f t="shared" si="189"/>
        <v>0</v>
      </c>
      <c r="Z345" s="71">
        <f t="shared" si="189"/>
        <v>30068.095509999999</v>
      </c>
      <c r="AA345" s="71">
        <f t="shared" si="189"/>
        <v>0</v>
      </c>
      <c r="AB345" s="71">
        <f t="shared" si="189"/>
        <v>52012.176160000003</v>
      </c>
      <c r="AC345" s="71">
        <f t="shared" si="189"/>
        <v>0</v>
      </c>
      <c r="AD345" s="71">
        <f t="shared" si="189"/>
        <v>6675.9764200000009</v>
      </c>
      <c r="AE345" s="71">
        <f t="shared" si="189"/>
        <v>0</v>
      </c>
      <c r="AF345" s="71"/>
      <c r="AG345" s="24">
        <f t="shared" si="68"/>
        <v>-2.3646862246096134E-11</v>
      </c>
    </row>
    <row r="346" spans="1:33" x14ac:dyDescent="0.3">
      <c r="A346" s="70" t="s">
        <v>29</v>
      </c>
      <c r="B346" s="71">
        <f>B14+B26+B33+B57+B75+B123+B143+B157+B169+B182+B200+B230+B250+B262+B269+B293+B329</f>
        <v>2849923.3001999999</v>
      </c>
      <c r="C346" s="71">
        <f t="shared" si="188"/>
        <v>180157.50501999998</v>
      </c>
      <c r="D346" s="71">
        <f t="shared" si="188"/>
        <v>39616.1</v>
      </c>
      <c r="E346" s="71">
        <f t="shared" si="188"/>
        <v>39616.1</v>
      </c>
      <c r="F346" s="71">
        <f t="shared" si="185"/>
        <v>1.3900760065093629</v>
      </c>
      <c r="G346" s="71">
        <f t="shared" si="186"/>
        <v>21.989702841190027</v>
      </c>
      <c r="H346" s="71">
        <f t="shared" si="189"/>
        <v>180157.50501999998</v>
      </c>
      <c r="I346" s="71">
        <f t="shared" si="189"/>
        <v>39616.1</v>
      </c>
      <c r="J346" s="71">
        <f t="shared" si="189"/>
        <v>238543.08682000003</v>
      </c>
      <c r="K346" s="71">
        <f t="shared" si="189"/>
        <v>0</v>
      </c>
      <c r="L346" s="71">
        <f t="shared" si="189"/>
        <v>213009.38191999999</v>
      </c>
      <c r="M346" s="71">
        <f t="shared" si="189"/>
        <v>0</v>
      </c>
      <c r="N346" s="71">
        <f t="shared" si="189"/>
        <v>263061.65441000002</v>
      </c>
      <c r="O346" s="71">
        <f t="shared" si="189"/>
        <v>0</v>
      </c>
      <c r="P346" s="71">
        <f t="shared" si="189"/>
        <v>480808.43563000002</v>
      </c>
      <c r="Q346" s="71">
        <f t="shared" si="189"/>
        <v>0</v>
      </c>
      <c r="R346" s="71">
        <f t="shared" si="189"/>
        <v>206456.71320000003</v>
      </c>
      <c r="S346" s="71">
        <f t="shared" si="189"/>
        <v>0</v>
      </c>
      <c r="T346" s="71">
        <f t="shared" si="189"/>
        <v>161964.94342000003</v>
      </c>
      <c r="U346" s="71">
        <f t="shared" si="189"/>
        <v>0</v>
      </c>
      <c r="V346" s="71">
        <f t="shared" si="189"/>
        <v>123088.87250999999</v>
      </c>
      <c r="W346" s="71">
        <f t="shared" si="189"/>
        <v>0</v>
      </c>
      <c r="X346" s="71">
        <f t="shared" si="189"/>
        <v>179506.90048000001</v>
      </c>
      <c r="Y346" s="71">
        <f t="shared" si="189"/>
        <v>0</v>
      </c>
      <c r="Z346" s="71">
        <f t="shared" si="189"/>
        <v>167579.46948999999</v>
      </c>
      <c r="AA346" s="71">
        <f t="shared" si="189"/>
        <v>0</v>
      </c>
      <c r="AB346" s="71">
        <f t="shared" si="189"/>
        <v>196404.04902000001</v>
      </c>
      <c r="AC346" s="71">
        <f t="shared" si="189"/>
        <v>0</v>
      </c>
      <c r="AD346" s="71">
        <f t="shared" si="189"/>
        <v>439342.28828000004</v>
      </c>
      <c r="AE346" s="71">
        <f t="shared" si="189"/>
        <v>0</v>
      </c>
      <c r="AF346" s="71"/>
      <c r="AG346" s="24">
        <f t="shared" si="68"/>
        <v>0</v>
      </c>
    </row>
    <row r="347" spans="1:33" x14ac:dyDescent="0.3">
      <c r="A347" s="70" t="s">
        <v>30</v>
      </c>
      <c r="B347" s="71">
        <f>B15+B27+B34+B58+B76+B124+B144+B158+B170+B183+B201+B231+B251+B263+B270+B294+B330</f>
        <v>908075.66315000004</v>
      </c>
      <c r="C347" s="71">
        <f t="shared" si="188"/>
        <v>74219.429449999996</v>
      </c>
      <c r="D347" s="71">
        <f t="shared" si="188"/>
        <v>61669.73000000001</v>
      </c>
      <c r="E347" s="71">
        <f t="shared" si="188"/>
        <v>61669.73000000001</v>
      </c>
      <c r="F347" s="71">
        <f t="shared" si="185"/>
        <v>6.7912545730028135</v>
      </c>
      <c r="G347" s="71">
        <f t="shared" si="186"/>
        <v>83.091086063313853</v>
      </c>
      <c r="H347" s="71">
        <f t="shared" si="189"/>
        <v>74219.429449999996</v>
      </c>
      <c r="I347" s="71">
        <f t="shared" si="189"/>
        <v>61669.73000000001</v>
      </c>
      <c r="J347" s="71">
        <f t="shared" si="189"/>
        <v>92081.541590000008</v>
      </c>
      <c r="K347" s="71">
        <f t="shared" si="189"/>
        <v>0</v>
      </c>
      <c r="L347" s="71">
        <f t="shared" si="189"/>
        <v>63201.195309999981</v>
      </c>
      <c r="M347" s="71">
        <f t="shared" si="189"/>
        <v>0</v>
      </c>
      <c r="N347" s="71">
        <f t="shared" si="189"/>
        <v>64237.203269999998</v>
      </c>
      <c r="O347" s="71">
        <f t="shared" si="189"/>
        <v>0</v>
      </c>
      <c r="P347" s="71">
        <f t="shared" si="189"/>
        <v>84023.752679999991</v>
      </c>
      <c r="Q347" s="71">
        <f t="shared" si="189"/>
        <v>0</v>
      </c>
      <c r="R347" s="71">
        <f t="shared" si="189"/>
        <v>55242.924769999998</v>
      </c>
      <c r="S347" s="71">
        <f t="shared" si="189"/>
        <v>0</v>
      </c>
      <c r="T347" s="71">
        <f t="shared" si="189"/>
        <v>89228.22666</v>
      </c>
      <c r="U347" s="71">
        <f t="shared" si="189"/>
        <v>0</v>
      </c>
      <c r="V347" s="71">
        <f t="shared" si="189"/>
        <v>41964.322670000001</v>
      </c>
      <c r="W347" s="71">
        <f t="shared" si="189"/>
        <v>0</v>
      </c>
      <c r="X347" s="71">
        <f t="shared" si="189"/>
        <v>44057.775159999997</v>
      </c>
      <c r="Y347" s="71">
        <f t="shared" si="189"/>
        <v>0</v>
      </c>
      <c r="Z347" s="71">
        <f t="shared" si="189"/>
        <v>48464.325449999997</v>
      </c>
      <c r="AA347" s="71">
        <f t="shared" si="189"/>
        <v>0</v>
      </c>
      <c r="AB347" s="71">
        <f t="shared" si="189"/>
        <v>50052.79179000001</v>
      </c>
      <c r="AC347" s="71">
        <f t="shared" si="189"/>
        <v>0</v>
      </c>
      <c r="AD347" s="71">
        <f t="shared" si="189"/>
        <v>201302.17435000002</v>
      </c>
      <c r="AE347" s="71">
        <f t="shared" si="189"/>
        <v>0</v>
      </c>
      <c r="AF347" s="71"/>
      <c r="AG347" s="24">
        <f t="shared" si="68"/>
        <v>0</v>
      </c>
    </row>
    <row r="348" spans="1:33" x14ac:dyDescent="0.3">
      <c r="A348" s="72" t="s">
        <v>31</v>
      </c>
      <c r="B348" s="71">
        <f>B16+B28+B35+B59+B77+B125+B145+B159+B171+B184+B202+B232+B252+B264+B271+B295+B331</f>
        <v>321789</v>
      </c>
      <c r="C348" s="71">
        <f t="shared" si="188"/>
        <v>0</v>
      </c>
      <c r="D348" s="71">
        <f t="shared" si="188"/>
        <v>0</v>
      </c>
      <c r="E348" s="71">
        <f t="shared" si="188"/>
        <v>0</v>
      </c>
      <c r="F348" s="71">
        <f t="shared" si="185"/>
        <v>0</v>
      </c>
      <c r="G348" s="71">
        <f t="shared" si="186"/>
        <v>0</v>
      </c>
      <c r="H348" s="71">
        <f t="shared" si="189"/>
        <v>0</v>
      </c>
      <c r="I348" s="71">
        <f t="shared" si="189"/>
        <v>0</v>
      </c>
      <c r="J348" s="71">
        <f t="shared" si="189"/>
        <v>0</v>
      </c>
      <c r="K348" s="71">
        <f t="shared" si="189"/>
        <v>0</v>
      </c>
      <c r="L348" s="71">
        <f t="shared" si="189"/>
        <v>0</v>
      </c>
      <c r="M348" s="71">
        <f t="shared" si="189"/>
        <v>0</v>
      </c>
      <c r="N348" s="71">
        <f t="shared" si="189"/>
        <v>0</v>
      </c>
      <c r="O348" s="71">
        <f t="shared" si="189"/>
        <v>0</v>
      </c>
      <c r="P348" s="71">
        <f t="shared" si="189"/>
        <v>0</v>
      </c>
      <c r="Q348" s="71">
        <f t="shared" si="189"/>
        <v>0</v>
      </c>
      <c r="R348" s="71">
        <f t="shared" si="189"/>
        <v>0</v>
      </c>
      <c r="S348" s="71">
        <f t="shared" si="189"/>
        <v>0</v>
      </c>
      <c r="T348" s="71">
        <f t="shared" si="189"/>
        <v>0</v>
      </c>
      <c r="U348" s="71">
        <f t="shared" si="189"/>
        <v>0</v>
      </c>
      <c r="V348" s="71">
        <f t="shared" si="189"/>
        <v>0</v>
      </c>
      <c r="W348" s="71">
        <f t="shared" si="189"/>
        <v>0</v>
      </c>
      <c r="X348" s="71">
        <f t="shared" si="189"/>
        <v>0</v>
      </c>
      <c r="Y348" s="71">
        <f t="shared" si="189"/>
        <v>0</v>
      </c>
      <c r="Z348" s="71">
        <f t="shared" si="189"/>
        <v>0</v>
      </c>
      <c r="AA348" s="71">
        <f t="shared" si="189"/>
        <v>0</v>
      </c>
      <c r="AB348" s="71">
        <f t="shared" si="189"/>
        <v>10057.94</v>
      </c>
      <c r="AC348" s="71">
        <f t="shared" si="189"/>
        <v>0</v>
      </c>
      <c r="AD348" s="71">
        <f t="shared" si="189"/>
        <v>311731.06</v>
      </c>
      <c r="AE348" s="71">
        <f t="shared" si="189"/>
        <v>0</v>
      </c>
      <c r="AF348" s="71"/>
      <c r="AG348" s="24">
        <f t="shared" si="68"/>
        <v>0</v>
      </c>
    </row>
    <row r="349" spans="1:33" ht="37.5" x14ac:dyDescent="0.3">
      <c r="A349" s="68" t="s">
        <v>90</v>
      </c>
      <c r="B349" s="69">
        <f>B350+B351+B352+B353</f>
        <v>1222704.2264</v>
      </c>
      <c r="C349" s="69">
        <f>C350+C351+C352</f>
        <v>100.52025</v>
      </c>
      <c r="D349" s="69">
        <f>D350+D351+D352</f>
        <v>2</v>
      </c>
      <c r="E349" s="69">
        <f>E350+E351+E352</f>
        <v>2</v>
      </c>
      <c r="F349" s="69">
        <f t="shared" si="185"/>
        <v>1.635718562851939E-4</v>
      </c>
      <c r="G349" s="69">
        <f t="shared" si="186"/>
        <v>1.9896488518482593</v>
      </c>
      <c r="H349" s="69">
        <f t="shared" ref="H349:AE349" si="190">H350+H351+H352+H353</f>
        <v>100.52025</v>
      </c>
      <c r="I349" s="69">
        <f t="shared" si="190"/>
        <v>2</v>
      </c>
      <c r="J349" s="69">
        <f t="shared" si="190"/>
        <v>100.42025000000001</v>
      </c>
      <c r="K349" s="69">
        <f t="shared" si="190"/>
        <v>0</v>
      </c>
      <c r="L349" s="69">
        <f t="shared" si="190"/>
        <v>98.42025000000001</v>
      </c>
      <c r="M349" s="69">
        <f t="shared" si="190"/>
        <v>0</v>
      </c>
      <c r="N349" s="69">
        <f t="shared" si="190"/>
        <v>25340.664639999999</v>
      </c>
      <c r="O349" s="69">
        <f t="shared" si="190"/>
        <v>0</v>
      </c>
      <c r="P349" s="69">
        <f t="shared" si="190"/>
        <v>142865.84625999999</v>
      </c>
      <c r="Q349" s="69">
        <f t="shared" si="190"/>
        <v>0</v>
      </c>
      <c r="R349" s="69">
        <f t="shared" si="190"/>
        <v>29842.428779999998</v>
      </c>
      <c r="S349" s="69">
        <f t="shared" si="190"/>
        <v>0</v>
      </c>
      <c r="T349" s="69">
        <f t="shared" si="190"/>
        <v>59537.327649999999</v>
      </c>
      <c r="U349" s="69">
        <f t="shared" si="190"/>
        <v>0</v>
      </c>
      <c r="V349" s="69">
        <f t="shared" si="190"/>
        <v>59663.882999999994</v>
      </c>
      <c r="W349" s="69">
        <f t="shared" si="190"/>
        <v>0</v>
      </c>
      <c r="X349" s="69">
        <f t="shared" si="190"/>
        <v>86781.942159999991</v>
      </c>
      <c r="Y349" s="69">
        <f t="shared" si="190"/>
        <v>0</v>
      </c>
      <c r="Z349" s="69">
        <f t="shared" si="190"/>
        <v>59726.437319999997</v>
      </c>
      <c r="AA349" s="69">
        <f t="shared" si="190"/>
        <v>0</v>
      </c>
      <c r="AB349" s="69">
        <f t="shared" si="190"/>
        <v>139312.01861999999</v>
      </c>
      <c r="AC349" s="69">
        <f t="shared" si="190"/>
        <v>0</v>
      </c>
      <c r="AD349" s="69">
        <f t="shared" si="190"/>
        <v>619334.31722000008</v>
      </c>
      <c r="AE349" s="69">
        <f t="shared" si="190"/>
        <v>0</v>
      </c>
      <c r="AF349" s="69"/>
      <c r="AG349" s="24">
        <f t="shared" si="68"/>
        <v>0</v>
      </c>
    </row>
    <row r="350" spans="1:33" x14ac:dyDescent="0.3">
      <c r="A350" s="70" t="s">
        <v>28</v>
      </c>
      <c r="B350" s="71">
        <f t="shared" ref="B350:E353" si="191">B13+B25+B156+B168+B249+B261</f>
        <v>222131.4</v>
      </c>
      <c r="C350" s="71">
        <f t="shared" si="191"/>
        <v>38.052019999999999</v>
      </c>
      <c r="D350" s="71">
        <f t="shared" si="191"/>
        <v>0</v>
      </c>
      <c r="E350" s="71">
        <f t="shared" si="191"/>
        <v>0</v>
      </c>
      <c r="F350" s="71">
        <f t="shared" si="185"/>
        <v>0</v>
      </c>
      <c r="G350" s="71">
        <f t="shared" si="186"/>
        <v>0</v>
      </c>
      <c r="H350" s="71">
        <f t="shared" ref="H350:AE353" si="192">H13+H25+H156+H168+H249+H261</f>
        <v>38.052019999999999</v>
      </c>
      <c r="I350" s="71">
        <f t="shared" si="192"/>
        <v>0</v>
      </c>
      <c r="J350" s="71">
        <f t="shared" si="192"/>
        <v>38.002020000000002</v>
      </c>
      <c r="K350" s="71">
        <f t="shared" si="192"/>
        <v>0</v>
      </c>
      <c r="L350" s="71">
        <f t="shared" si="192"/>
        <v>38.002020000000002</v>
      </c>
      <c r="M350" s="71">
        <f t="shared" si="192"/>
        <v>0</v>
      </c>
      <c r="N350" s="71">
        <f t="shared" si="192"/>
        <v>9671.2003299999997</v>
      </c>
      <c r="O350" s="71">
        <f t="shared" si="192"/>
        <v>0</v>
      </c>
      <c r="P350" s="71">
        <f t="shared" si="192"/>
        <v>54529.222430000002</v>
      </c>
      <c r="Q350" s="71">
        <f t="shared" si="192"/>
        <v>0</v>
      </c>
      <c r="R350" s="71">
        <f t="shared" si="192"/>
        <v>11390.557919999999</v>
      </c>
      <c r="S350" s="71">
        <f t="shared" si="192"/>
        <v>0</v>
      </c>
      <c r="T350" s="71">
        <f t="shared" si="192"/>
        <v>22724.151309999997</v>
      </c>
      <c r="U350" s="71">
        <f t="shared" si="192"/>
        <v>0</v>
      </c>
      <c r="V350" s="71">
        <f t="shared" si="192"/>
        <v>22733.632569999998</v>
      </c>
      <c r="W350" s="71">
        <f t="shared" si="192"/>
        <v>0</v>
      </c>
      <c r="X350" s="71">
        <f t="shared" si="192"/>
        <v>33122.968580000001</v>
      </c>
      <c r="Y350" s="71">
        <f t="shared" si="192"/>
        <v>0</v>
      </c>
      <c r="Z350" s="71">
        <f t="shared" si="192"/>
        <v>22743.113809999999</v>
      </c>
      <c r="AA350" s="71">
        <f t="shared" si="192"/>
        <v>0</v>
      </c>
      <c r="AB350" s="71">
        <f t="shared" si="192"/>
        <v>45067.365460000001</v>
      </c>
      <c r="AC350" s="71">
        <f t="shared" si="192"/>
        <v>0</v>
      </c>
      <c r="AD350" s="71">
        <f t="shared" si="192"/>
        <v>35.131529999999998</v>
      </c>
      <c r="AE350" s="71">
        <f t="shared" si="192"/>
        <v>0</v>
      </c>
      <c r="AF350" s="71"/>
      <c r="AG350" s="24">
        <f t="shared" si="68"/>
        <v>-1.5802470443304628E-11</v>
      </c>
    </row>
    <row r="351" spans="1:33" x14ac:dyDescent="0.3">
      <c r="A351" s="70" t="s">
        <v>29</v>
      </c>
      <c r="B351" s="71">
        <f t="shared" si="191"/>
        <v>501753.60000000003</v>
      </c>
      <c r="C351" s="71">
        <f t="shared" si="191"/>
        <v>59.480229999999999</v>
      </c>
      <c r="D351" s="71">
        <f t="shared" si="191"/>
        <v>0</v>
      </c>
      <c r="E351" s="71">
        <f t="shared" si="191"/>
        <v>0</v>
      </c>
      <c r="F351" s="71">
        <f t="shared" si="185"/>
        <v>0</v>
      </c>
      <c r="G351" s="71">
        <f t="shared" si="186"/>
        <v>0</v>
      </c>
      <c r="H351" s="71">
        <f t="shared" si="192"/>
        <v>59.480229999999999</v>
      </c>
      <c r="I351" s="71">
        <f t="shared" si="192"/>
        <v>0</v>
      </c>
      <c r="J351" s="71">
        <f t="shared" si="192"/>
        <v>59.430230000000002</v>
      </c>
      <c r="K351" s="71">
        <f t="shared" si="192"/>
        <v>0</v>
      </c>
      <c r="L351" s="71">
        <f t="shared" si="192"/>
        <v>59.430230000000002</v>
      </c>
      <c r="M351" s="71">
        <f t="shared" si="192"/>
        <v>0</v>
      </c>
      <c r="N351" s="71">
        <f t="shared" si="192"/>
        <v>13141.551869999999</v>
      </c>
      <c r="O351" s="71">
        <f t="shared" si="192"/>
        <v>0</v>
      </c>
      <c r="P351" s="71">
        <f t="shared" si="192"/>
        <v>74065.997440000006</v>
      </c>
      <c r="Q351" s="71">
        <f t="shared" si="192"/>
        <v>0</v>
      </c>
      <c r="R351" s="71">
        <f t="shared" si="192"/>
        <v>15476.48201</v>
      </c>
      <c r="S351" s="71">
        <f t="shared" si="192"/>
        <v>0</v>
      </c>
      <c r="T351" s="71">
        <f t="shared" si="192"/>
        <v>30863.879629999999</v>
      </c>
      <c r="U351" s="71">
        <f t="shared" si="192"/>
        <v>0</v>
      </c>
      <c r="V351" s="71">
        <f t="shared" si="192"/>
        <v>30878.706719999998</v>
      </c>
      <c r="W351" s="71">
        <f t="shared" si="192"/>
        <v>0</v>
      </c>
      <c r="X351" s="71">
        <f t="shared" si="192"/>
        <v>44989.633389999995</v>
      </c>
      <c r="Y351" s="71">
        <f t="shared" si="192"/>
        <v>0</v>
      </c>
      <c r="Z351" s="71">
        <f t="shared" si="192"/>
        <v>30893.533800000001</v>
      </c>
      <c r="AA351" s="71">
        <f t="shared" si="192"/>
        <v>0</v>
      </c>
      <c r="AB351" s="71">
        <f t="shared" si="192"/>
        <v>71268.359329999992</v>
      </c>
      <c r="AC351" s="71">
        <f t="shared" si="192"/>
        <v>0</v>
      </c>
      <c r="AD351" s="71">
        <f t="shared" si="192"/>
        <v>189997.11512</v>
      </c>
      <c r="AE351" s="71">
        <f t="shared" si="192"/>
        <v>0</v>
      </c>
      <c r="AF351" s="71"/>
      <c r="AG351" s="24">
        <f t="shared" si="68"/>
        <v>0</v>
      </c>
    </row>
    <row r="352" spans="1:33" x14ac:dyDescent="0.3">
      <c r="A352" s="70" t="s">
        <v>30</v>
      </c>
      <c r="B352" s="71">
        <f t="shared" si="191"/>
        <v>177030.22639999999</v>
      </c>
      <c r="C352" s="71">
        <f t="shared" si="191"/>
        <v>2.988</v>
      </c>
      <c r="D352" s="71">
        <f t="shared" si="191"/>
        <v>2</v>
      </c>
      <c r="E352" s="71">
        <f t="shared" si="191"/>
        <v>2</v>
      </c>
      <c r="F352" s="71">
        <f t="shared" si="185"/>
        <v>1.1297505746171266E-3</v>
      </c>
      <c r="G352" s="71">
        <f t="shared" si="186"/>
        <v>66.934404283801868</v>
      </c>
      <c r="H352" s="71">
        <f t="shared" si="192"/>
        <v>2.988</v>
      </c>
      <c r="I352" s="71">
        <f t="shared" si="192"/>
        <v>2</v>
      </c>
      <c r="J352" s="71">
        <f t="shared" si="192"/>
        <v>2.988</v>
      </c>
      <c r="K352" s="71">
        <f t="shared" si="192"/>
        <v>0</v>
      </c>
      <c r="L352" s="71">
        <f t="shared" si="192"/>
        <v>0.98799999999999999</v>
      </c>
      <c r="M352" s="71">
        <f t="shared" si="192"/>
        <v>0</v>
      </c>
      <c r="N352" s="71">
        <f t="shared" si="192"/>
        <v>2527.9124399999996</v>
      </c>
      <c r="O352" s="71">
        <f t="shared" si="192"/>
        <v>0</v>
      </c>
      <c r="P352" s="71">
        <f t="shared" si="192"/>
        <v>14270.626390000001</v>
      </c>
      <c r="Q352" s="71">
        <f t="shared" si="192"/>
        <v>0</v>
      </c>
      <c r="R352" s="71">
        <f t="shared" si="192"/>
        <v>2975.3888499999998</v>
      </c>
      <c r="S352" s="71">
        <f t="shared" si="192"/>
        <v>0</v>
      </c>
      <c r="T352" s="71">
        <f t="shared" si="192"/>
        <v>5949.2967099999996</v>
      </c>
      <c r="U352" s="71">
        <f t="shared" si="192"/>
        <v>0</v>
      </c>
      <c r="V352" s="71">
        <f t="shared" si="192"/>
        <v>6051.5437099999999</v>
      </c>
      <c r="W352" s="71">
        <f t="shared" si="192"/>
        <v>0</v>
      </c>
      <c r="X352" s="71">
        <f t="shared" si="192"/>
        <v>8669.340189999999</v>
      </c>
      <c r="Y352" s="71">
        <f t="shared" si="192"/>
        <v>0</v>
      </c>
      <c r="Z352" s="71">
        <f t="shared" si="192"/>
        <v>6089.78971</v>
      </c>
      <c r="AA352" s="71">
        <f t="shared" si="192"/>
        <v>0</v>
      </c>
      <c r="AB352" s="71">
        <f t="shared" si="192"/>
        <v>12918.35383</v>
      </c>
      <c r="AC352" s="71">
        <f t="shared" si="192"/>
        <v>0</v>
      </c>
      <c r="AD352" s="71">
        <f t="shared" si="192"/>
        <v>117571.01057</v>
      </c>
      <c r="AE352" s="71">
        <f t="shared" si="192"/>
        <v>0</v>
      </c>
      <c r="AF352" s="71"/>
      <c r="AG352" s="24">
        <f t="shared" ref="AG352:AG363" si="193">B352-H352-J352-L352-N352-P352-R352-T352-V352-X352-Z352-AB352-AD352</f>
        <v>0</v>
      </c>
    </row>
    <row r="353" spans="1:33" x14ac:dyDescent="0.3">
      <c r="A353" s="72" t="s">
        <v>31</v>
      </c>
      <c r="B353" s="71">
        <f t="shared" si="191"/>
        <v>321789</v>
      </c>
      <c r="C353" s="71">
        <f t="shared" si="191"/>
        <v>0</v>
      </c>
      <c r="D353" s="71">
        <f t="shared" si="191"/>
        <v>0</v>
      </c>
      <c r="E353" s="71">
        <f t="shared" si="191"/>
        <v>0</v>
      </c>
      <c r="F353" s="71">
        <f t="shared" si="185"/>
        <v>0</v>
      </c>
      <c r="G353" s="71">
        <f t="shared" si="186"/>
        <v>0</v>
      </c>
      <c r="H353" s="71">
        <f t="shared" si="192"/>
        <v>0</v>
      </c>
      <c r="I353" s="71">
        <f t="shared" si="192"/>
        <v>0</v>
      </c>
      <c r="J353" s="71">
        <f t="shared" si="192"/>
        <v>0</v>
      </c>
      <c r="K353" s="71">
        <f t="shared" si="192"/>
        <v>0</v>
      </c>
      <c r="L353" s="71">
        <f t="shared" si="192"/>
        <v>0</v>
      </c>
      <c r="M353" s="71">
        <f t="shared" si="192"/>
        <v>0</v>
      </c>
      <c r="N353" s="71">
        <f t="shared" si="192"/>
        <v>0</v>
      </c>
      <c r="O353" s="71">
        <f t="shared" si="192"/>
        <v>0</v>
      </c>
      <c r="P353" s="71">
        <f t="shared" si="192"/>
        <v>0</v>
      </c>
      <c r="Q353" s="71">
        <f t="shared" si="192"/>
        <v>0</v>
      </c>
      <c r="R353" s="71">
        <f t="shared" si="192"/>
        <v>0</v>
      </c>
      <c r="S353" s="71">
        <f t="shared" si="192"/>
        <v>0</v>
      </c>
      <c r="T353" s="71">
        <f t="shared" si="192"/>
        <v>0</v>
      </c>
      <c r="U353" s="71">
        <f t="shared" si="192"/>
        <v>0</v>
      </c>
      <c r="V353" s="71">
        <f t="shared" si="192"/>
        <v>0</v>
      </c>
      <c r="W353" s="71">
        <f t="shared" si="192"/>
        <v>0</v>
      </c>
      <c r="X353" s="71">
        <f t="shared" si="192"/>
        <v>0</v>
      </c>
      <c r="Y353" s="71">
        <f t="shared" si="192"/>
        <v>0</v>
      </c>
      <c r="Z353" s="71">
        <f t="shared" si="192"/>
        <v>0</v>
      </c>
      <c r="AA353" s="71">
        <f t="shared" si="192"/>
        <v>0</v>
      </c>
      <c r="AB353" s="71">
        <f t="shared" si="192"/>
        <v>10057.94</v>
      </c>
      <c r="AC353" s="71">
        <f t="shared" si="192"/>
        <v>0</v>
      </c>
      <c r="AD353" s="71">
        <f t="shared" si="192"/>
        <v>311731.06</v>
      </c>
      <c r="AE353" s="71">
        <f t="shared" si="192"/>
        <v>0</v>
      </c>
      <c r="AF353" s="71"/>
      <c r="AG353" s="24">
        <f t="shared" si="193"/>
        <v>0</v>
      </c>
    </row>
    <row r="354" spans="1:33" ht="37.5" x14ac:dyDescent="0.3">
      <c r="A354" s="68" t="s">
        <v>91</v>
      </c>
      <c r="B354" s="69">
        <f>B355+B356+B357+B358</f>
        <v>3153879.7369499998</v>
      </c>
      <c r="C354" s="69">
        <f>C355+C356+C357</f>
        <v>260231.63880000002</v>
      </c>
      <c r="D354" s="69">
        <f>D355+D356+D357</f>
        <v>106598.03000000001</v>
      </c>
      <c r="E354" s="69">
        <f>E355+E356+E357</f>
        <v>106598.03000000001</v>
      </c>
      <c r="F354" s="69">
        <f t="shared" si="185"/>
        <v>3.3799015463756086</v>
      </c>
      <c r="G354" s="69">
        <f t="shared" si="186"/>
        <v>40.962747839406838</v>
      </c>
      <c r="H354" s="69">
        <f t="shared" ref="H354:AE354" si="194">H355+H356+H357+H358</f>
        <v>260231.63880000002</v>
      </c>
      <c r="I354" s="69">
        <f t="shared" si="194"/>
        <v>106598.03000000001</v>
      </c>
      <c r="J354" s="69">
        <f t="shared" si="194"/>
        <v>338014.60158000002</v>
      </c>
      <c r="K354" s="69">
        <f t="shared" si="194"/>
        <v>0</v>
      </c>
      <c r="L354" s="69">
        <f t="shared" si="194"/>
        <v>283258.35269999999</v>
      </c>
      <c r="M354" s="69">
        <f t="shared" si="194"/>
        <v>0</v>
      </c>
      <c r="N354" s="69">
        <f t="shared" si="194"/>
        <v>318930.79012000002</v>
      </c>
      <c r="O354" s="69">
        <f t="shared" si="194"/>
        <v>0</v>
      </c>
      <c r="P354" s="69">
        <f t="shared" si="194"/>
        <v>486041.17968</v>
      </c>
      <c r="Q354" s="69">
        <f t="shared" si="194"/>
        <v>0</v>
      </c>
      <c r="R354" s="69">
        <f t="shared" si="194"/>
        <v>251948.30931000001</v>
      </c>
      <c r="S354" s="69">
        <f t="shared" si="194"/>
        <v>0</v>
      </c>
      <c r="T354" s="69">
        <f t="shared" si="194"/>
        <v>214592.79373999999</v>
      </c>
      <c r="U354" s="69">
        <f t="shared" si="194"/>
        <v>0</v>
      </c>
      <c r="V354" s="69">
        <f t="shared" si="194"/>
        <v>129503.66075000001</v>
      </c>
      <c r="W354" s="69">
        <f t="shared" si="194"/>
        <v>0</v>
      </c>
      <c r="X354" s="69">
        <f t="shared" si="194"/>
        <v>176040.83696000002</v>
      </c>
      <c r="Y354" s="69">
        <f t="shared" si="194"/>
        <v>0</v>
      </c>
      <c r="Z354" s="69">
        <f t="shared" si="194"/>
        <v>186385.45312999998</v>
      </c>
      <c r="AA354" s="69">
        <f t="shared" si="194"/>
        <v>0</v>
      </c>
      <c r="AB354" s="69">
        <f t="shared" si="194"/>
        <v>169214.93835000001</v>
      </c>
      <c r="AC354" s="69">
        <f t="shared" si="194"/>
        <v>0</v>
      </c>
      <c r="AD354" s="69">
        <f t="shared" si="194"/>
        <v>339717.18183000002</v>
      </c>
      <c r="AE354" s="69">
        <f t="shared" si="194"/>
        <v>0</v>
      </c>
      <c r="AF354" s="69"/>
      <c r="AG354" s="24">
        <f t="shared" si="193"/>
        <v>0</v>
      </c>
    </row>
    <row r="355" spans="1:33" x14ac:dyDescent="0.3">
      <c r="A355" s="70" t="s">
        <v>28</v>
      </c>
      <c r="B355" s="71">
        <f t="shared" ref="B355:E358" si="195">B32+B56+B74+B122+B142+B181+B199+B229+B268+B292+B328</f>
        <v>74664.600000000006</v>
      </c>
      <c r="C355" s="71">
        <f t="shared" si="195"/>
        <v>5917.17256</v>
      </c>
      <c r="D355" s="71">
        <f t="shared" si="195"/>
        <v>5314.2000000000007</v>
      </c>
      <c r="E355" s="71">
        <f t="shared" si="195"/>
        <v>5314.2000000000007</v>
      </c>
      <c r="F355" s="71">
        <f t="shared" si="185"/>
        <v>7.117429143128069</v>
      </c>
      <c r="G355" s="71">
        <f t="shared" si="186"/>
        <v>89.809785773764901</v>
      </c>
      <c r="H355" s="71">
        <f t="shared" ref="H355:AE358" si="196">H32+H56+H74+H122+H142+H181+H199+H229+H268+H292+H328</f>
        <v>5917.17256</v>
      </c>
      <c r="I355" s="71">
        <f t="shared" si="196"/>
        <v>5314.2000000000007</v>
      </c>
      <c r="J355" s="71">
        <f t="shared" si="196"/>
        <v>7452.3914000000004</v>
      </c>
      <c r="K355" s="71">
        <f t="shared" si="196"/>
        <v>0</v>
      </c>
      <c r="L355" s="71">
        <f t="shared" si="196"/>
        <v>7108.1936999999998</v>
      </c>
      <c r="M355" s="71">
        <f t="shared" si="196"/>
        <v>0</v>
      </c>
      <c r="N355" s="71">
        <f t="shared" si="196"/>
        <v>7301.3967499999999</v>
      </c>
      <c r="O355" s="71">
        <f t="shared" si="196"/>
        <v>0</v>
      </c>
      <c r="P355" s="71">
        <f t="shared" si="196"/>
        <v>9545.6152000000002</v>
      </c>
      <c r="Q355" s="71">
        <f t="shared" si="196"/>
        <v>0</v>
      </c>
      <c r="R355" s="71">
        <f t="shared" si="196"/>
        <v>8700.5421999999999</v>
      </c>
      <c r="S355" s="71">
        <f t="shared" si="196"/>
        <v>0</v>
      </c>
      <c r="T355" s="71">
        <f t="shared" si="196"/>
        <v>212.8</v>
      </c>
      <c r="U355" s="71">
        <f t="shared" si="196"/>
        <v>0</v>
      </c>
      <c r="V355" s="71">
        <f t="shared" si="196"/>
        <v>1380.7159999999999</v>
      </c>
      <c r="W355" s="71">
        <f t="shared" si="196"/>
        <v>0</v>
      </c>
      <c r="X355" s="71">
        <f t="shared" si="196"/>
        <v>6135.1348999999991</v>
      </c>
      <c r="Y355" s="71">
        <f t="shared" si="196"/>
        <v>0</v>
      </c>
      <c r="Z355" s="71">
        <f t="shared" si="196"/>
        <v>7324.9817000000003</v>
      </c>
      <c r="AA355" s="71">
        <f t="shared" si="196"/>
        <v>0</v>
      </c>
      <c r="AB355" s="71">
        <f t="shared" si="196"/>
        <v>6944.8107</v>
      </c>
      <c r="AC355" s="71">
        <f t="shared" si="196"/>
        <v>0</v>
      </c>
      <c r="AD355" s="71">
        <f t="shared" si="196"/>
        <v>6640.8448900000003</v>
      </c>
      <c r="AE355" s="71">
        <f t="shared" si="196"/>
        <v>0</v>
      </c>
      <c r="AF355" s="71"/>
      <c r="AG355" s="24">
        <f t="shared" si="193"/>
        <v>0</v>
      </c>
    </row>
    <row r="356" spans="1:33" x14ac:dyDescent="0.3">
      <c r="A356" s="70" t="s">
        <v>29</v>
      </c>
      <c r="B356" s="71">
        <f t="shared" si="195"/>
        <v>2348169.7001999998</v>
      </c>
      <c r="C356" s="71">
        <f t="shared" si="195"/>
        <v>180098.02479</v>
      </c>
      <c r="D356" s="71">
        <f t="shared" si="195"/>
        <v>39616.1</v>
      </c>
      <c r="E356" s="71">
        <f t="shared" si="195"/>
        <v>39616.1</v>
      </c>
      <c r="F356" s="71">
        <f t="shared" si="185"/>
        <v>1.687105493126233</v>
      </c>
      <c r="G356" s="71">
        <f t="shared" si="186"/>
        <v>21.996965289427038</v>
      </c>
      <c r="H356" s="71">
        <f t="shared" si="196"/>
        <v>180098.02479</v>
      </c>
      <c r="I356" s="71">
        <f t="shared" si="196"/>
        <v>39616.1</v>
      </c>
      <c r="J356" s="71">
        <f t="shared" si="196"/>
        <v>238483.65659000003</v>
      </c>
      <c r="K356" s="71">
        <f t="shared" si="196"/>
        <v>0</v>
      </c>
      <c r="L356" s="71">
        <f t="shared" si="196"/>
        <v>212949.95168999999</v>
      </c>
      <c r="M356" s="71">
        <f t="shared" si="196"/>
        <v>0</v>
      </c>
      <c r="N356" s="71">
        <f t="shared" si="196"/>
        <v>249920.10253999999</v>
      </c>
      <c r="O356" s="71">
        <f t="shared" si="196"/>
        <v>0</v>
      </c>
      <c r="P356" s="71">
        <f t="shared" si="196"/>
        <v>406742.43819000002</v>
      </c>
      <c r="Q356" s="71">
        <f t="shared" si="196"/>
        <v>0</v>
      </c>
      <c r="R356" s="71">
        <f t="shared" si="196"/>
        <v>190980.23119000002</v>
      </c>
      <c r="S356" s="71">
        <f t="shared" si="196"/>
        <v>0</v>
      </c>
      <c r="T356" s="71">
        <f t="shared" si="196"/>
        <v>131101.06379000001</v>
      </c>
      <c r="U356" s="71">
        <f t="shared" si="196"/>
        <v>0</v>
      </c>
      <c r="V356" s="71">
        <f t="shared" si="196"/>
        <v>92210.165789999999</v>
      </c>
      <c r="W356" s="71">
        <f t="shared" si="196"/>
        <v>0</v>
      </c>
      <c r="X356" s="71">
        <f t="shared" si="196"/>
        <v>134517.26709000001</v>
      </c>
      <c r="Y356" s="71">
        <f t="shared" si="196"/>
        <v>0</v>
      </c>
      <c r="Z356" s="71">
        <f t="shared" si="196"/>
        <v>136685.93568999998</v>
      </c>
      <c r="AA356" s="71">
        <f t="shared" si="196"/>
        <v>0</v>
      </c>
      <c r="AB356" s="71">
        <f t="shared" si="196"/>
        <v>125135.68969</v>
      </c>
      <c r="AC356" s="71">
        <f t="shared" si="196"/>
        <v>0</v>
      </c>
      <c r="AD356" s="71">
        <f t="shared" si="196"/>
        <v>249345.17316000001</v>
      </c>
      <c r="AE356" s="71">
        <f t="shared" si="196"/>
        <v>0</v>
      </c>
      <c r="AF356" s="71"/>
      <c r="AG356" s="24">
        <f t="shared" si="193"/>
        <v>-5.5297277867794037E-10</v>
      </c>
    </row>
    <row r="357" spans="1:33" x14ac:dyDescent="0.3">
      <c r="A357" s="70" t="s">
        <v>30</v>
      </c>
      <c r="B357" s="71">
        <f t="shared" si="195"/>
        <v>731045.43674999999</v>
      </c>
      <c r="C357" s="71">
        <f t="shared" si="195"/>
        <v>74216.441449999998</v>
      </c>
      <c r="D357" s="71">
        <f t="shared" si="195"/>
        <v>61667.73000000001</v>
      </c>
      <c r="E357" s="71">
        <f t="shared" si="195"/>
        <v>61667.73000000001</v>
      </c>
      <c r="F357" s="71">
        <f t="shared" si="185"/>
        <v>8.4355536468643457</v>
      </c>
      <c r="G357" s="71">
        <f t="shared" si="186"/>
        <v>83.091736541350997</v>
      </c>
      <c r="H357" s="71">
        <f t="shared" si="196"/>
        <v>74216.441449999998</v>
      </c>
      <c r="I357" s="71">
        <f t="shared" si="196"/>
        <v>61667.73000000001</v>
      </c>
      <c r="J357" s="71">
        <f t="shared" si="196"/>
        <v>92078.553589999996</v>
      </c>
      <c r="K357" s="71">
        <f t="shared" si="196"/>
        <v>0</v>
      </c>
      <c r="L357" s="71">
        <f t="shared" si="196"/>
        <v>63200.207309999983</v>
      </c>
      <c r="M357" s="71">
        <f t="shared" si="196"/>
        <v>0</v>
      </c>
      <c r="N357" s="71">
        <f t="shared" si="196"/>
        <v>61709.290829999998</v>
      </c>
      <c r="O357" s="71">
        <f t="shared" si="196"/>
        <v>0</v>
      </c>
      <c r="P357" s="71">
        <f t="shared" si="196"/>
        <v>69753.126289999986</v>
      </c>
      <c r="Q357" s="71">
        <f t="shared" si="196"/>
        <v>0</v>
      </c>
      <c r="R357" s="71">
        <f t="shared" si="196"/>
        <v>52267.535920000002</v>
      </c>
      <c r="S357" s="71">
        <f t="shared" si="196"/>
        <v>0</v>
      </c>
      <c r="T357" s="71">
        <f t="shared" si="196"/>
        <v>83278.929949999991</v>
      </c>
      <c r="U357" s="71">
        <f t="shared" si="196"/>
        <v>0</v>
      </c>
      <c r="V357" s="71">
        <f t="shared" si="196"/>
        <v>35912.778960000003</v>
      </c>
      <c r="W357" s="71">
        <f t="shared" si="196"/>
        <v>0</v>
      </c>
      <c r="X357" s="71">
        <f t="shared" si="196"/>
        <v>35388.434970000002</v>
      </c>
      <c r="Y357" s="71">
        <f t="shared" si="196"/>
        <v>0</v>
      </c>
      <c r="Z357" s="71">
        <f t="shared" si="196"/>
        <v>42374.535739999999</v>
      </c>
      <c r="AA357" s="71">
        <f t="shared" si="196"/>
        <v>0</v>
      </c>
      <c r="AB357" s="71">
        <f t="shared" si="196"/>
        <v>37134.437960000003</v>
      </c>
      <c r="AC357" s="71">
        <f t="shared" si="196"/>
        <v>0</v>
      </c>
      <c r="AD357" s="71">
        <f t="shared" si="196"/>
        <v>83731.163780000017</v>
      </c>
      <c r="AE357" s="71">
        <f t="shared" si="196"/>
        <v>0</v>
      </c>
      <c r="AF357" s="71"/>
      <c r="AG357" s="24">
        <f t="shared" si="193"/>
        <v>0</v>
      </c>
    </row>
    <row r="358" spans="1:33" x14ac:dyDescent="0.3">
      <c r="A358" s="72" t="s">
        <v>31</v>
      </c>
      <c r="B358" s="71">
        <f t="shared" si="195"/>
        <v>0</v>
      </c>
      <c r="C358" s="71">
        <f t="shared" si="195"/>
        <v>0</v>
      </c>
      <c r="D358" s="71">
        <f t="shared" si="195"/>
        <v>0</v>
      </c>
      <c r="E358" s="71">
        <f t="shared" si="195"/>
        <v>0</v>
      </c>
      <c r="F358" s="71">
        <f t="shared" si="185"/>
        <v>0</v>
      </c>
      <c r="G358" s="71">
        <f t="shared" si="186"/>
        <v>0</v>
      </c>
      <c r="H358" s="71">
        <f t="shared" si="196"/>
        <v>0</v>
      </c>
      <c r="I358" s="71">
        <f t="shared" si="196"/>
        <v>0</v>
      </c>
      <c r="J358" s="71">
        <f t="shared" si="196"/>
        <v>0</v>
      </c>
      <c r="K358" s="71">
        <f t="shared" si="196"/>
        <v>0</v>
      </c>
      <c r="L358" s="71">
        <f t="shared" si="196"/>
        <v>0</v>
      </c>
      <c r="M358" s="71">
        <f t="shared" si="196"/>
        <v>0</v>
      </c>
      <c r="N358" s="71">
        <f t="shared" si="196"/>
        <v>0</v>
      </c>
      <c r="O358" s="71">
        <f t="shared" si="196"/>
        <v>0</v>
      </c>
      <c r="P358" s="71">
        <f t="shared" si="196"/>
        <v>0</v>
      </c>
      <c r="Q358" s="71">
        <f t="shared" si="196"/>
        <v>0</v>
      </c>
      <c r="R358" s="71">
        <f t="shared" si="196"/>
        <v>0</v>
      </c>
      <c r="S358" s="71">
        <f t="shared" si="196"/>
        <v>0</v>
      </c>
      <c r="T358" s="71">
        <f t="shared" si="196"/>
        <v>0</v>
      </c>
      <c r="U358" s="71">
        <f t="shared" si="196"/>
        <v>0</v>
      </c>
      <c r="V358" s="71">
        <f t="shared" si="196"/>
        <v>0</v>
      </c>
      <c r="W358" s="71">
        <f t="shared" si="196"/>
        <v>0</v>
      </c>
      <c r="X358" s="71">
        <f t="shared" si="196"/>
        <v>0</v>
      </c>
      <c r="Y358" s="71">
        <f t="shared" si="196"/>
        <v>0</v>
      </c>
      <c r="Z358" s="71">
        <f t="shared" si="196"/>
        <v>0</v>
      </c>
      <c r="AA358" s="71">
        <f t="shared" si="196"/>
        <v>0</v>
      </c>
      <c r="AB358" s="71">
        <f t="shared" si="196"/>
        <v>0</v>
      </c>
      <c r="AC358" s="71">
        <f t="shared" si="196"/>
        <v>0</v>
      </c>
      <c r="AD358" s="71">
        <f t="shared" si="196"/>
        <v>0</v>
      </c>
      <c r="AE358" s="71">
        <f t="shared" si="196"/>
        <v>0</v>
      </c>
      <c r="AF358" s="71"/>
      <c r="AG358" s="24">
        <f t="shared" si="193"/>
        <v>0</v>
      </c>
    </row>
    <row r="359" spans="1:33" x14ac:dyDescent="0.3">
      <c r="B359" s="73">
        <f t="shared" ref="B359:E363" si="197">B344-B349-B354</f>
        <v>0</v>
      </c>
      <c r="C359" s="73">
        <f t="shared" si="197"/>
        <v>0</v>
      </c>
      <c r="D359" s="73">
        <f t="shared" si="197"/>
        <v>0</v>
      </c>
      <c r="E359" s="73">
        <f t="shared" si="197"/>
        <v>0</v>
      </c>
      <c r="F359" s="73"/>
      <c r="G359" s="73"/>
      <c r="H359" s="73">
        <f t="shared" ref="H359:AE363" si="198">H344-H349-H354</f>
        <v>0</v>
      </c>
      <c r="I359" s="73">
        <f t="shared" si="198"/>
        <v>0</v>
      </c>
      <c r="J359" s="73">
        <f t="shared" si="198"/>
        <v>0</v>
      </c>
      <c r="K359" s="73">
        <f t="shared" si="198"/>
        <v>0</v>
      </c>
      <c r="L359" s="73">
        <f t="shared" si="198"/>
        <v>0</v>
      </c>
      <c r="M359" s="73">
        <f t="shared" si="198"/>
        <v>0</v>
      </c>
      <c r="N359" s="73">
        <f t="shared" si="198"/>
        <v>0</v>
      </c>
      <c r="O359" s="73">
        <f t="shared" si="198"/>
        <v>0</v>
      </c>
      <c r="P359" s="73">
        <f t="shared" si="198"/>
        <v>0</v>
      </c>
      <c r="Q359" s="73">
        <f t="shared" si="198"/>
        <v>0</v>
      </c>
      <c r="R359" s="73">
        <f t="shared" si="198"/>
        <v>0</v>
      </c>
      <c r="S359" s="73">
        <f t="shared" si="198"/>
        <v>0</v>
      </c>
      <c r="T359" s="73">
        <f t="shared" si="198"/>
        <v>0</v>
      </c>
      <c r="U359" s="73">
        <f t="shared" si="198"/>
        <v>0</v>
      </c>
      <c r="V359" s="73">
        <f t="shared" si="198"/>
        <v>0</v>
      </c>
      <c r="W359" s="73">
        <f t="shared" si="198"/>
        <v>0</v>
      </c>
      <c r="X359" s="73">
        <f t="shared" si="198"/>
        <v>0</v>
      </c>
      <c r="Y359" s="73">
        <f t="shared" si="198"/>
        <v>0</v>
      </c>
      <c r="Z359" s="73">
        <f t="shared" si="198"/>
        <v>0</v>
      </c>
      <c r="AA359" s="73">
        <f t="shared" si="198"/>
        <v>0</v>
      </c>
      <c r="AB359" s="73">
        <f t="shared" si="198"/>
        <v>0</v>
      </c>
      <c r="AC359" s="73">
        <f t="shared" si="198"/>
        <v>0</v>
      </c>
      <c r="AD359" s="73">
        <f t="shared" si="198"/>
        <v>0</v>
      </c>
      <c r="AE359" s="73">
        <f t="shared" si="198"/>
        <v>0</v>
      </c>
      <c r="AG359" s="24">
        <f t="shared" si="193"/>
        <v>0</v>
      </c>
    </row>
    <row r="360" spans="1:33" x14ac:dyDescent="0.3">
      <c r="A360" s="74" t="s">
        <v>28</v>
      </c>
      <c r="B360" s="73">
        <f t="shared" si="197"/>
        <v>0</v>
      </c>
      <c r="C360" s="73">
        <f t="shared" si="197"/>
        <v>0</v>
      </c>
      <c r="D360" s="73">
        <f t="shared" si="197"/>
        <v>0</v>
      </c>
      <c r="E360" s="73">
        <f t="shared" si="197"/>
        <v>0</v>
      </c>
      <c r="F360" s="73"/>
      <c r="G360" s="73"/>
      <c r="H360" s="73">
        <f t="shared" si="198"/>
        <v>0</v>
      </c>
      <c r="I360" s="73">
        <f t="shared" si="198"/>
        <v>0</v>
      </c>
      <c r="J360" s="73">
        <f t="shared" si="198"/>
        <v>0</v>
      </c>
      <c r="K360" s="73">
        <f t="shared" si="198"/>
        <v>0</v>
      </c>
      <c r="L360" s="73">
        <f t="shared" si="198"/>
        <v>0</v>
      </c>
      <c r="M360" s="73">
        <f t="shared" si="198"/>
        <v>0</v>
      </c>
      <c r="N360" s="73">
        <f t="shared" si="198"/>
        <v>0</v>
      </c>
      <c r="O360" s="73">
        <f t="shared" si="198"/>
        <v>0</v>
      </c>
      <c r="P360" s="73">
        <f t="shared" si="198"/>
        <v>0</v>
      </c>
      <c r="Q360" s="73">
        <f t="shared" si="198"/>
        <v>0</v>
      </c>
      <c r="R360" s="73">
        <f t="shared" si="198"/>
        <v>0</v>
      </c>
      <c r="S360" s="73">
        <f t="shared" si="198"/>
        <v>0</v>
      </c>
      <c r="T360" s="73">
        <f t="shared" si="198"/>
        <v>2.8990143619012088E-12</v>
      </c>
      <c r="U360" s="73">
        <f t="shared" si="198"/>
        <v>0</v>
      </c>
      <c r="V360" s="73">
        <f t="shared" si="198"/>
        <v>0</v>
      </c>
      <c r="W360" s="73">
        <f t="shared" si="198"/>
        <v>0</v>
      </c>
      <c r="X360" s="73">
        <f t="shared" si="198"/>
        <v>0</v>
      </c>
      <c r="Y360" s="73">
        <f t="shared" si="198"/>
        <v>0</v>
      </c>
      <c r="Z360" s="73">
        <f t="shared" si="198"/>
        <v>0</v>
      </c>
      <c r="AA360" s="73">
        <f t="shared" si="198"/>
        <v>0</v>
      </c>
      <c r="AB360" s="73">
        <f t="shared" si="198"/>
        <v>0</v>
      </c>
      <c r="AC360" s="73">
        <f t="shared" si="198"/>
        <v>0</v>
      </c>
      <c r="AD360" s="73">
        <f t="shared" si="198"/>
        <v>0</v>
      </c>
      <c r="AE360" s="73">
        <f t="shared" si="198"/>
        <v>0</v>
      </c>
      <c r="AG360" s="24">
        <f t="shared" si="193"/>
        <v>-2.8990143619012088E-12</v>
      </c>
    </row>
    <row r="361" spans="1:33" x14ac:dyDescent="0.3">
      <c r="A361" s="74" t="s">
        <v>29</v>
      </c>
      <c r="B361" s="73">
        <f t="shared" si="197"/>
        <v>0</v>
      </c>
      <c r="C361" s="73">
        <f t="shared" si="197"/>
        <v>0</v>
      </c>
      <c r="D361" s="73">
        <f t="shared" si="197"/>
        <v>0</v>
      </c>
      <c r="E361" s="73">
        <f t="shared" si="197"/>
        <v>0</v>
      </c>
      <c r="F361" s="73"/>
      <c r="G361" s="73"/>
      <c r="H361" s="73">
        <f t="shared" si="198"/>
        <v>0</v>
      </c>
      <c r="I361" s="73">
        <f t="shared" si="198"/>
        <v>0</v>
      </c>
      <c r="J361" s="73">
        <f t="shared" si="198"/>
        <v>0</v>
      </c>
      <c r="K361" s="73">
        <f t="shared" si="198"/>
        <v>0</v>
      </c>
      <c r="L361" s="73">
        <f t="shared" si="198"/>
        <v>0</v>
      </c>
      <c r="M361" s="73">
        <f t="shared" si="198"/>
        <v>0</v>
      </c>
      <c r="N361" s="73">
        <f t="shared" si="198"/>
        <v>0</v>
      </c>
      <c r="O361" s="73">
        <f t="shared" si="198"/>
        <v>0</v>
      </c>
      <c r="P361" s="73">
        <f t="shared" si="198"/>
        <v>0</v>
      </c>
      <c r="Q361" s="73">
        <f t="shared" si="198"/>
        <v>0</v>
      </c>
      <c r="R361" s="73">
        <f t="shared" si="198"/>
        <v>0</v>
      </c>
      <c r="S361" s="73">
        <f t="shared" si="198"/>
        <v>0</v>
      </c>
      <c r="T361" s="73">
        <f t="shared" si="198"/>
        <v>0</v>
      </c>
      <c r="U361" s="73">
        <f t="shared" si="198"/>
        <v>0</v>
      </c>
      <c r="V361" s="73">
        <f t="shared" si="198"/>
        <v>0</v>
      </c>
      <c r="W361" s="73">
        <f t="shared" si="198"/>
        <v>0</v>
      </c>
      <c r="X361" s="73">
        <f t="shared" si="198"/>
        <v>0</v>
      </c>
      <c r="Y361" s="73">
        <f t="shared" si="198"/>
        <v>0</v>
      </c>
      <c r="Z361" s="73">
        <f t="shared" si="198"/>
        <v>0</v>
      </c>
      <c r="AA361" s="73">
        <f t="shared" si="198"/>
        <v>0</v>
      </c>
      <c r="AB361" s="73">
        <f t="shared" si="198"/>
        <v>0</v>
      </c>
      <c r="AC361" s="73">
        <f t="shared" si="198"/>
        <v>0</v>
      </c>
      <c r="AD361" s="73">
        <f t="shared" si="198"/>
        <v>0</v>
      </c>
      <c r="AE361" s="73">
        <f t="shared" si="198"/>
        <v>0</v>
      </c>
      <c r="AG361" s="24">
        <f t="shared" si="193"/>
        <v>0</v>
      </c>
    </row>
    <row r="362" spans="1:33" x14ac:dyDescent="0.3">
      <c r="A362" s="74" t="s">
        <v>30</v>
      </c>
      <c r="B362" s="73">
        <f t="shared" si="197"/>
        <v>0</v>
      </c>
      <c r="C362" s="73">
        <f t="shared" si="197"/>
        <v>0</v>
      </c>
      <c r="D362" s="73">
        <f t="shared" si="197"/>
        <v>0</v>
      </c>
      <c r="E362" s="73">
        <f t="shared" si="197"/>
        <v>0</v>
      </c>
      <c r="F362" s="73"/>
      <c r="G362" s="73"/>
      <c r="H362" s="73">
        <f t="shared" si="198"/>
        <v>0</v>
      </c>
      <c r="I362" s="73">
        <f t="shared" si="198"/>
        <v>0</v>
      </c>
      <c r="J362" s="73">
        <f t="shared" si="198"/>
        <v>0</v>
      </c>
      <c r="K362" s="73">
        <f t="shared" si="198"/>
        <v>0</v>
      </c>
      <c r="L362" s="73">
        <f t="shared" si="198"/>
        <v>0</v>
      </c>
      <c r="M362" s="73">
        <f t="shared" si="198"/>
        <v>0</v>
      </c>
      <c r="N362" s="73">
        <f t="shared" si="198"/>
        <v>0</v>
      </c>
      <c r="O362" s="73">
        <f t="shared" si="198"/>
        <v>0</v>
      </c>
      <c r="P362" s="73">
        <f t="shared" si="198"/>
        <v>0</v>
      </c>
      <c r="Q362" s="73">
        <f t="shared" si="198"/>
        <v>0</v>
      </c>
      <c r="R362" s="73">
        <f t="shared" si="198"/>
        <v>0</v>
      </c>
      <c r="S362" s="73">
        <f t="shared" si="198"/>
        <v>0</v>
      </c>
      <c r="T362" s="73">
        <f t="shared" si="198"/>
        <v>0</v>
      </c>
      <c r="U362" s="73">
        <f t="shared" si="198"/>
        <v>0</v>
      </c>
      <c r="V362" s="73">
        <f t="shared" si="198"/>
        <v>0</v>
      </c>
      <c r="W362" s="73">
        <f t="shared" si="198"/>
        <v>0</v>
      </c>
      <c r="X362" s="73">
        <f t="shared" si="198"/>
        <v>0</v>
      </c>
      <c r="Y362" s="73">
        <f t="shared" si="198"/>
        <v>0</v>
      </c>
      <c r="Z362" s="73">
        <f t="shared" si="198"/>
        <v>0</v>
      </c>
      <c r="AA362" s="73">
        <f t="shared" si="198"/>
        <v>0</v>
      </c>
      <c r="AB362" s="73">
        <f t="shared" si="198"/>
        <v>0</v>
      </c>
      <c r="AC362" s="73">
        <f t="shared" si="198"/>
        <v>0</v>
      </c>
      <c r="AD362" s="73">
        <f t="shared" si="198"/>
        <v>0</v>
      </c>
      <c r="AE362" s="73">
        <f t="shared" si="198"/>
        <v>0</v>
      </c>
      <c r="AG362" s="24">
        <f t="shared" si="193"/>
        <v>0</v>
      </c>
    </row>
    <row r="363" spans="1:33" x14ac:dyDescent="0.3">
      <c r="A363" s="74" t="s">
        <v>31</v>
      </c>
      <c r="B363" s="73">
        <f t="shared" si="197"/>
        <v>0</v>
      </c>
      <c r="C363" s="73">
        <f t="shared" si="197"/>
        <v>0</v>
      </c>
      <c r="D363" s="73">
        <f t="shared" si="197"/>
        <v>0</v>
      </c>
      <c r="E363" s="73">
        <f t="shared" si="197"/>
        <v>0</v>
      </c>
      <c r="F363" s="73"/>
      <c r="G363" s="73"/>
      <c r="H363" s="73">
        <f t="shared" si="198"/>
        <v>0</v>
      </c>
      <c r="I363" s="73">
        <f t="shared" si="198"/>
        <v>0</v>
      </c>
      <c r="J363" s="73">
        <f t="shared" si="198"/>
        <v>0</v>
      </c>
      <c r="K363" s="73">
        <f t="shared" si="198"/>
        <v>0</v>
      </c>
      <c r="L363" s="73">
        <f t="shared" si="198"/>
        <v>0</v>
      </c>
      <c r="M363" s="73">
        <f t="shared" si="198"/>
        <v>0</v>
      </c>
      <c r="N363" s="73">
        <f t="shared" si="198"/>
        <v>0</v>
      </c>
      <c r="O363" s="73">
        <f t="shared" si="198"/>
        <v>0</v>
      </c>
      <c r="P363" s="73">
        <f t="shared" si="198"/>
        <v>0</v>
      </c>
      <c r="Q363" s="73">
        <f t="shared" si="198"/>
        <v>0</v>
      </c>
      <c r="R363" s="73">
        <f t="shared" si="198"/>
        <v>0</v>
      </c>
      <c r="S363" s="73">
        <f t="shared" si="198"/>
        <v>0</v>
      </c>
      <c r="T363" s="73">
        <f t="shared" si="198"/>
        <v>0</v>
      </c>
      <c r="U363" s="73">
        <f t="shared" si="198"/>
        <v>0</v>
      </c>
      <c r="V363" s="73">
        <f t="shared" si="198"/>
        <v>0</v>
      </c>
      <c r="W363" s="73">
        <f t="shared" si="198"/>
        <v>0</v>
      </c>
      <c r="X363" s="73">
        <f t="shared" si="198"/>
        <v>0</v>
      </c>
      <c r="Y363" s="73">
        <f t="shared" si="198"/>
        <v>0</v>
      </c>
      <c r="Z363" s="73">
        <f t="shared" si="198"/>
        <v>0</v>
      </c>
      <c r="AA363" s="73">
        <f t="shared" si="198"/>
        <v>0</v>
      </c>
      <c r="AB363" s="73">
        <f t="shared" si="198"/>
        <v>0</v>
      </c>
      <c r="AC363" s="73">
        <f t="shared" si="198"/>
        <v>0</v>
      </c>
      <c r="AD363" s="73">
        <f t="shared" si="198"/>
        <v>0</v>
      </c>
      <c r="AE363" s="73">
        <f t="shared" si="198"/>
        <v>0</v>
      </c>
      <c r="AG363" s="24">
        <f t="shared" si="193"/>
        <v>0</v>
      </c>
    </row>
    <row r="365" spans="1:33" x14ac:dyDescent="0.3">
      <c r="B365" s="73">
        <f>B19+B25+B38+B44+B50+B62+B68+B86+B92+B98+B104+B110+B116+B128+B134+B148+B162+B174+B187+B193+B205+B211+B217+B223+B235+B241+B255+B261+B274+B280+B286+B298+B310+B316+B322+B334+B340-B345</f>
        <v>0</v>
      </c>
      <c r="C365" s="73">
        <f t="shared" ref="C365:AE368" si="199">C19+C25+C38+C44+C50+C62+C68+C86+C92+C98+C104+C110+C116+C128+C134+C148+C162+C174+C187+C193+C205+C211+C217+C223+C235+C241+C255+C261+C274+C280+C286+C298+C310+C316+C322+C334+C340-C345</f>
        <v>0</v>
      </c>
      <c r="D365" s="73">
        <f t="shared" si="199"/>
        <v>0</v>
      </c>
      <c r="E365" s="73">
        <f t="shared" si="199"/>
        <v>0</v>
      </c>
      <c r="F365" s="73">
        <f t="shared" si="199"/>
        <v>11.483495775382639</v>
      </c>
      <c r="G365" s="73">
        <f t="shared" si="199"/>
        <v>81.607932055514709</v>
      </c>
      <c r="H365" s="73">
        <f t="shared" si="199"/>
        <v>0</v>
      </c>
      <c r="I365" s="73">
        <f t="shared" si="199"/>
        <v>0</v>
      </c>
      <c r="J365" s="73">
        <f t="shared" si="199"/>
        <v>0</v>
      </c>
      <c r="K365" s="73">
        <f t="shared" si="199"/>
        <v>0</v>
      </c>
      <c r="L365" s="73">
        <f t="shared" si="199"/>
        <v>0</v>
      </c>
      <c r="M365" s="73">
        <f t="shared" si="199"/>
        <v>0</v>
      </c>
      <c r="N365" s="73">
        <f t="shared" si="199"/>
        <v>0</v>
      </c>
      <c r="O365" s="73">
        <f t="shared" si="199"/>
        <v>0</v>
      </c>
      <c r="P365" s="73">
        <f t="shared" si="199"/>
        <v>0</v>
      </c>
      <c r="Q365" s="73">
        <f t="shared" si="199"/>
        <v>0</v>
      </c>
      <c r="R365" s="73">
        <f t="shared" si="199"/>
        <v>0</v>
      </c>
      <c r="S365" s="73">
        <f t="shared" si="199"/>
        <v>0</v>
      </c>
      <c r="T365" s="73">
        <f t="shared" si="199"/>
        <v>0</v>
      </c>
      <c r="U365" s="73">
        <f t="shared" si="199"/>
        <v>0</v>
      </c>
      <c r="V365" s="73">
        <f t="shared" si="199"/>
        <v>0</v>
      </c>
      <c r="W365" s="73">
        <f t="shared" si="199"/>
        <v>0</v>
      </c>
      <c r="X365" s="73">
        <f t="shared" si="199"/>
        <v>0</v>
      </c>
      <c r="Y365" s="73">
        <f t="shared" si="199"/>
        <v>0</v>
      </c>
      <c r="Z365" s="73">
        <f t="shared" si="199"/>
        <v>0</v>
      </c>
      <c r="AA365" s="73">
        <f t="shared" si="199"/>
        <v>0</v>
      </c>
      <c r="AB365" s="73">
        <f t="shared" si="199"/>
        <v>0</v>
      </c>
      <c r="AC365" s="73">
        <f t="shared" si="199"/>
        <v>0</v>
      </c>
      <c r="AD365" s="73">
        <f t="shared" si="199"/>
        <v>0</v>
      </c>
      <c r="AE365" s="73">
        <f t="shared" si="199"/>
        <v>0</v>
      </c>
    </row>
    <row r="366" spans="1:33" x14ac:dyDescent="0.3">
      <c r="B366" s="73">
        <f t="shared" ref="B366:Q368" si="200">B20+B26+B39+B45+B51+B63+B69+B87+B93+B99+B105+B111+B117+B129+B135+B149+B163+B175+B188+B194+B206+B212+B218+B224+B236+B242+B256+B262+B275+B281+B287+B299+B311+B317+B323+B335+B341-B346</f>
        <v>0</v>
      </c>
      <c r="C366" s="73">
        <f t="shared" si="200"/>
        <v>0</v>
      </c>
      <c r="D366" s="73">
        <f t="shared" si="200"/>
        <v>0</v>
      </c>
      <c r="E366" s="73">
        <f t="shared" si="200"/>
        <v>0</v>
      </c>
      <c r="F366" s="73">
        <f t="shared" si="200"/>
        <v>11.251141767450319</v>
      </c>
      <c r="G366" s="73">
        <f t="shared" si="200"/>
        <v>177.27894965211098</v>
      </c>
      <c r="H366" s="73">
        <f t="shared" si="200"/>
        <v>0</v>
      </c>
      <c r="I366" s="73">
        <f t="shared" si="200"/>
        <v>0</v>
      </c>
      <c r="J366" s="73">
        <f t="shared" si="200"/>
        <v>0</v>
      </c>
      <c r="K366" s="73">
        <f t="shared" si="200"/>
        <v>0</v>
      </c>
      <c r="L366" s="73">
        <f t="shared" si="200"/>
        <v>0</v>
      </c>
      <c r="M366" s="73">
        <f t="shared" si="200"/>
        <v>0</v>
      </c>
      <c r="N366" s="73">
        <f t="shared" si="200"/>
        <v>0</v>
      </c>
      <c r="O366" s="73">
        <f t="shared" si="200"/>
        <v>0</v>
      </c>
      <c r="P366" s="73">
        <f t="shared" si="200"/>
        <v>0</v>
      </c>
      <c r="Q366" s="73">
        <f t="shared" si="200"/>
        <v>0</v>
      </c>
      <c r="R366" s="73">
        <f t="shared" si="199"/>
        <v>0</v>
      </c>
      <c r="S366" s="73">
        <f t="shared" si="199"/>
        <v>0</v>
      </c>
      <c r="T366" s="73">
        <f t="shared" si="199"/>
        <v>0</v>
      </c>
      <c r="U366" s="73">
        <f t="shared" si="199"/>
        <v>0</v>
      </c>
      <c r="V366" s="73">
        <f t="shared" si="199"/>
        <v>0</v>
      </c>
      <c r="W366" s="73">
        <f t="shared" si="199"/>
        <v>0</v>
      </c>
      <c r="X366" s="73">
        <f t="shared" si="199"/>
        <v>0</v>
      </c>
      <c r="Y366" s="73">
        <f t="shared" si="199"/>
        <v>0</v>
      </c>
      <c r="Z366" s="73">
        <f t="shared" si="199"/>
        <v>0</v>
      </c>
      <c r="AA366" s="73">
        <f t="shared" si="199"/>
        <v>0</v>
      </c>
      <c r="AB366" s="73">
        <f t="shared" si="199"/>
        <v>0</v>
      </c>
      <c r="AC366" s="73">
        <f t="shared" si="199"/>
        <v>0</v>
      </c>
      <c r="AD366" s="73">
        <f t="shared" si="199"/>
        <v>0</v>
      </c>
      <c r="AE366" s="73">
        <f t="shared" si="199"/>
        <v>0</v>
      </c>
    </row>
    <row r="367" spans="1:33" x14ac:dyDescent="0.3">
      <c r="B367" s="73">
        <f t="shared" si="200"/>
        <v>0</v>
      </c>
      <c r="C367" s="73">
        <f t="shared" si="199"/>
        <v>0</v>
      </c>
      <c r="D367" s="73">
        <f t="shared" si="199"/>
        <v>0</v>
      </c>
      <c r="E367" s="73">
        <f t="shared" si="199"/>
        <v>0</v>
      </c>
      <c r="F367" s="73">
        <f t="shared" si="199"/>
        <v>182.20547266052583</v>
      </c>
      <c r="G367" s="73">
        <f t="shared" si="199"/>
        <v>774.50453261251369</v>
      </c>
      <c r="H367" s="73">
        <f t="shared" si="199"/>
        <v>0</v>
      </c>
      <c r="I367" s="73">
        <f t="shared" si="199"/>
        <v>0</v>
      </c>
      <c r="J367" s="73">
        <f t="shared" si="199"/>
        <v>0</v>
      </c>
      <c r="K367" s="73">
        <f t="shared" si="199"/>
        <v>0</v>
      </c>
      <c r="L367" s="73">
        <f t="shared" si="199"/>
        <v>0</v>
      </c>
      <c r="M367" s="73">
        <f t="shared" si="199"/>
        <v>0</v>
      </c>
      <c r="N367" s="73">
        <f t="shared" si="199"/>
        <v>0</v>
      </c>
      <c r="O367" s="73">
        <f t="shared" si="199"/>
        <v>0</v>
      </c>
      <c r="P367" s="73">
        <f t="shared" si="199"/>
        <v>0</v>
      </c>
      <c r="Q367" s="73">
        <f t="shared" si="199"/>
        <v>0</v>
      </c>
      <c r="R367" s="73">
        <f t="shared" si="199"/>
        <v>0</v>
      </c>
      <c r="S367" s="73">
        <f t="shared" si="199"/>
        <v>0</v>
      </c>
      <c r="T367" s="73">
        <f t="shared" si="199"/>
        <v>0</v>
      </c>
      <c r="U367" s="73">
        <f t="shared" si="199"/>
        <v>0</v>
      </c>
      <c r="V367" s="73">
        <f t="shared" si="199"/>
        <v>0</v>
      </c>
      <c r="W367" s="73">
        <f t="shared" si="199"/>
        <v>0</v>
      </c>
      <c r="X367" s="73">
        <f t="shared" si="199"/>
        <v>0</v>
      </c>
      <c r="Y367" s="73">
        <f t="shared" si="199"/>
        <v>0</v>
      </c>
      <c r="Z367" s="73">
        <f t="shared" si="199"/>
        <v>0</v>
      </c>
      <c r="AA367" s="73">
        <f t="shared" si="199"/>
        <v>0</v>
      </c>
      <c r="AB367" s="73">
        <f t="shared" si="199"/>
        <v>0</v>
      </c>
      <c r="AC367" s="73">
        <f t="shared" si="199"/>
        <v>0</v>
      </c>
      <c r="AD367" s="73">
        <f t="shared" si="199"/>
        <v>0</v>
      </c>
      <c r="AE367" s="73">
        <f t="shared" si="199"/>
        <v>0</v>
      </c>
    </row>
    <row r="368" spans="1:33" x14ac:dyDescent="0.3">
      <c r="B368" s="73">
        <f t="shared" si="200"/>
        <v>0</v>
      </c>
      <c r="C368" s="73">
        <f t="shared" si="199"/>
        <v>0</v>
      </c>
      <c r="D368" s="73">
        <f t="shared" si="199"/>
        <v>0</v>
      </c>
      <c r="E368" s="73">
        <f t="shared" si="199"/>
        <v>0</v>
      </c>
      <c r="F368" s="73">
        <f t="shared" si="199"/>
        <v>0</v>
      </c>
      <c r="G368" s="73">
        <f t="shared" si="199"/>
        <v>0</v>
      </c>
      <c r="H368" s="73">
        <f t="shared" si="199"/>
        <v>0</v>
      </c>
      <c r="I368" s="73">
        <f t="shared" si="199"/>
        <v>0</v>
      </c>
      <c r="J368" s="73">
        <f t="shared" si="199"/>
        <v>0</v>
      </c>
      <c r="K368" s="73">
        <f t="shared" si="199"/>
        <v>0</v>
      </c>
      <c r="L368" s="73">
        <f t="shared" si="199"/>
        <v>0</v>
      </c>
      <c r="M368" s="73">
        <f t="shared" si="199"/>
        <v>0</v>
      </c>
      <c r="N368" s="73">
        <f t="shared" si="199"/>
        <v>0</v>
      </c>
      <c r="O368" s="73">
        <f t="shared" si="199"/>
        <v>0</v>
      </c>
      <c r="P368" s="73">
        <f t="shared" si="199"/>
        <v>0</v>
      </c>
      <c r="Q368" s="73">
        <f t="shared" si="199"/>
        <v>0</v>
      </c>
      <c r="R368" s="73">
        <f t="shared" si="199"/>
        <v>0</v>
      </c>
      <c r="S368" s="73">
        <f t="shared" si="199"/>
        <v>0</v>
      </c>
      <c r="T368" s="73">
        <f t="shared" si="199"/>
        <v>0</v>
      </c>
      <c r="U368" s="73">
        <f t="shared" si="199"/>
        <v>0</v>
      </c>
      <c r="V368" s="73">
        <f t="shared" si="199"/>
        <v>0</v>
      </c>
      <c r="W368" s="73">
        <f t="shared" si="199"/>
        <v>0</v>
      </c>
      <c r="X368" s="73">
        <f t="shared" si="199"/>
        <v>0</v>
      </c>
      <c r="Y368" s="73">
        <f t="shared" si="199"/>
        <v>0</v>
      </c>
      <c r="Z368" s="73">
        <f t="shared" si="199"/>
        <v>0</v>
      </c>
      <c r="AA368" s="73">
        <f t="shared" si="199"/>
        <v>0</v>
      </c>
      <c r="AB368" s="73">
        <f t="shared" si="199"/>
        <v>0</v>
      </c>
      <c r="AC368" s="73">
        <f t="shared" si="199"/>
        <v>0</v>
      </c>
      <c r="AD368" s="73">
        <f t="shared" si="199"/>
        <v>0</v>
      </c>
      <c r="AE368" s="73">
        <f t="shared" si="199"/>
        <v>0</v>
      </c>
    </row>
    <row r="369" spans="2:31" x14ac:dyDescent="0.3"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</row>
    <row r="370" spans="2:31" x14ac:dyDescent="0.3"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73"/>
      <c r="AC370" s="73"/>
      <c r="AD370" s="73"/>
      <c r="AE370" s="73"/>
    </row>
    <row r="371" spans="2:31" x14ac:dyDescent="0.3"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  <c r="AB371" s="73"/>
      <c r="AC371" s="73"/>
      <c r="AD371" s="73"/>
      <c r="AE371" s="73"/>
    </row>
    <row r="372" spans="2:31" x14ac:dyDescent="0.3"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73"/>
      <c r="AC372" s="73"/>
      <c r="AD372" s="73"/>
      <c r="AE372" s="73"/>
    </row>
  </sheetData>
  <mergeCells count="27">
    <mergeCell ref="A153:AF153"/>
    <mergeCell ref="A178:AF178"/>
    <mergeCell ref="A245:AF245"/>
    <mergeCell ref="A246:AF246"/>
    <mergeCell ref="A265:AF265"/>
    <mergeCell ref="A9:AF9"/>
    <mergeCell ref="A10:AF10"/>
    <mergeCell ref="A29:AF29"/>
    <mergeCell ref="A138:AF138"/>
    <mergeCell ref="A139:AF139"/>
    <mergeCell ref="A152:AF152"/>
    <mergeCell ref="V6:W6"/>
    <mergeCell ref="X6:Y6"/>
    <mergeCell ref="Z6:AA6"/>
    <mergeCell ref="AB6:AC6"/>
    <mergeCell ref="AD6:AE6"/>
    <mergeCell ref="AF6:AF7"/>
    <mergeCell ref="A4:AF4"/>
    <mergeCell ref="A6:A7"/>
    <mergeCell ref="F6:G6"/>
    <mergeCell ref="H6:I6"/>
    <mergeCell ref="J6:K6"/>
    <mergeCell ref="L6:M6"/>
    <mergeCell ref="N6:O6"/>
    <mergeCell ref="P6:Q6"/>
    <mergeCell ref="R6:S6"/>
    <mergeCell ref="T6:U6"/>
  </mergeCells>
  <hyperlinks>
    <hyperlink ref="A4:AF4" location="Оглавление!A1" display="Комплексный план (сетевой график) по реализации муниципальной программы  &quot;Развитие образования в городе Когалыме&quot;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2024-02-28T04:02:49Z</dcterms:modified>
</cp:coreProperties>
</file>