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<sst xmlns="http://schemas.openxmlformats.org/spreadsheetml/2006/main" count="72" uniqueCount="39">
  <si>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</si>
  <si>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</si>
  <si>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</si>
  <si>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</si>
  <si>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</si>
  <si>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</si>
  <si>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</si>
  <si>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</si>
  <si>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</si>
  <si>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</si>
  <si>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</si>
  <si>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</si>
  <si>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</si>
  <si>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</si>
  <si>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</si>
  <si>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</si>
  <si>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</si>
  <si>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</si>
  <si>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</si>
  <si>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</si>
  <si>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</si>
  <si>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</si>
  <si>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</si>
  <si>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</si>
  <si>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</si>
  <si>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</si>
  <si>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</si>
  <si>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</si>
  <si>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</si>
  <si>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</si>
  <si>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</si>
  <si>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</si>
  <si>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</si>
  <si>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</si>
  <si>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2023</t>
  </si>
  <si>
    <t>Исполнитель : Главный специалист: Балабанская Н.В. 93-679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</si>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</sst>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5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175" fontId="13" fillId="35" borderId="12" xfId="0" applyNumberFormat="1" applyFont="1" applyFill="1" applyBorder="1" applyAlignment="1">
      <alignment horizontal="center" vertical="center" wrapText="1"/>
    </xf>
    <xf numFmtId="175" fontId="13" fillId="35" borderId="13" xfId="0" applyNumberFormat="1" applyFont="1" applyFill="1" applyBorder="1" applyAlignment="1">
      <alignment horizontal="center" vertical="center" wrapText="1"/>
    </xf>
    <xf numFmtId="175" fontId="13" fillId="34" borderId="12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175" fontId="14" fillId="0" borderId="0" xfId="0" applyNumberFormat="1" applyFont="1" applyFill="1" applyAlignment="1">
      <alignment horizontal="center" wrapText="1"/>
    </xf>
    <xf numFmtId="175" fontId="14" fillId="0" borderId="0" xfId="0" applyNumberFormat="1" applyFont="1" applyFill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3" fillId="0" borderId="14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0" fontId="13" fillId="36" borderId="12" xfId="0" applyFont="1" applyFill="1" applyBorder="1" applyAlignment="1">
      <alignment horizontal="left" vertical="center" wrapText="1"/>
    </xf>
    <xf numFmtId="0" fontId="13" fillId="36" borderId="16" xfId="0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60" zoomScaleNormal="70" workbookViewId="0" topLeftCell="A1">
      <selection activeCell="F17" sqref="F17"/>
    </sheetView>
  </sheetViews>
  <sheetFormatPr defaultColWidth="8.8515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5.5742187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9"/>
    </row>
    <row r="2" spans="1:253" ht="30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71" t="s">
        <v>26</v>
      </c>
      <c r="B4" s="74" t="s">
        <v>27</v>
      </c>
      <c r="C4" s="76" t="s">
        <v>27</v>
      </c>
      <c r="D4" s="74" t="s">
        <v>28</v>
      </c>
      <c r="E4" s="76" t="s">
        <v>29</v>
      </c>
      <c r="F4" s="67" t="s">
        <v>23</v>
      </c>
      <c r="G4" s="68"/>
      <c r="H4" s="65" t="s">
        <v>0</v>
      </c>
      <c r="I4" s="66"/>
      <c r="J4" s="65" t="s">
        <v>1</v>
      </c>
      <c r="K4" s="66"/>
      <c r="L4" s="65" t="s">
        <v>2</v>
      </c>
      <c r="M4" s="66"/>
      <c r="N4" s="65" t="s">
        <v>3</v>
      </c>
      <c r="O4" s="66"/>
      <c r="P4" s="65" t="s">
        <v>4</v>
      </c>
      <c r="Q4" s="66"/>
      <c r="R4" s="65" t="s">
        <v>5</v>
      </c>
      <c r="S4" s="66"/>
      <c r="T4" s="67" t="s">
        <v>6</v>
      </c>
      <c r="U4" s="68"/>
      <c r="V4" s="67" t="s">
        <v>7</v>
      </c>
      <c r="W4" s="68"/>
      <c r="X4" s="67" t="s">
        <v>8</v>
      </c>
      <c r="Y4" s="68"/>
      <c r="Z4" s="67" t="s">
        <v>9</v>
      </c>
      <c r="AA4" s="68"/>
      <c r="AB4" s="67" t="s">
        <v>10</v>
      </c>
      <c r="AC4" s="68"/>
      <c r="AD4" s="67" t="s">
        <v>11</v>
      </c>
      <c r="AE4" s="68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72"/>
      <c r="B5" s="75"/>
      <c r="C5" s="77"/>
      <c r="D5" s="75"/>
      <c r="E5" s="77"/>
      <c r="F5" s="86" t="s">
        <v>21</v>
      </c>
      <c r="G5" s="86" t="s">
        <v>22</v>
      </c>
      <c r="H5" s="88" t="s">
        <v>12</v>
      </c>
      <c r="I5" s="86" t="s">
        <v>24</v>
      </c>
      <c r="J5" s="88" t="s">
        <v>12</v>
      </c>
      <c r="K5" s="86" t="s">
        <v>24</v>
      </c>
      <c r="L5" s="88" t="s">
        <v>12</v>
      </c>
      <c r="M5" s="86" t="s">
        <v>24</v>
      </c>
      <c r="N5" s="88" t="s">
        <v>12</v>
      </c>
      <c r="O5" s="86" t="s">
        <v>24</v>
      </c>
      <c r="P5" s="88" t="s">
        <v>12</v>
      </c>
      <c r="Q5" s="86" t="s">
        <v>24</v>
      </c>
      <c r="R5" s="88" t="s">
        <v>12</v>
      </c>
      <c r="S5" s="86" t="s">
        <v>24</v>
      </c>
      <c r="T5" s="88" t="s">
        <v>12</v>
      </c>
      <c r="U5" s="86" t="s">
        <v>24</v>
      </c>
      <c r="V5" s="90" t="s">
        <v>12</v>
      </c>
      <c r="W5" s="90" t="s">
        <v>24</v>
      </c>
      <c r="X5" s="88" t="s">
        <v>12</v>
      </c>
      <c r="Y5" s="86" t="s">
        <v>24</v>
      </c>
      <c r="Z5" s="88" t="s">
        <v>12</v>
      </c>
      <c r="AA5" s="86" t="s">
        <v>24</v>
      </c>
      <c r="AB5" s="88" t="s">
        <v>12</v>
      </c>
      <c r="AC5" s="86" t="s">
        <v>24</v>
      </c>
      <c r="AD5" s="88" t="s">
        <v>12</v>
      </c>
      <c r="AE5" s="86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73"/>
      <c r="B6" s="34" t="s">
        <v>34</v>
      </c>
      <c r="C6" s="35">
        <v>45108</v>
      </c>
      <c r="D6" s="35">
        <v>45108</v>
      </c>
      <c r="E6" s="35">
        <v>45108</v>
      </c>
      <c r="F6" s="87"/>
      <c r="G6" s="87"/>
      <c r="H6" s="89"/>
      <c r="I6" s="87"/>
      <c r="J6" s="89"/>
      <c r="K6" s="87"/>
      <c r="L6" s="89"/>
      <c r="M6" s="87"/>
      <c r="N6" s="89"/>
      <c r="O6" s="87"/>
      <c r="P6" s="89"/>
      <c r="Q6" s="87"/>
      <c r="R6" s="89"/>
      <c r="S6" s="87"/>
      <c r="T6" s="89"/>
      <c r="U6" s="87"/>
      <c r="V6" s="91"/>
      <c r="W6" s="91"/>
      <c r="X6" s="89"/>
      <c r="Y6" s="87"/>
      <c r="Z6" s="89"/>
      <c r="AA6" s="87"/>
      <c r="AB6" s="89"/>
      <c r="AC6" s="87"/>
      <c r="AD6" s="89"/>
      <c r="AE6" s="8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7">
        <v>22</v>
      </c>
      <c r="W7" s="37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6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83" t="s">
        <v>36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38">
        <f>B10+B11+B12+B13</f>
        <v>48224.700000000004</v>
      </c>
      <c r="C9" s="38">
        <f>C10+C11+C12+C14</f>
        <v>24979.77</v>
      </c>
      <c r="D9" s="38">
        <f>D10+D11+D12+D14</f>
        <v>22125.6</v>
      </c>
      <c r="E9" s="38">
        <f>E10+E11+E12+E14</f>
        <v>22125.6</v>
      </c>
      <c r="F9" s="38">
        <f>E9/B9*100</f>
        <v>45.88022320512102</v>
      </c>
      <c r="G9" s="39">
        <f>E9/C9*100</f>
        <v>88.57407414079472</v>
      </c>
      <c r="H9" s="39">
        <f aca="true" t="shared" si="0" ref="H9:AE9">H12</f>
        <v>6826.17</v>
      </c>
      <c r="I9" s="39">
        <f t="shared" si="0"/>
        <v>4903.83</v>
      </c>
      <c r="J9" s="39">
        <f t="shared" si="0"/>
        <v>2695.5</v>
      </c>
      <c r="K9" s="39">
        <f t="shared" si="0"/>
        <v>3852.88</v>
      </c>
      <c r="L9" s="39">
        <f t="shared" si="0"/>
        <v>2435.4</v>
      </c>
      <c r="M9" s="39">
        <f t="shared" si="0"/>
        <v>1844.63</v>
      </c>
      <c r="N9" s="39">
        <f t="shared" si="0"/>
        <v>6032.2</v>
      </c>
      <c r="O9" s="39">
        <f>O12</f>
        <v>2627.39</v>
      </c>
      <c r="P9" s="39">
        <f t="shared" si="0"/>
        <v>3025</v>
      </c>
      <c r="Q9" s="39">
        <f t="shared" si="0"/>
        <v>4413.47</v>
      </c>
      <c r="R9" s="39">
        <f>R12</f>
        <v>3965.5</v>
      </c>
      <c r="S9" s="39">
        <f t="shared" si="0"/>
        <v>4483.4</v>
      </c>
      <c r="T9" s="39">
        <f t="shared" si="0"/>
        <v>6223</v>
      </c>
      <c r="U9" s="39">
        <f t="shared" si="0"/>
        <v>0</v>
      </c>
      <c r="V9" s="40">
        <f t="shared" si="0"/>
        <v>3470</v>
      </c>
      <c r="W9" s="40">
        <f t="shared" si="0"/>
        <v>0</v>
      </c>
      <c r="X9" s="39">
        <f t="shared" si="0"/>
        <v>2168</v>
      </c>
      <c r="Y9" s="39">
        <f t="shared" si="0"/>
        <v>0</v>
      </c>
      <c r="Z9" s="39">
        <f t="shared" si="0"/>
        <v>4152.3</v>
      </c>
      <c r="AA9" s="39">
        <f t="shared" si="0"/>
        <v>0</v>
      </c>
      <c r="AB9" s="39">
        <f t="shared" si="0"/>
        <v>2168</v>
      </c>
      <c r="AC9" s="39">
        <f t="shared" si="0"/>
        <v>0</v>
      </c>
      <c r="AD9" s="39">
        <f t="shared" si="0"/>
        <v>5063.63</v>
      </c>
      <c r="AE9" s="4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43">
        <f>H12+J12+L12+N12+P12+R12+T12+V12+X12+Z12+AB12+AD12</f>
        <v>48224.700000000004</v>
      </c>
      <c r="C12" s="43">
        <f>H12+J12+L12+N12+P12+R12</f>
        <v>24979.77</v>
      </c>
      <c r="D12" s="43">
        <f>I12+K12+M12+O12+Q12+S12</f>
        <v>22125.6</v>
      </c>
      <c r="E12" s="43">
        <f>I12+K12+M12+O12+Q12+S12</f>
        <v>22125.6</v>
      </c>
      <c r="F12" s="43">
        <f>E12/B12*100</f>
        <v>45.88022320512102</v>
      </c>
      <c r="G12" s="44">
        <f>E12/C12*100</f>
        <v>88.57407414079472</v>
      </c>
      <c r="H12" s="45">
        <v>6826.17</v>
      </c>
      <c r="I12" s="44">
        <v>4903.83</v>
      </c>
      <c r="J12" s="44">
        <v>2695.5</v>
      </c>
      <c r="K12" s="45">
        <v>3852.88</v>
      </c>
      <c r="L12" s="44">
        <v>2435.4</v>
      </c>
      <c r="M12" s="44">
        <v>1844.63</v>
      </c>
      <c r="N12" s="44">
        <v>6032.2</v>
      </c>
      <c r="O12" s="44">
        <f>2597.1+30.29</f>
        <v>2627.39</v>
      </c>
      <c r="P12" s="44">
        <v>3025</v>
      </c>
      <c r="Q12" s="44">
        <f>4376.02+37.45</f>
        <v>4413.47</v>
      </c>
      <c r="R12" s="44">
        <v>3965.5</v>
      </c>
      <c r="S12" s="44">
        <f>4446+37.4</f>
        <v>4483.4</v>
      </c>
      <c r="T12" s="44">
        <v>6223</v>
      </c>
      <c r="U12" s="44">
        <v>0</v>
      </c>
      <c r="V12" s="46">
        <v>3470</v>
      </c>
      <c r="W12" s="46">
        <v>0</v>
      </c>
      <c r="X12" s="44">
        <v>2168</v>
      </c>
      <c r="Y12" s="44">
        <v>0</v>
      </c>
      <c r="Z12" s="44">
        <v>4152.3</v>
      </c>
      <c r="AA12" s="44">
        <v>0</v>
      </c>
      <c r="AB12" s="44">
        <v>2168</v>
      </c>
      <c r="AC12" s="44">
        <v>0</v>
      </c>
      <c r="AD12" s="44">
        <v>5063.63</v>
      </c>
      <c r="AE12" s="44">
        <v>0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83" t="s">
        <v>37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38">
        <f>B17+B18+B19+B21</f>
        <v>44</v>
      </c>
      <c r="C16" s="38">
        <f>C17+C18+C19+C21</f>
        <v>0</v>
      </c>
      <c r="D16" s="38">
        <f>D17+D18+D19+D21</f>
        <v>0</v>
      </c>
      <c r="E16" s="38">
        <f>E17+E18+E19+E21</f>
        <v>0</v>
      </c>
      <c r="F16" s="39">
        <f>E16/B16*100</f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>AB19</f>
        <v>0</v>
      </c>
      <c r="AC16" s="39">
        <v>0</v>
      </c>
      <c r="AD16" s="39">
        <v>0</v>
      </c>
      <c r="AE16" s="41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42">
        <v>44</v>
      </c>
      <c r="C19" s="42">
        <f>H19</f>
        <v>0</v>
      </c>
      <c r="D19" s="42">
        <v>0</v>
      </c>
      <c r="E19" s="42">
        <f>I19</f>
        <v>0</v>
      </c>
      <c r="F19" s="42">
        <f>E19/B19*100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44</v>
      </c>
      <c r="AA19" s="44">
        <v>0</v>
      </c>
      <c r="AB19" s="44">
        <v>0</v>
      </c>
      <c r="AC19" s="44">
        <v>0</v>
      </c>
      <c r="AD19" s="44">
        <v>0</v>
      </c>
      <c r="AE19" s="48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5.5">
      <c r="A22" s="27" t="s">
        <v>19</v>
      </c>
      <c r="B22" s="49">
        <f>B23+B24+B25+B27</f>
        <v>48268.700000000004</v>
      </c>
      <c r="C22" s="49">
        <f aca="true" t="shared" si="1" ref="C22:AE22">C25</f>
        <v>24979.77</v>
      </c>
      <c r="D22" s="49">
        <f t="shared" si="1"/>
        <v>22125.6</v>
      </c>
      <c r="E22" s="49">
        <f>E25</f>
        <v>22125.6</v>
      </c>
      <c r="F22" s="50">
        <f t="shared" si="1"/>
        <v>45.88022320512102</v>
      </c>
      <c r="G22" s="49">
        <f t="shared" si="1"/>
        <v>0</v>
      </c>
      <c r="H22" s="50">
        <f t="shared" si="1"/>
        <v>6826.17</v>
      </c>
      <c r="I22" s="50">
        <f t="shared" si="1"/>
        <v>4903.83</v>
      </c>
      <c r="J22" s="50">
        <f t="shared" si="1"/>
        <v>2695.5</v>
      </c>
      <c r="K22" s="50">
        <f t="shared" si="1"/>
        <v>3852.88</v>
      </c>
      <c r="L22" s="50">
        <f t="shared" si="1"/>
        <v>2435.4</v>
      </c>
      <c r="M22" s="50">
        <f t="shared" si="1"/>
        <v>1844.63</v>
      </c>
      <c r="N22" s="50">
        <f t="shared" si="1"/>
        <v>6032.2</v>
      </c>
      <c r="O22" s="50">
        <f t="shared" si="1"/>
        <v>2627.39</v>
      </c>
      <c r="P22" s="50">
        <f t="shared" si="1"/>
        <v>3025</v>
      </c>
      <c r="Q22" s="50">
        <f t="shared" si="1"/>
        <v>4413.47</v>
      </c>
      <c r="R22" s="50">
        <f t="shared" si="1"/>
        <v>3965.5</v>
      </c>
      <c r="S22" s="50">
        <f t="shared" si="1"/>
        <v>4483.4</v>
      </c>
      <c r="T22" s="50">
        <f t="shared" si="1"/>
        <v>6223</v>
      </c>
      <c r="U22" s="50">
        <f t="shared" si="1"/>
        <v>0</v>
      </c>
      <c r="V22" s="50">
        <f t="shared" si="1"/>
        <v>3470</v>
      </c>
      <c r="W22" s="50">
        <f t="shared" si="1"/>
        <v>0</v>
      </c>
      <c r="X22" s="50">
        <f t="shared" si="1"/>
        <v>2168</v>
      </c>
      <c r="Y22" s="50">
        <f>Y25</f>
        <v>0</v>
      </c>
      <c r="Z22" s="50">
        <f t="shared" si="1"/>
        <v>4196.3</v>
      </c>
      <c r="AA22" s="50">
        <f t="shared" si="1"/>
        <v>0</v>
      </c>
      <c r="AB22" s="50">
        <f>AB25</f>
        <v>2168</v>
      </c>
      <c r="AC22" s="50">
        <f t="shared" si="1"/>
        <v>0</v>
      </c>
      <c r="AD22" s="50">
        <f t="shared" si="1"/>
        <v>5063.63</v>
      </c>
      <c r="AE22" s="50">
        <f t="shared" si="1"/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29" t="s">
        <v>30</v>
      </c>
      <c r="B24" s="42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43">
        <f>B19+B12</f>
        <v>48268.700000000004</v>
      </c>
      <c r="C25" s="43">
        <f>C19+C12</f>
        <v>24979.77</v>
      </c>
      <c r="D25" s="43">
        <f aca="true" t="shared" si="2" ref="D25:AE25">D19+D12</f>
        <v>22125.6</v>
      </c>
      <c r="E25" s="43">
        <f t="shared" si="2"/>
        <v>22125.6</v>
      </c>
      <c r="F25" s="43">
        <f t="shared" si="2"/>
        <v>45.88022320512102</v>
      </c>
      <c r="G25" s="43">
        <v>0</v>
      </c>
      <c r="H25" s="43">
        <f t="shared" si="2"/>
        <v>6826.17</v>
      </c>
      <c r="I25" s="43">
        <f t="shared" si="2"/>
        <v>4903.83</v>
      </c>
      <c r="J25" s="43">
        <f t="shared" si="2"/>
        <v>2695.5</v>
      </c>
      <c r="K25" s="43">
        <f t="shared" si="2"/>
        <v>3852.88</v>
      </c>
      <c r="L25" s="43">
        <f t="shared" si="2"/>
        <v>2435.4</v>
      </c>
      <c r="M25" s="43">
        <f t="shared" si="2"/>
        <v>1844.63</v>
      </c>
      <c r="N25" s="43">
        <f t="shared" si="2"/>
        <v>6032.2</v>
      </c>
      <c r="O25" s="43">
        <f t="shared" si="2"/>
        <v>2627.39</v>
      </c>
      <c r="P25" s="43">
        <f t="shared" si="2"/>
        <v>3025</v>
      </c>
      <c r="Q25" s="43">
        <f t="shared" si="2"/>
        <v>4413.47</v>
      </c>
      <c r="R25" s="43">
        <f t="shared" si="2"/>
        <v>3965.5</v>
      </c>
      <c r="S25" s="43">
        <f t="shared" si="2"/>
        <v>4483.4</v>
      </c>
      <c r="T25" s="43">
        <f t="shared" si="2"/>
        <v>6223</v>
      </c>
      <c r="U25" s="43">
        <f t="shared" si="2"/>
        <v>0</v>
      </c>
      <c r="V25" s="51">
        <f t="shared" si="2"/>
        <v>3470</v>
      </c>
      <c r="W25" s="51">
        <f t="shared" si="2"/>
        <v>0</v>
      </c>
      <c r="X25" s="43">
        <f t="shared" si="2"/>
        <v>2168</v>
      </c>
      <c r="Y25" s="43">
        <f t="shared" si="2"/>
        <v>0</v>
      </c>
      <c r="Z25" s="43">
        <f t="shared" si="2"/>
        <v>4196.3</v>
      </c>
      <c r="AA25" s="43">
        <f t="shared" si="2"/>
        <v>0</v>
      </c>
      <c r="AB25" s="43">
        <f t="shared" si="2"/>
        <v>2168</v>
      </c>
      <c r="AC25" s="43">
        <f t="shared" si="2"/>
        <v>0</v>
      </c>
      <c r="AD25" s="43">
        <f t="shared" si="2"/>
        <v>5063.63</v>
      </c>
      <c r="AE25" s="43">
        <f t="shared" si="2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2.5">
      <c r="A26" s="29" t="s">
        <v>18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6.25">
      <c r="A28" s="52"/>
      <c r="B28" s="53"/>
      <c r="C28" s="54"/>
      <c r="D28" s="53"/>
      <c r="E28" s="54"/>
      <c r="F28" s="53"/>
      <c r="G28" s="53"/>
      <c r="H28" s="55"/>
      <c r="I28" s="55"/>
      <c r="J28" s="4"/>
      <c r="K28" s="64"/>
      <c r="L28" s="4"/>
      <c r="M28" s="4"/>
      <c r="N28" s="4"/>
      <c r="O28" s="4"/>
      <c r="P28" s="4"/>
      <c r="Q28" s="4"/>
      <c r="R28" s="4"/>
      <c r="S28" s="4"/>
      <c r="T28" s="56"/>
      <c r="U28" s="56"/>
      <c r="V28" s="57"/>
      <c r="W28" s="57"/>
      <c r="X28" s="56"/>
      <c r="Y28" s="56"/>
      <c r="Z28" s="56"/>
      <c r="AA28" s="56"/>
      <c r="AB28" s="56"/>
      <c r="AC28" s="56"/>
      <c r="AD28" s="56"/>
      <c r="AE28" s="56"/>
    </row>
    <row r="29" spans="1:40" ht="27.75">
      <c r="A29" s="80" t="s">
        <v>31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33"/>
      <c r="N29" s="64"/>
      <c r="O29" s="4"/>
      <c r="P29" s="56"/>
      <c r="Q29" s="56"/>
      <c r="R29" s="56"/>
      <c r="S29" s="56"/>
      <c r="T29" s="4"/>
      <c r="U29" s="4"/>
      <c r="V29" s="58"/>
      <c r="W29" s="58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59" t="s">
        <v>20</v>
      </c>
      <c r="B30" s="63" t="s">
        <v>38</v>
      </c>
      <c r="C30" s="81" t="s">
        <v>32</v>
      </c>
      <c r="D30" s="81"/>
      <c r="E30" s="81"/>
      <c r="F30" s="60"/>
      <c r="G30" s="60"/>
      <c r="H30" s="82"/>
      <c r="I30" s="82"/>
      <c r="J30" s="82"/>
      <c r="K30" s="61"/>
      <c r="L30" s="62"/>
      <c r="M30" s="56"/>
      <c r="N30" s="56"/>
      <c r="O30" s="56"/>
      <c r="P30" s="56"/>
      <c r="Q30" s="56"/>
      <c r="R30" s="56"/>
      <c r="S30" s="56"/>
      <c r="T30" s="4"/>
      <c r="U30" s="4"/>
      <c r="V30" s="58"/>
      <c r="W30" s="58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26"/>
      <c r="B31" s="4"/>
      <c r="C31" s="4"/>
      <c r="D31" s="4"/>
      <c r="E31" s="4"/>
      <c r="F31" s="4"/>
      <c r="G31" s="4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4"/>
      <c r="U31" s="4"/>
      <c r="V31" s="58"/>
      <c r="W31" s="58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78" t="s">
        <v>35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AE5:AE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A32:N32"/>
    <mergeCell ref="A35:L35"/>
    <mergeCell ref="A29:L29"/>
    <mergeCell ref="C30:E30"/>
    <mergeCell ref="H30:J30"/>
    <mergeCell ref="A15:AE15"/>
    <mergeCell ref="X4:Y4"/>
    <mergeCell ref="Z4:AA4"/>
    <mergeCell ref="AB4:AC4"/>
    <mergeCell ref="AD4:AE4"/>
    <mergeCell ref="J4:K4"/>
    <mergeCell ref="L4:M4"/>
    <mergeCell ref="N4:O4"/>
    <mergeCell ref="P4:Q4"/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2023-04-18T04:09:00Z</cp:lastPrinted>
  <dcterms:created xsi:type="dcterms:W3CDTF">1996-10-08T23:32:33Z</dcterms:created>
  <dcterms:modified xsi:type="dcterms:W3CDTF">2023-07-03T10:47:42Z</dcterms:modified>
  <cp:category/>
  <cp:version/>
  <cp:contentType/>
  <cp:contentStatus/>
</cp:coreProperties>
</file>