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ЕЖЕМЕСЯЧНЫЕ ОТЧЕТЫ\2021 год\август\"/>
    </mc:Choice>
  </mc:AlternateContent>
  <bookViews>
    <workbookView xWindow="0" yWindow="0" windowWidth="23040" windowHeight="8640"/>
  </bookViews>
  <sheets>
    <sheet name="МП УМФ" sheetId="16" r:id="rId1"/>
  </sheets>
  <calcPr calcId="162913"/>
</workbook>
</file>

<file path=xl/calcChain.xml><?xml version="1.0" encoding="utf-8"?>
<calcChain xmlns="http://schemas.openxmlformats.org/spreadsheetml/2006/main">
  <c r="AE21" i="16" l="1"/>
  <c r="AE27" i="16" s="1"/>
  <c r="AE24" i="16" s="1"/>
  <c r="AD21" i="16"/>
  <c r="AD27" i="16" s="1"/>
  <c r="AD24" i="16" s="1"/>
  <c r="AC21" i="16"/>
  <c r="AC27" i="16" s="1"/>
  <c r="AC24" i="16" s="1"/>
  <c r="AB21" i="16"/>
  <c r="AB18" i="16" s="1"/>
  <c r="AA21" i="16"/>
  <c r="AA27" i="16" s="1"/>
  <c r="AA24" i="16" s="1"/>
  <c r="Z21" i="16"/>
  <c r="Z27" i="16" s="1"/>
  <c r="Z24" i="16" s="1"/>
  <c r="Y21" i="16"/>
  <c r="Y27" i="16" s="1"/>
  <c r="Y24" i="16" s="1"/>
  <c r="X21" i="16"/>
  <c r="X27" i="16" s="1"/>
  <c r="X24" i="16" s="1"/>
  <c r="W21" i="16"/>
  <c r="W27" i="16" s="1"/>
  <c r="W24" i="16" s="1"/>
  <c r="V21" i="16"/>
  <c r="V27" i="16" s="1"/>
  <c r="V24" i="16" s="1"/>
  <c r="U21" i="16"/>
  <c r="U27" i="16" s="1"/>
  <c r="U24" i="16" s="1"/>
  <c r="T21" i="16"/>
  <c r="T18" i="16" s="1"/>
  <c r="S21" i="16"/>
  <c r="S27" i="16" s="1"/>
  <c r="S24" i="16" s="1"/>
  <c r="R21" i="16"/>
  <c r="R27" i="16" s="1"/>
  <c r="R24" i="16" s="1"/>
  <c r="Q21" i="16"/>
  <c r="Q27" i="16" s="1"/>
  <c r="Q24" i="16" s="1"/>
  <c r="P21" i="16"/>
  <c r="P18" i="16" s="1"/>
  <c r="O21" i="16"/>
  <c r="O27" i="16" s="1"/>
  <c r="O24" i="16" s="1"/>
  <c r="N21" i="16"/>
  <c r="N27" i="16" s="1"/>
  <c r="N24" i="16" s="1"/>
  <c r="M21" i="16"/>
  <c r="M27" i="16" s="1"/>
  <c r="M24" i="16" s="1"/>
  <c r="L21" i="16"/>
  <c r="L18" i="16" s="1"/>
  <c r="K21" i="16"/>
  <c r="K27" i="16" s="1"/>
  <c r="K24" i="16" s="1"/>
  <c r="J21" i="16"/>
  <c r="J27" i="16" s="1"/>
  <c r="J24" i="16" s="1"/>
  <c r="I21" i="16"/>
  <c r="I27" i="16" s="1"/>
  <c r="H21" i="16"/>
  <c r="C21" i="16" s="1"/>
  <c r="AE18" i="16"/>
  <c r="AD18" i="16"/>
  <c r="AC18" i="16"/>
  <c r="AA18" i="16"/>
  <c r="Z18" i="16"/>
  <c r="Y18" i="16"/>
  <c r="W18" i="16"/>
  <c r="V18" i="16"/>
  <c r="U18" i="16"/>
  <c r="S18" i="16"/>
  <c r="R18" i="16"/>
  <c r="Q18" i="16"/>
  <c r="O18" i="16"/>
  <c r="N18" i="16"/>
  <c r="M18" i="16"/>
  <c r="K18" i="16"/>
  <c r="J18" i="16"/>
  <c r="I18" i="16"/>
  <c r="E18" i="16"/>
  <c r="F17" i="16"/>
  <c r="E17" i="16"/>
  <c r="G17" i="16" s="1"/>
  <c r="C17" i="16"/>
  <c r="B17" i="16"/>
  <c r="Z14" i="16"/>
  <c r="E14" i="16"/>
  <c r="G14" i="16" s="1"/>
  <c r="G11" i="16" s="1"/>
  <c r="G10" i="16" s="1"/>
  <c r="D14" i="16"/>
  <c r="C14" i="16"/>
  <c r="B14" i="16"/>
  <c r="F14" i="16" s="1"/>
  <c r="F11" i="16" s="1"/>
  <c r="F10" i="16" s="1"/>
  <c r="AE11" i="16"/>
  <c r="AD11" i="16"/>
  <c r="AC11" i="16"/>
  <c r="AB11" i="16"/>
  <c r="AB10" i="16" s="1"/>
  <c r="AB9" i="16" s="1"/>
  <c r="AA11" i="16"/>
  <c r="Z11" i="16"/>
  <c r="Y11" i="16"/>
  <c r="X11" i="16"/>
  <c r="X10" i="16" s="1"/>
  <c r="X9" i="16" s="1"/>
  <c r="W11" i="16"/>
  <c r="V11" i="16"/>
  <c r="U11" i="16"/>
  <c r="T11" i="16"/>
  <c r="T10" i="16" s="1"/>
  <c r="T9" i="16" s="1"/>
  <c r="S11" i="16"/>
  <c r="R11" i="16"/>
  <c r="Q11" i="16"/>
  <c r="P11" i="16"/>
  <c r="P10" i="16" s="1"/>
  <c r="P9" i="16" s="1"/>
  <c r="O11" i="16"/>
  <c r="N11" i="16"/>
  <c r="M11" i="16"/>
  <c r="L11" i="16"/>
  <c r="L10" i="16" s="1"/>
  <c r="L9" i="16" s="1"/>
  <c r="K11" i="16"/>
  <c r="J11" i="16"/>
  <c r="I11" i="16"/>
  <c r="H11" i="16"/>
  <c r="H10" i="16" s="1"/>
  <c r="H9" i="16" s="1"/>
  <c r="E11" i="16"/>
  <c r="D11" i="16"/>
  <c r="D10" i="16" s="1"/>
  <c r="C11" i="16"/>
  <c r="AE10" i="16"/>
  <c r="AD10" i="16"/>
  <c r="AD9" i="16" s="1"/>
  <c r="AC10" i="16"/>
  <c r="AA10" i="16"/>
  <c r="Z10" i="16"/>
  <c r="Z9" i="16" s="1"/>
  <c r="Y10" i="16"/>
  <c r="W10" i="16"/>
  <c r="V10" i="16"/>
  <c r="V9" i="16" s="1"/>
  <c r="U10" i="16"/>
  <c r="S10" i="16"/>
  <c r="R10" i="16"/>
  <c r="R9" i="16" s="1"/>
  <c r="Q10" i="16"/>
  <c r="O10" i="16"/>
  <c r="N10" i="16"/>
  <c r="N9" i="16" s="1"/>
  <c r="M10" i="16"/>
  <c r="K10" i="16"/>
  <c r="J10" i="16"/>
  <c r="J9" i="16" s="1"/>
  <c r="I10" i="16"/>
  <c r="E10" i="16"/>
  <c r="C10" i="16"/>
  <c r="AE9" i="16"/>
  <c r="AC9" i="16"/>
  <c r="AA9" i="16"/>
  <c r="Y9" i="16"/>
  <c r="W9" i="16"/>
  <c r="U9" i="16"/>
  <c r="S9" i="16"/>
  <c r="Q9" i="16"/>
  <c r="O9" i="16"/>
  <c r="M9" i="16"/>
  <c r="K9" i="16"/>
  <c r="I9" i="16"/>
  <c r="E9" i="16"/>
  <c r="G9" i="16" s="1"/>
  <c r="D9" i="16"/>
  <c r="C9" i="16"/>
  <c r="B9" i="16" l="1"/>
  <c r="F9" i="16" s="1"/>
  <c r="I24" i="16"/>
  <c r="E27" i="16"/>
  <c r="H27" i="16"/>
  <c r="L27" i="16"/>
  <c r="L24" i="16" s="1"/>
  <c r="P27" i="16"/>
  <c r="P24" i="16" s="1"/>
  <c r="AB27" i="16"/>
  <c r="AB24" i="16" s="1"/>
  <c r="E21" i="16"/>
  <c r="T27" i="16"/>
  <c r="T24" i="16" s="1"/>
  <c r="B11" i="16"/>
  <c r="B10" i="16" s="1"/>
  <c r="H18" i="16"/>
  <c r="X18" i="16"/>
  <c r="B21" i="16"/>
  <c r="B18" i="16" l="1"/>
  <c r="F18" i="16" s="1"/>
  <c r="C18" i="16"/>
  <c r="G18" i="16" s="1"/>
  <c r="E24" i="16"/>
  <c r="D27" i="16"/>
  <c r="D24" i="16" s="1"/>
  <c r="G21" i="16"/>
  <c r="D21" i="16"/>
  <c r="D18" i="16" s="1"/>
  <c r="F21" i="16"/>
  <c r="C27" i="16"/>
  <c r="C24" i="16" s="1"/>
  <c r="B27" i="16"/>
  <c r="F27" i="16" s="1"/>
  <c r="H24" i="16"/>
  <c r="B24" i="16" s="1"/>
  <c r="F24" i="16" l="1"/>
  <c r="G24" i="16"/>
  <c r="G27" i="16"/>
</calcChain>
</file>

<file path=xl/sharedStrings.xml><?xml version="1.0" encoding="utf-8"?>
<sst xmlns="http://schemas.openxmlformats.org/spreadsheetml/2006/main" count="72" uniqueCount="40">
  <si>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</si>
  <si>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</si>
  <si>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</si>
  <si>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</si>
  <si>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</si>
  <si>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</si>
  <si>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</si>
  <si>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</si>
  <si>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</si>
  <si>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</si>
  <si>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</si>
  <si>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</si>
  <si>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</si>
  <si>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</si>
  <si>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</si>
  <si>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</si>
  <si>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</si>
  <si>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</si>
  <si>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</si>
  <si>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</si>
  <si>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Исполнение,%</t>
  </si>
  <si>
    <t>___________</t>
  </si>
  <si>
    <t>Отчет о ходе реализации(сетевой график) муниципальной программы</t>
  </si>
  <si>
    <t>«Управление муниципальными финансами в городе Когалыме»</t>
  </si>
  <si>
    <t>Мероприятия программы</t>
  </si>
  <si>
    <t>План на 2021          год</t>
  </si>
  <si>
    <t>План на 01.09.2021</t>
  </si>
  <si>
    <t>Профинансировано на 01.09.2021</t>
  </si>
  <si>
    <t>Кассовый расход на 01.09.2021</t>
  </si>
  <si>
    <t>Результаты реализации и причины отклонений факта от плана</t>
  </si>
  <si>
    <t>к плану на год</t>
  </si>
  <si>
    <t xml:space="preserve">на отчетную дату </t>
  </si>
  <si>
    <t>касса</t>
  </si>
  <si>
    <t xml:space="preserve">касса </t>
  </si>
  <si>
    <t xml:space="preserve">Задача  « Проведение бюджетной и налоговой политики в   пределах   установленных   полномочий, направленной на обеспечение сбалансированности,   устойчивости   бюджета города   Когалыма,   создание   условий   для качественной организации бюджетного процесса» </t>
  </si>
  <si>
    <r>
      <rPr>
        <b/>
        <i/>
        <sz val="14"/>
        <color indexed="8"/>
        <rFont val="Times New Roman"/>
        <family val="1"/>
        <charset val="204"/>
      </rPr>
      <t>1</t>
    </r>
    <r>
      <rPr>
        <b/>
        <i/>
        <sz val="14"/>
        <rFont val="Times New Roman"/>
        <family val="1"/>
        <charset val="204"/>
      </rPr>
      <t>«Обеспечение деятельности Комитета финансов Администрации города Когалыма» (показатель 2)</t>
    </r>
  </si>
  <si>
    <r>
      <rPr>
        <b/>
        <i/>
        <sz val="14"/>
        <color indexed="8"/>
        <rFont val="Times New Roman"/>
        <family val="1"/>
        <charset val="204"/>
      </rPr>
      <t>2</t>
    </r>
    <r>
      <rPr>
        <b/>
        <i/>
        <sz val="14"/>
        <rFont val="Times New Roman"/>
        <family val="1"/>
        <charset val="204"/>
      </rPr>
      <t>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 (показатели 1,2)</t>
    </r>
  </si>
  <si>
    <t xml:space="preserve">Председатель Комитета финансов </t>
  </si>
  <si>
    <t>Администрации города Когалыма</t>
  </si>
  <si>
    <t>М.Г. Рыбачок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</si>
</sst>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[Red]\-#,##0.0\ "/>
    <numFmt numFmtId="165" formatCode="#,##0_ ;[Red]\-#,##0\ "/>
  </numFmts>
  <fonts count="16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6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65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justify" vertical="center" wrapText="1"/>
    </xf>
    <xf numFmtId="0" fontId="2" fillId="0" borderId="0" xfId="1" applyFont="1" applyFill="1" applyAlignment="1">
      <alignment vertical="center" wrapText="1"/>
    </xf>
    <xf numFmtId="164" fontId="4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>
      <alignment vertical="center" wrapText="1"/>
    </xf>
    <xf numFmtId="164" fontId="2" fillId="0" borderId="0" xfId="1" applyNumberFormat="1" applyFont="1" applyFill="1" applyAlignment="1">
      <alignment vertical="center" wrapText="1"/>
    </xf>
    <xf numFmtId="164" fontId="10" fillId="0" borderId="0" xfId="1" applyNumberFormat="1" applyFont="1" applyFill="1" applyAlignment="1">
      <alignment horizontal="left" vertical="top" wrapText="1"/>
    </xf>
    <xf numFmtId="0" fontId="11" fillId="0" borderId="0" xfId="2"/>
    <xf numFmtId="164" fontId="7" fillId="0" borderId="0" xfId="1" applyNumberFormat="1" applyFont="1" applyFill="1" applyAlignment="1">
      <alignment horizontal="center" vertical="center" wrapText="1"/>
    </xf>
    <xf numFmtId="164" fontId="12" fillId="0" borderId="0" xfId="1" applyNumberFormat="1" applyFont="1" applyFill="1" applyAlignment="1">
      <alignment horizontal="center" vertical="center" wrapText="1"/>
    </xf>
    <xf numFmtId="164" fontId="13" fillId="0" borderId="0" xfId="1" applyNumberFormat="1" applyFont="1" applyFill="1" applyAlignment="1">
      <alignment horizontal="center" vertical="center" wrapText="1"/>
    </xf>
    <xf numFmtId="164" fontId="14" fillId="0" borderId="0" xfId="1" applyNumberFormat="1" applyFont="1" applyFill="1" applyAlignment="1">
      <alignment horizontal="center" vertical="center" wrapText="1"/>
    </xf>
    <xf numFmtId="0" fontId="6" fillId="0" borderId="5" xfId="1" applyFont="1" applyFill="1" applyBorder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5" fillId="0" borderId="0" xfId="1" applyFont="1" applyFill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justify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 applyProtection="1">
      <alignment vertical="center" wrapText="1"/>
    </xf>
    <xf numFmtId="0" fontId="1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justify" vertical="center" wrapText="1"/>
    </xf>
    <xf numFmtId="4" fontId="4" fillId="0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justify" wrapText="1"/>
    </xf>
    <xf numFmtId="4" fontId="4" fillId="3" borderId="1" xfId="1" applyNumberFormat="1" applyFont="1" applyFill="1" applyBorder="1" applyAlignment="1">
      <alignment horizontal="right" vertical="center" wrapText="1"/>
    </xf>
    <xf numFmtId="0" fontId="4" fillId="0" borderId="1" xfId="1" applyFont="1" applyFill="1" applyBorder="1" applyAlignment="1">
      <alignment horizontal="justify" wrapText="1"/>
    </xf>
    <xf numFmtId="4" fontId="4" fillId="0" borderId="1" xfId="1" applyNumberFormat="1" applyFont="1" applyFill="1" applyBorder="1" applyAlignment="1">
      <alignment horizontal="justify" wrapText="1"/>
    </xf>
    <xf numFmtId="0" fontId="4" fillId="0" borderId="1" xfId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justify" wrapText="1"/>
    </xf>
    <xf numFmtId="4" fontId="4" fillId="4" borderId="1" xfId="1" applyNumberFormat="1" applyFont="1" applyFill="1" applyBorder="1" applyAlignment="1">
      <alignment horizontal="right" vertical="center" wrapText="1"/>
    </xf>
    <xf numFmtId="4" fontId="3" fillId="4" borderId="1" xfId="1" applyNumberFormat="1" applyFont="1" applyFill="1" applyBorder="1" applyAlignment="1" applyProtection="1">
      <alignment vertical="center" wrapText="1"/>
    </xf>
    <xf numFmtId="0" fontId="1" fillId="4" borderId="1" xfId="1" applyFont="1" applyFill="1" applyBorder="1" applyAlignment="1">
      <alignment vertical="center" wrapText="1"/>
    </xf>
    <xf numFmtId="4" fontId="4" fillId="0" borderId="1" xfId="1" applyNumberFormat="1" applyFont="1" applyFill="1" applyBorder="1" applyAlignment="1" applyProtection="1">
      <alignment vertical="center" wrapText="1"/>
    </xf>
    <xf numFmtId="4" fontId="3" fillId="3" borderId="1" xfId="1" applyNumberFormat="1" applyFont="1" applyFill="1" applyBorder="1" applyAlignment="1">
      <alignment horizontal="right" wrapText="1"/>
    </xf>
    <xf numFmtId="4" fontId="3" fillId="3" borderId="1" xfId="1" applyNumberFormat="1" applyFont="1" applyFill="1" applyBorder="1" applyAlignment="1" applyProtection="1">
      <alignment vertical="center" wrapText="1"/>
    </xf>
    <xf numFmtId="0" fontId="4" fillId="2" borderId="1" xfId="1" applyFont="1" applyFill="1" applyBorder="1" applyAlignment="1">
      <alignment horizontal="justify" wrapText="1"/>
    </xf>
    <xf numFmtId="4" fontId="3" fillId="2" borderId="1" xfId="1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 applyProtection="1">
      <alignment vertical="center" wrapText="1"/>
    </xf>
    <xf numFmtId="0" fontId="4" fillId="0" borderId="1" xfId="1" applyFont="1" applyFill="1" applyBorder="1" applyAlignment="1">
      <alignment horizontal="left" vertical="top" wrapText="1"/>
    </xf>
    <xf numFmtId="0" fontId="3" fillId="5" borderId="1" xfId="1" applyFont="1" applyFill="1" applyBorder="1" applyAlignment="1">
      <alignment horizontal="justify" wrapText="1"/>
    </xf>
    <xf numFmtId="4" fontId="3" fillId="5" borderId="1" xfId="1" applyNumberFormat="1" applyFont="1" applyFill="1" applyBorder="1" applyAlignment="1">
      <alignment horizontal="right" wrapText="1"/>
    </xf>
    <xf numFmtId="4" fontId="3" fillId="5" borderId="1" xfId="1" applyNumberFormat="1" applyFont="1" applyFill="1" applyBorder="1" applyAlignment="1" applyProtection="1">
      <alignment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justify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left" vertical="center" wrapText="1"/>
    </xf>
    <xf numFmtId="0" fontId="8" fillId="0" borderId="0" xfId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justify" vertical="center" wrapText="1"/>
    </xf>
    <xf numFmtId="0" fontId="8" fillId="0" borderId="0" xfId="1" applyFont="1" applyFill="1" applyAlignment="1">
      <alignment horizontal="center" wrapText="1"/>
    </xf>
    <xf numFmtId="164" fontId="8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tabSelected="1" zoomScale="50" zoomScaleNormal="50" workbookViewId="0">
      <selection activeCell="E8" sqref="E8"/>
    </sheetView>
  </sheetViews>
  <sheetFormatPr defaultRowHeight="14.4" x14ac:dyDescent="0.3"/>
  <cols>
    <col min="1" max="1" width="70.6640625" style="8" customWidth="1"/>
    <col min="2" max="7" width="19" style="8" customWidth="1"/>
    <col min="8" max="9" width="13.6640625" style="8" customWidth="1"/>
    <col min="10" max="30" width="16.33203125" style="8" customWidth="1"/>
    <col min="31" max="31" width="17.33203125" style="8" customWidth="1"/>
    <col min="32" max="32" width="29.6640625" style="8" customWidth="1"/>
    <col min="33" max="16384" width="8.88671875" style="8"/>
  </cols>
  <sheetData>
    <row r="1" spans="1:32" ht="18" x14ac:dyDescent="0.3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4"/>
      <c r="Q1" s="4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7"/>
      <c r="AE1" s="3"/>
      <c r="AF1" s="3"/>
    </row>
    <row r="2" spans="1:32" ht="20.399999999999999" x14ac:dyDescent="0.3">
      <c r="A2" s="9" t="s">
        <v>22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3"/>
      <c r="AF2" s="3"/>
    </row>
    <row r="3" spans="1:32" ht="20.399999999999999" x14ac:dyDescent="0.3">
      <c r="A3" s="10" t="s">
        <v>23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3"/>
      <c r="AF3" s="3"/>
    </row>
    <row r="4" spans="1:32" ht="18.600000000000001" x14ac:dyDescent="0.3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3"/>
      <c r="AF4" s="3"/>
    </row>
    <row r="5" spans="1:32" ht="25.2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4"/>
      <c r="AE5" s="15"/>
      <c r="AF5" s="15"/>
    </row>
    <row r="6" spans="1:32" ht="17.399999999999999" x14ac:dyDescent="0.3">
      <c r="A6" s="16" t="s">
        <v>24</v>
      </c>
      <c r="B6" s="17" t="s">
        <v>25</v>
      </c>
      <c r="C6" s="17" t="s">
        <v>26</v>
      </c>
      <c r="D6" s="17" t="s">
        <v>27</v>
      </c>
      <c r="E6" s="17" t="s">
        <v>28</v>
      </c>
      <c r="F6" s="18" t="s">
        <v>20</v>
      </c>
      <c r="G6" s="18"/>
      <c r="H6" s="19" t="s">
        <v>0</v>
      </c>
      <c r="I6" s="20"/>
      <c r="J6" s="19" t="s">
        <v>1</v>
      </c>
      <c r="K6" s="20"/>
      <c r="L6" s="19" t="s">
        <v>2</v>
      </c>
      <c r="M6" s="20"/>
      <c r="N6" s="19" t="s">
        <v>3</v>
      </c>
      <c r="O6" s="20"/>
      <c r="P6" s="19" t="s">
        <v>4</v>
      </c>
      <c r="Q6" s="20"/>
      <c r="R6" s="19" t="s">
        <v>5</v>
      </c>
      <c r="S6" s="20"/>
      <c r="T6" s="19" t="s">
        <v>6</v>
      </c>
      <c r="U6" s="20"/>
      <c r="V6" s="19" t="s">
        <v>7</v>
      </c>
      <c r="W6" s="20"/>
      <c r="X6" s="19" t="s">
        <v>8</v>
      </c>
      <c r="Y6" s="20"/>
      <c r="Z6" s="19" t="s">
        <v>9</v>
      </c>
      <c r="AA6" s="20"/>
      <c r="AB6" s="19" t="s">
        <v>10</v>
      </c>
      <c r="AC6" s="20"/>
      <c r="AD6" s="18" t="s">
        <v>11</v>
      </c>
      <c r="AE6" s="18"/>
      <c r="AF6" s="21" t="s">
        <v>29</v>
      </c>
    </row>
    <row r="7" spans="1:32" ht="34.799999999999997" x14ac:dyDescent="0.3">
      <c r="A7" s="16"/>
      <c r="B7" s="22"/>
      <c r="C7" s="22"/>
      <c r="D7" s="22"/>
      <c r="E7" s="22"/>
      <c r="F7" s="23" t="s">
        <v>30</v>
      </c>
      <c r="G7" s="23" t="s">
        <v>31</v>
      </c>
      <c r="H7" s="24" t="s">
        <v>12</v>
      </c>
      <c r="I7" s="24" t="s">
        <v>32</v>
      </c>
      <c r="J7" s="24" t="s">
        <v>12</v>
      </c>
      <c r="K7" s="24" t="s">
        <v>32</v>
      </c>
      <c r="L7" s="24" t="s">
        <v>12</v>
      </c>
      <c r="M7" s="24" t="s">
        <v>32</v>
      </c>
      <c r="N7" s="24" t="s">
        <v>12</v>
      </c>
      <c r="O7" s="24" t="s">
        <v>32</v>
      </c>
      <c r="P7" s="24" t="s">
        <v>12</v>
      </c>
      <c r="Q7" s="24" t="s">
        <v>32</v>
      </c>
      <c r="R7" s="24" t="s">
        <v>12</v>
      </c>
      <c r="S7" s="24" t="s">
        <v>32</v>
      </c>
      <c r="T7" s="24" t="s">
        <v>12</v>
      </c>
      <c r="U7" s="24" t="s">
        <v>32</v>
      </c>
      <c r="V7" s="24" t="s">
        <v>12</v>
      </c>
      <c r="W7" s="24" t="s">
        <v>32</v>
      </c>
      <c r="X7" s="24" t="s">
        <v>12</v>
      </c>
      <c r="Y7" s="24" t="s">
        <v>32</v>
      </c>
      <c r="Z7" s="24" t="s">
        <v>12</v>
      </c>
      <c r="AA7" s="24" t="s">
        <v>32</v>
      </c>
      <c r="AB7" s="24" t="s">
        <v>12</v>
      </c>
      <c r="AC7" s="24" t="s">
        <v>32</v>
      </c>
      <c r="AD7" s="25" t="s">
        <v>12</v>
      </c>
      <c r="AE7" s="25" t="s">
        <v>33</v>
      </c>
      <c r="AF7" s="21"/>
    </row>
    <row r="8" spans="1:32" ht="18" x14ac:dyDescent="0.3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  <c r="V8" s="26">
        <v>22</v>
      </c>
      <c r="W8" s="26">
        <v>23</v>
      </c>
      <c r="X8" s="26">
        <v>24</v>
      </c>
      <c r="Y8" s="26">
        <v>25</v>
      </c>
      <c r="Z8" s="26">
        <v>26</v>
      </c>
      <c r="AA8" s="26">
        <v>27</v>
      </c>
      <c r="AB8" s="26">
        <v>28</v>
      </c>
      <c r="AC8" s="26">
        <v>29</v>
      </c>
      <c r="AD8" s="26">
        <v>30</v>
      </c>
      <c r="AE8" s="26">
        <v>31</v>
      </c>
      <c r="AF8" s="26">
        <v>32</v>
      </c>
    </row>
    <row r="9" spans="1:32" ht="104.4" x14ac:dyDescent="0.3">
      <c r="A9" s="27" t="s">
        <v>34</v>
      </c>
      <c r="B9" s="28">
        <f>H9+J9+L9+N9+P9+R9+T9+V9+X9+Z9+AB9+AD9</f>
        <v>44038.490000000005</v>
      </c>
      <c r="C9" s="28">
        <f>I9+K9+M9+O9+Q9+S9+U9+W9+Y9+AA9+AC9+AE9</f>
        <v>31873.712999999996</v>
      </c>
      <c r="D9" s="28">
        <f>E9</f>
        <v>27776.22</v>
      </c>
      <c r="E9" s="28">
        <f t="shared" ref="E9" si="0">K9+M9+O9+Q9+S9+U9+W9+Y9+AA9+AC9+AE9+AG9</f>
        <v>27776.22</v>
      </c>
      <c r="F9" s="28">
        <f>E9/B9*100</f>
        <v>63.072598538233251</v>
      </c>
      <c r="G9" s="28">
        <f>E9/C9*100</f>
        <v>87.144600944358146</v>
      </c>
      <c r="H9" s="29">
        <f>H10+H17</f>
        <v>5704.32</v>
      </c>
      <c r="I9" s="29">
        <f t="shared" ref="I9:AE9" si="1">I10+I17</f>
        <v>4097.4930000000004</v>
      </c>
      <c r="J9" s="29">
        <f t="shared" si="1"/>
        <v>2141.8000000000002</v>
      </c>
      <c r="K9" s="29">
        <f t="shared" si="1"/>
        <v>3328.22</v>
      </c>
      <c r="L9" s="29">
        <f t="shared" si="1"/>
        <v>2038.5</v>
      </c>
      <c r="M9" s="29">
        <f t="shared" si="1"/>
        <v>2005.83</v>
      </c>
      <c r="N9" s="29">
        <f t="shared" si="1"/>
        <v>5806.7</v>
      </c>
      <c r="O9" s="29">
        <f t="shared" si="1"/>
        <v>4628.0600000000004</v>
      </c>
      <c r="P9" s="29">
        <f t="shared" si="1"/>
        <v>2976</v>
      </c>
      <c r="Q9" s="29">
        <f t="shared" si="1"/>
        <v>3819.86</v>
      </c>
      <c r="R9" s="29">
        <f t="shared" si="1"/>
        <v>3716.31</v>
      </c>
      <c r="S9" s="29">
        <f t="shared" si="1"/>
        <v>3845.08</v>
      </c>
      <c r="T9" s="29">
        <f t="shared" si="1"/>
        <v>7067.95</v>
      </c>
      <c r="U9" s="29">
        <f t="shared" si="1"/>
        <v>6428.42</v>
      </c>
      <c r="V9" s="29">
        <f t="shared" si="1"/>
        <v>3798.01</v>
      </c>
      <c r="W9" s="29">
        <f t="shared" si="1"/>
        <v>3720.75</v>
      </c>
      <c r="X9" s="29">
        <f t="shared" si="1"/>
        <v>1953</v>
      </c>
      <c r="Y9" s="29">
        <f t="shared" si="1"/>
        <v>0</v>
      </c>
      <c r="Z9" s="29">
        <f t="shared" si="1"/>
        <v>3980.24</v>
      </c>
      <c r="AA9" s="29">
        <f t="shared" si="1"/>
        <v>0</v>
      </c>
      <c r="AB9" s="29">
        <f t="shared" si="1"/>
        <v>1953</v>
      </c>
      <c r="AC9" s="29">
        <f t="shared" si="1"/>
        <v>0</v>
      </c>
      <c r="AD9" s="29">
        <f t="shared" si="1"/>
        <v>2902.66</v>
      </c>
      <c r="AE9" s="29">
        <f t="shared" si="1"/>
        <v>0</v>
      </c>
      <c r="AF9" s="30"/>
    </row>
    <row r="10" spans="1:32" ht="36" x14ac:dyDescent="0.3">
      <c r="A10" s="31" t="s">
        <v>35</v>
      </c>
      <c r="B10" s="32">
        <f>B11</f>
        <v>43996.490000000005</v>
      </c>
      <c r="C10" s="32">
        <f t="shared" ref="C10:AE10" si="2">C11</f>
        <v>33249.590000000004</v>
      </c>
      <c r="D10" s="32">
        <f t="shared" si="2"/>
        <v>31873.712999999996</v>
      </c>
      <c r="E10" s="32">
        <f>E11</f>
        <v>31873.712999999996</v>
      </c>
      <c r="F10" s="32">
        <f t="shared" si="2"/>
        <v>72.446036036056498</v>
      </c>
      <c r="G10" s="32">
        <f t="shared" si="2"/>
        <v>95.861973034855438</v>
      </c>
      <c r="H10" s="32">
        <f t="shared" si="2"/>
        <v>5704.32</v>
      </c>
      <c r="I10" s="32">
        <f t="shared" si="2"/>
        <v>4097.4930000000004</v>
      </c>
      <c r="J10" s="32">
        <f t="shared" si="2"/>
        <v>2141.8000000000002</v>
      </c>
      <c r="K10" s="32">
        <f t="shared" si="2"/>
        <v>3328.22</v>
      </c>
      <c r="L10" s="32">
        <f t="shared" si="2"/>
        <v>2038.5</v>
      </c>
      <c r="M10" s="32">
        <f t="shared" si="2"/>
        <v>2005.83</v>
      </c>
      <c r="N10" s="32">
        <f t="shared" si="2"/>
        <v>5806.7</v>
      </c>
      <c r="O10" s="32">
        <f t="shared" si="2"/>
        <v>4628.0600000000004</v>
      </c>
      <c r="P10" s="32">
        <f t="shared" si="2"/>
        <v>2976</v>
      </c>
      <c r="Q10" s="32">
        <f t="shared" si="2"/>
        <v>3819.86</v>
      </c>
      <c r="R10" s="32">
        <f t="shared" si="2"/>
        <v>3716.31</v>
      </c>
      <c r="S10" s="32">
        <f t="shared" si="2"/>
        <v>3845.08</v>
      </c>
      <c r="T10" s="32">
        <f t="shared" si="2"/>
        <v>7067.95</v>
      </c>
      <c r="U10" s="32">
        <f t="shared" si="2"/>
        <v>6428.42</v>
      </c>
      <c r="V10" s="32">
        <f t="shared" si="2"/>
        <v>3798.01</v>
      </c>
      <c r="W10" s="32">
        <f t="shared" si="2"/>
        <v>3720.75</v>
      </c>
      <c r="X10" s="32">
        <f t="shared" si="2"/>
        <v>1953</v>
      </c>
      <c r="Y10" s="32">
        <f t="shared" si="2"/>
        <v>0</v>
      </c>
      <c r="Z10" s="32">
        <f t="shared" si="2"/>
        <v>3938.24</v>
      </c>
      <c r="AA10" s="32">
        <f t="shared" si="2"/>
        <v>0</v>
      </c>
      <c r="AB10" s="32">
        <f t="shared" si="2"/>
        <v>1953</v>
      </c>
      <c r="AC10" s="32">
        <f t="shared" si="2"/>
        <v>0</v>
      </c>
      <c r="AD10" s="32">
        <f t="shared" si="2"/>
        <v>2902.66</v>
      </c>
      <c r="AE10" s="32">
        <f t="shared" si="2"/>
        <v>0</v>
      </c>
      <c r="AF10" s="30"/>
    </row>
    <row r="11" spans="1:32" ht="18" x14ac:dyDescent="0.3">
      <c r="A11" s="33" t="s">
        <v>16</v>
      </c>
      <c r="B11" s="34">
        <f>B12+B13+B14</f>
        <v>43996.490000000005</v>
      </c>
      <c r="C11" s="34">
        <f t="shared" ref="C11:AE11" si="3">C12+C13+C14</f>
        <v>33249.590000000004</v>
      </c>
      <c r="D11" s="34">
        <f t="shared" si="3"/>
        <v>31873.712999999996</v>
      </c>
      <c r="E11" s="34">
        <f>E12+E13+E14</f>
        <v>31873.712999999996</v>
      </c>
      <c r="F11" s="34">
        <f t="shared" si="3"/>
        <v>72.446036036056498</v>
      </c>
      <c r="G11" s="34">
        <f t="shared" si="3"/>
        <v>95.861973034855438</v>
      </c>
      <c r="H11" s="34">
        <f t="shared" si="3"/>
        <v>5704.32</v>
      </c>
      <c r="I11" s="34">
        <f t="shared" si="3"/>
        <v>4097.4930000000004</v>
      </c>
      <c r="J11" s="34">
        <f t="shared" si="3"/>
        <v>2141.8000000000002</v>
      </c>
      <c r="K11" s="34">
        <f t="shared" si="3"/>
        <v>3328.22</v>
      </c>
      <c r="L11" s="34">
        <f t="shared" si="3"/>
        <v>2038.5</v>
      </c>
      <c r="M11" s="34">
        <f t="shared" si="3"/>
        <v>2005.83</v>
      </c>
      <c r="N11" s="34">
        <f t="shared" si="3"/>
        <v>5806.7</v>
      </c>
      <c r="O11" s="34">
        <f t="shared" si="3"/>
        <v>4628.0600000000004</v>
      </c>
      <c r="P11" s="34">
        <f t="shared" si="3"/>
        <v>2976</v>
      </c>
      <c r="Q11" s="34">
        <f t="shared" si="3"/>
        <v>3819.86</v>
      </c>
      <c r="R11" s="34">
        <f t="shared" si="3"/>
        <v>3716.31</v>
      </c>
      <c r="S11" s="34">
        <f t="shared" si="3"/>
        <v>3845.08</v>
      </c>
      <c r="T11" s="34">
        <f t="shared" si="3"/>
        <v>7067.95</v>
      </c>
      <c r="U11" s="34">
        <f t="shared" si="3"/>
        <v>6428.42</v>
      </c>
      <c r="V11" s="34">
        <f t="shared" si="3"/>
        <v>3798.01</v>
      </c>
      <c r="W11" s="34">
        <f>W12+W13+W14</f>
        <v>3720.75</v>
      </c>
      <c r="X11" s="34">
        <f>X12+X13+X14</f>
        <v>1953</v>
      </c>
      <c r="Y11" s="34">
        <f t="shared" si="3"/>
        <v>0</v>
      </c>
      <c r="Z11" s="34">
        <f t="shared" si="3"/>
        <v>3938.24</v>
      </c>
      <c r="AA11" s="34">
        <f t="shared" si="3"/>
        <v>0</v>
      </c>
      <c r="AB11" s="34">
        <f t="shared" si="3"/>
        <v>1953</v>
      </c>
      <c r="AC11" s="34">
        <f t="shared" si="3"/>
        <v>0</v>
      </c>
      <c r="AD11" s="34">
        <f t="shared" si="3"/>
        <v>2902.66</v>
      </c>
      <c r="AE11" s="34">
        <f t="shared" si="3"/>
        <v>0</v>
      </c>
      <c r="AF11" s="30"/>
    </row>
    <row r="12" spans="1:32" ht="18" x14ac:dyDescent="0.35">
      <c r="A12" s="35" t="s">
        <v>14</v>
      </c>
      <c r="B12" s="36"/>
      <c r="C12" s="36"/>
      <c r="D12" s="36"/>
      <c r="E12" s="36"/>
      <c r="F12" s="36"/>
      <c r="G12" s="36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30"/>
      <c r="AF12" s="30"/>
    </row>
    <row r="13" spans="1:32" ht="18" x14ac:dyDescent="0.35">
      <c r="A13" s="37" t="s">
        <v>17</v>
      </c>
      <c r="B13" s="36"/>
      <c r="C13" s="36"/>
      <c r="D13" s="36"/>
      <c r="E13" s="36"/>
      <c r="F13" s="36"/>
      <c r="G13" s="36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30"/>
      <c r="AF13" s="30"/>
    </row>
    <row r="14" spans="1:32" ht="18" x14ac:dyDescent="0.35">
      <c r="A14" s="38" t="s">
        <v>13</v>
      </c>
      <c r="B14" s="39">
        <f>H14+J14+L14+N14+P14+R14+T14+V14+X14+Z14+AD14+AB14</f>
        <v>43996.490000000005</v>
      </c>
      <c r="C14" s="39">
        <f>H14+J14+L14+N14+P14+R14+T14+V14</f>
        <v>33249.590000000004</v>
      </c>
      <c r="D14" s="39">
        <f>E14</f>
        <v>31873.712999999996</v>
      </c>
      <c r="E14" s="39">
        <f>I14+K14+M14+O14+Q14+S14+U14+W14+Y14+AA14+AC14+AE14</f>
        <v>31873.712999999996</v>
      </c>
      <c r="F14" s="39">
        <f>E14/B14*100</f>
        <v>72.446036036056498</v>
      </c>
      <c r="G14" s="39">
        <f>E14/C14*100</f>
        <v>95.861973034855438</v>
      </c>
      <c r="H14" s="40">
        <v>5704.32</v>
      </c>
      <c r="I14" s="40">
        <v>4097.4930000000004</v>
      </c>
      <c r="J14" s="40">
        <v>2141.8000000000002</v>
      </c>
      <c r="K14" s="40">
        <v>3328.22</v>
      </c>
      <c r="L14" s="40">
        <v>2038.5</v>
      </c>
      <c r="M14" s="40">
        <v>2005.83</v>
      </c>
      <c r="N14" s="40">
        <v>5806.7</v>
      </c>
      <c r="O14" s="40">
        <v>4628.0600000000004</v>
      </c>
      <c r="P14" s="40">
        <v>2976</v>
      </c>
      <c r="Q14" s="40">
        <v>3819.86</v>
      </c>
      <c r="R14" s="40">
        <v>3716.31</v>
      </c>
      <c r="S14" s="40">
        <v>3845.08</v>
      </c>
      <c r="T14" s="40">
        <v>7067.95</v>
      </c>
      <c r="U14" s="40">
        <v>6428.42</v>
      </c>
      <c r="V14" s="40">
        <v>3798.01</v>
      </c>
      <c r="W14" s="40">
        <v>3720.75</v>
      </c>
      <c r="X14" s="40">
        <v>1953</v>
      </c>
      <c r="Y14" s="40">
        <v>0</v>
      </c>
      <c r="Z14" s="40">
        <f>3980.24-42</f>
        <v>3938.24</v>
      </c>
      <c r="AA14" s="40">
        <v>0</v>
      </c>
      <c r="AB14" s="40">
        <v>1953</v>
      </c>
      <c r="AC14" s="40">
        <v>0</v>
      </c>
      <c r="AD14" s="40">
        <v>2902.66</v>
      </c>
      <c r="AE14" s="40">
        <v>0</v>
      </c>
      <c r="AF14" s="41"/>
    </row>
    <row r="15" spans="1:32" ht="18" x14ac:dyDescent="0.35">
      <c r="A15" s="37" t="s">
        <v>18</v>
      </c>
      <c r="B15" s="36"/>
      <c r="C15" s="36"/>
      <c r="D15" s="36"/>
      <c r="E15" s="36"/>
      <c r="F15" s="36"/>
      <c r="G15" s="36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30"/>
      <c r="AF15" s="30"/>
    </row>
    <row r="16" spans="1:32" ht="18" x14ac:dyDescent="0.35">
      <c r="A16" s="35" t="s">
        <v>15</v>
      </c>
      <c r="B16" s="36"/>
      <c r="C16" s="36"/>
      <c r="D16" s="36"/>
      <c r="E16" s="36"/>
      <c r="F16" s="36"/>
      <c r="G16" s="36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30"/>
    </row>
    <row r="17" spans="1:32" ht="90" x14ac:dyDescent="0.3">
      <c r="A17" s="31" t="s">
        <v>36</v>
      </c>
      <c r="B17" s="32">
        <f>H17+J17+L17+N17+P17+R17+T17+V17+X17+Z17+AB17+AD17</f>
        <v>42</v>
      </c>
      <c r="C17" s="32">
        <f>H17</f>
        <v>0</v>
      </c>
      <c r="D17" s="32"/>
      <c r="E17" s="32">
        <f>I17+K17+M17+O17+Q17+S17+U17+W17+Y17+AA17+AC17+AE17</f>
        <v>0</v>
      </c>
      <c r="F17" s="32">
        <f>E17/B17*100</f>
        <v>0</v>
      </c>
      <c r="G17" s="32" t="e">
        <f>E17/C17*100</f>
        <v>#DIV/0!</v>
      </c>
      <c r="H17" s="42">
        <v>0</v>
      </c>
      <c r="I17" s="42"/>
      <c r="J17" s="42">
        <v>0</v>
      </c>
      <c r="K17" s="42"/>
      <c r="L17" s="42">
        <v>0</v>
      </c>
      <c r="M17" s="42"/>
      <c r="N17" s="42">
        <v>0</v>
      </c>
      <c r="O17" s="42"/>
      <c r="P17" s="42">
        <v>0</v>
      </c>
      <c r="Q17" s="42"/>
      <c r="R17" s="42">
        <v>0</v>
      </c>
      <c r="S17" s="42"/>
      <c r="T17" s="42">
        <v>0</v>
      </c>
      <c r="U17" s="42"/>
      <c r="V17" s="42">
        <v>0</v>
      </c>
      <c r="W17" s="42"/>
      <c r="X17" s="42">
        <v>0</v>
      </c>
      <c r="Y17" s="42"/>
      <c r="Z17" s="42">
        <v>42</v>
      </c>
      <c r="AA17" s="42"/>
      <c r="AB17" s="42">
        <v>0</v>
      </c>
      <c r="AC17" s="42"/>
      <c r="AD17" s="42">
        <v>0</v>
      </c>
      <c r="AE17" s="30"/>
      <c r="AF17" s="30"/>
    </row>
    <row r="18" spans="1:32" ht="17.399999999999999" x14ac:dyDescent="0.3">
      <c r="A18" s="33" t="s">
        <v>16</v>
      </c>
      <c r="B18" s="43">
        <f>H18+J18+L18+N18+P18+R18+T18+V18+X18+Z18+AB18+AD18</f>
        <v>42</v>
      </c>
      <c r="C18" s="43">
        <f>H18</f>
        <v>0</v>
      </c>
      <c r="D18" s="43">
        <f>D21</f>
        <v>0</v>
      </c>
      <c r="E18" s="43">
        <f>I18+K18+M18+O18+Q18+S18+U18+W18+Y18+AA18+AC18+AE18</f>
        <v>0</v>
      </c>
      <c r="F18" s="43">
        <f>E18/B18*100</f>
        <v>0</v>
      </c>
      <c r="G18" s="43" t="e">
        <f>E18/C18*100</f>
        <v>#DIV/0!</v>
      </c>
      <c r="H18" s="44">
        <f>H21</f>
        <v>0</v>
      </c>
      <c r="I18" s="44">
        <f t="shared" ref="I18:AE18" si="4">I21</f>
        <v>0</v>
      </c>
      <c r="J18" s="44">
        <f t="shared" si="4"/>
        <v>0</v>
      </c>
      <c r="K18" s="44">
        <f t="shared" si="4"/>
        <v>0</v>
      </c>
      <c r="L18" s="44">
        <f t="shared" si="4"/>
        <v>0</v>
      </c>
      <c r="M18" s="44">
        <f t="shared" si="4"/>
        <v>0</v>
      </c>
      <c r="N18" s="44">
        <f t="shared" si="4"/>
        <v>0</v>
      </c>
      <c r="O18" s="44">
        <f t="shared" si="4"/>
        <v>0</v>
      </c>
      <c r="P18" s="44">
        <f t="shared" si="4"/>
        <v>0</v>
      </c>
      <c r="Q18" s="44">
        <f t="shared" si="4"/>
        <v>0</v>
      </c>
      <c r="R18" s="44">
        <f t="shared" si="4"/>
        <v>0</v>
      </c>
      <c r="S18" s="44">
        <f t="shared" si="4"/>
        <v>0</v>
      </c>
      <c r="T18" s="44">
        <f t="shared" si="4"/>
        <v>0</v>
      </c>
      <c r="U18" s="44">
        <f t="shared" si="4"/>
        <v>0</v>
      </c>
      <c r="V18" s="44">
        <f t="shared" si="4"/>
        <v>0</v>
      </c>
      <c r="W18" s="44">
        <f t="shared" si="4"/>
        <v>0</v>
      </c>
      <c r="X18" s="44">
        <f t="shared" si="4"/>
        <v>0</v>
      </c>
      <c r="Y18" s="44">
        <f t="shared" si="4"/>
        <v>0</v>
      </c>
      <c r="Z18" s="44">
        <f t="shared" si="4"/>
        <v>42</v>
      </c>
      <c r="AA18" s="44">
        <f t="shared" si="4"/>
        <v>0</v>
      </c>
      <c r="AB18" s="44">
        <f t="shared" si="4"/>
        <v>0</v>
      </c>
      <c r="AC18" s="44">
        <f t="shared" si="4"/>
        <v>0</v>
      </c>
      <c r="AD18" s="44">
        <f t="shared" si="4"/>
        <v>0</v>
      </c>
      <c r="AE18" s="44">
        <f t="shared" si="4"/>
        <v>0</v>
      </c>
      <c r="AF18" s="30"/>
    </row>
    <row r="19" spans="1:32" ht="18" x14ac:dyDescent="0.35">
      <c r="A19" s="35" t="s">
        <v>14</v>
      </c>
      <c r="B19" s="36"/>
      <c r="C19" s="36"/>
      <c r="D19" s="36"/>
      <c r="E19" s="36"/>
      <c r="F19" s="36"/>
      <c r="G19" s="36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  <c r="AF19" s="30"/>
    </row>
    <row r="20" spans="1:32" ht="18" x14ac:dyDescent="0.35">
      <c r="A20" s="37" t="s">
        <v>17</v>
      </c>
      <c r="B20" s="36"/>
      <c r="C20" s="36"/>
      <c r="D20" s="36"/>
      <c r="E20" s="36"/>
      <c r="F20" s="36"/>
      <c r="G20" s="36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30"/>
      <c r="AF20" s="30"/>
    </row>
    <row r="21" spans="1:32" ht="18" x14ac:dyDescent="0.35">
      <c r="A21" s="45" t="s">
        <v>13</v>
      </c>
      <c r="B21" s="46">
        <f>H21+J21+L21+N21+P21+R21+T21+V21+X21+Z21+AB21+AD21</f>
        <v>42</v>
      </c>
      <c r="C21" s="46">
        <f>H21</f>
        <v>0</v>
      </c>
      <c r="D21" s="46">
        <f>E21</f>
        <v>0</v>
      </c>
      <c r="E21" s="46">
        <f>I21+K21+M21+O21+Q21+S21+U21+W21+Y21+AA21+AC21+AE21</f>
        <v>0</v>
      </c>
      <c r="F21" s="46">
        <f>E21/B21*100</f>
        <v>0</v>
      </c>
      <c r="G21" s="46" t="e">
        <f>E21/C21*100</f>
        <v>#DIV/0!</v>
      </c>
      <c r="H21" s="47">
        <f>H17</f>
        <v>0</v>
      </c>
      <c r="I21" s="47">
        <f t="shared" ref="I21:AE21" si="5">I17</f>
        <v>0</v>
      </c>
      <c r="J21" s="47">
        <f t="shared" si="5"/>
        <v>0</v>
      </c>
      <c r="K21" s="47">
        <f t="shared" si="5"/>
        <v>0</v>
      </c>
      <c r="L21" s="47">
        <f t="shared" si="5"/>
        <v>0</v>
      </c>
      <c r="M21" s="47">
        <f t="shared" si="5"/>
        <v>0</v>
      </c>
      <c r="N21" s="47">
        <f t="shared" si="5"/>
        <v>0</v>
      </c>
      <c r="O21" s="47">
        <f t="shared" si="5"/>
        <v>0</v>
      </c>
      <c r="P21" s="47">
        <f t="shared" si="5"/>
        <v>0</v>
      </c>
      <c r="Q21" s="47">
        <f t="shared" si="5"/>
        <v>0</v>
      </c>
      <c r="R21" s="47">
        <f t="shared" si="5"/>
        <v>0</v>
      </c>
      <c r="S21" s="47">
        <f t="shared" si="5"/>
        <v>0</v>
      </c>
      <c r="T21" s="47">
        <f t="shared" si="5"/>
        <v>0</v>
      </c>
      <c r="U21" s="47">
        <f t="shared" si="5"/>
        <v>0</v>
      </c>
      <c r="V21" s="47">
        <f t="shared" si="5"/>
        <v>0</v>
      </c>
      <c r="W21" s="47">
        <f t="shared" si="5"/>
        <v>0</v>
      </c>
      <c r="X21" s="47">
        <f t="shared" si="5"/>
        <v>0</v>
      </c>
      <c r="Y21" s="47">
        <f t="shared" si="5"/>
        <v>0</v>
      </c>
      <c r="Z21" s="47">
        <f t="shared" si="5"/>
        <v>42</v>
      </c>
      <c r="AA21" s="47">
        <f t="shared" si="5"/>
        <v>0</v>
      </c>
      <c r="AB21" s="47">
        <f t="shared" si="5"/>
        <v>0</v>
      </c>
      <c r="AC21" s="47">
        <f t="shared" si="5"/>
        <v>0</v>
      </c>
      <c r="AD21" s="47">
        <f t="shared" si="5"/>
        <v>0</v>
      </c>
      <c r="AE21" s="47">
        <f t="shared" si="5"/>
        <v>0</v>
      </c>
      <c r="AF21" s="30"/>
    </row>
    <row r="22" spans="1:32" ht="18" x14ac:dyDescent="0.35">
      <c r="A22" s="48" t="s">
        <v>18</v>
      </c>
      <c r="B22" s="36"/>
      <c r="C22" s="36"/>
      <c r="D22" s="36"/>
      <c r="E22" s="36"/>
      <c r="F22" s="36"/>
      <c r="G22" s="36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30"/>
      <c r="AF22" s="30"/>
    </row>
    <row r="23" spans="1:32" ht="18" x14ac:dyDescent="0.35">
      <c r="A23" s="48" t="s">
        <v>15</v>
      </c>
      <c r="B23" s="36"/>
      <c r="C23" s="36"/>
      <c r="D23" s="36"/>
      <c r="E23" s="36"/>
      <c r="F23" s="36"/>
      <c r="G23" s="36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30"/>
      <c r="AF23" s="30"/>
    </row>
    <row r="24" spans="1:32" ht="17.399999999999999" x14ac:dyDescent="0.3">
      <c r="A24" s="49" t="s">
        <v>19</v>
      </c>
      <c r="B24" s="50">
        <f>H24+J24+L24+N24+P24+R24+T24+X24+V24+Z24+AB24+AD24</f>
        <v>44038.490000000005</v>
      </c>
      <c r="C24" s="50">
        <f>C27</f>
        <v>5704.32</v>
      </c>
      <c r="D24" s="50">
        <f t="shared" ref="D24:E24" si="6">D27</f>
        <v>31873.712999999996</v>
      </c>
      <c r="E24" s="50">
        <f t="shared" si="6"/>
        <v>31873.712999999996</v>
      </c>
      <c r="F24" s="50">
        <f>E24/B24*100</f>
        <v>72.376943441975399</v>
      </c>
      <c r="G24" s="50">
        <f>E24/C24*100</f>
        <v>558.76446272298881</v>
      </c>
      <c r="H24" s="51">
        <f>H27</f>
        <v>5704.32</v>
      </c>
      <c r="I24" s="51">
        <f t="shared" ref="I24:AE24" si="7">I27</f>
        <v>4097.4930000000004</v>
      </c>
      <c r="J24" s="51">
        <f t="shared" si="7"/>
        <v>2141.8000000000002</v>
      </c>
      <c r="K24" s="51">
        <f t="shared" si="7"/>
        <v>3328.22</v>
      </c>
      <c r="L24" s="51">
        <f t="shared" si="7"/>
        <v>2038.5</v>
      </c>
      <c r="M24" s="51">
        <f t="shared" si="7"/>
        <v>2005.83</v>
      </c>
      <c r="N24" s="51">
        <f t="shared" si="7"/>
        <v>5806.7</v>
      </c>
      <c r="O24" s="51">
        <f t="shared" si="7"/>
        <v>4628.0600000000004</v>
      </c>
      <c r="P24" s="51">
        <f t="shared" si="7"/>
        <v>2976</v>
      </c>
      <c r="Q24" s="51">
        <f t="shared" si="7"/>
        <v>3819.86</v>
      </c>
      <c r="R24" s="51">
        <f t="shared" si="7"/>
        <v>3716.31</v>
      </c>
      <c r="S24" s="51">
        <f t="shared" si="7"/>
        <v>3845.08</v>
      </c>
      <c r="T24" s="51">
        <f t="shared" si="7"/>
        <v>7067.95</v>
      </c>
      <c r="U24" s="51">
        <f t="shared" si="7"/>
        <v>6428.42</v>
      </c>
      <c r="V24" s="51">
        <f t="shared" si="7"/>
        <v>3798.01</v>
      </c>
      <c r="W24" s="51">
        <f t="shared" si="7"/>
        <v>3720.75</v>
      </c>
      <c r="X24" s="51">
        <f t="shared" si="7"/>
        <v>1953</v>
      </c>
      <c r="Y24" s="51">
        <f t="shared" si="7"/>
        <v>0</v>
      </c>
      <c r="Z24" s="51">
        <f t="shared" si="7"/>
        <v>3980.24</v>
      </c>
      <c r="AA24" s="51">
        <f t="shared" si="7"/>
        <v>0</v>
      </c>
      <c r="AB24" s="51">
        <f t="shared" si="7"/>
        <v>1953</v>
      </c>
      <c r="AC24" s="51">
        <f t="shared" si="7"/>
        <v>0</v>
      </c>
      <c r="AD24" s="51">
        <f t="shared" si="7"/>
        <v>2902.66</v>
      </c>
      <c r="AE24" s="51">
        <f t="shared" si="7"/>
        <v>0</v>
      </c>
      <c r="AF24" s="30"/>
    </row>
    <row r="25" spans="1:32" ht="18" x14ac:dyDescent="0.35">
      <c r="A25" s="35" t="s">
        <v>14</v>
      </c>
      <c r="B25" s="36"/>
      <c r="C25" s="36"/>
      <c r="D25" s="36"/>
      <c r="E25" s="36"/>
      <c r="F25" s="36"/>
      <c r="G25" s="36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0"/>
      <c r="AF25" s="30"/>
    </row>
    <row r="26" spans="1:32" ht="18" x14ac:dyDescent="0.35">
      <c r="A26" s="37" t="s">
        <v>17</v>
      </c>
      <c r="B26" s="36"/>
      <c r="C26" s="36"/>
      <c r="D26" s="36"/>
      <c r="E26" s="36"/>
      <c r="F26" s="36"/>
      <c r="G26" s="36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30"/>
    </row>
    <row r="27" spans="1:32" ht="18" x14ac:dyDescent="0.35">
      <c r="A27" s="45" t="s">
        <v>13</v>
      </c>
      <c r="B27" s="52">
        <f>H27+J27+L27+N27+P27+R27+T27+V27+X27+Z27+AB27+AD27</f>
        <v>44038.490000000005</v>
      </c>
      <c r="C27" s="52">
        <f>H27</f>
        <v>5704.32</v>
      </c>
      <c r="D27" s="52">
        <f>E27</f>
        <v>31873.712999999996</v>
      </c>
      <c r="E27" s="52">
        <f>I27+K27+M27+O27+Q27+S27+U27+W27+Y27+AA27+AC27+AE27</f>
        <v>31873.712999999996</v>
      </c>
      <c r="F27" s="52">
        <f>E27/B27*100</f>
        <v>72.376943441975399</v>
      </c>
      <c r="G27" s="52">
        <f>E27/C27*100</f>
        <v>558.76446272298881</v>
      </c>
      <c r="H27" s="47">
        <f>H21+H14</f>
        <v>5704.32</v>
      </c>
      <c r="I27" s="47">
        <f t="shared" ref="I27:AE27" si="8">I21+I14</f>
        <v>4097.4930000000004</v>
      </c>
      <c r="J27" s="47">
        <f t="shared" si="8"/>
        <v>2141.8000000000002</v>
      </c>
      <c r="K27" s="47">
        <f t="shared" si="8"/>
        <v>3328.22</v>
      </c>
      <c r="L27" s="47">
        <f t="shared" si="8"/>
        <v>2038.5</v>
      </c>
      <c r="M27" s="47">
        <f t="shared" si="8"/>
        <v>2005.83</v>
      </c>
      <c r="N27" s="47">
        <f t="shared" si="8"/>
        <v>5806.7</v>
      </c>
      <c r="O27" s="47">
        <f t="shared" si="8"/>
        <v>4628.0600000000004</v>
      </c>
      <c r="P27" s="47">
        <f t="shared" si="8"/>
        <v>2976</v>
      </c>
      <c r="Q27" s="47">
        <f t="shared" si="8"/>
        <v>3819.86</v>
      </c>
      <c r="R27" s="47">
        <f t="shared" si="8"/>
        <v>3716.31</v>
      </c>
      <c r="S27" s="47">
        <f t="shared" si="8"/>
        <v>3845.08</v>
      </c>
      <c r="T27" s="47">
        <f t="shared" si="8"/>
        <v>7067.95</v>
      </c>
      <c r="U27" s="47">
        <f t="shared" si="8"/>
        <v>6428.42</v>
      </c>
      <c r="V27" s="47">
        <f t="shared" si="8"/>
        <v>3798.01</v>
      </c>
      <c r="W27" s="47">
        <f t="shared" si="8"/>
        <v>3720.75</v>
      </c>
      <c r="X27" s="47">
        <f>X21+X14</f>
        <v>1953</v>
      </c>
      <c r="Y27" s="47">
        <f t="shared" si="8"/>
        <v>0</v>
      </c>
      <c r="Z27" s="47">
        <f t="shared" si="8"/>
        <v>3980.24</v>
      </c>
      <c r="AA27" s="47">
        <f t="shared" si="8"/>
        <v>0</v>
      </c>
      <c r="AB27" s="47">
        <f t="shared" si="8"/>
        <v>1953</v>
      </c>
      <c r="AC27" s="47">
        <f t="shared" si="8"/>
        <v>0</v>
      </c>
      <c r="AD27" s="47">
        <f t="shared" si="8"/>
        <v>2902.66</v>
      </c>
      <c r="AE27" s="47">
        <f t="shared" si="8"/>
        <v>0</v>
      </c>
      <c r="AF27" s="30"/>
    </row>
    <row r="28" spans="1:32" ht="18" x14ac:dyDescent="0.35">
      <c r="A28" s="37" t="s">
        <v>18</v>
      </c>
      <c r="B28" s="36"/>
      <c r="C28" s="36"/>
      <c r="D28" s="36"/>
      <c r="E28" s="36"/>
      <c r="F28" s="36"/>
      <c r="G28" s="36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0"/>
      <c r="AF28" s="30"/>
    </row>
    <row r="29" spans="1:32" ht="18" x14ac:dyDescent="0.35">
      <c r="A29" s="35" t="s">
        <v>15</v>
      </c>
      <c r="B29" s="36"/>
      <c r="C29" s="36"/>
      <c r="D29" s="36"/>
      <c r="E29" s="36"/>
      <c r="F29" s="36"/>
      <c r="G29" s="36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0"/>
      <c r="AF29" s="30"/>
    </row>
    <row r="30" spans="1:32" ht="21" x14ac:dyDescent="0.4">
      <c r="A30" s="53"/>
      <c r="B30" s="54"/>
      <c r="C30" s="54"/>
      <c r="D30" s="54"/>
      <c r="E30" s="54"/>
      <c r="F30" s="54"/>
      <c r="G30" s="54"/>
      <c r="H30" s="55"/>
      <c r="I30" s="55"/>
      <c r="J30" s="56"/>
      <c r="K30" s="56"/>
      <c r="L30" s="56"/>
      <c r="M30" s="56"/>
      <c r="N30" s="3"/>
      <c r="O30" s="3"/>
      <c r="P30" s="3"/>
      <c r="Q30" s="3"/>
      <c r="R30" s="3"/>
      <c r="S30" s="3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3"/>
      <c r="AF30" s="3"/>
    </row>
    <row r="31" spans="1:32" ht="21" x14ac:dyDescent="0.3">
      <c r="A31" s="57" t="s">
        <v>37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59"/>
      <c r="O31" s="59"/>
      <c r="P31" s="6"/>
      <c r="Q31" s="6"/>
      <c r="R31" s="6"/>
      <c r="S31" s="6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6"/>
      <c r="AF31" s="6"/>
    </row>
    <row r="32" spans="1:32" ht="21" x14ac:dyDescent="0.4">
      <c r="A32" s="60" t="s">
        <v>38</v>
      </c>
      <c r="B32" s="61" t="s">
        <v>21</v>
      </c>
      <c r="C32" s="61"/>
      <c r="D32" s="61"/>
      <c r="E32" s="61"/>
      <c r="F32" s="61"/>
      <c r="G32" s="61"/>
      <c r="H32" s="62" t="s">
        <v>39</v>
      </c>
      <c r="I32" s="62"/>
      <c r="J32" s="62"/>
      <c r="K32" s="63"/>
      <c r="L32" s="64"/>
      <c r="M32" s="64"/>
      <c r="N32" s="6"/>
      <c r="O32" s="6"/>
      <c r="P32" s="6"/>
      <c r="Q32" s="6"/>
      <c r="R32" s="6"/>
      <c r="S32" s="6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6"/>
      <c r="AF32" s="6"/>
    </row>
  </sheetData>
  <mergeCells count="25">
    <mergeCell ref="AF6:AF7"/>
    <mergeCell ref="A31:L31"/>
    <mergeCell ref="H32:J32"/>
    <mergeCell ref="T6:U6"/>
    <mergeCell ref="V6:W6"/>
    <mergeCell ref="X6:Y6"/>
    <mergeCell ref="Z6:AA6"/>
    <mergeCell ref="AB6:AC6"/>
    <mergeCell ref="AD6:AE6"/>
    <mergeCell ref="H6:I6"/>
    <mergeCell ref="J6:K6"/>
    <mergeCell ref="L6:M6"/>
    <mergeCell ref="N6:O6"/>
    <mergeCell ref="P6:Q6"/>
    <mergeCell ref="R6:S6"/>
    <mergeCell ref="A2:AD2"/>
    <mergeCell ref="A3:AD3"/>
    <mergeCell ref="A4:AD4"/>
    <mergeCell ref="A5:AD5"/>
    <mergeCell ref="A6:A7"/>
    <mergeCell ref="B6:B7"/>
    <mergeCell ref="C6:C7"/>
    <mergeCell ref="D6:D7"/>
    <mergeCell ref="E6:E7"/>
    <mergeCell ref="F6:G6"/>
  </mergeCells>
  <pageMargins left="0" right="0" top="0" bottom="0" header="0.31496062992125984" footer="0.31496062992125984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УМФ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2021-08-05T10:40:44Z</cp:lastPrinted>
  <dcterms:created xsi:type="dcterms:W3CDTF">1996-10-08T23:32:33Z</dcterms:created>
  <dcterms:modified xsi:type="dcterms:W3CDTF">2021-09-14T06:26:26Z</dcterms:modified>
</cp:coreProperties>
</file>