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N:\Общая\ОТДЕЛ ИНФОРМАТИЗАЦИИ\На сайт КУМИ\Отчет о ходе реализации муниципальной программы\2020 год\2021 год\"/>
    </mc:Choice>
  </mc:AlternateContent>
  <bookViews>
    <workbookView xWindow="0" yWindow="0" windowWidth="25200" windowHeight="11985"/>
  </bookViews>
  <sheets>
    <sheet name="01.03.2021" sheetId="7" r:id="rId1"/>
  </sheets>
  <definedNames>
    <definedName name="Z_25A59DA3_BCBB_4ECA_9FF5_35A61D466362_.wvu.Rows" localSheetId="0" hidden="1">'01.03.2021'!$96:$96,'01.03.2021'!$105:$106</definedName>
    <definedName name="Z_58B3BFDF_FE05_4E28_A2A8_74C57DEEAAEE_.wvu.Rows" localSheetId="0" hidden="1">'01.03.2021'!$96:$96,'01.03.2021'!$105:$106</definedName>
    <definedName name="Z_A5ED7838_675E_415A_BD0A_915C40E79A58_.wvu.Rows" localSheetId="0" hidden="1">'01.03.2021'!$96:$96,'01.03.2021'!$105:$106</definedName>
    <definedName name="Z_C1C5093E_E332_4375_892B_266FBCD67898_.wvu.Rows" localSheetId="0" hidden="1">'01.03.2021'!$96:$96,'01.03.2021'!$105:$106</definedName>
    <definedName name="Z_D1FA867D_ED4C_48A3_A58C_019C0C1410CB_.wvu.Rows" localSheetId="0" hidden="1">'01.03.2021'!$96:$96,'01.03.2021'!$105:$106</definedName>
    <definedName name="Z_D6DEC5A9_5EA8_487A_A11B_B5CA5F3C4291_.wvu.Rows" localSheetId="0" hidden="1">'01.03.2021'!$96:$96,'01.03.2021'!$105:$106</definedName>
    <definedName name="_xlnm.Print_Area" localSheetId="0">'01.03.2021'!$A$1:$AF$101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9" i="7" l="1"/>
  <c r="C88" i="7"/>
  <c r="C87" i="7"/>
  <c r="G87" i="7" s="1"/>
  <c r="C86" i="7"/>
  <c r="G86" i="7" s="1"/>
  <c r="C83" i="7"/>
  <c r="C82" i="7"/>
  <c r="C81" i="7"/>
  <c r="C80" i="7"/>
  <c r="G80" i="7" s="1"/>
  <c r="C77" i="7"/>
  <c r="C76" i="7"/>
  <c r="C75" i="7"/>
  <c r="C74" i="7"/>
  <c r="C71" i="7"/>
  <c r="C70" i="7"/>
  <c r="C69" i="7"/>
  <c r="C68" i="7"/>
  <c r="G68" i="7" s="1"/>
  <c r="C65" i="7"/>
  <c r="C64" i="7"/>
  <c r="C63" i="7"/>
  <c r="C57" i="7" s="1"/>
  <c r="C62" i="7"/>
  <c r="C58" i="7"/>
  <c r="C59" i="7"/>
  <c r="G59" i="7" s="1"/>
  <c r="C53" i="7"/>
  <c r="C52" i="7"/>
  <c r="C51" i="7"/>
  <c r="G51" i="7" s="1"/>
  <c r="C50" i="7"/>
  <c r="C49" i="7" s="1"/>
  <c r="C41" i="7"/>
  <c r="C40" i="7"/>
  <c r="C39" i="7"/>
  <c r="C38" i="7"/>
  <c r="G38" i="7" s="1"/>
  <c r="C35" i="7"/>
  <c r="C34" i="7"/>
  <c r="C33" i="7"/>
  <c r="D33" i="7" s="1"/>
  <c r="C32" i="7"/>
  <c r="C31" i="7" s="1"/>
  <c r="C30" i="7" s="1"/>
  <c r="G30" i="7" s="1"/>
  <c r="C29" i="7"/>
  <c r="C28" i="7"/>
  <c r="C27" i="7"/>
  <c r="C26" i="7"/>
  <c r="C25" i="7" s="1"/>
  <c r="C24" i="7" s="1"/>
  <c r="G24" i="7" s="1"/>
  <c r="C23" i="7"/>
  <c r="C22" i="7"/>
  <c r="C21" i="7"/>
  <c r="C20" i="7"/>
  <c r="D20" i="7" s="1"/>
  <c r="C17" i="7"/>
  <c r="C16" i="7"/>
  <c r="C15" i="7"/>
  <c r="C14" i="7"/>
  <c r="C11" i="7"/>
  <c r="C10" i="7"/>
  <c r="C9" i="7"/>
  <c r="C8" i="7"/>
  <c r="E89" i="7"/>
  <c r="D89" i="7" s="1"/>
  <c r="G89" i="7"/>
  <c r="B89" i="7"/>
  <c r="F89" i="7" s="1"/>
  <c r="E88" i="7"/>
  <c r="D88" i="7" s="1"/>
  <c r="G88" i="7"/>
  <c r="B88" i="7"/>
  <c r="F88" i="7" s="1"/>
  <c r="E87" i="7"/>
  <c r="D87" i="7"/>
  <c r="B87" i="7"/>
  <c r="F87" i="7" s="1"/>
  <c r="E86" i="7"/>
  <c r="B86" i="7"/>
  <c r="F86" i="7" s="1"/>
  <c r="AE85" i="7"/>
  <c r="AE84" i="7" s="1"/>
  <c r="AD85" i="7"/>
  <c r="AC85" i="7"/>
  <c r="AB85" i="7"/>
  <c r="AA85" i="7"/>
  <c r="AA84" i="7" s="1"/>
  <c r="Z85" i="7"/>
  <c r="Y85" i="7"/>
  <c r="X85" i="7"/>
  <c r="W85" i="7"/>
  <c r="W84" i="7" s="1"/>
  <c r="V85" i="7"/>
  <c r="U85" i="7"/>
  <c r="T85" i="7"/>
  <c r="S85" i="7"/>
  <c r="S84" i="7" s="1"/>
  <c r="R85" i="7"/>
  <c r="Q85" i="7"/>
  <c r="P85" i="7"/>
  <c r="O85" i="7"/>
  <c r="O84" i="7" s="1"/>
  <c r="N85" i="7"/>
  <c r="M85" i="7"/>
  <c r="L85" i="7"/>
  <c r="K85" i="7"/>
  <c r="K84" i="7" s="1"/>
  <c r="J85" i="7"/>
  <c r="I85" i="7"/>
  <c r="H85" i="7"/>
  <c r="C85" i="7"/>
  <c r="B85" i="7"/>
  <c r="F85" i="7" s="1"/>
  <c r="AD84" i="7"/>
  <c r="AC84" i="7"/>
  <c r="AB84" i="7"/>
  <c r="Z84" i="7"/>
  <c r="Y84" i="7"/>
  <c r="X84" i="7"/>
  <c r="V84" i="7"/>
  <c r="U84" i="7"/>
  <c r="T84" i="7"/>
  <c r="R84" i="7"/>
  <c r="Q84" i="7"/>
  <c r="P84" i="7"/>
  <c r="N84" i="7"/>
  <c r="M84" i="7"/>
  <c r="L84" i="7"/>
  <c r="J84" i="7"/>
  <c r="I84" i="7"/>
  <c r="H84" i="7"/>
  <c r="B84" i="7"/>
  <c r="F84" i="7" s="1"/>
  <c r="E83" i="7"/>
  <c r="D83" i="7" s="1"/>
  <c r="B83" i="7"/>
  <c r="F83" i="7" s="1"/>
  <c r="E82" i="7"/>
  <c r="D82" i="7" s="1"/>
  <c r="G82" i="7"/>
  <c r="B82" i="7"/>
  <c r="F82" i="7" s="1"/>
  <c r="E81" i="7"/>
  <c r="D81" i="7"/>
  <c r="B81" i="7"/>
  <c r="E80" i="7"/>
  <c r="B80" i="7"/>
  <c r="F80" i="7" s="1"/>
  <c r="AE79" i="7"/>
  <c r="AE78" i="7" s="1"/>
  <c r="AD79" i="7"/>
  <c r="AD78" i="7" s="1"/>
  <c r="AC79" i="7"/>
  <c r="AB79" i="7"/>
  <c r="AB78" i="7" s="1"/>
  <c r="AA79" i="7"/>
  <c r="AA78" i="7" s="1"/>
  <c r="Z79" i="7"/>
  <c r="Y79" i="7"/>
  <c r="X79" i="7"/>
  <c r="X78" i="7" s="1"/>
  <c r="W79" i="7"/>
  <c r="W78" i="7" s="1"/>
  <c r="V79" i="7"/>
  <c r="U79" i="7"/>
  <c r="T79" i="7"/>
  <c r="T78" i="7" s="1"/>
  <c r="S79" i="7"/>
  <c r="S78" i="7" s="1"/>
  <c r="R79" i="7"/>
  <c r="Q79" i="7"/>
  <c r="P79" i="7"/>
  <c r="P78" i="7" s="1"/>
  <c r="O79" i="7"/>
  <c r="O78" i="7" s="1"/>
  <c r="N79" i="7"/>
  <c r="N78" i="7" s="1"/>
  <c r="M79" i="7"/>
  <c r="L79" i="7"/>
  <c r="L78" i="7" s="1"/>
  <c r="K79" i="7"/>
  <c r="K78" i="7" s="1"/>
  <c r="J79" i="7"/>
  <c r="I79" i="7"/>
  <c r="H79" i="7"/>
  <c r="H43" i="7" s="1"/>
  <c r="H42" i="7" s="1"/>
  <c r="AC78" i="7"/>
  <c r="Z78" i="7"/>
  <c r="Y78" i="7"/>
  <c r="V78" i="7"/>
  <c r="U78" i="7"/>
  <c r="R78" i="7"/>
  <c r="Q78" i="7"/>
  <c r="M78" i="7"/>
  <c r="J78" i="7"/>
  <c r="I78" i="7"/>
  <c r="G77" i="7"/>
  <c r="E77" i="7"/>
  <c r="D77" i="7" s="1"/>
  <c r="B77" i="7"/>
  <c r="F77" i="7" s="1"/>
  <c r="E76" i="7"/>
  <c r="D76" i="7" s="1"/>
  <c r="G76" i="7"/>
  <c r="B76" i="7"/>
  <c r="F76" i="7" s="1"/>
  <c r="E75" i="7"/>
  <c r="B75" i="7"/>
  <c r="E74" i="7"/>
  <c r="G74" i="7"/>
  <c r="B74" i="7"/>
  <c r="F74" i="7" s="1"/>
  <c r="AE73" i="7"/>
  <c r="AE72" i="7" s="1"/>
  <c r="AD73" i="7"/>
  <c r="AD43" i="7" s="1"/>
  <c r="AD42" i="7" s="1"/>
  <c r="AC73" i="7"/>
  <c r="AB73" i="7"/>
  <c r="AA73" i="7"/>
  <c r="AA72" i="7" s="1"/>
  <c r="Z73" i="7"/>
  <c r="Y73" i="7"/>
  <c r="X73" i="7"/>
  <c r="W73" i="7"/>
  <c r="W72" i="7" s="1"/>
  <c r="V73" i="7"/>
  <c r="U73" i="7"/>
  <c r="T73" i="7"/>
  <c r="T72" i="7" s="1"/>
  <c r="S73" i="7"/>
  <c r="S72" i="7" s="1"/>
  <c r="R73" i="7"/>
  <c r="Q73" i="7"/>
  <c r="P73" i="7"/>
  <c r="O73" i="7"/>
  <c r="O72" i="7" s="1"/>
  <c r="N73" i="7"/>
  <c r="N72" i="7" s="1"/>
  <c r="M73" i="7"/>
  <c r="L73" i="7"/>
  <c r="K73" i="7"/>
  <c r="K72" i="7" s="1"/>
  <c r="J73" i="7"/>
  <c r="I73" i="7"/>
  <c r="I72" i="7" s="1"/>
  <c r="H73" i="7"/>
  <c r="B73" i="7"/>
  <c r="B72" i="7" s="1"/>
  <c r="AD72" i="7"/>
  <c r="AC72" i="7"/>
  <c r="AB72" i="7"/>
  <c r="Z72" i="7"/>
  <c r="Y72" i="7"/>
  <c r="X72" i="7"/>
  <c r="V72" i="7"/>
  <c r="U72" i="7"/>
  <c r="R72" i="7"/>
  <c r="Q72" i="7"/>
  <c r="P72" i="7"/>
  <c r="M72" i="7"/>
  <c r="L72" i="7"/>
  <c r="J72" i="7"/>
  <c r="H72" i="7"/>
  <c r="G71" i="7"/>
  <c r="E71" i="7"/>
  <c r="D71" i="7" s="1"/>
  <c r="B71" i="7"/>
  <c r="F71" i="7" s="1"/>
  <c r="E70" i="7"/>
  <c r="G70" i="7"/>
  <c r="B70" i="7"/>
  <c r="F70" i="7" s="1"/>
  <c r="E69" i="7"/>
  <c r="G69" i="7" s="1"/>
  <c r="D69" i="7"/>
  <c r="B69" i="7"/>
  <c r="E68" i="7"/>
  <c r="B68" i="7"/>
  <c r="F68" i="7" s="1"/>
  <c r="AE67" i="7"/>
  <c r="AE66" i="7" s="1"/>
  <c r="AD67" i="7"/>
  <c r="AC67" i="7"/>
  <c r="AB67" i="7"/>
  <c r="AA67" i="7"/>
  <c r="AA66" i="7" s="1"/>
  <c r="Z67" i="7"/>
  <c r="Y67" i="7"/>
  <c r="X67" i="7"/>
  <c r="W67" i="7"/>
  <c r="W66" i="7" s="1"/>
  <c r="V67" i="7"/>
  <c r="U67" i="7"/>
  <c r="T67" i="7"/>
  <c r="S67" i="7"/>
  <c r="S66" i="7" s="1"/>
  <c r="R67" i="7"/>
  <c r="Q67" i="7"/>
  <c r="P67" i="7"/>
  <c r="O67" i="7"/>
  <c r="O66" i="7" s="1"/>
  <c r="N67" i="7"/>
  <c r="M67" i="7"/>
  <c r="L67" i="7"/>
  <c r="K67" i="7"/>
  <c r="K66" i="7" s="1"/>
  <c r="J67" i="7"/>
  <c r="I67" i="7"/>
  <c r="H67" i="7"/>
  <c r="B67" i="7"/>
  <c r="AD66" i="7"/>
  <c r="AC66" i="7"/>
  <c r="AB66" i="7"/>
  <c r="Z66" i="7"/>
  <c r="Y66" i="7"/>
  <c r="X66" i="7"/>
  <c r="V66" i="7"/>
  <c r="U66" i="7"/>
  <c r="T66" i="7"/>
  <c r="R66" i="7"/>
  <c r="Q66" i="7"/>
  <c r="P66" i="7"/>
  <c r="N66" i="7"/>
  <c r="M66" i="7"/>
  <c r="L66" i="7"/>
  <c r="J66" i="7"/>
  <c r="I66" i="7"/>
  <c r="H66" i="7"/>
  <c r="B66" i="7"/>
  <c r="E65" i="7"/>
  <c r="D65" i="7" s="1"/>
  <c r="G65" i="7"/>
  <c r="B65" i="7"/>
  <c r="F65" i="7" s="1"/>
  <c r="E64" i="7"/>
  <c r="D64" i="7" s="1"/>
  <c r="B64" i="7"/>
  <c r="F64" i="7" s="1"/>
  <c r="E63" i="7"/>
  <c r="B63" i="7"/>
  <c r="B57" i="7" s="1"/>
  <c r="B45" i="7" s="1"/>
  <c r="E62" i="7"/>
  <c r="B62" i="7"/>
  <c r="F62" i="7" s="1"/>
  <c r="AE61" i="7"/>
  <c r="AD61" i="7"/>
  <c r="AD60" i="7" s="1"/>
  <c r="AC61" i="7"/>
  <c r="AC60" i="7" s="1"/>
  <c r="AB61" i="7"/>
  <c r="AB60" i="7" s="1"/>
  <c r="AA61" i="7"/>
  <c r="Z61" i="7"/>
  <c r="Y61" i="7"/>
  <c r="Y60" i="7" s="1"/>
  <c r="X61" i="7"/>
  <c r="X43" i="7" s="1"/>
  <c r="X42" i="7" s="1"/>
  <c r="W61" i="7"/>
  <c r="V61" i="7"/>
  <c r="V60" i="7" s="1"/>
  <c r="U61" i="7"/>
  <c r="U60" i="7" s="1"/>
  <c r="T61" i="7"/>
  <c r="T60" i="7" s="1"/>
  <c r="S61" i="7"/>
  <c r="R61" i="7"/>
  <c r="R60" i="7" s="1"/>
  <c r="Q61" i="7"/>
  <c r="Q60" i="7" s="1"/>
  <c r="P61" i="7"/>
  <c r="P60" i="7" s="1"/>
  <c r="O61" i="7"/>
  <c r="N61" i="7"/>
  <c r="N60" i="7" s="1"/>
  <c r="M61" i="7"/>
  <c r="M60" i="7" s="1"/>
  <c r="L61" i="7"/>
  <c r="L60" i="7" s="1"/>
  <c r="K61" i="7"/>
  <c r="J61" i="7"/>
  <c r="I61" i="7"/>
  <c r="I60" i="7" s="1"/>
  <c r="H61" i="7"/>
  <c r="X60" i="7"/>
  <c r="J60" i="7"/>
  <c r="H60" i="7"/>
  <c r="AE59" i="7"/>
  <c r="AD59" i="7"/>
  <c r="AC59" i="7"/>
  <c r="AB59" i="7"/>
  <c r="AA59" i="7"/>
  <c r="Z59" i="7"/>
  <c r="Y59" i="7"/>
  <c r="X59" i="7"/>
  <c r="X47" i="7" s="1"/>
  <c r="W59" i="7"/>
  <c r="V59" i="7"/>
  <c r="U59" i="7"/>
  <c r="T59" i="7"/>
  <c r="S59" i="7"/>
  <c r="R59" i="7"/>
  <c r="Q59" i="7"/>
  <c r="P59" i="7"/>
  <c r="P47" i="7" s="1"/>
  <c r="O59" i="7"/>
  <c r="N59" i="7"/>
  <c r="M59" i="7"/>
  <c r="L59" i="7"/>
  <c r="K59" i="7"/>
  <c r="J59" i="7"/>
  <c r="I59" i="7"/>
  <c r="H59" i="7"/>
  <c r="H47" i="7" s="1"/>
  <c r="E59" i="7"/>
  <c r="D59" i="7"/>
  <c r="B59" i="7"/>
  <c r="F59" i="7" s="1"/>
  <c r="AE58" i="7"/>
  <c r="AD58" i="7"/>
  <c r="AC58" i="7"/>
  <c r="AB58" i="7"/>
  <c r="AA58" i="7"/>
  <c r="Z58" i="7"/>
  <c r="Y58" i="7"/>
  <c r="X58" i="7"/>
  <c r="W58" i="7"/>
  <c r="V58" i="7"/>
  <c r="U58" i="7"/>
  <c r="T58" i="7"/>
  <c r="S58" i="7"/>
  <c r="R58" i="7"/>
  <c r="Q58" i="7"/>
  <c r="P58" i="7"/>
  <c r="O58" i="7"/>
  <c r="N58" i="7"/>
  <c r="M58" i="7"/>
  <c r="L58" i="7"/>
  <c r="K58" i="7"/>
  <c r="J58" i="7"/>
  <c r="I58" i="7"/>
  <c r="H58" i="7"/>
  <c r="B58" i="7"/>
  <c r="F58" i="7" s="1"/>
  <c r="AE57" i="7"/>
  <c r="AD57" i="7"/>
  <c r="AD45" i="7" s="1"/>
  <c r="AC57" i="7"/>
  <c r="AB57" i="7"/>
  <c r="AA57" i="7"/>
  <c r="Z57" i="7"/>
  <c r="Y57" i="7"/>
  <c r="X57" i="7"/>
  <c r="W57" i="7"/>
  <c r="V57" i="7"/>
  <c r="U57" i="7"/>
  <c r="T57" i="7"/>
  <c r="S57" i="7"/>
  <c r="R57" i="7"/>
  <c r="Q57" i="7"/>
  <c r="P57" i="7"/>
  <c r="P55" i="7" s="1"/>
  <c r="P54" i="7" s="1"/>
  <c r="O57" i="7"/>
  <c r="N57" i="7"/>
  <c r="M57" i="7"/>
  <c r="L57" i="7"/>
  <c r="L45" i="7" s="1"/>
  <c r="K57" i="7"/>
  <c r="K45" i="7" s="1"/>
  <c r="J57" i="7"/>
  <c r="I57" i="7"/>
  <c r="H57" i="7"/>
  <c r="AE56" i="7"/>
  <c r="AE55" i="7" s="1"/>
  <c r="AE54" i="7" s="1"/>
  <c r="AD56" i="7"/>
  <c r="AD55" i="7" s="1"/>
  <c r="AD54" i="7" s="1"/>
  <c r="AC56" i="7"/>
  <c r="AB56" i="7"/>
  <c r="AA56" i="7"/>
  <c r="AA55" i="7" s="1"/>
  <c r="AA54" i="7" s="1"/>
  <c r="Z56" i="7"/>
  <c r="Y56" i="7"/>
  <c r="X56" i="7"/>
  <c r="W56" i="7"/>
  <c r="W55" i="7" s="1"/>
  <c r="W54" i="7" s="1"/>
  <c r="V56" i="7"/>
  <c r="V55" i="7" s="1"/>
  <c r="U56" i="7"/>
  <c r="T56" i="7"/>
  <c r="S56" i="7"/>
  <c r="S55" i="7" s="1"/>
  <c r="S54" i="7" s="1"/>
  <c r="R56" i="7"/>
  <c r="R55" i="7" s="1"/>
  <c r="R54" i="7" s="1"/>
  <c r="Q56" i="7"/>
  <c r="P56" i="7"/>
  <c r="O56" i="7"/>
  <c r="O55" i="7" s="1"/>
  <c r="O54" i="7" s="1"/>
  <c r="N56" i="7"/>
  <c r="N55" i="7" s="1"/>
  <c r="N54" i="7" s="1"/>
  <c r="M56" i="7"/>
  <c r="L56" i="7"/>
  <c r="K56" i="7"/>
  <c r="J56" i="7"/>
  <c r="I56" i="7"/>
  <c r="H56" i="7"/>
  <c r="B56" i="7"/>
  <c r="AC55" i="7"/>
  <c r="AC54" i="7" s="1"/>
  <c r="Y55" i="7"/>
  <c r="Y54" i="7" s="1"/>
  <c r="X55" i="7"/>
  <c r="X54" i="7" s="1"/>
  <c r="U55" i="7"/>
  <c r="U54" i="7" s="1"/>
  <c r="Q55" i="7"/>
  <c r="Q54" i="7" s="1"/>
  <c r="M55" i="7"/>
  <c r="M54" i="7" s="1"/>
  <c r="I55" i="7"/>
  <c r="I54" i="7" s="1"/>
  <c r="H55" i="7"/>
  <c r="H54" i="7" s="1"/>
  <c r="V54" i="7"/>
  <c r="E53" i="7"/>
  <c r="D53" i="7"/>
  <c r="D47" i="7" s="1"/>
  <c r="D94" i="7" s="1"/>
  <c r="G53" i="7"/>
  <c r="B53" i="7"/>
  <c r="F53" i="7" s="1"/>
  <c r="E52" i="7"/>
  <c r="D52" i="7"/>
  <c r="G52" i="7"/>
  <c r="B52" i="7"/>
  <c r="F52" i="7" s="1"/>
  <c r="E51" i="7"/>
  <c r="D51" i="7"/>
  <c r="D49" i="7" s="1"/>
  <c r="B51" i="7"/>
  <c r="F51" i="7" s="1"/>
  <c r="E50" i="7"/>
  <c r="D50" i="7"/>
  <c r="B50" i="7"/>
  <c r="B49" i="7" s="1"/>
  <c r="AE49" i="7"/>
  <c r="AD49" i="7"/>
  <c r="AC49" i="7"/>
  <c r="AC48" i="7" s="1"/>
  <c r="AB49" i="7"/>
  <c r="AB48" i="7" s="1"/>
  <c r="AA49" i="7"/>
  <c r="Z49" i="7"/>
  <c r="Y49" i="7"/>
  <c r="Y48" i="7" s="1"/>
  <c r="X49" i="7"/>
  <c r="X48" i="7" s="1"/>
  <c r="W49" i="7"/>
  <c r="V49" i="7"/>
  <c r="U49" i="7"/>
  <c r="U48" i="7" s="1"/>
  <c r="T49" i="7"/>
  <c r="T48" i="7" s="1"/>
  <c r="S49" i="7"/>
  <c r="R49" i="7"/>
  <c r="Q49" i="7"/>
  <c r="Q48" i="7" s="1"/>
  <c r="P49" i="7"/>
  <c r="P48" i="7" s="1"/>
  <c r="O49" i="7"/>
  <c r="N49" i="7"/>
  <c r="M49" i="7"/>
  <c r="M48" i="7" s="1"/>
  <c r="L49" i="7"/>
  <c r="L48" i="7" s="1"/>
  <c r="K49" i="7"/>
  <c r="J49" i="7"/>
  <c r="I49" i="7"/>
  <c r="I48" i="7" s="1"/>
  <c r="H49" i="7"/>
  <c r="H48" i="7" s="1"/>
  <c r="E49" i="7"/>
  <c r="E48" i="7" s="1"/>
  <c r="AE48" i="7"/>
  <c r="AD48" i="7"/>
  <c r="AA48" i="7"/>
  <c r="Z48" i="7"/>
  <c r="W48" i="7"/>
  <c r="V48" i="7"/>
  <c r="S48" i="7"/>
  <c r="R48" i="7"/>
  <c r="O48" i="7"/>
  <c r="N48" i="7"/>
  <c r="K48" i="7"/>
  <c r="J48" i="7"/>
  <c r="B48" i="7"/>
  <c r="F48" i="7" s="1"/>
  <c r="AE47" i="7"/>
  <c r="AD47" i="7"/>
  <c r="AC47" i="7"/>
  <c r="AA47" i="7"/>
  <c r="Z47" i="7"/>
  <c r="Y47" i="7"/>
  <c r="W47" i="7"/>
  <c r="V47" i="7"/>
  <c r="U47" i="7"/>
  <c r="S47" i="7"/>
  <c r="R47" i="7"/>
  <c r="Q47" i="7"/>
  <c r="O47" i="7"/>
  <c r="N47" i="7"/>
  <c r="M47" i="7"/>
  <c r="K47" i="7"/>
  <c r="J47" i="7"/>
  <c r="I47" i="7"/>
  <c r="E47" i="7"/>
  <c r="B47" i="7"/>
  <c r="F47" i="7" s="1"/>
  <c r="AE46" i="7"/>
  <c r="AD46" i="7"/>
  <c r="AC46" i="7"/>
  <c r="AB46" i="7"/>
  <c r="AA46" i="7"/>
  <c r="Z46" i="7"/>
  <c r="Y46" i="7"/>
  <c r="X46" i="7"/>
  <c r="W46" i="7"/>
  <c r="V46" i="7"/>
  <c r="U46" i="7"/>
  <c r="T46" i="7"/>
  <c r="S46" i="7"/>
  <c r="R46" i="7"/>
  <c r="Q46" i="7"/>
  <c r="P46" i="7"/>
  <c r="O46" i="7"/>
  <c r="N46" i="7"/>
  <c r="M46" i="7"/>
  <c r="L46" i="7"/>
  <c r="K46" i="7"/>
  <c r="J46" i="7"/>
  <c r="I46" i="7"/>
  <c r="H46" i="7"/>
  <c r="B46" i="7"/>
  <c r="F46" i="7" s="1"/>
  <c r="AE45" i="7"/>
  <c r="AC45" i="7"/>
  <c r="AB45" i="7"/>
  <c r="AA45" i="7"/>
  <c r="Z45" i="7"/>
  <c r="Y45" i="7"/>
  <c r="X45" i="7"/>
  <c r="W45" i="7"/>
  <c r="V45" i="7"/>
  <c r="U45" i="7"/>
  <c r="T45" i="7"/>
  <c r="S45" i="7"/>
  <c r="R45" i="7"/>
  <c r="Q45" i="7"/>
  <c r="P45" i="7"/>
  <c r="O45" i="7"/>
  <c r="N45" i="7"/>
  <c r="M45" i="7"/>
  <c r="J45" i="7"/>
  <c r="I45" i="7"/>
  <c r="H45" i="7"/>
  <c r="AE44" i="7"/>
  <c r="AD44" i="7"/>
  <c r="AC44" i="7"/>
  <c r="AB44" i="7"/>
  <c r="AA44" i="7"/>
  <c r="Z44" i="7"/>
  <c r="Y44" i="7"/>
  <c r="X44" i="7"/>
  <c r="W44" i="7"/>
  <c r="V44" i="7"/>
  <c r="U44" i="7"/>
  <c r="T44" i="7"/>
  <c r="S44" i="7"/>
  <c r="R44" i="7"/>
  <c r="Q44" i="7"/>
  <c r="P44" i="7"/>
  <c r="O44" i="7"/>
  <c r="N44" i="7"/>
  <c r="M44" i="7"/>
  <c r="L44" i="7"/>
  <c r="K44" i="7"/>
  <c r="J44" i="7"/>
  <c r="I44" i="7"/>
  <c r="H44" i="7"/>
  <c r="AC43" i="7"/>
  <c r="Y43" i="7"/>
  <c r="V43" i="7"/>
  <c r="V42" i="7" s="1"/>
  <c r="U43" i="7"/>
  <c r="U42" i="7" s="1"/>
  <c r="R43" i="7"/>
  <c r="R42" i="7" s="1"/>
  <c r="Q43" i="7"/>
  <c r="Q42" i="7" s="1"/>
  <c r="N43" i="7"/>
  <c r="N42" i="7" s="1"/>
  <c r="M43" i="7"/>
  <c r="M42" i="7" s="1"/>
  <c r="J43" i="7"/>
  <c r="J42" i="7" s="1"/>
  <c r="AC42" i="7"/>
  <c r="Y42" i="7"/>
  <c r="E41" i="7"/>
  <c r="F41" i="7" s="1"/>
  <c r="G41" i="7"/>
  <c r="B41" i="7"/>
  <c r="E40" i="7"/>
  <c r="D40" i="7" s="1"/>
  <c r="G40" i="7"/>
  <c r="B40" i="7"/>
  <c r="F40" i="7" s="1"/>
  <c r="E39" i="7"/>
  <c r="D39" i="7"/>
  <c r="B39" i="7"/>
  <c r="F39" i="7" s="1"/>
  <c r="E38" i="7"/>
  <c r="B38" i="7"/>
  <c r="B37" i="7" s="1"/>
  <c r="AE37" i="7"/>
  <c r="AE36" i="7" s="1"/>
  <c r="AD37" i="7"/>
  <c r="AC37" i="7"/>
  <c r="AB37" i="7"/>
  <c r="AB36" i="7" s="1"/>
  <c r="AA37" i="7"/>
  <c r="AA36" i="7" s="1"/>
  <c r="Z37" i="7"/>
  <c r="Y37" i="7"/>
  <c r="X37" i="7"/>
  <c r="X36" i="7" s="1"/>
  <c r="W37" i="7"/>
  <c r="W36" i="7" s="1"/>
  <c r="V37" i="7"/>
  <c r="U37" i="7"/>
  <c r="T37" i="7"/>
  <c r="T36" i="7" s="1"/>
  <c r="S37" i="7"/>
  <c r="S36" i="7" s="1"/>
  <c r="R37" i="7"/>
  <c r="Q37" i="7"/>
  <c r="P37" i="7"/>
  <c r="P36" i="7" s="1"/>
  <c r="O37" i="7"/>
  <c r="O36" i="7" s="1"/>
  <c r="N37" i="7"/>
  <c r="M37" i="7"/>
  <c r="L37" i="7"/>
  <c r="L36" i="7" s="1"/>
  <c r="K37" i="7"/>
  <c r="K36" i="7" s="1"/>
  <c r="J37" i="7"/>
  <c r="I37" i="7"/>
  <c r="H37" i="7"/>
  <c r="H36" i="7" s="1"/>
  <c r="AD36" i="7"/>
  <c r="AC36" i="7"/>
  <c r="Z36" i="7"/>
  <c r="Y36" i="7"/>
  <c r="V36" i="7"/>
  <c r="U36" i="7"/>
  <c r="R36" i="7"/>
  <c r="Q36" i="7"/>
  <c r="N36" i="7"/>
  <c r="M36" i="7"/>
  <c r="J36" i="7"/>
  <c r="I36" i="7"/>
  <c r="G35" i="7"/>
  <c r="E35" i="7"/>
  <c r="D35" i="7"/>
  <c r="B35" i="7"/>
  <c r="F35" i="7" s="1"/>
  <c r="E34" i="7"/>
  <c r="D34" i="7" s="1"/>
  <c r="G34" i="7"/>
  <c r="B34" i="7"/>
  <c r="F34" i="7" s="1"/>
  <c r="G33" i="7"/>
  <c r="E33" i="7"/>
  <c r="B33" i="7"/>
  <c r="F33" i="7" s="1"/>
  <c r="E32" i="7"/>
  <c r="G32" i="7"/>
  <c r="B32" i="7"/>
  <c r="F32" i="7" s="1"/>
  <c r="AE31" i="7"/>
  <c r="AE30" i="7" s="1"/>
  <c r="AD31" i="7"/>
  <c r="AC31" i="7"/>
  <c r="AB31" i="7"/>
  <c r="AA31" i="7"/>
  <c r="AA30" i="7" s="1"/>
  <c r="Z31" i="7"/>
  <c r="Y31" i="7"/>
  <c r="X31" i="7"/>
  <c r="W31" i="7"/>
  <c r="W30" i="7" s="1"/>
  <c r="V31" i="7"/>
  <c r="U31" i="7"/>
  <c r="T31" i="7"/>
  <c r="S31" i="7"/>
  <c r="S30" i="7" s="1"/>
  <c r="R31" i="7"/>
  <c r="Q31" i="7"/>
  <c r="P31" i="7"/>
  <c r="O31" i="7"/>
  <c r="O30" i="7" s="1"/>
  <c r="N31" i="7"/>
  <c r="M31" i="7"/>
  <c r="L31" i="7"/>
  <c r="K31" i="7"/>
  <c r="K30" i="7" s="1"/>
  <c r="J31" i="7"/>
  <c r="I31" i="7"/>
  <c r="H31" i="7"/>
  <c r="B31" i="7"/>
  <c r="AD30" i="7"/>
  <c r="AC30" i="7"/>
  <c r="AB30" i="7"/>
  <c r="Z30" i="7"/>
  <c r="Y30" i="7"/>
  <c r="X30" i="7"/>
  <c r="V30" i="7"/>
  <c r="U30" i="7"/>
  <c r="T30" i="7"/>
  <c r="R30" i="7"/>
  <c r="Q30" i="7"/>
  <c r="P30" i="7"/>
  <c r="N30" i="7"/>
  <c r="M30" i="7"/>
  <c r="L30" i="7"/>
  <c r="J30" i="7"/>
  <c r="I30" i="7"/>
  <c r="H30" i="7"/>
  <c r="B30" i="7"/>
  <c r="E29" i="7"/>
  <c r="D29" i="7"/>
  <c r="B29" i="7"/>
  <c r="F29" i="7" s="1"/>
  <c r="E28" i="7"/>
  <c r="D28" i="7"/>
  <c r="G28" i="7"/>
  <c r="B28" i="7"/>
  <c r="F28" i="7" s="1"/>
  <c r="E27" i="7"/>
  <c r="D27" i="7"/>
  <c r="B27" i="7"/>
  <c r="F27" i="7" s="1"/>
  <c r="E26" i="7"/>
  <c r="E25" i="7" s="1"/>
  <c r="E24" i="7" s="1"/>
  <c r="G26" i="7"/>
  <c r="B26" i="7"/>
  <c r="F26" i="7" s="1"/>
  <c r="AE25" i="7"/>
  <c r="AE24" i="7" s="1"/>
  <c r="AD25" i="7"/>
  <c r="AD24" i="7" s="1"/>
  <c r="AC25" i="7"/>
  <c r="AB25" i="7"/>
  <c r="AA25" i="7"/>
  <c r="AA24" i="7" s="1"/>
  <c r="Z25" i="7"/>
  <c r="Z24" i="7" s="1"/>
  <c r="Y25" i="7"/>
  <c r="X25" i="7"/>
  <c r="W25" i="7"/>
  <c r="W24" i="7" s="1"/>
  <c r="V25" i="7"/>
  <c r="V24" i="7" s="1"/>
  <c r="U25" i="7"/>
  <c r="T25" i="7"/>
  <c r="S25" i="7"/>
  <c r="S24" i="7" s="1"/>
  <c r="R25" i="7"/>
  <c r="R24" i="7" s="1"/>
  <c r="Q25" i="7"/>
  <c r="P25" i="7"/>
  <c r="O25" i="7"/>
  <c r="O24" i="7" s="1"/>
  <c r="N25" i="7"/>
  <c r="N24" i="7" s="1"/>
  <c r="M25" i="7"/>
  <c r="L25" i="7"/>
  <c r="K25" i="7"/>
  <c r="K24" i="7" s="1"/>
  <c r="J25" i="7"/>
  <c r="J24" i="7" s="1"/>
  <c r="I25" i="7"/>
  <c r="H25" i="7"/>
  <c r="B25" i="7"/>
  <c r="B24" i="7" s="1"/>
  <c r="F24" i="7" s="1"/>
  <c r="AC24" i="7"/>
  <c r="AB24" i="7"/>
  <c r="Y24" i="7"/>
  <c r="X24" i="7"/>
  <c r="U24" i="7"/>
  <c r="T24" i="7"/>
  <c r="Q24" i="7"/>
  <c r="P24" i="7"/>
  <c r="M24" i="7"/>
  <c r="L24" i="7"/>
  <c r="I24" i="7"/>
  <c r="H24" i="7"/>
  <c r="E23" i="7"/>
  <c r="D23" i="7"/>
  <c r="B23" i="7"/>
  <c r="F23" i="7" s="1"/>
  <c r="E22" i="7"/>
  <c r="D22" i="7"/>
  <c r="G22" i="7"/>
  <c r="B22" i="7"/>
  <c r="F22" i="7" s="1"/>
  <c r="E21" i="7"/>
  <c r="D21" i="7"/>
  <c r="B21" i="7"/>
  <c r="F21" i="7" s="1"/>
  <c r="E20" i="7"/>
  <c r="E19" i="7" s="1"/>
  <c r="E18" i="7" s="1"/>
  <c r="G20" i="7"/>
  <c r="B20" i="7"/>
  <c r="F20" i="7" s="1"/>
  <c r="AE19" i="7"/>
  <c r="AE18" i="7" s="1"/>
  <c r="AD19" i="7"/>
  <c r="AD18" i="7" s="1"/>
  <c r="AC19" i="7"/>
  <c r="AB19" i="7"/>
  <c r="AA19" i="7"/>
  <c r="AA18" i="7" s="1"/>
  <c r="Z19" i="7"/>
  <c r="Z13" i="7" s="1"/>
  <c r="Z12" i="7" s="1"/>
  <c r="Y19" i="7"/>
  <c r="X19" i="7"/>
  <c r="W19" i="7"/>
  <c r="W18" i="7" s="1"/>
  <c r="V19" i="7"/>
  <c r="V18" i="7" s="1"/>
  <c r="U19" i="7"/>
  <c r="T19" i="7"/>
  <c r="S19" i="7"/>
  <c r="S18" i="7" s="1"/>
  <c r="R19" i="7"/>
  <c r="R13" i="7" s="1"/>
  <c r="R12" i="7" s="1"/>
  <c r="Q19" i="7"/>
  <c r="P19" i="7"/>
  <c r="O19" i="7"/>
  <c r="O18" i="7" s="1"/>
  <c r="N19" i="7"/>
  <c r="N18" i="7" s="1"/>
  <c r="M19" i="7"/>
  <c r="L19" i="7"/>
  <c r="K19" i="7"/>
  <c r="K18" i="7" s="1"/>
  <c r="J19" i="7"/>
  <c r="J18" i="7" s="1"/>
  <c r="I19" i="7"/>
  <c r="H19" i="7"/>
  <c r="B19" i="7"/>
  <c r="B18" i="7" s="1"/>
  <c r="F18" i="7" s="1"/>
  <c r="AC18" i="7"/>
  <c r="AB18" i="7"/>
  <c r="Y18" i="7"/>
  <c r="X18" i="7"/>
  <c r="U18" i="7"/>
  <c r="T18" i="7"/>
  <c r="Q18" i="7"/>
  <c r="P18" i="7"/>
  <c r="M18" i="7"/>
  <c r="L18" i="7"/>
  <c r="I18" i="7"/>
  <c r="H18" i="7"/>
  <c r="AE17" i="7"/>
  <c r="AE94" i="7" s="1"/>
  <c r="AD17" i="7"/>
  <c r="AD94" i="7" s="1"/>
  <c r="AC17" i="7"/>
  <c r="AC94" i="7" s="1"/>
  <c r="AB17" i="7"/>
  <c r="AA17" i="7"/>
  <c r="AA94" i="7" s="1"/>
  <c r="Z17" i="7"/>
  <c r="Z94" i="7" s="1"/>
  <c r="Y17" i="7"/>
  <c r="Y94" i="7" s="1"/>
  <c r="X17" i="7"/>
  <c r="W17" i="7"/>
  <c r="W94" i="7" s="1"/>
  <c r="V17" i="7"/>
  <c r="V94" i="7" s="1"/>
  <c r="U17" i="7"/>
  <c r="U94" i="7" s="1"/>
  <c r="T17" i="7"/>
  <c r="S17" i="7"/>
  <c r="S94" i="7" s="1"/>
  <c r="R17" i="7"/>
  <c r="R94" i="7" s="1"/>
  <c r="Q17" i="7"/>
  <c r="Q94" i="7" s="1"/>
  <c r="P17" i="7"/>
  <c r="O17" i="7"/>
  <c r="O94" i="7" s="1"/>
  <c r="N17" i="7"/>
  <c r="N94" i="7" s="1"/>
  <c r="M17" i="7"/>
  <c r="M94" i="7" s="1"/>
  <c r="L17" i="7"/>
  <c r="K17" i="7"/>
  <c r="K94" i="7" s="1"/>
  <c r="J17" i="7"/>
  <c r="J94" i="7" s="1"/>
  <c r="I17" i="7"/>
  <c r="I94" i="7" s="1"/>
  <c r="H17" i="7"/>
  <c r="G17" i="7"/>
  <c r="AE16" i="7"/>
  <c r="AE93" i="7" s="1"/>
  <c r="AD16" i="7"/>
  <c r="AC16" i="7"/>
  <c r="AC93" i="7" s="1"/>
  <c r="AB16" i="7"/>
  <c r="AB93" i="7" s="1"/>
  <c r="AA16" i="7"/>
  <c r="AA93" i="7" s="1"/>
  <c r="Z16" i="7"/>
  <c r="Y16" i="7"/>
  <c r="Y93" i="7" s="1"/>
  <c r="X16" i="7"/>
  <c r="X93" i="7" s="1"/>
  <c r="W16" i="7"/>
  <c r="W93" i="7" s="1"/>
  <c r="V16" i="7"/>
  <c r="U16" i="7"/>
  <c r="U93" i="7" s="1"/>
  <c r="T16" i="7"/>
  <c r="T93" i="7" s="1"/>
  <c r="S16" i="7"/>
  <c r="S93" i="7" s="1"/>
  <c r="R16" i="7"/>
  <c r="Q16" i="7"/>
  <c r="Q93" i="7" s="1"/>
  <c r="P16" i="7"/>
  <c r="P93" i="7" s="1"/>
  <c r="O16" i="7"/>
  <c r="O93" i="7" s="1"/>
  <c r="N16" i="7"/>
  <c r="M16" i="7"/>
  <c r="M93" i="7" s="1"/>
  <c r="L16" i="7"/>
  <c r="L93" i="7" s="1"/>
  <c r="K16" i="7"/>
  <c r="K93" i="7" s="1"/>
  <c r="J16" i="7"/>
  <c r="I16" i="7"/>
  <c r="I93" i="7" s="1"/>
  <c r="H16" i="7"/>
  <c r="H93" i="7" s="1"/>
  <c r="G16" i="7"/>
  <c r="AE15" i="7"/>
  <c r="AE92" i="7" s="1"/>
  <c r="AD15" i="7"/>
  <c r="AC15" i="7"/>
  <c r="AC92" i="7" s="1"/>
  <c r="AB15" i="7"/>
  <c r="AA15" i="7"/>
  <c r="AA92" i="7" s="1"/>
  <c r="Z15" i="7"/>
  <c r="Y15" i="7"/>
  <c r="Y92" i="7" s="1"/>
  <c r="X15" i="7"/>
  <c r="W15" i="7"/>
  <c r="W92" i="7" s="1"/>
  <c r="V15" i="7"/>
  <c r="U15" i="7"/>
  <c r="U92" i="7" s="1"/>
  <c r="T15" i="7"/>
  <c r="S15" i="7"/>
  <c r="S92" i="7" s="1"/>
  <c r="R15" i="7"/>
  <c r="Q15" i="7"/>
  <c r="Q92" i="7" s="1"/>
  <c r="P15" i="7"/>
  <c r="O15" i="7"/>
  <c r="O92" i="7" s="1"/>
  <c r="N15" i="7"/>
  <c r="M15" i="7"/>
  <c r="M92" i="7" s="1"/>
  <c r="L15" i="7"/>
  <c r="K15" i="7"/>
  <c r="J15" i="7"/>
  <c r="I15" i="7"/>
  <c r="E15" i="7" s="1"/>
  <c r="H15" i="7"/>
  <c r="B15" i="7"/>
  <c r="F15" i="7" s="1"/>
  <c r="AE14" i="7"/>
  <c r="AE91" i="7" s="1"/>
  <c r="AD14" i="7"/>
  <c r="AC14" i="7"/>
  <c r="AC91" i="7" s="1"/>
  <c r="AB14" i="7"/>
  <c r="AB91" i="7" s="1"/>
  <c r="AA14" i="7"/>
  <c r="AA91" i="7" s="1"/>
  <c r="Z14" i="7"/>
  <c r="Y14" i="7"/>
  <c r="Y91" i="7" s="1"/>
  <c r="X14" i="7"/>
  <c r="X91" i="7" s="1"/>
  <c r="W14" i="7"/>
  <c r="W91" i="7" s="1"/>
  <c r="V14" i="7"/>
  <c r="U14" i="7"/>
  <c r="U91" i="7" s="1"/>
  <c r="T14" i="7"/>
  <c r="T91" i="7" s="1"/>
  <c r="S14" i="7"/>
  <c r="S91" i="7" s="1"/>
  <c r="R14" i="7"/>
  <c r="Q14" i="7"/>
  <c r="Q91" i="7" s="1"/>
  <c r="P14" i="7"/>
  <c r="P91" i="7" s="1"/>
  <c r="O14" i="7"/>
  <c r="O91" i="7" s="1"/>
  <c r="N14" i="7"/>
  <c r="M14" i="7"/>
  <c r="M91" i="7" s="1"/>
  <c r="L14" i="7"/>
  <c r="L91" i="7" s="1"/>
  <c r="K14" i="7"/>
  <c r="K91" i="7" s="1"/>
  <c r="J14" i="7"/>
  <c r="I14" i="7"/>
  <c r="I91" i="7" s="1"/>
  <c r="H14" i="7"/>
  <c r="H91" i="7" s="1"/>
  <c r="C13" i="7"/>
  <c r="AC13" i="7"/>
  <c r="AC12" i="7" s="1"/>
  <c r="AB13" i="7"/>
  <c r="Y13" i="7"/>
  <c r="Y12" i="7" s="1"/>
  <c r="X13" i="7"/>
  <c r="U13" i="7"/>
  <c r="U12" i="7" s="1"/>
  <c r="T13" i="7"/>
  <c r="Q13" i="7"/>
  <c r="Q12" i="7" s="1"/>
  <c r="P13" i="7"/>
  <c r="M13" i="7"/>
  <c r="M12" i="7" s="1"/>
  <c r="L13" i="7"/>
  <c r="I13" i="7"/>
  <c r="I12" i="7" s="1"/>
  <c r="H13" i="7"/>
  <c r="AB12" i="7"/>
  <c r="X12" i="7"/>
  <c r="T12" i="7"/>
  <c r="P12" i="7"/>
  <c r="L12" i="7"/>
  <c r="H12" i="7"/>
  <c r="F11" i="7"/>
  <c r="B11" i="7"/>
  <c r="E10" i="7"/>
  <c r="B10" i="7"/>
  <c r="F10" i="7" s="1"/>
  <c r="E9" i="7"/>
  <c r="B9" i="7"/>
  <c r="E8" i="7"/>
  <c r="B8" i="7"/>
  <c r="F8" i="7" s="1"/>
  <c r="AE7" i="7"/>
  <c r="AD7" i="7"/>
  <c r="AC7" i="7"/>
  <c r="AB7" i="7"/>
  <c r="AA7" i="7"/>
  <c r="Z7" i="7"/>
  <c r="Y7" i="7"/>
  <c r="X7" i="7"/>
  <c r="W7" i="7"/>
  <c r="V7" i="7"/>
  <c r="U7" i="7"/>
  <c r="U96" i="7" s="1"/>
  <c r="T7" i="7"/>
  <c r="S7" i="7"/>
  <c r="R7" i="7"/>
  <c r="Q7" i="7"/>
  <c r="P7" i="7"/>
  <c r="O7" i="7"/>
  <c r="N7" i="7"/>
  <c r="M7" i="7"/>
  <c r="L7" i="7"/>
  <c r="K7" i="7"/>
  <c r="J7" i="7"/>
  <c r="I7" i="7"/>
  <c r="H7" i="7"/>
  <c r="C7" i="7"/>
  <c r="N92" i="7" l="1"/>
  <c r="I43" i="7"/>
  <c r="I42" i="7" s="1"/>
  <c r="F75" i="7"/>
  <c r="Z43" i="7"/>
  <c r="Z42" i="7" s="1"/>
  <c r="V92" i="7"/>
  <c r="R92" i="7"/>
  <c r="F81" i="7"/>
  <c r="H78" i="7"/>
  <c r="B79" i="7"/>
  <c r="B78" i="7" s="1"/>
  <c r="K92" i="7"/>
  <c r="F69" i="7"/>
  <c r="AD92" i="7"/>
  <c r="AB43" i="7"/>
  <c r="AB42" i="7" s="1"/>
  <c r="AB55" i="7"/>
  <c r="AB54" i="7" s="1"/>
  <c r="Z60" i="7"/>
  <c r="Z55" i="7"/>
  <c r="Z54" i="7" s="1"/>
  <c r="Z92" i="7"/>
  <c r="T55" i="7"/>
  <c r="T54" i="7" s="1"/>
  <c r="L43" i="7"/>
  <c r="L42" i="7" s="1"/>
  <c r="L55" i="7"/>
  <c r="L54" i="7" s="1"/>
  <c r="B55" i="7"/>
  <c r="B54" i="7" s="1"/>
  <c r="K55" i="7"/>
  <c r="K54" i="7" s="1"/>
  <c r="J92" i="7"/>
  <c r="D63" i="7"/>
  <c r="D57" i="7" s="1"/>
  <c r="J55" i="7"/>
  <c r="J54" i="7" s="1"/>
  <c r="C67" i="7"/>
  <c r="C66" i="7" s="1"/>
  <c r="C56" i="7"/>
  <c r="C61" i="7"/>
  <c r="C60" i="7" s="1"/>
  <c r="G62" i="7"/>
  <c r="C44" i="7"/>
  <c r="G44" i="7" s="1"/>
  <c r="D26" i="7"/>
  <c r="C19" i="7"/>
  <c r="C18" i="7" s="1"/>
  <c r="G18" i="7" s="1"/>
  <c r="E7" i="7"/>
  <c r="G7" i="7" s="1"/>
  <c r="D19" i="7"/>
  <c r="D18" i="7" s="1"/>
  <c r="D25" i="7"/>
  <c r="D24" i="7" s="1"/>
  <c r="E96" i="7"/>
  <c r="C12" i="7"/>
  <c r="G12" i="7" s="1"/>
  <c r="G13" i="7"/>
  <c r="D48" i="7"/>
  <c r="D15" i="7"/>
  <c r="G15" i="7"/>
  <c r="W96" i="7"/>
  <c r="C47" i="7"/>
  <c r="G47" i="7" s="1"/>
  <c r="G83" i="7"/>
  <c r="H96" i="7"/>
  <c r="H90" i="7"/>
  <c r="T96" i="7"/>
  <c r="AB96" i="7"/>
  <c r="AB90" i="7"/>
  <c r="N13" i="7"/>
  <c r="N12" i="7" s="1"/>
  <c r="AD13" i="7"/>
  <c r="AD12" i="7" s="1"/>
  <c r="B17" i="7"/>
  <c r="G19" i="7"/>
  <c r="G21" i="7"/>
  <c r="G23" i="7"/>
  <c r="G25" i="7"/>
  <c r="G27" i="7"/>
  <c r="G29" i="7"/>
  <c r="D32" i="7"/>
  <c r="D31" i="7" s="1"/>
  <c r="D30" i="7" s="1"/>
  <c r="E31" i="7"/>
  <c r="E30" i="7" s="1"/>
  <c r="F30" i="7" s="1"/>
  <c r="B36" i="7"/>
  <c r="L47" i="7"/>
  <c r="T47" i="7"/>
  <c r="T94" i="7" s="1"/>
  <c r="AB47" i="7"/>
  <c r="F49" i="7"/>
  <c r="F50" i="7"/>
  <c r="G63" i="7"/>
  <c r="E57" i="7"/>
  <c r="E45" i="7" s="1"/>
  <c r="E92" i="7" s="1"/>
  <c r="I92" i="7"/>
  <c r="K96" i="7"/>
  <c r="S96" i="7"/>
  <c r="AA96" i="7"/>
  <c r="AA90" i="7"/>
  <c r="AE96" i="7"/>
  <c r="G14" i="7"/>
  <c r="F19" i="7"/>
  <c r="F25" i="7"/>
  <c r="D75" i="7"/>
  <c r="C45" i="7"/>
  <c r="G75" i="7"/>
  <c r="C73" i="7"/>
  <c r="P96" i="7"/>
  <c r="D9" i="7"/>
  <c r="J13" i="7"/>
  <c r="J12" i="7" s="1"/>
  <c r="V13" i="7"/>
  <c r="V12" i="7" s="1"/>
  <c r="I96" i="7"/>
  <c r="I90" i="7"/>
  <c r="M96" i="7"/>
  <c r="M90" i="7"/>
  <c r="Q90" i="7"/>
  <c r="Y96" i="7"/>
  <c r="Y90" i="7"/>
  <c r="AC96" i="7"/>
  <c r="AC90" i="7"/>
  <c r="C91" i="7"/>
  <c r="G91" i="7" s="1"/>
  <c r="G8" i="7"/>
  <c r="G10" i="7"/>
  <c r="G11" i="7"/>
  <c r="K13" i="7"/>
  <c r="K12" i="7" s="1"/>
  <c r="O13" i="7"/>
  <c r="O12" i="7" s="1"/>
  <c r="S13" i="7"/>
  <c r="S12" i="7" s="1"/>
  <c r="W13" i="7"/>
  <c r="W12" i="7" s="1"/>
  <c r="AA13" i="7"/>
  <c r="AA12" i="7" s="1"/>
  <c r="AE13" i="7"/>
  <c r="AE12" i="7" s="1"/>
  <c r="E14" i="7"/>
  <c r="E16" i="7"/>
  <c r="D16" i="7" s="1"/>
  <c r="H94" i="7"/>
  <c r="L94" i="7"/>
  <c r="P94" i="7"/>
  <c r="X94" i="7"/>
  <c r="AB94" i="7"/>
  <c r="R18" i="7"/>
  <c r="Z18" i="7"/>
  <c r="G31" i="7"/>
  <c r="T43" i="7"/>
  <c r="T42" i="7" s="1"/>
  <c r="G49" i="7"/>
  <c r="C48" i="7"/>
  <c r="G48" i="7" s="1"/>
  <c r="F56" i="7"/>
  <c r="D62" i="7"/>
  <c r="E56" i="7"/>
  <c r="E61" i="7"/>
  <c r="E85" i="7"/>
  <c r="E84" i="7" s="1"/>
  <c r="D86" i="7"/>
  <c r="D85" i="7" s="1"/>
  <c r="D84" i="7" s="1"/>
  <c r="U90" i="7"/>
  <c r="C96" i="7"/>
  <c r="O96" i="7"/>
  <c r="G9" i="7"/>
  <c r="D58" i="7"/>
  <c r="D46" i="7" s="1"/>
  <c r="L96" i="7"/>
  <c r="L90" i="7"/>
  <c r="X96" i="7"/>
  <c r="X90" i="7"/>
  <c r="B7" i="7"/>
  <c r="J96" i="7"/>
  <c r="J90" i="7"/>
  <c r="N96" i="7"/>
  <c r="N90" i="7"/>
  <c r="R96" i="7"/>
  <c r="R90" i="7"/>
  <c r="V96" i="7"/>
  <c r="V90" i="7"/>
  <c r="Z96" i="7"/>
  <c r="Z90" i="7"/>
  <c r="AD96" i="7"/>
  <c r="AD90" i="7"/>
  <c r="D8" i="7"/>
  <c r="B92" i="7"/>
  <c r="F9" i="7"/>
  <c r="D10" i="7"/>
  <c r="B14" i="7"/>
  <c r="J91" i="7"/>
  <c r="N91" i="7"/>
  <c r="R91" i="7"/>
  <c r="V91" i="7"/>
  <c r="Z91" i="7"/>
  <c r="AD91" i="7"/>
  <c r="H92" i="7"/>
  <c r="L92" i="7"/>
  <c r="P92" i="7"/>
  <c r="T92" i="7"/>
  <c r="X92" i="7"/>
  <c r="AB92" i="7"/>
  <c r="B16" i="7"/>
  <c r="F16" i="7" s="1"/>
  <c r="J93" i="7"/>
  <c r="N93" i="7"/>
  <c r="R93" i="7"/>
  <c r="V93" i="7"/>
  <c r="Z93" i="7"/>
  <c r="AD93" i="7"/>
  <c r="E17" i="7"/>
  <c r="E94" i="7" s="1"/>
  <c r="C37" i="7"/>
  <c r="D38" i="7"/>
  <c r="D37" i="7" s="1"/>
  <c r="D36" i="7" s="1"/>
  <c r="E37" i="7"/>
  <c r="E36" i="7" s="1"/>
  <c r="G39" i="7"/>
  <c r="P43" i="7"/>
  <c r="P42" i="7" s="1"/>
  <c r="B44" i="7"/>
  <c r="F44" i="7" s="1"/>
  <c r="D45" i="7"/>
  <c r="K43" i="7"/>
  <c r="K42" i="7" s="1"/>
  <c r="K60" i="7"/>
  <c r="O43" i="7"/>
  <c r="O42" i="7" s="1"/>
  <c r="O60" i="7"/>
  <c r="S43" i="7"/>
  <c r="S42" i="7" s="1"/>
  <c r="S60" i="7"/>
  <c r="W43" i="7"/>
  <c r="W42" i="7" s="1"/>
  <c r="W60" i="7"/>
  <c r="AA43" i="7"/>
  <c r="AA42" i="7" s="1"/>
  <c r="AA60" i="7"/>
  <c r="AE43" i="7"/>
  <c r="AE42" i="7" s="1"/>
  <c r="AE60" i="7"/>
  <c r="F63" i="7"/>
  <c r="G64" i="7"/>
  <c r="D70" i="7"/>
  <c r="E58" i="7"/>
  <c r="E46" i="7" s="1"/>
  <c r="C84" i="7"/>
  <c r="G84" i="7" s="1"/>
  <c r="G85" i="7"/>
  <c r="Q96" i="7"/>
  <c r="F38" i="7"/>
  <c r="G50" i="7"/>
  <c r="G56" i="7"/>
  <c r="E67" i="7"/>
  <c r="E66" i="7" s="1"/>
  <c r="F66" i="7" s="1"/>
  <c r="D68" i="7"/>
  <c r="D67" i="7" s="1"/>
  <c r="D66" i="7" s="1"/>
  <c r="E73" i="7"/>
  <c r="E72" i="7" s="1"/>
  <c r="F72" i="7" s="1"/>
  <c r="D74" i="7"/>
  <c r="D73" i="7" s="1"/>
  <c r="D72" i="7" s="1"/>
  <c r="B61" i="7"/>
  <c r="C79" i="7"/>
  <c r="C43" i="7" s="1"/>
  <c r="E79" i="7"/>
  <c r="E78" i="7" s="1"/>
  <c r="D80" i="7"/>
  <c r="D79" i="7" s="1"/>
  <c r="D78" i="7" s="1"/>
  <c r="G81" i="7"/>
  <c r="F73" i="7" l="1"/>
  <c r="F78" i="7"/>
  <c r="F79" i="7"/>
  <c r="G66" i="7"/>
  <c r="B43" i="7"/>
  <c r="B90" i="7" s="1"/>
  <c r="G45" i="7"/>
  <c r="F57" i="7"/>
  <c r="F45" i="7"/>
  <c r="G57" i="7"/>
  <c r="C94" i="7"/>
  <c r="G94" i="7" s="1"/>
  <c r="F92" i="7"/>
  <c r="K90" i="7"/>
  <c r="C42" i="7"/>
  <c r="C90" i="7"/>
  <c r="F14" i="7"/>
  <c r="B13" i="7"/>
  <c r="B91" i="7"/>
  <c r="F91" i="7" s="1"/>
  <c r="F17" i="7"/>
  <c r="F31" i="7"/>
  <c r="B94" i="7"/>
  <c r="F94" i="7" s="1"/>
  <c r="D7" i="7"/>
  <c r="D56" i="7"/>
  <c r="D61" i="7"/>
  <c r="P90" i="7"/>
  <c r="C92" i="7"/>
  <c r="G92" i="7" s="1"/>
  <c r="T90" i="7"/>
  <c r="E93" i="7"/>
  <c r="G58" i="7"/>
  <c r="C46" i="7"/>
  <c r="E44" i="7"/>
  <c r="E91" i="7" s="1"/>
  <c r="E55" i="7"/>
  <c r="C78" i="7"/>
  <c r="G78" i="7" s="1"/>
  <c r="G79" i="7"/>
  <c r="D93" i="7"/>
  <c r="B96" i="7"/>
  <c r="F7" i="7"/>
  <c r="AE90" i="7"/>
  <c r="S90" i="7"/>
  <c r="F36" i="7"/>
  <c r="W90" i="7"/>
  <c r="O90" i="7"/>
  <c r="F61" i="7"/>
  <c r="B60" i="7"/>
  <c r="C36" i="7"/>
  <c r="G36" i="7" s="1"/>
  <c r="G37" i="7"/>
  <c r="B93" i="7"/>
  <c r="F93" i="7" s="1"/>
  <c r="E60" i="7"/>
  <c r="G60" i="7" s="1"/>
  <c r="E43" i="7"/>
  <c r="E42" i="7" s="1"/>
  <c r="G61" i="7"/>
  <c r="D14" i="7"/>
  <c r="D13" i="7" s="1"/>
  <c r="D12" i="7" s="1"/>
  <c r="E13" i="7"/>
  <c r="D92" i="7"/>
  <c r="C72" i="7"/>
  <c r="G72" i="7" s="1"/>
  <c r="G73" i="7"/>
  <c r="G67" i="7"/>
  <c r="C55" i="7"/>
  <c r="F37" i="7"/>
  <c r="F67" i="7"/>
  <c r="B42" i="7" l="1"/>
  <c r="F43" i="7"/>
  <c r="D44" i="7"/>
  <c r="D55" i="7"/>
  <c r="D54" i="7" s="1"/>
  <c r="E54" i="7"/>
  <c r="F55" i="7"/>
  <c r="F54" i="7" s="1"/>
  <c r="D96" i="7"/>
  <c r="F60" i="7"/>
  <c r="D91" i="7"/>
  <c r="G42" i="7"/>
  <c r="E12" i="7"/>
  <c r="E90" i="7"/>
  <c r="F90" i="7" s="1"/>
  <c r="G55" i="7"/>
  <c r="G54" i="7" s="1"/>
  <c r="C54" i="7"/>
  <c r="G46" i="7"/>
  <c r="C93" i="7"/>
  <c r="G93" i="7" s="1"/>
  <c r="F42" i="7"/>
  <c r="D60" i="7"/>
  <c r="AJ60" i="7" s="1"/>
  <c r="D43" i="7"/>
  <c r="D42" i="7" s="1"/>
  <c r="B12" i="7"/>
  <c r="F13" i="7"/>
  <c r="G43" i="7"/>
  <c r="G90" i="7" l="1"/>
  <c r="D90" i="7"/>
  <c r="F12" i="7"/>
</calcChain>
</file>

<file path=xl/sharedStrings.xml><?xml version="1.0" encoding="utf-8"?>
<sst xmlns="http://schemas.openxmlformats.org/spreadsheetml/2006/main" count="152" uniqueCount="60">
  <si>
    <t>Отчет о ходе реализации муниципальной программы (сетевой график)</t>
  </si>
  <si>
    <t>ОГЛАВЛЕНИЕ!A1</t>
  </si>
  <si>
    <t>«Управление муниципальным имуществом города Когалыма» (постановление Администрации города Коаглыма от 15.10.2013 №2934)</t>
  </si>
  <si>
    <t>тыс. рублей</t>
  </si>
  <si>
    <t>Наименование мероприятий программы</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</si>
  <si>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</si>
  <si>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</si>
  <si>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</si>
  <si>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</si>
  <si>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</si>
  <si>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</si>
  <si>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</si>
  <si>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</si>
  <si>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</si>
  <si>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</si>
  <si>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</si>
  <si>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</si>
  <si>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</si>
  <si>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</si>
  <si>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</si>
  <si>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</si>
  <si>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</si>
  <si>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</si>
  <si>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</si>
  <si>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</si>
  <si>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</si>
  <si>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Всего</t>
  </si>
  <si>
    <t>бюджет автономного округа</t>
  </si>
  <si>
    <t>бюджет города Когалыма</t>
  </si>
  <si>
    <t>федеральный бюджет</t>
  </si>
  <si>
    <t>привлеченные средства</t>
  </si>
  <si>
    <t>Итого по программе, в том числе</t>
  </si>
  <si>
    <t>Ответственный за составление сетевого графика</t>
  </si>
  <si>
    <t>Председатель комитета</t>
  </si>
  <si>
    <t>Ковальчк А.В.</t>
  </si>
  <si>
    <t>Экономия сложилась в связи с наличием вакантных ставок, листов временной нетрудоспособности</t>
  </si>
  <si>
    <t>Экономия сложилась в связи с наличием: вакансии; листов временной нетрудоспособности</t>
  </si>
  <si>
    <t>Ильин А.А</t>
  </si>
  <si>
    <t>т.93-806</t>
  </si>
  <si>
    <t>2021</t>
  </si>
  <si>
    <t>1. Основное мероприятие "Организация обеспечения формирования состава и структуры муниципального имущества города Когалыма" (показатели 1, 2)</t>
  </si>
  <si>
    <t>2. Основное мероприятие "Реконструкция и ремонт, в том числе капитальный, объектов муниципальной собственности города Когалыма" (показатель 3)</t>
  </si>
  <si>
    <t>3. Основное мероприятие "Организационно-техническое и финансовое обеспечение органов местного самоуправления города Когалыма" (показатель 4)</t>
  </si>
  <si>
    <t xml:space="preserve">3.1. Расходы на обеспечение функций комитета по управлению муниципальным имуществом Администрации города Когалыма </t>
  </si>
  <si>
    <t>3.2. Расходы на обеспечение автотранспортом органов местного самоуправления города Когалыма и муниципальных учреждений</t>
  </si>
  <si>
    <t>3.2.1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</si>
  <si>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3.2.2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</si>
  <si>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3.3. Организационно-техническое обеспечение органов местного самоуправления города Когалыма</t>
  </si>
  <si>
    <t>3.4. Расходы на обеспечение хозяйственной деятельности муниципального казённого учреждения «Обеспечение эксплуатационно-хозяйственной деятельности»</t>
  </si>
  <si>
    <t>4. Основное мероприятие: "Предоставление безвозмездных субсидий садоводческим, огородническим некоммерческим объединениям граждан в целях возмещения части затрат на благоустройство территории и развитие инженерной инфраструктуры" (показатель 5)</t>
  </si>
  <si>
    <t>2.1. Ремонт, в том числе капитальный жилых и нежилых помещений (для перевода в жилищный фонд), находящихся в муниципальной собственности</t>
  </si>
  <si>
    <t>2.2.  Ремонт комплекса зданий, находящихся в муниципальной собственности, расположенных по адресу: г.Когалым, улица Югорская, 3</t>
  </si>
  <si>
    <t>2.3. Капитальный ремонт здания, находящегомся в муниципальной собственности, расположенного по адресу: г. Когалым, ул. Сибирская, 11.</t>
  </si>
  <si>
    <t>2.4. Ремонт комплекса муниципальных зданий, расположенных по адресу: г.Когалым, ул.Янтарная д. 10</t>
  </si>
  <si>
    <t>Контракт 1772/20 от 25.01.2021 на выполнение проектных работ для капитального ремонта зданий:
- цена контракта - 4 214,66 тыс. рублей;
- срок завершения выполнения работ - 31.03.2021;
- ведется выполнение работ.</t>
  </si>
  <si>
    <t>Контракт №0187300013720000520 от 29.12.2020 на разработку проектно-сметной документации на капитальный ремонт здания:
- цена контракта - 2 550,56 тыс. рублей;
- срок завершения выполнения работ - 30.07.2021;
- ведется выполнение работ.</t>
  </si>
  <si>
    <t>Отклонение от плана составляет 1 490,82 тыс. рублей в том числе:
1) 51,0 тыс. рублей - оплата услуг ООО "ЕРИЦ" по приему платежей за наём жилых помещений, находящихся в муниципальной собственности, произведена в марте м-це;
2) 5,60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3) 1 434,20 тыс. рублей, из них:
- 41,16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- 218,78 тыс. рублей - в связи с фактическими расходами на содержание мун.жилищного фонда г.Когалыма;
- 1 174,26 тыс. рублей - оплата услуг по содержанию прочих объектов муниципальной собственности г.Когалыма, произведена в марте м-це</t>
  </si>
  <si>
    <t>Контракт 12929/20 от 13.03.2020 на выполнение работ по ремонту комплекса зданий:
- цена контракта 5 741,00 тыс. рублей;
- срок выполнения работ по 26.02.2021;
- профинансировано в 2020 году 4 858,35 тыс. рублей;
- работы выполнены, оплата будет произведена в марте м-це.</t>
  </si>
  <si>
    <t>Остаток плана на 01.03.2021г. составляет 4214,61 тыс.руб., в том числе:                                                                                                                                                                              1) 1109,76 тыс.руб. - в связи с выплатой премии по итогам работы за 2020 год за фактически отработанное время.; работники находились на больничном листе по временной нетрудоспособности;
2) 0,20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50,00 тыс.руб. - в связи с сложившимися фактическими расходами на проезд в отпуск и обратно;
3) 84,29 тыс.руб. - по факту начисления страховых взносов;
4) 77,38 тыс.руб. - с связи с фактическими расходами на услуги связи;
6) 1322,71 тыс.руб. -  в связи с фактическими расходами на оплату коммунальных услуг согласно показаниям приборов учета;                                                                                                                                                                                                                                                                                                            7) 727,77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техническому обслуживанию электрооборудования внутренних инженерных сетей зданий;  
8) 570,56 тыс.руб. - кредиторская задолженность за декабрь 2020 года оплачена по факту оказания услуг (оказание услуг по сопровождению ПО: 1С Предприятие, оказание услуг по техническому сопровождению ПО АС "Бюджет", АС "УРМ", ПО "Учет денежных обязательств", оказание услуг по техническому сопровождению ПП Vip Net, входящих в состав защищенного сегмента системы электронного взаимодействия ХМАО-Югры в г.Когалыме, охрана здании;
9) 164,86 тыс.руб.-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10) 107,08 тыс.руб. - офисные кресла будут оплачены по факту поставки товара. Питьевая вода для диспенсеров, одноразовые стаканы (оплачены по фактическим расходам).</t>
  </si>
  <si>
    <t>Отклонение от плана составляет  1 914,20 тыс.руб. в том числе:
1. 554,13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45,0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118,23 тыс.руб.  -неисполнение субсидии по статье начисления на оплату труда возникло в связи с оплатой страховых взносов в марте 2021г.
4.  17,29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38,48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392,22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7.  338,78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.4. Оплата за возмещение работникам (сотрудникам) расходов, связанных со служебными командировками по фактической потребности.
8.  26,69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85,0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10.  283,95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11. 14,43 тыс.руб. неисполнение субсидии по статье  оплата налога на имущество, оплата произведена согласно декларации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</si>
</sst>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_ ;[Red]\-#,##0.00\ "/>
    <numFmt numFmtId="165" formatCode="#,##0.0_ ;[Red]\-#,##0.0\ "/>
    <numFmt numFmtId="166" formatCode="#,##0_ ;[Red]\-#,##0\ "/>
    <numFmt numFmtId="167" formatCode="#,##0.00;[Red]\-#,##0.00;0.00"/>
    <numFmt numFmtId="168" formatCode="#,##0.00\ _₽"/>
  </numFmts>
  <fonts count="23" x14ac:knownFonts="1">
    <font>
      <sz val="11"/>
      <color theme="1"/>
      <name val="Calibri"/>
      <family val="2"/>
      <scheme val="minor"/>
    </font>
    <font>
      <sz val="11"/>
      <color theme="1"/>
      <name val="Calibri"/>
      <family val="2"/>
      <scheme val="minor"/>
    </font>
    <font>
      <b/>
      <sz val="18"/>
      <name val="Times New Roman"/>
      <family val="1"/>
      <charset val="204"/>
    </font>
    <font>
      <sz val="18"/>
      <name val="Times New Roman"/>
      <family val="1"/>
      <charset val="204"/>
    </font>
    <font>
      <u/>
      <sz val="11"/>
      <color theme="10"/>
      <name val="Calibri"/>
      <family val="2"/>
      <scheme val="minor"/>
    </font>
    <font>
      <sz val="12"/>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theme="1"/>
      <name val="Times New Roman"/>
      <family val="1"/>
      <charset val="204"/>
    </font>
    <font>
      <sz val="12"/>
      <color indexed="8"/>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sz val="14"/>
      <color theme="1"/>
      <name val="Times New Roman"/>
      <family val="1"/>
      <charset val="204"/>
    </font>
    <font>
      <b/>
      <sz val="12"/>
      <name val="Arial"/>
      <family val="2"/>
      <charset val="204"/>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ABF3CC"/>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6" fillId="0" borderId="0"/>
  </cellStyleXfs>
  <cellXfs count="130">
    <xf numFmtId="0" fontId="0" fillId="0" borderId="0" xfId="0"/>
    <xf numFmtId="164" fontId="3" fillId="0" borderId="0" xfId="0" applyNumberFormat="1" applyFont="1" applyFill="1" applyAlignment="1">
      <alignment vertical="center" wrapText="1"/>
    </xf>
    <xf numFmtId="0" fontId="3" fillId="0" borderId="0" xfId="0" applyFont="1" applyFill="1" applyAlignment="1">
      <alignment vertical="center" wrapText="1"/>
    </xf>
    <xf numFmtId="0" fontId="4" fillId="0" borderId="0" xfId="2" applyFill="1" applyAlignment="1">
      <alignment vertical="center" wrapText="1"/>
    </xf>
    <xf numFmtId="0" fontId="5" fillId="0" borderId="0" xfId="0" applyFont="1" applyFill="1" applyAlignment="1">
      <alignment vertical="center" wrapText="1"/>
    </xf>
    <xf numFmtId="165" fontId="6" fillId="0" borderId="0"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14"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164" fontId="8" fillId="0" borderId="3" xfId="0" applyNumberFormat="1"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165" fontId="8" fillId="2" borderId="3" xfId="0" applyNumberFormat="1" applyFont="1" applyFill="1" applyBorder="1" applyAlignment="1" applyProtection="1">
      <alignment vertical="center" wrapText="1"/>
    </xf>
    <xf numFmtId="0" fontId="10" fillId="0" borderId="0" xfId="0" applyFont="1" applyFill="1" applyBorder="1" applyAlignment="1">
      <alignment vertical="center" wrapText="1"/>
    </xf>
    <xf numFmtId="0" fontId="9" fillId="0" borderId="3" xfId="0" applyFont="1" applyFill="1" applyBorder="1" applyAlignment="1">
      <alignment horizontal="justify" wrapText="1"/>
    </xf>
    <xf numFmtId="164" fontId="9" fillId="0" borderId="3" xfId="0" applyNumberFormat="1" applyFont="1" applyFill="1" applyBorder="1" applyAlignment="1" applyProtection="1">
      <alignment vertical="center" wrapText="1"/>
    </xf>
    <xf numFmtId="165" fontId="9" fillId="2" borderId="3" xfId="0" applyNumberFormat="1" applyFont="1" applyFill="1" applyBorder="1" applyAlignment="1" applyProtection="1">
      <alignment vertical="center" wrapText="1"/>
    </xf>
    <xf numFmtId="164" fontId="9" fillId="2" borderId="3" xfId="0" applyNumberFormat="1" applyFont="1" applyFill="1" applyBorder="1" applyAlignment="1" applyProtection="1">
      <alignment vertical="center" wrapText="1"/>
    </xf>
    <xf numFmtId="165" fontId="9" fillId="0" borderId="3" xfId="0" applyNumberFormat="1" applyFont="1" applyFill="1" applyBorder="1" applyAlignment="1" applyProtection="1">
      <alignment vertical="center" wrapText="1"/>
    </xf>
    <xf numFmtId="165" fontId="10" fillId="0" borderId="3" xfId="0" applyNumberFormat="1" applyFont="1" applyFill="1" applyBorder="1" applyAlignment="1" applyProtection="1">
      <alignment horizontal="justify" vertical="center" wrapText="1"/>
    </xf>
    <xf numFmtId="0" fontId="10" fillId="4" borderId="0" xfId="0" applyFont="1" applyFill="1" applyBorder="1" applyAlignment="1">
      <alignment vertical="center" wrapText="1"/>
    </xf>
    <xf numFmtId="0" fontId="8" fillId="0" borderId="3" xfId="0" applyFont="1" applyFill="1" applyBorder="1" applyAlignment="1">
      <alignment horizontal="justify" wrapText="1"/>
    </xf>
    <xf numFmtId="0" fontId="10" fillId="2" borderId="0" xfId="0" applyFont="1" applyFill="1" applyBorder="1" applyAlignment="1">
      <alignment vertical="center" wrapText="1"/>
    </xf>
    <xf numFmtId="49" fontId="5" fillId="2" borderId="3"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4" fontId="9" fillId="2" borderId="3" xfId="0" applyNumberFormat="1" applyFont="1" applyFill="1" applyBorder="1" applyAlignment="1" applyProtection="1">
      <alignment vertical="center" wrapText="1"/>
    </xf>
    <xf numFmtId="0" fontId="9" fillId="2" borderId="3" xfId="0" applyFont="1" applyFill="1" applyBorder="1" applyAlignment="1">
      <alignment horizontal="justify" wrapText="1"/>
    </xf>
    <xf numFmtId="164" fontId="10" fillId="2" borderId="0" xfId="0" applyNumberFormat="1" applyFont="1" applyFill="1" applyBorder="1" applyAlignment="1">
      <alignment vertical="center" wrapText="1"/>
    </xf>
    <xf numFmtId="0" fontId="8" fillId="6" borderId="3" xfId="0" applyFont="1" applyFill="1" applyBorder="1" applyAlignment="1">
      <alignment horizontal="justify" wrapText="1"/>
    </xf>
    <xf numFmtId="164"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horizontal="justify" vertical="center" wrapText="1"/>
    </xf>
    <xf numFmtId="164" fontId="5" fillId="6" borderId="0" xfId="0" applyNumberFormat="1" applyFont="1" applyFill="1" applyAlignment="1">
      <alignment vertical="center" wrapText="1"/>
    </xf>
    <xf numFmtId="0" fontId="5" fillId="6" borderId="0" xfId="0" applyFont="1" applyFill="1" applyAlignment="1">
      <alignment vertical="center" wrapText="1"/>
    </xf>
    <xf numFmtId="165" fontId="9" fillId="0" borderId="3" xfId="0" applyNumberFormat="1" applyFont="1" applyFill="1" applyBorder="1" applyAlignment="1" applyProtection="1">
      <alignment horizontal="justify" vertical="center" wrapText="1"/>
    </xf>
    <xf numFmtId="164" fontId="5" fillId="0" borderId="0" xfId="0" applyNumberFormat="1" applyFont="1" applyFill="1" applyAlignment="1">
      <alignment vertical="center" wrapText="1"/>
    </xf>
    <xf numFmtId="0" fontId="5" fillId="0" borderId="0" xfId="0" applyFont="1" applyFill="1" applyBorder="1" applyAlignment="1">
      <alignment vertical="center" wrapText="1"/>
    </xf>
    <xf numFmtId="0" fontId="13" fillId="2" borderId="0" xfId="0" applyFont="1" applyFill="1" applyBorder="1" applyAlignment="1">
      <alignment horizontal="justify" wrapText="1"/>
    </xf>
    <xf numFmtId="164" fontId="14" fillId="2" borderId="0" xfId="0" applyNumberFormat="1" applyFont="1" applyFill="1" applyBorder="1" applyAlignment="1">
      <alignment horizontal="justify" wrapText="1"/>
    </xf>
    <xf numFmtId="164" fontId="13" fillId="2" borderId="0" xfId="0" applyNumberFormat="1" applyFont="1" applyFill="1" applyBorder="1" applyAlignment="1">
      <alignment horizontal="justify" wrapText="1"/>
    </xf>
    <xf numFmtId="165" fontId="13" fillId="2" borderId="0" xfId="0" applyNumberFormat="1" applyFont="1" applyFill="1" applyBorder="1" applyAlignment="1">
      <alignment horizontal="justify" wrapText="1"/>
    </xf>
    <xf numFmtId="164" fontId="15" fillId="0" borderId="0" xfId="0" applyNumberFormat="1" applyFont="1" applyFill="1" applyBorder="1" applyAlignment="1" applyProtection="1">
      <alignment vertical="center" wrapText="1"/>
    </xf>
    <xf numFmtId="167" fontId="17" fillId="0" borderId="0" xfId="3" applyNumberFormat="1" applyFont="1" applyFill="1" applyBorder="1" applyAlignment="1" applyProtection="1">
      <protection hidden="1"/>
    </xf>
    <xf numFmtId="167" fontId="18" fillId="0" borderId="0" xfId="3" applyNumberFormat="1" applyFont="1" applyFill="1" applyBorder="1" applyAlignment="1" applyProtection="1">
      <protection hidden="1"/>
    </xf>
    <xf numFmtId="165" fontId="14" fillId="2" borderId="0" xfId="0" applyNumberFormat="1" applyFont="1" applyFill="1" applyBorder="1" applyAlignment="1">
      <alignment horizontal="justify" wrapText="1"/>
    </xf>
    <xf numFmtId="164" fontId="19" fillId="2" borderId="0" xfId="0" applyNumberFormat="1" applyFont="1" applyFill="1" applyAlignment="1">
      <alignment vertical="center" wrapText="1"/>
    </xf>
    <xf numFmtId="0" fontId="20" fillId="2" borderId="0" xfId="0" applyFont="1" applyFill="1" applyBorder="1" applyAlignment="1">
      <alignment vertical="center" wrapText="1"/>
    </xf>
    <xf numFmtId="0" fontId="9" fillId="0" borderId="0" xfId="0" applyFont="1" applyFill="1" applyBorder="1" applyAlignment="1">
      <alignment horizontal="center" wrapText="1"/>
    </xf>
    <xf numFmtId="164" fontId="8" fillId="0" borderId="7" xfId="0" applyNumberFormat="1" applyFont="1" applyFill="1" applyBorder="1" applyAlignment="1">
      <alignment horizontal="center" wrapText="1"/>
    </xf>
    <xf numFmtId="165" fontId="8" fillId="0" borderId="7"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5" fillId="4" borderId="0" xfId="0" applyNumberFormat="1" applyFont="1" applyFill="1" applyAlignment="1">
      <alignment vertic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5" fontId="9" fillId="2" borderId="0" xfId="0" applyNumberFormat="1" applyFont="1" applyFill="1" applyBorder="1" applyAlignment="1">
      <alignment horizontal="justify" wrapText="1"/>
    </xf>
    <xf numFmtId="165" fontId="8" fillId="0" borderId="0" xfId="0" applyNumberFormat="1" applyFont="1" applyFill="1" applyBorder="1" applyAlignment="1" applyProtection="1">
      <alignment vertical="center" wrapText="1"/>
    </xf>
    <xf numFmtId="164" fontId="9" fillId="2" borderId="0" xfId="0" applyNumberFormat="1" applyFont="1" applyFill="1" applyBorder="1" applyAlignment="1">
      <alignment horizontal="center" wrapText="1"/>
    </xf>
    <xf numFmtId="164" fontId="5" fillId="2" borderId="0" xfId="0" applyNumberFormat="1" applyFont="1" applyFill="1" applyAlignment="1">
      <alignment vertical="center" wrapText="1"/>
    </xf>
    <xf numFmtId="0" fontId="9" fillId="0" borderId="0" xfId="0" applyFont="1" applyFill="1" applyAlignment="1">
      <alignment vertical="center" wrapText="1"/>
    </xf>
    <xf numFmtId="165" fontId="5" fillId="0" borderId="0" xfId="0" applyNumberFormat="1" applyFont="1" applyFill="1" applyAlignment="1">
      <alignment vertical="center" wrapText="1"/>
    </xf>
    <xf numFmtId="0" fontId="5" fillId="0" borderId="0" xfId="0" applyFont="1" applyFill="1" applyAlignment="1">
      <alignment horizontal="justify" vertical="center" wrapText="1"/>
    </xf>
    <xf numFmtId="0" fontId="9" fillId="0" borderId="0" xfId="0" applyFont="1" applyFill="1" applyBorder="1" applyAlignment="1" applyProtection="1">
      <alignment wrapText="1"/>
    </xf>
    <xf numFmtId="168" fontId="9" fillId="0" borderId="0" xfId="1" applyNumberFormat="1" applyFont="1" applyFill="1" applyBorder="1" applyAlignment="1" applyProtection="1">
      <alignment vertical="center" wrapText="1"/>
    </xf>
    <xf numFmtId="0" fontId="9" fillId="0" borderId="0" xfId="0" applyFont="1" applyFill="1" applyBorder="1" applyAlignment="1" applyProtection="1"/>
    <xf numFmtId="165" fontId="9" fillId="0" borderId="0" xfId="0" applyNumberFormat="1" applyFont="1" applyFill="1" applyBorder="1" applyAlignment="1" applyProtection="1">
      <alignment vertical="center" wrapText="1"/>
    </xf>
    <xf numFmtId="165" fontId="21" fillId="0" borderId="0" xfId="0" applyNumberFormat="1" applyFont="1" applyFill="1" applyBorder="1" applyAlignment="1" applyProtection="1">
      <alignment horizontal="left" vertical="top" wrapText="1"/>
    </xf>
    <xf numFmtId="165"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9" fillId="0" borderId="0" xfId="0" applyFont="1" applyFill="1" applyBorder="1" applyAlignment="1" applyProtection="1">
      <alignment horizontal="center" wrapText="1"/>
    </xf>
    <xf numFmtId="0" fontId="5" fillId="0" borderId="0" xfId="0" applyFont="1" applyFill="1" applyAlignment="1" applyProtection="1">
      <alignment vertical="center" wrapText="1"/>
    </xf>
    <xf numFmtId="0" fontId="9" fillId="0" borderId="0" xfId="0" applyFont="1" applyFill="1" applyAlignment="1" applyProtection="1">
      <alignment vertical="center" wrapText="1"/>
    </xf>
    <xf numFmtId="165" fontId="5" fillId="0" borderId="0" xfId="0" applyNumberFormat="1" applyFont="1" applyFill="1" applyAlignment="1" applyProtection="1">
      <alignment vertical="center" wrapText="1"/>
    </xf>
    <xf numFmtId="165" fontId="11" fillId="0" borderId="0" xfId="0" applyNumberFormat="1" applyFont="1" applyFill="1" applyAlignment="1" applyProtection="1">
      <alignment horizontal="left" vertical="top"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0" fontId="11" fillId="0" borderId="0" xfId="0" applyFont="1" applyFill="1" applyAlignment="1" applyProtection="1">
      <alignment horizontal="left" vertical="top" wrapText="1"/>
    </xf>
    <xf numFmtId="0" fontId="9" fillId="0" borderId="0" xfId="0" applyFont="1" applyFill="1" applyAlignment="1" applyProtection="1">
      <alignment wrapText="1"/>
    </xf>
    <xf numFmtId="165" fontId="11" fillId="0" borderId="0" xfId="0" applyNumberFormat="1" applyFont="1" applyFill="1" applyAlignment="1" applyProtection="1">
      <alignment vertical="center" wrapText="1"/>
    </xf>
    <xf numFmtId="0" fontId="5" fillId="0" borderId="0" xfId="0" applyFont="1" applyFill="1" applyAlignment="1">
      <alignment horizontal="left" vertical="center" wrapText="1"/>
    </xf>
    <xf numFmtId="167" fontId="22" fillId="0" borderId="0" xfId="3" applyNumberFormat="1" applyFont="1" applyFill="1" applyBorder="1" applyAlignment="1" applyProtection="1">
      <protection hidden="1"/>
    </xf>
    <xf numFmtId="164" fontId="9" fillId="2" borderId="0" xfId="0" applyNumberFormat="1" applyFont="1" applyFill="1" applyBorder="1" applyAlignment="1" applyProtection="1">
      <alignment vertical="center" wrapText="1"/>
    </xf>
    <xf numFmtId="0" fontId="8" fillId="2" borderId="3" xfId="0" applyFont="1" applyFill="1" applyBorder="1" applyAlignment="1">
      <alignment horizontal="justify" wrapText="1"/>
    </xf>
    <xf numFmtId="0" fontId="8" fillId="2" borderId="3" xfId="0" applyFont="1" applyFill="1" applyBorder="1" applyAlignment="1">
      <alignment horizontal="justify" vertical="center" wrapText="1"/>
    </xf>
    <xf numFmtId="165" fontId="8" fillId="0" borderId="3" xfId="0" applyNumberFormat="1" applyFont="1" applyFill="1" applyBorder="1" applyAlignment="1">
      <alignment horizontal="center" vertical="center" wrapText="1"/>
    </xf>
    <xf numFmtId="165" fontId="7" fillId="0" borderId="1" xfId="0" applyNumberFormat="1" applyFont="1" applyFill="1" applyBorder="1" applyAlignment="1">
      <alignment horizontal="right" vertical="center" wrapText="1"/>
    </xf>
    <xf numFmtId="165" fontId="8" fillId="0" borderId="2" xfId="0" applyNumberFormat="1" applyFont="1" applyFill="1" applyBorder="1" applyAlignment="1">
      <alignment horizontal="center" vertical="center" wrapText="1"/>
    </xf>
    <xf numFmtId="0" fontId="9" fillId="0" borderId="0" xfId="0" applyFont="1" applyFill="1" applyAlignment="1">
      <alignment horizontal="left" vertical="center" wrapText="1"/>
    </xf>
    <xf numFmtId="0" fontId="2" fillId="0" borderId="0" xfId="0" applyFont="1" applyFill="1" applyAlignment="1">
      <alignment horizontal="center" vertical="center" wrapText="1"/>
    </xf>
    <xf numFmtId="165" fontId="7"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9" fillId="3" borderId="4"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165" fontId="11" fillId="2" borderId="2" xfId="0" applyNumberFormat="1" applyFont="1" applyFill="1" applyBorder="1" applyAlignment="1" applyProtection="1">
      <alignment horizontal="left" vertical="center" wrapText="1"/>
    </xf>
    <xf numFmtId="165" fontId="11" fillId="2" borderId="6" xfId="0" applyNumberFormat="1" applyFont="1" applyFill="1" applyBorder="1" applyAlignment="1" applyProtection="1">
      <alignment horizontal="left" vertical="center" wrapText="1"/>
    </xf>
    <xf numFmtId="165" fontId="11" fillId="2" borderId="7" xfId="0" applyNumberFormat="1" applyFont="1" applyFill="1" applyBorder="1" applyAlignment="1" applyProtection="1">
      <alignment horizontal="left" vertical="center" wrapText="1"/>
    </xf>
    <xf numFmtId="165" fontId="5" fillId="2" borderId="2" xfId="0" applyNumberFormat="1" applyFont="1" applyFill="1" applyBorder="1" applyAlignment="1" applyProtection="1">
      <alignment horizontal="left" vertical="center" wrapText="1"/>
    </xf>
    <xf numFmtId="165" fontId="5" fillId="2" borderId="6" xfId="0" applyNumberFormat="1" applyFont="1" applyFill="1" applyBorder="1" applyAlignment="1" applyProtection="1">
      <alignment horizontal="left" vertical="center" wrapText="1"/>
    </xf>
    <xf numFmtId="165" fontId="5" fillId="2" borderId="7" xfId="0" applyNumberFormat="1" applyFont="1" applyFill="1" applyBorder="1" applyAlignment="1" applyProtection="1">
      <alignment horizontal="left" vertical="center" wrapText="1"/>
    </xf>
    <xf numFmtId="0" fontId="9" fillId="0" borderId="8" xfId="0" applyFont="1" applyFill="1" applyBorder="1" applyAlignment="1">
      <alignment horizontal="left" vertical="center" wrapText="1"/>
    </xf>
    <xf numFmtId="49" fontId="5" fillId="2" borderId="2" xfId="0" applyNumberFormat="1" applyFont="1" applyFill="1" applyBorder="1" applyAlignment="1" applyProtection="1">
      <alignment horizontal="left" vertical="top" wrapText="1"/>
    </xf>
    <xf numFmtId="49" fontId="5" fillId="2" borderId="6" xfId="0" applyNumberFormat="1" applyFont="1" applyFill="1" applyBorder="1" applyAlignment="1" applyProtection="1">
      <alignment horizontal="left" vertical="top" wrapText="1"/>
    </xf>
    <xf numFmtId="49" fontId="5" fillId="2" borderId="7" xfId="0" applyNumberFormat="1" applyFont="1" applyFill="1" applyBorder="1" applyAlignment="1" applyProtection="1">
      <alignment horizontal="left" vertical="top" wrapText="1"/>
    </xf>
    <xf numFmtId="165" fontId="12" fillId="2" borderId="2" xfId="0" applyNumberFormat="1" applyFont="1" applyFill="1" applyBorder="1" applyAlignment="1" applyProtection="1">
      <alignment horizontal="left" vertical="top" wrapText="1"/>
    </xf>
    <xf numFmtId="165" fontId="12" fillId="2" borderId="6" xfId="0" applyNumberFormat="1" applyFont="1" applyFill="1" applyBorder="1" applyAlignment="1" applyProtection="1">
      <alignment horizontal="left" vertical="top" wrapText="1"/>
    </xf>
    <xf numFmtId="165" fontId="12" fillId="2" borderId="7" xfId="0" applyNumberFormat="1" applyFont="1" applyFill="1" applyBorder="1" applyAlignment="1" applyProtection="1">
      <alignment horizontal="left" vertical="top" wrapText="1"/>
    </xf>
    <xf numFmtId="0" fontId="9" fillId="0" borderId="0" xfId="0" applyFont="1" applyFill="1" applyAlignment="1">
      <alignment horizontal="left" vertical="center" wrapText="1"/>
    </xf>
    <xf numFmtId="165" fontId="5" fillId="2" borderId="2" xfId="0" applyNumberFormat="1" applyFont="1" applyFill="1" applyBorder="1" applyAlignment="1" applyProtection="1">
      <alignment horizontal="left" vertical="top" wrapText="1"/>
    </xf>
    <xf numFmtId="165" fontId="5" fillId="2" borderId="6" xfId="0" applyNumberFormat="1" applyFont="1" applyFill="1" applyBorder="1" applyAlignment="1" applyProtection="1">
      <alignment horizontal="left" vertical="top" wrapText="1"/>
    </xf>
    <xf numFmtId="165" fontId="5" fillId="2" borderId="7" xfId="0" applyNumberFormat="1" applyFont="1" applyFill="1" applyBorder="1" applyAlignment="1" applyProtection="1">
      <alignment horizontal="left" vertical="top" wrapText="1"/>
    </xf>
    <xf numFmtId="165" fontId="5" fillId="2" borderId="2" xfId="0" applyNumberFormat="1" applyFont="1" applyFill="1" applyBorder="1" applyAlignment="1" applyProtection="1">
      <alignment horizontal="justify" vertical="top" wrapText="1"/>
    </xf>
    <xf numFmtId="165" fontId="5" fillId="2" borderId="6" xfId="0" applyNumberFormat="1" applyFont="1" applyFill="1" applyBorder="1" applyAlignment="1" applyProtection="1">
      <alignment horizontal="justify" vertical="top" wrapText="1"/>
    </xf>
    <xf numFmtId="165" fontId="5" fillId="2" borderId="7" xfId="0" applyNumberFormat="1" applyFont="1" applyFill="1" applyBorder="1" applyAlignment="1" applyProtection="1">
      <alignment horizontal="justify" vertical="top" wrapText="1"/>
    </xf>
    <xf numFmtId="0" fontId="9"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cellXfs>
  <cellStyles count="4">
    <cellStyle name="Гиперссылка" xfId="2" builtinId="8"/>
    <cellStyle name="Обычный" xfId="0" builtinId="0"/>
    <cellStyle name="Обычный 2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CC"/>
  </sheetPr>
  <dimension ref="A1:BJ111"/>
  <sheetViews>
    <sheetView tabSelected="1" view="pageBreakPreview" zoomScale="61" zoomScaleNormal="70" zoomScaleSheetLayoutView="61" workbookViewId="0">
      <pane ySplit="5" topLeftCell="A6" activePane="bottomLeft" state="frozen"/>
      <selection pane="bottomLeft" activeCell="F13" sqref="F13"/>
    </sheetView>
  </sheetViews>
  <sheetFormatPr defaultColWidth="9.140625" defaultRowHeight="15.75" x14ac:dyDescent="0.25"/>
  <cols>
    <col min="1" max="1" width="45.42578125" style="64" customWidth="1"/>
    <col min="2" max="2" width="18.85546875" style="64" customWidth="1"/>
    <col min="3" max="3" width="17.7109375" style="64" customWidth="1"/>
    <col min="4" max="4" width="19.140625" style="64" customWidth="1"/>
    <col min="5" max="5" width="18.42578125" style="64" customWidth="1"/>
    <col min="6" max="7" width="15.140625" style="64" customWidth="1"/>
    <col min="8" max="8" width="16.140625" style="4" customWidth="1"/>
    <col min="9" max="9" width="17.140625" style="64" customWidth="1"/>
    <col min="10" max="10" width="16.140625" style="4" customWidth="1"/>
    <col min="11" max="11" width="16.42578125" style="64" customWidth="1"/>
    <col min="12" max="12" width="16.140625" style="4" customWidth="1"/>
    <col min="13" max="13" width="17.28515625" style="64" customWidth="1"/>
    <col min="14" max="14" width="16.140625" style="4" customWidth="1"/>
    <col min="15" max="15" width="16.7109375" style="64" customWidth="1"/>
    <col min="16" max="16" width="16.140625" style="4" customWidth="1"/>
    <col min="17" max="17" width="19" style="64" customWidth="1"/>
    <col min="18" max="18" width="16.140625" style="4" customWidth="1"/>
    <col min="19" max="19" width="18.42578125" style="64" customWidth="1"/>
    <col min="20" max="20" width="18.85546875" style="63" customWidth="1"/>
    <col min="21" max="21" width="17" style="64" customWidth="1"/>
    <col min="22" max="22" width="16.140625" style="63" customWidth="1"/>
    <col min="23" max="23" width="15.140625" style="64" customWidth="1"/>
    <col min="24" max="24" width="16.140625" style="63" customWidth="1"/>
    <col min="25" max="25" width="15.140625" style="64" customWidth="1"/>
    <col min="26" max="26" width="16.140625" style="63" customWidth="1"/>
    <col min="27" max="27" width="15.140625" style="64" customWidth="1"/>
    <col min="28" max="28" width="16.140625" style="63" customWidth="1"/>
    <col min="29" max="29" width="15.140625" style="64" customWidth="1"/>
    <col min="30" max="30" width="16.140625" style="63" customWidth="1"/>
    <col min="31" max="31" width="15.140625" style="64" customWidth="1"/>
    <col min="32" max="32" width="128.7109375" style="64" customWidth="1"/>
    <col min="33" max="33" width="17.5703125" style="4" bestFit="1" customWidth="1"/>
    <col min="34" max="35" width="15.85546875" style="4" bestFit="1" customWidth="1"/>
    <col min="36" max="36" width="10.5703125" style="4" bestFit="1" customWidth="1"/>
    <col min="37" max="16384" width="9.140625" style="4"/>
  </cols>
  <sheetData>
    <row r="1" spans="1:36" ht="23.25" customHeight="1" x14ac:dyDescent="0.25">
      <c r="A1" s="91" t="s">
        <v>0</v>
      </c>
      <c r="B1" s="91"/>
      <c r="C1" s="91"/>
      <c r="D1" s="91"/>
      <c r="E1" s="91"/>
      <c r="F1" s="91"/>
      <c r="G1" s="91"/>
      <c r="H1" s="91"/>
      <c r="I1" s="91"/>
      <c r="J1" s="91"/>
      <c r="K1" s="91"/>
      <c r="L1" s="91"/>
      <c r="M1" s="91"/>
      <c r="N1" s="91"/>
      <c r="O1" s="91"/>
      <c r="P1" s="91"/>
      <c r="Q1" s="91"/>
      <c r="R1" s="91"/>
      <c r="S1" s="91"/>
      <c r="T1" s="91"/>
      <c r="U1" s="91"/>
      <c r="V1" s="91"/>
      <c r="W1" s="1"/>
      <c r="X1" s="1"/>
      <c r="Y1" s="1"/>
      <c r="Z1" s="2"/>
      <c r="AA1" s="1"/>
      <c r="AB1" s="1"/>
      <c r="AC1" s="2"/>
      <c r="AD1" s="2"/>
      <c r="AE1" s="1"/>
      <c r="AF1" s="2"/>
      <c r="AG1" s="3" t="s">
        <v>1</v>
      </c>
    </row>
    <row r="2" spans="1:36" ht="20.25" customHeight="1" x14ac:dyDescent="0.25">
      <c r="A2" s="91" t="s">
        <v>2</v>
      </c>
      <c r="B2" s="91"/>
      <c r="C2" s="91"/>
      <c r="D2" s="91"/>
      <c r="E2" s="91"/>
      <c r="F2" s="91"/>
      <c r="G2" s="91"/>
      <c r="H2" s="91"/>
      <c r="I2" s="91"/>
      <c r="J2" s="91"/>
      <c r="K2" s="91"/>
      <c r="L2" s="91"/>
      <c r="M2" s="91"/>
      <c r="N2" s="91"/>
      <c r="O2" s="91"/>
      <c r="P2" s="91"/>
      <c r="Q2" s="91"/>
      <c r="R2" s="91"/>
      <c r="S2" s="91"/>
      <c r="T2" s="91"/>
      <c r="U2" s="91"/>
      <c r="V2" s="91"/>
      <c r="W2" s="5"/>
      <c r="X2" s="6"/>
      <c r="Y2" s="5"/>
      <c r="Z2" s="6"/>
      <c r="AA2" s="5"/>
      <c r="AB2" s="7"/>
      <c r="AC2" s="7"/>
      <c r="AD2" s="92"/>
      <c r="AE2" s="92"/>
      <c r="AF2" s="88" t="s">
        <v>3</v>
      </c>
    </row>
    <row r="3" spans="1:36" s="8" customFormat="1" ht="43.5" customHeight="1" x14ac:dyDescent="0.25">
      <c r="A3" s="93" t="s">
        <v>4</v>
      </c>
      <c r="B3" s="87" t="s">
        <v>5</v>
      </c>
      <c r="C3" s="87" t="s">
        <v>5</v>
      </c>
      <c r="D3" s="87" t="s">
        <v>6</v>
      </c>
      <c r="E3" s="87" t="s">
        <v>7</v>
      </c>
      <c r="F3" s="95" t="s">
        <v>8</v>
      </c>
      <c r="G3" s="95"/>
      <c r="H3" s="96" t="s">
        <v>9</v>
      </c>
      <c r="I3" s="97"/>
      <c r="J3" s="96" t="s">
        <v>10</v>
      </c>
      <c r="K3" s="97"/>
      <c r="L3" s="96" t="s">
        <v>11</v>
      </c>
      <c r="M3" s="97"/>
      <c r="N3" s="96" t="s">
        <v>12</v>
      </c>
      <c r="O3" s="97"/>
      <c r="P3" s="96" t="s">
        <v>13</v>
      </c>
      <c r="Q3" s="97"/>
      <c r="R3" s="96" t="s">
        <v>14</v>
      </c>
      <c r="S3" s="97"/>
      <c r="T3" s="96" t="s">
        <v>15</v>
      </c>
      <c r="U3" s="97"/>
      <c r="V3" s="96" t="s">
        <v>16</v>
      </c>
      <c r="W3" s="97"/>
      <c r="X3" s="96" t="s">
        <v>17</v>
      </c>
      <c r="Y3" s="97"/>
      <c r="Z3" s="96" t="s">
        <v>18</v>
      </c>
      <c r="AA3" s="97"/>
      <c r="AB3" s="96" t="s">
        <v>19</v>
      </c>
      <c r="AC3" s="97"/>
      <c r="AD3" s="96" t="s">
        <v>20</v>
      </c>
      <c r="AE3" s="97"/>
      <c r="AF3" s="89" t="s">
        <v>21</v>
      </c>
    </row>
    <row r="4" spans="1:36" s="9" customFormat="1" ht="60" customHeight="1" x14ac:dyDescent="0.25">
      <c r="A4" s="94"/>
      <c r="B4" s="11" t="s">
        <v>39</v>
      </c>
      <c r="C4" s="10">
        <v>44256</v>
      </c>
      <c r="D4" s="10">
        <v>44256</v>
      </c>
      <c r="E4" s="10">
        <v>44256</v>
      </c>
      <c r="F4" s="11" t="s">
        <v>22</v>
      </c>
      <c r="G4" s="11" t="s">
        <v>23</v>
      </c>
      <c r="H4" s="11" t="s">
        <v>24</v>
      </c>
      <c r="I4" s="11" t="s">
        <v>25</v>
      </c>
      <c r="J4" s="11" t="s">
        <v>24</v>
      </c>
      <c r="K4" s="11" t="s">
        <v>25</v>
      </c>
      <c r="L4" s="11" t="s">
        <v>24</v>
      </c>
      <c r="M4" s="11" t="s">
        <v>25</v>
      </c>
      <c r="N4" s="11" t="s">
        <v>24</v>
      </c>
      <c r="O4" s="11" t="s">
        <v>25</v>
      </c>
      <c r="P4" s="11" t="s">
        <v>24</v>
      </c>
      <c r="Q4" s="11" t="s">
        <v>25</v>
      </c>
      <c r="R4" s="11" t="s">
        <v>24</v>
      </c>
      <c r="S4" s="11" t="s">
        <v>25</v>
      </c>
      <c r="T4" s="11" t="s">
        <v>24</v>
      </c>
      <c r="U4" s="11" t="s">
        <v>25</v>
      </c>
      <c r="V4" s="11" t="s">
        <v>24</v>
      </c>
      <c r="W4" s="11" t="s">
        <v>25</v>
      </c>
      <c r="X4" s="11" t="s">
        <v>24</v>
      </c>
      <c r="Y4" s="11" t="s">
        <v>25</v>
      </c>
      <c r="Z4" s="11" t="s">
        <v>24</v>
      </c>
      <c r="AA4" s="11" t="s">
        <v>25</v>
      </c>
      <c r="AB4" s="11" t="s">
        <v>24</v>
      </c>
      <c r="AC4" s="11" t="s">
        <v>25</v>
      </c>
      <c r="AD4" s="11" t="s">
        <v>24</v>
      </c>
      <c r="AE4" s="11" t="s">
        <v>25</v>
      </c>
      <c r="AF4" s="87"/>
    </row>
    <row r="5" spans="1:36" s="13" customFormat="1" ht="24.75" customHeight="1" x14ac:dyDescent="0.25">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c r="AC5" s="12">
        <v>29</v>
      </c>
      <c r="AD5" s="12">
        <v>30</v>
      </c>
      <c r="AE5" s="12">
        <v>31</v>
      </c>
      <c r="AF5" s="12">
        <v>32</v>
      </c>
    </row>
    <row r="6" spans="1:36" s="13" customFormat="1" ht="45.75" customHeight="1" x14ac:dyDescent="0.25">
      <c r="A6" s="104" t="s">
        <v>40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6"/>
      <c r="AC6" s="105"/>
      <c r="AD6" s="106"/>
      <c r="AE6" s="107"/>
      <c r="AF6" s="12"/>
    </row>
    <row r="7" spans="1:36" s="26" customFormat="1" ht="18.75" x14ac:dyDescent="0.25">
      <c r="A7" s="86" t="s">
        <v>26</v>
      </c>
      <c r="B7" s="15">
        <f>SUM(B8:B11)</f>
        <v>55291.3</v>
      </c>
      <c r="C7" s="15">
        <f>SUM(C8:C11)</f>
        <v>15561.7</v>
      </c>
      <c r="D7" s="15">
        <f>SUM(D8:D11)</f>
        <v>15561.7</v>
      </c>
      <c r="E7" s="15">
        <f>SUM(E8:E11)</f>
        <v>14070.880000000001</v>
      </c>
      <c r="F7" s="16">
        <f t="shared" ref="F7:F94" si="0">IF(B7=0,0, E7/B7*100)</f>
        <v>25.448632967573559</v>
      </c>
      <c r="G7" s="16">
        <f t="shared" ref="G7:G94" si="1">IF(C7=0,0, E7/C7*100)</f>
        <v>90.419941266057052</v>
      </c>
      <c r="H7" s="15">
        <f t="shared" ref="H7:AE7" si="2">SUM(H8:H11)</f>
        <v>6056.2</v>
      </c>
      <c r="I7" s="15">
        <f>SUM(I8:I11)</f>
        <v>3437.71</v>
      </c>
      <c r="J7" s="15">
        <f t="shared" si="2"/>
        <v>9505.5</v>
      </c>
      <c r="K7" s="15">
        <f>SUM(K8:K11)</f>
        <v>10633.17</v>
      </c>
      <c r="L7" s="15">
        <f t="shared" si="2"/>
        <v>4343.1000000000004</v>
      </c>
      <c r="M7" s="15">
        <f t="shared" si="2"/>
        <v>0</v>
      </c>
      <c r="N7" s="15">
        <f t="shared" si="2"/>
        <v>3517.4</v>
      </c>
      <c r="O7" s="15">
        <f t="shared" si="2"/>
        <v>0</v>
      </c>
      <c r="P7" s="15">
        <f t="shared" si="2"/>
        <v>3091.1</v>
      </c>
      <c r="Q7" s="15">
        <f t="shared" si="2"/>
        <v>0</v>
      </c>
      <c r="R7" s="15">
        <f t="shared" si="2"/>
        <v>3026.3</v>
      </c>
      <c r="S7" s="15">
        <f t="shared" si="2"/>
        <v>0</v>
      </c>
      <c r="T7" s="15">
        <f t="shared" si="2"/>
        <v>3246.6</v>
      </c>
      <c r="U7" s="15">
        <f t="shared" si="2"/>
        <v>0</v>
      </c>
      <c r="V7" s="15">
        <f t="shared" si="2"/>
        <v>2553.8000000000002</v>
      </c>
      <c r="W7" s="15">
        <f t="shared" si="2"/>
        <v>0</v>
      </c>
      <c r="X7" s="15">
        <f t="shared" si="2"/>
        <v>2645.7</v>
      </c>
      <c r="Y7" s="15">
        <f t="shared" si="2"/>
        <v>0</v>
      </c>
      <c r="Z7" s="15">
        <f t="shared" si="2"/>
        <v>4613</v>
      </c>
      <c r="AA7" s="15">
        <f t="shared" si="2"/>
        <v>0</v>
      </c>
      <c r="AB7" s="15">
        <f t="shared" si="2"/>
        <v>4417.1000000000004</v>
      </c>
      <c r="AC7" s="15">
        <f t="shared" si="2"/>
        <v>0</v>
      </c>
      <c r="AD7" s="15">
        <f t="shared" si="2"/>
        <v>8275.5</v>
      </c>
      <c r="AE7" s="15">
        <f t="shared" si="2"/>
        <v>0</v>
      </c>
      <c r="AF7" s="108" t="s">
        <v>56</v>
      </c>
    </row>
    <row r="8" spans="1:36" s="26" customFormat="1" ht="50.25" customHeight="1" x14ac:dyDescent="0.3">
      <c r="A8" s="30" t="s">
        <v>27</v>
      </c>
      <c r="B8" s="21">
        <f>H8+J8+L8+N8+P8+R8+T8+V8+X8+Z8+AB8+AD8</f>
        <v>0</v>
      </c>
      <c r="C8" s="21">
        <f>H8+J8</f>
        <v>0</v>
      </c>
      <c r="D8" s="21">
        <f>E8</f>
        <v>0</v>
      </c>
      <c r="E8" s="21">
        <f>I8+K8+M8+O8+Q8+S8+U8+W8+Y8+AA8+AC8+AE8</f>
        <v>0</v>
      </c>
      <c r="F8" s="20">
        <f t="shared" si="0"/>
        <v>0</v>
      </c>
      <c r="G8" s="20">
        <f t="shared" si="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109"/>
    </row>
    <row r="9" spans="1:36" s="26" customFormat="1" ht="50.25" customHeight="1" x14ac:dyDescent="0.3">
      <c r="A9" s="30" t="s">
        <v>28</v>
      </c>
      <c r="B9" s="21">
        <f>H9+J9+L9+N9+P9+R9+T9+V9+X9+Z9+AB9+AD9</f>
        <v>55291.3</v>
      </c>
      <c r="C9" s="21">
        <f>H9+J9</f>
        <v>15561.7</v>
      </c>
      <c r="D9" s="21">
        <f>C9</f>
        <v>15561.7</v>
      </c>
      <c r="E9" s="21">
        <f>I9+K9+M9+O9+Q9+S9+U9+W9+Y9+AA9+AC9+AE9</f>
        <v>14070.880000000001</v>
      </c>
      <c r="F9" s="20">
        <f t="shared" si="0"/>
        <v>25.448632967573559</v>
      </c>
      <c r="G9" s="20">
        <f t="shared" si="1"/>
        <v>90.419941266057052</v>
      </c>
      <c r="H9" s="21">
        <v>6056.2</v>
      </c>
      <c r="I9" s="21">
        <v>3437.71</v>
      </c>
      <c r="J9" s="21">
        <v>9505.5</v>
      </c>
      <c r="K9" s="21">
        <v>10633.17</v>
      </c>
      <c r="L9" s="21">
        <v>4343.1000000000004</v>
      </c>
      <c r="M9" s="21">
        <v>0</v>
      </c>
      <c r="N9" s="21">
        <v>3517.4</v>
      </c>
      <c r="O9" s="21">
        <v>0</v>
      </c>
      <c r="P9" s="21">
        <v>3091.1</v>
      </c>
      <c r="Q9" s="21">
        <v>0</v>
      </c>
      <c r="R9" s="21">
        <v>3026.3</v>
      </c>
      <c r="S9" s="21">
        <v>0</v>
      </c>
      <c r="T9" s="21">
        <v>3246.6</v>
      </c>
      <c r="U9" s="21">
        <v>0</v>
      </c>
      <c r="V9" s="21">
        <v>2553.8000000000002</v>
      </c>
      <c r="W9" s="21">
        <v>0</v>
      </c>
      <c r="X9" s="21">
        <v>2645.7</v>
      </c>
      <c r="Y9" s="21">
        <v>0</v>
      </c>
      <c r="Z9" s="21">
        <v>4613</v>
      </c>
      <c r="AA9" s="21">
        <v>0</v>
      </c>
      <c r="AB9" s="21">
        <v>4417.1000000000004</v>
      </c>
      <c r="AC9" s="21">
        <v>0</v>
      </c>
      <c r="AD9" s="21">
        <v>8275.5</v>
      </c>
      <c r="AE9" s="21">
        <v>0</v>
      </c>
      <c r="AF9" s="109"/>
    </row>
    <row r="10" spans="1:36" s="26" customFormat="1" ht="50.25" customHeight="1" x14ac:dyDescent="0.3">
      <c r="A10" s="30" t="s">
        <v>29</v>
      </c>
      <c r="B10" s="21">
        <f>H10+J10+L10+N10+P10+R10+T10+V10+X10+Z10+AB10+AD10</f>
        <v>0</v>
      </c>
      <c r="C10" s="21">
        <f>H10+J10</f>
        <v>0</v>
      </c>
      <c r="D10" s="21">
        <f>E10</f>
        <v>0</v>
      </c>
      <c r="E10" s="21">
        <f>I10+K10+M10+O10+Q10+S10+U10+W10+Y10+AA10+AC10+AE10</f>
        <v>0</v>
      </c>
      <c r="F10" s="20">
        <f t="shared" si="0"/>
        <v>0</v>
      </c>
      <c r="G10" s="20">
        <f t="shared" si="1"/>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109"/>
    </row>
    <row r="11" spans="1:36" s="26" customFormat="1" ht="50.25" customHeight="1" x14ac:dyDescent="0.3">
      <c r="A11" s="30" t="s">
        <v>30</v>
      </c>
      <c r="B11" s="21">
        <f>H11+J11+L11+N11+P11+R11+T11+V11+X11+Z11+AB11+AD11</f>
        <v>0</v>
      </c>
      <c r="C11" s="21">
        <f>H11+J11</f>
        <v>0</v>
      </c>
      <c r="D11" s="21">
        <v>0</v>
      </c>
      <c r="E11" s="21">
        <v>0</v>
      </c>
      <c r="F11" s="20">
        <f t="shared" si="0"/>
        <v>0</v>
      </c>
      <c r="G11" s="20">
        <f t="shared" si="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110"/>
    </row>
    <row r="12" spans="1:36" s="24" customFormat="1" ht="38.25" customHeight="1" x14ac:dyDescent="0.25">
      <c r="A12" s="104" t="s">
        <v>41</v>
      </c>
      <c r="B12" s="105">
        <f>B13</f>
        <v>8569.41</v>
      </c>
      <c r="C12" s="105">
        <f>C13</f>
        <v>0</v>
      </c>
      <c r="D12" s="105">
        <f>D13</f>
        <v>5097.3100000000004</v>
      </c>
      <c r="E12" s="105">
        <f>E13</f>
        <v>0</v>
      </c>
      <c r="F12" s="105">
        <f>IF(B12=0,0, E12/B12*100)</f>
        <v>0</v>
      </c>
      <c r="G12" s="105">
        <f>IF(C12=0,0, E12/C12*100)</f>
        <v>0</v>
      </c>
      <c r="H12" s="105">
        <f t="shared" ref="H12:AE12" si="3">H13</f>
        <v>0</v>
      </c>
      <c r="I12" s="105">
        <f t="shared" si="3"/>
        <v>0</v>
      </c>
      <c r="J12" s="105">
        <f t="shared" si="3"/>
        <v>0</v>
      </c>
      <c r="K12" s="105">
        <f t="shared" si="3"/>
        <v>0</v>
      </c>
      <c r="L12" s="105">
        <f t="shared" si="3"/>
        <v>882.65</v>
      </c>
      <c r="M12" s="105">
        <f t="shared" si="3"/>
        <v>0</v>
      </c>
      <c r="N12" s="105">
        <f t="shared" si="3"/>
        <v>4214.66</v>
      </c>
      <c r="O12" s="105">
        <f t="shared" si="3"/>
        <v>0</v>
      </c>
      <c r="P12" s="105">
        <f t="shared" si="3"/>
        <v>0</v>
      </c>
      <c r="Q12" s="105">
        <f t="shared" si="3"/>
        <v>0</v>
      </c>
      <c r="R12" s="105">
        <f t="shared" si="3"/>
        <v>0</v>
      </c>
      <c r="S12" s="105">
        <f t="shared" si="3"/>
        <v>0</v>
      </c>
      <c r="T12" s="105">
        <f t="shared" si="3"/>
        <v>0</v>
      </c>
      <c r="U12" s="105">
        <f t="shared" si="3"/>
        <v>0</v>
      </c>
      <c r="V12" s="105">
        <f t="shared" si="3"/>
        <v>3472.1</v>
      </c>
      <c r="W12" s="105">
        <f t="shared" si="3"/>
        <v>0</v>
      </c>
      <c r="X12" s="105">
        <f t="shared" si="3"/>
        <v>0</v>
      </c>
      <c r="Y12" s="105">
        <f t="shared" si="3"/>
        <v>0</v>
      </c>
      <c r="Z12" s="105">
        <f t="shared" si="3"/>
        <v>0</v>
      </c>
      <c r="AA12" s="105">
        <f>AA13</f>
        <v>0</v>
      </c>
      <c r="AB12" s="106">
        <f t="shared" si="3"/>
        <v>0</v>
      </c>
      <c r="AC12" s="105">
        <f t="shared" si="3"/>
        <v>0</v>
      </c>
      <c r="AD12" s="106">
        <f t="shared" si="3"/>
        <v>0</v>
      </c>
      <c r="AE12" s="107">
        <f t="shared" si="3"/>
        <v>0</v>
      </c>
      <c r="AF12" s="23"/>
      <c r="AG12" s="17"/>
      <c r="AH12" s="17"/>
      <c r="AI12" s="17"/>
      <c r="AJ12" s="17"/>
    </row>
    <row r="13" spans="1:36" s="26" customFormat="1" ht="18.75" x14ac:dyDescent="0.3">
      <c r="A13" s="85" t="s">
        <v>26</v>
      </c>
      <c r="B13" s="15">
        <f>SUM(B14:B17)</f>
        <v>8569.41</v>
      </c>
      <c r="C13" s="15">
        <f>SUM(C14:C17)</f>
        <v>0</v>
      </c>
      <c r="D13" s="15">
        <f>SUM(D14:D17)</f>
        <v>5097.3100000000004</v>
      </c>
      <c r="E13" s="15">
        <f>SUM(E14:E17)</f>
        <v>0</v>
      </c>
      <c r="F13" s="16">
        <f t="shared" ref="F13:F17" si="4">IF(B13=0,0, E13/B13*100)</f>
        <v>0</v>
      </c>
      <c r="G13" s="16">
        <f t="shared" ref="G13:G17" si="5">IF(C13=0,0, E13/C13*100)</f>
        <v>0</v>
      </c>
      <c r="H13" s="15">
        <f t="shared" ref="H13:AE13" si="6">H19+H25+H31+H37</f>
        <v>0</v>
      </c>
      <c r="I13" s="15">
        <f t="shared" si="6"/>
        <v>0</v>
      </c>
      <c r="J13" s="15">
        <f t="shared" si="6"/>
        <v>0</v>
      </c>
      <c r="K13" s="15">
        <f t="shared" si="6"/>
        <v>0</v>
      </c>
      <c r="L13" s="15">
        <f t="shared" si="6"/>
        <v>882.65</v>
      </c>
      <c r="M13" s="15">
        <f t="shared" si="6"/>
        <v>0</v>
      </c>
      <c r="N13" s="15">
        <f t="shared" si="6"/>
        <v>4214.66</v>
      </c>
      <c r="O13" s="15">
        <f t="shared" si="6"/>
        <v>0</v>
      </c>
      <c r="P13" s="15">
        <f t="shared" si="6"/>
        <v>0</v>
      </c>
      <c r="Q13" s="15">
        <f t="shared" si="6"/>
        <v>0</v>
      </c>
      <c r="R13" s="15">
        <f t="shared" si="6"/>
        <v>0</v>
      </c>
      <c r="S13" s="15">
        <f t="shared" si="6"/>
        <v>0</v>
      </c>
      <c r="T13" s="15">
        <f t="shared" si="6"/>
        <v>0</v>
      </c>
      <c r="U13" s="15">
        <f t="shared" si="6"/>
        <v>0</v>
      </c>
      <c r="V13" s="15">
        <f t="shared" si="6"/>
        <v>3472.1</v>
      </c>
      <c r="W13" s="15">
        <f t="shared" si="6"/>
        <v>0</v>
      </c>
      <c r="X13" s="15">
        <f t="shared" si="6"/>
        <v>0</v>
      </c>
      <c r="Y13" s="15">
        <f t="shared" si="6"/>
        <v>0</v>
      </c>
      <c r="Z13" s="15">
        <f t="shared" si="6"/>
        <v>0</v>
      </c>
      <c r="AA13" s="15">
        <f t="shared" si="6"/>
        <v>0</v>
      </c>
      <c r="AB13" s="15">
        <f t="shared" si="6"/>
        <v>0</v>
      </c>
      <c r="AC13" s="15">
        <f t="shared" si="6"/>
        <v>0</v>
      </c>
      <c r="AD13" s="15">
        <f t="shared" si="6"/>
        <v>0</v>
      </c>
      <c r="AE13" s="15">
        <f t="shared" si="6"/>
        <v>0</v>
      </c>
      <c r="AF13" s="111"/>
    </row>
    <row r="14" spans="1:36" s="26" customFormat="1" ht="18.75" x14ac:dyDescent="0.3">
      <c r="A14" s="30" t="s">
        <v>27</v>
      </c>
      <c r="B14" s="21">
        <f>H14+J14+L14+N14+P14+R14+T14+V14+X14+Z14+AB14+AD14</f>
        <v>0</v>
      </c>
      <c r="C14" s="21">
        <f>H14+J14</f>
        <v>0</v>
      </c>
      <c r="D14" s="21">
        <f>E14</f>
        <v>0</v>
      </c>
      <c r="E14" s="21">
        <f>I14+K14+M14+O14+Q14+S14+U14+W14+Y14+AA14+AC14+AE14</f>
        <v>0</v>
      </c>
      <c r="F14" s="20">
        <f t="shared" si="4"/>
        <v>0</v>
      </c>
      <c r="G14" s="20">
        <f t="shared" si="5"/>
        <v>0</v>
      </c>
      <c r="H14" s="21">
        <f t="shared" ref="H14:AE14" si="7">H20+H26+H32+H38</f>
        <v>0</v>
      </c>
      <c r="I14" s="21">
        <f t="shared" si="7"/>
        <v>0</v>
      </c>
      <c r="J14" s="21">
        <f t="shared" si="7"/>
        <v>0</v>
      </c>
      <c r="K14" s="21">
        <f t="shared" si="7"/>
        <v>0</v>
      </c>
      <c r="L14" s="21">
        <f t="shared" si="7"/>
        <v>0</v>
      </c>
      <c r="M14" s="21">
        <f t="shared" si="7"/>
        <v>0</v>
      </c>
      <c r="N14" s="21">
        <f t="shared" si="7"/>
        <v>0</v>
      </c>
      <c r="O14" s="21">
        <f t="shared" si="7"/>
        <v>0</v>
      </c>
      <c r="P14" s="21">
        <f t="shared" si="7"/>
        <v>0</v>
      </c>
      <c r="Q14" s="21">
        <f t="shared" si="7"/>
        <v>0</v>
      </c>
      <c r="R14" s="21">
        <f t="shared" si="7"/>
        <v>0</v>
      </c>
      <c r="S14" s="21">
        <f t="shared" si="7"/>
        <v>0</v>
      </c>
      <c r="T14" s="21">
        <f t="shared" si="7"/>
        <v>0</v>
      </c>
      <c r="U14" s="21">
        <f t="shared" si="7"/>
        <v>0</v>
      </c>
      <c r="V14" s="21">
        <f t="shared" si="7"/>
        <v>0</v>
      </c>
      <c r="W14" s="21">
        <f t="shared" si="7"/>
        <v>0</v>
      </c>
      <c r="X14" s="21">
        <f t="shared" si="7"/>
        <v>0</v>
      </c>
      <c r="Y14" s="21">
        <f t="shared" si="7"/>
        <v>0</v>
      </c>
      <c r="Z14" s="21">
        <f t="shared" si="7"/>
        <v>0</v>
      </c>
      <c r="AA14" s="21">
        <f t="shared" si="7"/>
        <v>0</v>
      </c>
      <c r="AB14" s="21">
        <f t="shared" si="7"/>
        <v>0</v>
      </c>
      <c r="AC14" s="21">
        <f t="shared" si="7"/>
        <v>0</v>
      </c>
      <c r="AD14" s="21">
        <f t="shared" si="7"/>
        <v>0</v>
      </c>
      <c r="AE14" s="21">
        <f t="shared" si="7"/>
        <v>0</v>
      </c>
      <c r="AF14" s="112"/>
    </row>
    <row r="15" spans="1:36" s="26" customFormat="1" ht="18.75" x14ac:dyDescent="0.3">
      <c r="A15" s="30" t="s">
        <v>28</v>
      </c>
      <c r="B15" s="21">
        <f>H15+J15+L15+N15+P15+R15+T15+V15+X15+Z15+AB15+AD15</f>
        <v>3472.1</v>
      </c>
      <c r="C15" s="21">
        <f>H15+J15</f>
        <v>0</v>
      </c>
      <c r="D15" s="21">
        <f>C15</f>
        <v>0</v>
      </c>
      <c r="E15" s="21">
        <f>I15+K15+M15+O15+Q15+S15+U15+W15+Y15+AA15+AC15+AE15</f>
        <v>0</v>
      </c>
      <c r="F15" s="20">
        <f t="shared" si="4"/>
        <v>0</v>
      </c>
      <c r="G15" s="20">
        <f t="shared" si="5"/>
        <v>0</v>
      </c>
      <c r="H15" s="21">
        <f t="shared" ref="H15:AE15" si="8">H21+H27+H33+H39</f>
        <v>0</v>
      </c>
      <c r="I15" s="21">
        <f t="shared" si="8"/>
        <v>0</v>
      </c>
      <c r="J15" s="21">
        <f t="shared" si="8"/>
        <v>0</v>
      </c>
      <c r="K15" s="21">
        <f t="shared" si="8"/>
        <v>0</v>
      </c>
      <c r="L15" s="21">
        <f t="shared" si="8"/>
        <v>0</v>
      </c>
      <c r="M15" s="21">
        <f t="shared" si="8"/>
        <v>0</v>
      </c>
      <c r="N15" s="21">
        <f t="shared" si="8"/>
        <v>0</v>
      </c>
      <c r="O15" s="21">
        <f t="shared" si="8"/>
        <v>0</v>
      </c>
      <c r="P15" s="21">
        <f t="shared" si="8"/>
        <v>0</v>
      </c>
      <c r="Q15" s="21">
        <f t="shared" si="8"/>
        <v>0</v>
      </c>
      <c r="R15" s="21">
        <f t="shared" si="8"/>
        <v>0</v>
      </c>
      <c r="S15" s="21">
        <f t="shared" si="8"/>
        <v>0</v>
      </c>
      <c r="T15" s="21">
        <f t="shared" si="8"/>
        <v>0</v>
      </c>
      <c r="U15" s="21">
        <f t="shared" si="8"/>
        <v>0</v>
      </c>
      <c r="V15" s="21">
        <f t="shared" si="8"/>
        <v>3472.1</v>
      </c>
      <c r="W15" s="21">
        <f t="shared" si="8"/>
        <v>0</v>
      </c>
      <c r="X15" s="21">
        <f t="shared" si="8"/>
        <v>0</v>
      </c>
      <c r="Y15" s="21">
        <f t="shared" si="8"/>
        <v>0</v>
      </c>
      <c r="Z15" s="21">
        <f t="shared" si="8"/>
        <v>0</v>
      </c>
      <c r="AA15" s="21">
        <f t="shared" si="8"/>
        <v>0</v>
      </c>
      <c r="AB15" s="21">
        <f t="shared" si="8"/>
        <v>0</v>
      </c>
      <c r="AC15" s="21">
        <f t="shared" si="8"/>
        <v>0</v>
      </c>
      <c r="AD15" s="21">
        <f t="shared" si="8"/>
        <v>0</v>
      </c>
      <c r="AE15" s="21">
        <f t="shared" si="8"/>
        <v>0</v>
      </c>
      <c r="AF15" s="112"/>
    </row>
    <row r="16" spans="1:36" s="26" customFormat="1" ht="18.75" x14ac:dyDescent="0.3">
      <c r="A16" s="30" t="s">
        <v>29</v>
      </c>
      <c r="B16" s="21">
        <f>H16+J16+L16+N16+P16+R16+T16+V16+X16+Z16+AB16+AD16</f>
        <v>0</v>
      </c>
      <c r="C16" s="21">
        <f>H16+J16</f>
        <v>0</v>
      </c>
      <c r="D16" s="21">
        <f>E16</f>
        <v>0</v>
      </c>
      <c r="E16" s="21">
        <f>I16+K16+M16+O16+Q16+S16+U16+W16+Y16+AA16+AC16+AE16</f>
        <v>0</v>
      </c>
      <c r="F16" s="20">
        <f t="shared" si="4"/>
        <v>0</v>
      </c>
      <c r="G16" s="20">
        <f t="shared" si="5"/>
        <v>0</v>
      </c>
      <c r="H16" s="21">
        <f t="shared" ref="H16:AE16" si="9">H22+H28+H34+H40</f>
        <v>0</v>
      </c>
      <c r="I16" s="21">
        <f t="shared" si="9"/>
        <v>0</v>
      </c>
      <c r="J16" s="21">
        <f t="shared" si="9"/>
        <v>0</v>
      </c>
      <c r="K16" s="21">
        <f t="shared" si="9"/>
        <v>0</v>
      </c>
      <c r="L16" s="21">
        <f t="shared" si="9"/>
        <v>0</v>
      </c>
      <c r="M16" s="21">
        <f t="shared" si="9"/>
        <v>0</v>
      </c>
      <c r="N16" s="21">
        <f t="shared" si="9"/>
        <v>0</v>
      </c>
      <c r="O16" s="21">
        <f t="shared" si="9"/>
        <v>0</v>
      </c>
      <c r="P16" s="21">
        <f t="shared" si="9"/>
        <v>0</v>
      </c>
      <c r="Q16" s="21">
        <f t="shared" si="9"/>
        <v>0</v>
      </c>
      <c r="R16" s="21">
        <f t="shared" si="9"/>
        <v>0</v>
      </c>
      <c r="S16" s="21">
        <f t="shared" si="9"/>
        <v>0</v>
      </c>
      <c r="T16" s="21">
        <f t="shared" si="9"/>
        <v>0</v>
      </c>
      <c r="U16" s="21">
        <f t="shared" si="9"/>
        <v>0</v>
      </c>
      <c r="V16" s="21">
        <f t="shared" si="9"/>
        <v>0</v>
      </c>
      <c r="W16" s="21">
        <f t="shared" si="9"/>
        <v>0</v>
      </c>
      <c r="X16" s="21">
        <f t="shared" si="9"/>
        <v>0</v>
      </c>
      <c r="Y16" s="21">
        <f t="shared" si="9"/>
        <v>0</v>
      </c>
      <c r="Z16" s="21">
        <f t="shared" si="9"/>
        <v>0</v>
      </c>
      <c r="AA16" s="21">
        <f t="shared" si="9"/>
        <v>0</v>
      </c>
      <c r="AB16" s="21">
        <f t="shared" si="9"/>
        <v>0</v>
      </c>
      <c r="AC16" s="21">
        <f t="shared" si="9"/>
        <v>0</v>
      </c>
      <c r="AD16" s="21">
        <f t="shared" si="9"/>
        <v>0</v>
      </c>
      <c r="AE16" s="21">
        <f t="shared" si="9"/>
        <v>0</v>
      </c>
      <c r="AF16" s="112"/>
    </row>
    <row r="17" spans="1:32" s="26" customFormat="1" ht="18.75" x14ac:dyDescent="0.3">
      <c r="A17" s="30" t="s">
        <v>30</v>
      </c>
      <c r="B17" s="21">
        <f>H17+J17+L17+N17+P17+R17+T17+V17+X17+Z17+AB17+AD17</f>
        <v>5097.3099999999995</v>
      </c>
      <c r="C17" s="21">
        <f>H17+J17</f>
        <v>0</v>
      </c>
      <c r="D17" s="21">
        <v>5097.3100000000004</v>
      </c>
      <c r="E17" s="21">
        <f>I17+K17+M17+O17+Q17+S17+U17+W17+Y17+AA17+AC17+AE17</f>
        <v>0</v>
      </c>
      <c r="F17" s="20">
        <f t="shared" si="4"/>
        <v>0</v>
      </c>
      <c r="G17" s="20">
        <f t="shared" si="5"/>
        <v>0</v>
      </c>
      <c r="H17" s="21">
        <f t="shared" ref="H17:AE17" si="10">H23+H29+H35+H41</f>
        <v>0</v>
      </c>
      <c r="I17" s="21">
        <f t="shared" si="10"/>
        <v>0</v>
      </c>
      <c r="J17" s="21">
        <f t="shared" si="10"/>
        <v>0</v>
      </c>
      <c r="K17" s="21">
        <f t="shared" si="10"/>
        <v>0</v>
      </c>
      <c r="L17" s="21">
        <f t="shared" si="10"/>
        <v>882.65</v>
      </c>
      <c r="M17" s="21">
        <f t="shared" si="10"/>
        <v>0</v>
      </c>
      <c r="N17" s="21">
        <f t="shared" si="10"/>
        <v>4214.66</v>
      </c>
      <c r="O17" s="21">
        <f t="shared" si="10"/>
        <v>0</v>
      </c>
      <c r="P17" s="21">
        <f t="shared" si="10"/>
        <v>0</v>
      </c>
      <c r="Q17" s="21">
        <f t="shared" si="10"/>
        <v>0</v>
      </c>
      <c r="R17" s="21">
        <f t="shared" si="10"/>
        <v>0</v>
      </c>
      <c r="S17" s="21">
        <f t="shared" si="10"/>
        <v>0</v>
      </c>
      <c r="T17" s="21">
        <f t="shared" si="10"/>
        <v>0</v>
      </c>
      <c r="U17" s="21">
        <f t="shared" si="10"/>
        <v>0</v>
      </c>
      <c r="V17" s="21">
        <f t="shared" si="10"/>
        <v>0</v>
      </c>
      <c r="W17" s="21">
        <f t="shared" si="10"/>
        <v>0</v>
      </c>
      <c r="X17" s="21">
        <f t="shared" si="10"/>
        <v>0</v>
      </c>
      <c r="Y17" s="21">
        <f t="shared" si="10"/>
        <v>0</v>
      </c>
      <c r="Z17" s="21">
        <f t="shared" si="10"/>
        <v>0</v>
      </c>
      <c r="AA17" s="21">
        <f t="shared" si="10"/>
        <v>0</v>
      </c>
      <c r="AB17" s="21">
        <f t="shared" si="10"/>
        <v>0</v>
      </c>
      <c r="AC17" s="21">
        <f t="shared" si="10"/>
        <v>0</v>
      </c>
      <c r="AD17" s="21">
        <f t="shared" si="10"/>
        <v>0</v>
      </c>
      <c r="AE17" s="21">
        <f t="shared" si="10"/>
        <v>0</v>
      </c>
      <c r="AF17" s="113"/>
    </row>
    <row r="18" spans="1:32" s="26" customFormat="1" ht="40.5" customHeight="1" x14ac:dyDescent="0.25">
      <c r="A18" s="98" t="s">
        <v>50</v>
      </c>
      <c r="B18" s="99">
        <f t="shared" ref="B18:AE18" si="11">B19</f>
        <v>0</v>
      </c>
      <c r="C18" s="99">
        <f t="shared" si="11"/>
        <v>0</v>
      </c>
      <c r="D18" s="99">
        <f t="shared" si="11"/>
        <v>0</v>
      </c>
      <c r="E18" s="99">
        <f t="shared" si="11"/>
        <v>0</v>
      </c>
      <c r="F18" s="99">
        <f t="shared" si="0"/>
        <v>0</v>
      </c>
      <c r="G18" s="99">
        <f t="shared" si="1"/>
        <v>0</v>
      </c>
      <c r="H18" s="99">
        <f t="shared" si="11"/>
        <v>0</v>
      </c>
      <c r="I18" s="99">
        <f t="shared" si="11"/>
        <v>0</v>
      </c>
      <c r="J18" s="99">
        <f t="shared" si="11"/>
        <v>0</v>
      </c>
      <c r="K18" s="99">
        <f t="shared" si="11"/>
        <v>0</v>
      </c>
      <c r="L18" s="99">
        <f t="shared" si="11"/>
        <v>0</v>
      </c>
      <c r="M18" s="99">
        <f t="shared" si="11"/>
        <v>0</v>
      </c>
      <c r="N18" s="99">
        <f t="shared" si="11"/>
        <v>0</v>
      </c>
      <c r="O18" s="99">
        <f t="shared" si="11"/>
        <v>0</v>
      </c>
      <c r="P18" s="99">
        <f t="shared" si="11"/>
        <v>0</v>
      </c>
      <c r="Q18" s="99">
        <f t="shared" si="11"/>
        <v>0</v>
      </c>
      <c r="R18" s="99">
        <f t="shared" si="11"/>
        <v>0</v>
      </c>
      <c r="S18" s="99">
        <f t="shared" si="11"/>
        <v>0</v>
      </c>
      <c r="T18" s="99">
        <f t="shared" si="11"/>
        <v>0</v>
      </c>
      <c r="U18" s="99">
        <f t="shared" si="11"/>
        <v>0</v>
      </c>
      <c r="V18" s="99">
        <f t="shared" si="11"/>
        <v>0</v>
      </c>
      <c r="W18" s="99">
        <f t="shared" si="11"/>
        <v>0</v>
      </c>
      <c r="X18" s="99">
        <f t="shared" si="11"/>
        <v>0</v>
      </c>
      <c r="Y18" s="99">
        <f t="shared" si="11"/>
        <v>0</v>
      </c>
      <c r="Z18" s="99">
        <f t="shared" si="11"/>
        <v>0</v>
      </c>
      <c r="AA18" s="99">
        <f t="shared" si="11"/>
        <v>0</v>
      </c>
      <c r="AB18" s="99">
        <f t="shared" si="11"/>
        <v>0</v>
      </c>
      <c r="AC18" s="99">
        <f t="shared" si="11"/>
        <v>0</v>
      </c>
      <c r="AD18" s="99">
        <f t="shared" si="11"/>
        <v>0</v>
      </c>
      <c r="AE18" s="100">
        <f t="shared" si="11"/>
        <v>0</v>
      </c>
      <c r="AF18" s="101"/>
    </row>
    <row r="19" spans="1:32" s="26" customFormat="1" ht="18.75" x14ac:dyDescent="0.3">
      <c r="A19" s="85" t="s">
        <v>26</v>
      </c>
      <c r="B19" s="15">
        <f>SUM(B20:B23)</f>
        <v>0</v>
      </c>
      <c r="C19" s="15">
        <f>SUM(C20:C23)</f>
        <v>0</v>
      </c>
      <c r="D19" s="15">
        <f>SUM(D20:D23)</f>
        <v>0</v>
      </c>
      <c r="E19" s="15">
        <f>SUM(E20:E23)</f>
        <v>0</v>
      </c>
      <c r="F19" s="16">
        <f t="shared" si="0"/>
        <v>0</v>
      </c>
      <c r="G19" s="16">
        <f t="shared" si="1"/>
        <v>0</v>
      </c>
      <c r="H19" s="15">
        <f>SUM(H20:H23)</f>
        <v>0</v>
      </c>
      <c r="I19" s="15">
        <f>SUM(I20:I23)</f>
        <v>0</v>
      </c>
      <c r="J19" s="15">
        <f>SUM(J20:J23)</f>
        <v>0</v>
      </c>
      <c r="K19" s="15">
        <f>SUM(K20:K23)</f>
        <v>0</v>
      </c>
      <c r="L19" s="15">
        <f t="shared" ref="L19:AE19" si="12">SUM(L20:L23)</f>
        <v>0</v>
      </c>
      <c r="M19" s="15">
        <f t="shared" si="12"/>
        <v>0</v>
      </c>
      <c r="N19" s="15">
        <f t="shared" si="12"/>
        <v>0</v>
      </c>
      <c r="O19" s="15">
        <f t="shared" si="12"/>
        <v>0</v>
      </c>
      <c r="P19" s="15">
        <f t="shared" si="12"/>
        <v>0</v>
      </c>
      <c r="Q19" s="15">
        <f t="shared" si="12"/>
        <v>0</v>
      </c>
      <c r="R19" s="15">
        <f t="shared" si="12"/>
        <v>0</v>
      </c>
      <c r="S19" s="15">
        <f t="shared" si="12"/>
        <v>0</v>
      </c>
      <c r="T19" s="15">
        <f t="shared" si="12"/>
        <v>0</v>
      </c>
      <c r="U19" s="15">
        <f t="shared" si="12"/>
        <v>0</v>
      </c>
      <c r="V19" s="15">
        <f t="shared" si="12"/>
        <v>0</v>
      </c>
      <c r="W19" s="15">
        <f t="shared" si="12"/>
        <v>0</v>
      </c>
      <c r="X19" s="15">
        <f t="shared" si="12"/>
        <v>0</v>
      </c>
      <c r="Y19" s="15">
        <f t="shared" si="12"/>
        <v>0</v>
      </c>
      <c r="Z19" s="15">
        <f t="shared" si="12"/>
        <v>0</v>
      </c>
      <c r="AA19" s="15">
        <f t="shared" si="12"/>
        <v>0</v>
      </c>
      <c r="AB19" s="15">
        <f t="shared" si="12"/>
        <v>0</v>
      </c>
      <c r="AC19" s="15">
        <f t="shared" si="12"/>
        <v>0</v>
      </c>
      <c r="AD19" s="15">
        <f t="shared" si="12"/>
        <v>0</v>
      </c>
      <c r="AE19" s="15">
        <f t="shared" si="12"/>
        <v>0</v>
      </c>
      <c r="AF19" s="102"/>
    </row>
    <row r="20" spans="1:32" s="26" customFormat="1" ht="18.75" x14ac:dyDescent="0.3">
      <c r="A20" s="30" t="s">
        <v>27</v>
      </c>
      <c r="B20" s="21">
        <f>H20+J20+L20+N20+P20+R20+T20+V20+X20+Z20+AB20+AD20</f>
        <v>0</v>
      </c>
      <c r="C20" s="21">
        <f>H20+J20</f>
        <v>0</v>
      </c>
      <c r="D20" s="21">
        <f>C20</f>
        <v>0</v>
      </c>
      <c r="E20" s="21">
        <f>I20+K20+M20+O20+Q20+S20+U20+W20+Y20+AA20+AC20+AE20</f>
        <v>0</v>
      </c>
      <c r="F20" s="20">
        <f t="shared" si="0"/>
        <v>0</v>
      </c>
      <c r="G20" s="20">
        <f t="shared" si="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102"/>
    </row>
    <row r="21" spans="1:32" s="26" customFormat="1" ht="18.75" x14ac:dyDescent="0.3">
      <c r="A21" s="30" t="s">
        <v>28</v>
      </c>
      <c r="B21" s="21">
        <f>H21+J21+L21+N21+P21+R21+T21+V21+X21+Z21+AB21+AD21</f>
        <v>0</v>
      </c>
      <c r="C21" s="21">
        <f>H21+J21</f>
        <v>0</v>
      </c>
      <c r="D21" s="21">
        <f>C21</f>
        <v>0</v>
      </c>
      <c r="E21" s="21">
        <f>I21+K21+M21+O21+Q21+S21+U21+W21+Y21+AA21+AC21+AE21</f>
        <v>0</v>
      </c>
      <c r="F21" s="20">
        <f t="shared" si="0"/>
        <v>0</v>
      </c>
      <c r="G21" s="20">
        <f t="shared" si="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21">
        <v>0</v>
      </c>
      <c r="AF21" s="102"/>
    </row>
    <row r="22" spans="1:32" s="26" customFormat="1" ht="18.75" x14ac:dyDescent="0.3">
      <c r="A22" s="30" t="s">
        <v>29</v>
      </c>
      <c r="B22" s="21">
        <f>H22+J22+L22+N22+P22+R22+T22+V22+X22+Z22+AB22+AD22</f>
        <v>0</v>
      </c>
      <c r="C22" s="21">
        <f>H22+J22</f>
        <v>0</v>
      </c>
      <c r="D22" s="21">
        <f>C22</f>
        <v>0</v>
      </c>
      <c r="E22" s="21">
        <f>I22+K22+M22+O22+Q22+S22+U22+W22+Y22+AA22+AC22+AE22</f>
        <v>0</v>
      </c>
      <c r="F22" s="20">
        <f t="shared" si="0"/>
        <v>0</v>
      </c>
      <c r="G22" s="20">
        <f t="shared" si="1"/>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102"/>
    </row>
    <row r="23" spans="1:32" s="26" customFormat="1" ht="18.75" x14ac:dyDescent="0.3">
      <c r="A23" s="30" t="s">
        <v>30</v>
      </c>
      <c r="B23" s="21">
        <f>H23+J23+L23+N23+P23+R23+T23+V23+X23+Z23+AB23+AD23</f>
        <v>0</v>
      </c>
      <c r="C23" s="21">
        <f>H23+J23</f>
        <v>0</v>
      </c>
      <c r="D23" s="21">
        <f>C23</f>
        <v>0</v>
      </c>
      <c r="E23" s="21">
        <f>I23+K23+M23+O23+Q23+S23+U23+W23+Y23+AA23+AC23+AE23</f>
        <v>0</v>
      </c>
      <c r="F23" s="20">
        <f t="shared" si="0"/>
        <v>0</v>
      </c>
      <c r="G23" s="20">
        <f t="shared" si="1"/>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103"/>
    </row>
    <row r="24" spans="1:32" s="17" customFormat="1" ht="43.5" customHeight="1" x14ac:dyDescent="0.25">
      <c r="A24" s="98" t="s">
        <v>51</v>
      </c>
      <c r="B24" s="99">
        <f t="shared" ref="B24:AE24" si="13">B25</f>
        <v>4214.66</v>
      </c>
      <c r="C24" s="99">
        <f t="shared" si="13"/>
        <v>0</v>
      </c>
      <c r="D24" s="99">
        <f t="shared" si="13"/>
        <v>0</v>
      </c>
      <c r="E24" s="99">
        <f t="shared" si="13"/>
        <v>0</v>
      </c>
      <c r="F24" s="99">
        <f t="shared" si="0"/>
        <v>0</v>
      </c>
      <c r="G24" s="99">
        <f t="shared" si="1"/>
        <v>0</v>
      </c>
      <c r="H24" s="99">
        <f t="shared" si="13"/>
        <v>0</v>
      </c>
      <c r="I24" s="99">
        <f t="shared" si="13"/>
        <v>0</v>
      </c>
      <c r="J24" s="99">
        <f t="shared" si="13"/>
        <v>0</v>
      </c>
      <c r="K24" s="99">
        <f t="shared" si="13"/>
        <v>0</v>
      </c>
      <c r="L24" s="99">
        <f t="shared" si="13"/>
        <v>0</v>
      </c>
      <c r="M24" s="99">
        <f t="shared" si="13"/>
        <v>0</v>
      </c>
      <c r="N24" s="99">
        <f t="shared" si="13"/>
        <v>4214.66</v>
      </c>
      <c r="O24" s="99">
        <f t="shared" si="13"/>
        <v>0</v>
      </c>
      <c r="P24" s="99">
        <f t="shared" si="13"/>
        <v>0</v>
      </c>
      <c r="Q24" s="99">
        <f t="shared" si="13"/>
        <v>0</v>
      </c>
      <c r="R24" s="99">
        <f t="shared" si="13"/>
        <v>0</v>
      </c>
      <c r="S24" s="99">
        <f t="shared" si="13"/>
        <v>0</v>
      </c>
      <c r="T24" s="99">
        <f t="shared" si="13"/>
        <v>0</v>
      </c>
      <c r="U24" s="99">
        <f t="shared" si="13"/>
        <v>0</v>
      </c>
      <c r="V24" s="99">
        <f t="shared" si="13"/>
        <v>0</v>
      </c>
      <c r="W24" s="99">
        <f t="shared" si="13"/>
        <v>0</v>
      </c>
      <c r="X24" s="99">
        <f t="shared" si="13"/>
        <v>0</v>
      </c>
      <c r="Y24" s="99">
        <f t="shared" si="13"/>
        <v>0</v>
      </c>
      <c r="Z24" s="99">
        <f t="shared" si="13"/>
        <v>0</v>
      </c>
      <c r="AA24" s="99">
        <f t="shared" si="13"/>
        <v>0</v>
      </c>
      <c r="AB24" s="114">
        <f t="shared" si="13"/>
        <v>0</v>
      </c>
      <c r="AC24" s="99">
        <f t="shared" si="13"/>
        <v>0</v>
      </c>
      <c r="AD24" s="114">
        <f t="shared" si="13"/>
        <v>0</v>
      </c>
      <c r="AE24" s="100">
        <f t="shared" si="13"/>
        <v>0</v>
      </c>
      <c r="AF24" s="101" t="s">
        <v>54</v>
      </c>
    </row>
    <row r="25" spans="1:32" s="26" customFormat="1" ht="18.75" x14ac:dyDescent="0.3">
      <c r="A25" s="85" t="s">
        <v>26</v>
      </c>
      <c r="B25" s="15">
        <f>SUM(B26:B29)</f>
        <v>4214.66</v>
      </c>
      <c r="C25" s="15">
        <f>SUM(C26:C29)</f>
        <v>0</v>
      </c>
      <c r="D25" s="15">
        <f>SUM(D26:D29)</f>
        <v>0</v>
      </c>
      <c r="E25" s="15">
        <f>SUM(E26:E29)</f>
        <v>0</v>
      </c>
      <c r="F25" s="16">
        <f t="shared" si="0"/>
        <v>0</v>
      </c>
      <c r="G25" s="16">
        <f t="shared" si="1"/>
        <v>0</v>
      </c>
      <c r="H25" s="15">
        <f>SUM(H26:H29)</f>
        <v>0</v>
      </c>
      <c r="I25" s="15">
        <f>SUM(I26:I29)</f>
        <v>0</v>
      </c>
      <c r="J25" s="15">
        <f>SUM(J26:J29)</f>
        <v>0</v>
      </c>
      <c r="K25" s="15">
        <f>SUM(K26:K29)</f>
        <v>0</v>
      </c>
      <c r="L25" s="15">
        <f t="shared" ref="L25:AE25" si="14">SUM(L26:L29)</f>
        <v>0</v>
      </c>
      <c r="M25" s="15">
        <f t="shared" si="14"/>
        <v>0</v>
      </c>
      <c r="N25" s="15">
        <f t="shared" si="14"/>
        <v>4214.66</v>
      </c>
      <c r="O25" s="15">
        <f t="shared" si="14"/>
        <v>0</v>
      </c>
      <c r="P25" s="15">
        <f t="shared" si="14"/>
        <v>0</v>
      </c>
      <c r="Q25" s="15">
        <f t="shared" si="14"/>
        <v>0</v>
      </c>
      <c r="R25" s="15">
        <f t="shared" si="14"/>
        <v>0</v>
      </c>
      <c r="S25" s="15">
        <f t="shared" si="14"/>
        <v>0</v>
      </c>
      <c r="T25" s="15">
        <f t="shared" si="14"/>
        <v>0</v>
      </c>
      <c r="U25" s="15">
        <f t="shared" si="14"/>
        <v>0</v>
      </c>
      <c r="V25" s="15">
        <f t="shared" si="14"/>
        <v>0</v>
      </c>
      <c r="W25" s="15">
        <f t="shared" si="14"/>
        <v>0</v>
      </c>
      <c r="X25" s="15">
        <f t="shared" si="14"/>
        <v>0</v>
      </c>
      <c r="Y25" s="15">
        <f t="shared" si="14"/>
        <v>0</v>
      </c>
      <c r="Z25" s="15">
        <f t="shared" si="14"/>
        <v>0</v>
      </c>
      <c r="AA25" s="15">
        <f t="shared" si="14"/>
        <v>0</v>
      </c>
      <c r="AB25" s="15">
        <f t="shared" si="14"/>
        <v>0</v>
      </c>
      <c r="AC25" s="15">
        <f t="shared" si="14"/>
        <v>0</v>
      </c>
      <c r="AD25" s="15">
        <f t="shared" si="14"/>
        <v>0</v>
      </c>
      <c r="AE25" s="15">
        <f t="shared" si="14"/>
        <v>0</v>
      </c>
      <c r="AF25" s="102"/>
    </row>
    <row r="26" spans="1:32" s="26" customFormat="1" ht="18.75" x14ac:dyDescent="0.3">
      <c r="A26" s="30" t="s">
        <v>27</v>
      </c>
      <c r="B26" s="21">
        <f>H26+J26+L26+N26+P26+R26+T26+V26+X26+Z26+AB26+AD26</f>
        <v>0</v>
      </c>
      <c r="C26" s="21">
        <f>H26+J26</f>
        <v>0</v>
      </c>
      <c r="D26" s="21">
        <f>C26</f>
        <v>0</v>
      </c>
      <c r="E26" s="21">
        <f>I26+K26+M26+O26+Q26+S26+U26+W26+Y26+AA26+AC26+AE26</f>
        <v>0</v>
      </c>
      <c r="F26" s="20">
        <f t="shared" si="0"/>
        <v>0</v>
      </c>
      <c r="G26" s="20">
        <f t="shared" si="1"/>
        <v>0</v>
      </c>
      <c r="H26" s="21">
        <v>0</v>
      </c>
      <c r="I26" s="21">
        <v>0</v>
      </c>
      <c r="J26" s="21">
        <v>0</v>
      </c>
      <c r="K26" s="21">
        <v>0</v>
      </c>
      <c r="L26" s="21">
        <v>0</v>
      </c>
      <c r="M26" s="21">
        <v>0</v>
      </c>
      <c r="N26" s="21">
        <v>0</v>
      </c>
      <c r="O26" s="21">
        <v>0</v>
      </c>
      <c r="P26" s="21">
        <v>0</v>
      </c>
      <c r="Q26" s="21">
        <v>0</v>
      </c>
      <c r="R26" s="21">
        <v>0</v>
      </c>
      <c r="S26" s="21">
        <v>0</v>
      </c>
      <c r="T26" s="21">
        <v>0</v>
      </c>
      <c r="U26" s="21">
        <v>0</v>
      </c>
      <c r="V26" s="21">
        <v>0</v>
      </c>
      <c r="W26" s="21">
        <v>0</v>
      </c>
      <c r="X26" s="21">
        <v>0</v>
      </c>
      <c r="Y26" s="21">
        <v>0</v>
      </c>
      <c r="Z26" s="21">
        <v>0</v>
      </c>
      <c r="AA26" s="21">
        <v>0</v>
      </c>
      <c r="AB26" s="21">
        <v>0</v>
      </c>
      <c r="AC26" s="21">
        <v>0</v>
      </c>
      <c r="AD26" s="21">
        <v>0</v>
      </c>
      <c r="AE26" s="21">
        <v>0</v>
      </c>
      <c r="AF26" s="102"/>
    </row>
    <row r="27" spans="1:32" s="26" customFormat="1" ht="18.75" x14ac:dyDescent="0.3">
      <c r="A27" s="30" t="s">
        <v>28</v>
      </c>
      <c r="B27" s="21">
        <f>H27+J27+L27+N27+P27+R27+T27+V27+X27+Z27+AB27+AD27</f>
        <v>0</v>
      </c>
      <c r="C27" s="21">
        <f>H27+J27</f>
        <v>0</v>
      </c>
      <c r="D27" s="21">
        <f>C27</f>
        <v>0</v>
      </c>
      <c r="E27" s="21">
        <f>I27+K27+M27+O27+Q27+S27+U27+W27+Y27+AA27+AC27+AE27</f>
        <v>0</v>
      </c>
      <c r="F27" s="20">
        <f t="shared" si="0"/>
        <v>0</v>
      </c>
      <c r="G27" s="20">
        <f t="shared" si="1"/>
        <v>0</v>
      </c>
      <c r="H27" s="21">
        <v>0</v>
      </c>
      <c r="I27" s="21">
        <v>0</v>
      </c>
      <c r="J27" s="21">
        <v>0</v>
      </c>
      <c r="K27" s="21">
        <v>0</v>
      </c>
      <c r="L27" s="21">
        <v>0</v>
      </c>
      <c r="M27" s="21">
        <v>0</v>
      </c>
      <c r="N27" s="21">
        <v>0</v>
      </c>
      <c r="O27" s="21">
        <v>0</v>
      </c>
      <c r="P27" s="21">
        <v>0</v>
      </c>
      <c r="Q27" s="21">
        <v>0</v>
      </c>
      <c r="R27" s="21">
        <v>0</v>
      </c>
      <c r="S27" s="21">
        <v>0</v>
      </c>
      <c r="T27" s="21">
        <v>0</v>
      </c>
      <c r="U27" s="21">
        <v>0</v>
      </c>
      <c r="V27" s="21">
        <v>0</v>
      </c>
      <c r="W27" s="21">
        <v>0</v>
      </c>
      <c r="X27" s="21">
        <v>0</v>
      </c>
      <c r="Y27" s="21">
        <v>0</v>
      </c>
      <c r="Z27" s="21">
        <v>0</v>
      </c>
      <c r="AA27" s="21">
        <v>0</v>
      </c>
      <c r="AB27" s="21">
        <v>0</v>
      </c>
      <c r="AC27" s="21">
        <v>0</v>
      </c>
      <c r="AD27" s="21">
        <v>0</v>
      </c>
      <c r="AE27" s="21">
        <v>0</v>
      </c>
      <c r="AF27" s="102"/>
    </row>
    <row r="28" spans="1:32" s="26" customFormat="1" ht="18.75" x14ac:dyDescent="0.3">
      <c r="A28" s="30" t="s">
        <v>29</v>
      </c>
      <c r="B28" s="21">
        <f>H28+J28+L28+N28+P28+R28+T28+V28+X28+Z28+AB28+AD28</f>
        <v>0</v>
      </c>
      <c r="C28" s="21">
        <f>H28+J28</f>
        <v>0</v>
      </c>
      <c r="D28" s="21">
        <f>C28</f>
        <v>0</v>
      </c>
      <c r="E28" s="21">
        <f>I28+K28+M28+O28+Q28+S28+U28+W28+Y28+AA28+AC28+AE28</f>
        <v>0</v>
      </c>
      <c r="F28" s="20">
        <f t="shared" si="0"/>
        <v>0</v>
      </c>
      <c r="G28" s="20">
        <f t="shared" si="1"/>
        <v>0</v>
      </c>
      <c r="H28" s="21">
        <v>0</v>
      </c>
      <c r="I28" s="21">
        <v>0</v>
      </c>
      <c r="J28" s="21">
        <v>0</v>
      </c>
      <c r="K28" s="21">
        <v>0</v>
      </c>
      <c r="L28" s="21">
        <v>0</v>
      </c>
      <c r="M28" s="21">
        <v>0</v>
      </c>
      <c r="N28" s="21">
        <v>0</v>
      </c>
      <c r="O28" s="21">
        <v>0</v>
      </c>
      <c r="P28" s="21">
        <v>0</v>
      </c>
      <c r="Q28" s="21">
        <v>0</v>
      </c>
      <c r="R28" s="21">
        <v>0</v>
      </c>
      <c r="S28" s="21">
        <v>0</v>
      </c>
      <c r="T28" s="21">
        <v>0</v>
      </c>
      <c r="U28" s="21">
        <v>0</v>
      </c>
      <c r="V28" s="21">
        <v>0</v>
      </c>
      <c r="W28" s="21">
        <v>0</v>
      </c>
      <c r="X28" s="21">
        <v>0</v>
      </c>
      <c r="Y28" s="21">
        <v>0</v>
      </c>
      <c r="Z28" s="21">
        <v>0</v>
      </c>
      <c r="AA28" s="21">
        <v>0</v>
      </c>
      <c r="AB28" s="21">
        <v>0</v>
      </c>
      <c r="AC28" s="21">
        <v>0</v>
      </c>
      <c r="AD28" s="21">
        <v>0</v>
      </c>
      <c r="AE28" s="21">
        <v>0</v>
      </c>
      <c r="AF28" s="102"/>
    </row>
    <row r="29" spans="1:32" s="26" customFormat="1" ht="33.75" customHeight="1" x14ac:dyDescent="0.3">
      <c r="A29" s="30" t="s">
        <v>30</v>
      </c>
      <c r="B29" s="21">
        <f>H29+J29+L29+N29+P29+R29+T29+V29+X29+Z29+AB29+AD29</f>
        <v>4214.66</v>
      </c>
      <c r="C29" s="21">
        <f>H29+J29</f>
        <v>0</v>
      </c>
      <c r="D29" s="21">
        <f>C29</f>
        <v>0</v>
      </c>
      <c r="E29" s="21">
        <f>I29+K29+M29+O29+Q29+S29+U29+W29+Y29+AA29+AC29+AE29</f>
        <v>0</v>
      </c>
      <c r="F29" s="20">
        <f t="shared" si="0"/>
        <v>0</v>
      </c>
      <c r="G29" s="20">
        <f t="shared" si="1"/>
        <v>0</v>
      </c>
      <c r="H29" s="21">
        <v>0</v>
      </c>
      <c r="I29" s="21">
        <v>0</v>
      </c>
      <c r="J29" s="21">
        <v>0</v>
      </c>
      <c r="K29" s="21">
        <v>0</v>
      </c>
      <c r="L29" s="21">
        <v>0</v>
      </c>
      <c r="M29" s="21">
        <v>0</v>
      </c>
      <c r="N29" s="21">
        <v>4214.66</v>
      </c>
      <c r="O29" s="21">
        <v>0</v>
      </c>
      <c r="P29" s="21">
        <v>0</v>
      </c>
      <c r="Q29" s="21">
        <v>0</v>
      </c>
      <c r="R29" s="21">
        <v>0</v>
      </c>
      <c r="S29" s="21">
        <v>0</v>
      </c>
      <c r="T29" s="21">
        <v>0</v>
      </c>
      <c r="U29" s="21">
        <v>0</v>
      </c>
      <c r="V29" s="21">
        <v>0</v>
      </c>
      <c r="W29" s="21">
        <v>0</v>
      </c>
      <c r="X29" s="21">
        <v>0</v>
      </c>
      <c r="Y29" s="21">
        <v>0</v>
      </c>
      <c r="Z29" s="21">
        <v>0</v>
      </c>
      <c r="AA29" s="21">
        <v>0</v>
      </c>
      <c r="AB29" s="21">
        <v>0</v>
      </c>
      <c r="AC29" s="21">
        <v>0</v>
      </c>
      <c r="AD29" s="21">
        <v>0</v>
      </c>
      <c r="AE29" s="21">
        <v>0</v>
      </c>
      <c r="AF29" s="103"/>
    </row>
    <row r="30" spans="1:32" s="17" customFormat="1" ht="34.5" customHeight="1" x14ac:dyDescent="0.25">
      <c r="A30" s="98" t="s">
        <v>52</v>
      </c>
      <c r="B30" s="99">
        <f>B31</f>
        <v>3472.1</v>
      </c>
      <c r="C30" s="99">
        <f>C31</f>
        <v>0</v>
      </c>
      <c r="D30" s="99">
        <f>D31</f>
        <v>0</v>
      </c>
      <c r="E30" s="99">
        <f>E31</f>
        <v>0</v>
      </c>
      <c r="F30" s="99">
        <f t="shared" si="0"/>
        <v>0</v>
      </c>
      <c r="G30" s="99">
        <f t="shared" si="1"/>
        <v>0</v>
      </c>
      <c r="H30" s="99">
        <f t="shared" ref="H30:AE30" si="15">H31</f>
        <v>0</v>
      </c>
      <c r="I30" s="99">
        <f t="shared" si="15"/>
        <v>0</v>
      </c>
      <c r="J30" s="99">
        <f t="shared" si="15"/>
        <v>0</v>
      </c>
      <c r="K30" s="99">
        <f t="shared" si="15"/>
        <v>0</v>
      </c>
      <c r="L30" s="99">
        <f t="shared" si="15"/>
        <v>0</v>
      </c>
      <c r="M30" s="99">
        <f t="shared" si="15"/>
        <v>0</v>
      </c>
      <c r="N30" s="99">
        <f t="shared" si="15"/>
        <v>0</v>
      </c>
      <c r="O30" s="99">
        <f t="shared" si="15"/>
        <v>0</v>
      </c>
      <c r="P30" s="99">
        <f t="shared" si="15"/>
        <v>0</v>
      </c>
      <c r="Q30" s="99">
        <f t="shared" si="15"/>
        <v>0</v>
      </c>
      <c r="R30" s="99">
        <f t="shared" si="15"/>
        <v>0</v>
      </c>
      <c r="S30" s="99">
        <f t="shared" si="15"/>
        <v>0</v>
      </c>
      <c r="T30" s="99">
        <f t="shared" si="15"/>
        <v>0</v>
      </c>
      <c r="U30" s="99">
        <f t="shared" si="15"/>
        <v>0</v>
      </c>
      <c r="V30" s="99">
        <f t="shared" si="15"/>
        <v>3472.1</v>
      </c>
      <c r="W30" s="99">
        <f t="shared" si="15"/>
        <v>0</v>
      </c>
      <c r="X30" s="99">
        <f t="shared" si="15"/>
        <v>0</v>
      </c>
      <c r="Y30" s="99">
        <f t="shared" si="15"/>
        <v>0</v>
      </c>
      <c r="Z30" s="99">
        <f t="shared" si="15"/>
        <v>0</v>
      </c>
      <c r="AA30" s="99">
        <f t="shared" si="15"/>
        <v>0</v>
      </c>
      <c r="AB30" s="99">
        <f t="shared" si="15"/>
        <v>0</v>
      </c>
      <c r="AC30" s="99">
        <f t="shared" si="15"/>
        <v>0</v>
      </c>
      <c r="AD30" s="99">
        <f t="shared" si="15"/>
        <v>0</v>
      </c>
      <c r="AE30" s="100">
        <f t="shared" si="15"/>
        <v>0</v>
      </c>
      <c r="AF30" s="115" t="s">
        <v>55</v>
      </c>
    </row>
    <row r="31" spans="1:32" s="26" customFormat="1" ht="18.75" x14ac:dyDescent="0.3">
      <c r="A31" s="85" t="s">
        <v>26</v>
      </c>
      <c r="B31" s="15">
        <f>SUM(B32:B35)</f>
        <v>3472.1</v>
      </c>
      <c r="C31" s="15">
        <f>SUM(C32:C35)</f>
        <v>0</v>
      </c>
      <c r="D31" s="15">
        <f>SUM(D32:D35)</f>
        <v>0</v>
      </c>
      <c r="E31" s="15">
        <f>SUM(E32:E35)</f>
        <v>0</v>
      </c>
      <c r="F31" s="16">
        <f t="shared" si="0"/>
        <v>0</v>
      </c>
      <c r="G31" s="16">
        <f t="shared" si="1"/>
        <v>0</v>
      </c>
      <c r="H31" s="15">
        <f>SUM(H32:H35)</f>
        <v>0</v>
      </c>
      <c r="I31" s="15">
        <f>SUM(I32:I35)</f>
        <v>0</v>
      </c>
      <c r="J31" s="15">
        <f>SUM(J32:J35)</f>
        <v>0</v>
      </c>
      <c r="K31" s="15">
        <f>SUM(K32:K35)</f>
        <v>0</v>
      </c>
      <c r="L31" s="15">
        <f t="shared" ref="L31:AE31" si="16">SUM(L32:L35)</f>
        <v>0</v>
      </c>
      <c r="M31" s="15">
        <f t="shared" si="16"/>
        <v>0</v>
      </c>
      <c r="N31" s="15">
        <f t="shared" si="16"/>
        <v>0</v>
      </c>
      <c r="O31" s="15">
        <f t="shared" si="16"/>
        <v>0</v>
      </c>
      <c r="P31" s="15">
        <f t="shared" si="16"/>
        <v>0</v>
      </c>
      <c r="Q31" s="15">
        <f t="shared" si="16"/>
        <v>0</v>
      </c>
      <c r="R31" s="15">
        <f t="shared" si="16"/>
        <v>0</v>
      </c>
      <c r="S31" s="15">
        <f t="shared" si="16"/>
        <v>0</v>
      </c>
      <c r="T31" s="15">
        <f t="shared" si="16"/>
        <v>0</v>
      </c>
      <c r="U31" s="15">
        <f t="shared" si="16"/>
        <v>0</v>
      </c>
      <c r="V31" s="15">
        <f t="shared" si="16"/>
        <v>3472.1</v>
      </c>
      <c r="W31" s="15">
        <f t="shared" si="16"/>
        <v>0</v>
      </c>
      <c r="X31" s="15">
        <f t="shared" si="16"/>
        <v>0</v>
      </c>
      <c r="Y31" s="15">
        <f t="shared" si="16"/>
        <v>0</v>
      </c>
      <c r="Z31" s="15">
        <f t="shared" si="16"/>
        <v>0</v>
      </c>
      <c r="AA31" s="15">
        <f t="shared" si="16"/>
        <v>0</v>
      </c>
      <c r="AB31" s="15">
        <f t="shared" si="16"/>
        <v>0</v>
      </c>
      <c r="AC31" s="15">
        <f t="shared" si="16"/>
        <v>0</v>
      </c>
      <c r="AD31" s="15">
        <f t="shared" si="16"/>
        <v>0</v>
      </c>
      <c r="AE31" s="15">
        <f t="shared" si="16"/>
        <v>0</v>
      </c>
      <c r="AF31" s="116"/>
    </row>
    <row r="32" spans="1:32" s="26" customFormat="1" ht="18.75" x14ac:dyDescent="0.3">
      <c r="A32" s="30" t="s">
        <v>27</v>
      </c>
      <c r="B32" s="21">
        <f>H32+J32+L32+N32+P32+R32+T32+V32+X32+Z32+AB32+AD32</f>
        <v>0</v>
      </c>
      <c r="C32" s="21">
        <f>H32+J32</f>
        <v>0</v>
      </c>
      <c r="D32" s="21">
        <f>E32</f>
        <v>0</v>
      </c>
      <c r="E32" s="21">
        <f>I32+K32+M32+O32+Q32+S32+U32+W32+Y32+AA32+AC32+AE32</f>
        <v>0</v>
      </c>
      <c r="F32" s="20">
        <f t="shared" si="0"/>
        <v>0</v>
      </c>
      <c r="G32" s="20">
        <f t="shared" si="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116"/>
    </row>
    <row r="33" spans="1:32" s="26" customFormat="1" ht="18.75" x14ac:dyDescent="0.3">
      <c r="A33" s="30" t="s">
        <v>28</v>
      </c>
      <c r="B33" s="21">
        <f>H33+J33+L33+N33+P33+R33+T33+V33+X33+Z33+AB33+AD33</f>
        <v>3472.1</v>
      </c>
      <c r="C33" s="21">
        <f>H33+J33</f>
        <v>0</v>
      </c>
      <c r="D33" s="21">
        <f>C33</f>
        <v>0</v>
      </c>
      <c r="E33" s="21">
        <f>I33+K33+M33+O33+Q33+S33+U33+W33+Y33+AA33+AC33+AE33</f>
        <v>0</v>
      </c>
      <c r="F33" s="20">
        <f t="shared" si="0"/>
        <v>0</v>
      </c>
      <c r="G33" s="20">
        <f t="shared" si="1"/>
        <v>0</v>
      </c>
      <c r="H33" s="21">
        <v>0</v>
      </c>
      <c r="I33" s="21">
        <v>0</v>
      </c>
      <c r="J33" s="21">
        <v>0</v>
      </c>
      <c r="K33" s="21">
        <v>0</v>
      </c>
      <c r="L33" s="21">
        <v>0</v>
      </c>
      <c r="M33" s="21">
        <v>0</v>
      </c>
      <c r="N33" s="21">
        <v>0</v>
      </c>
      <c r="O33" s="21">
        <v>0</v>
      </c>
      <c r="P33" s="21">
        <v>0</v>
      </c>
      <c r="Q33" s="21">
        <v>0</v>
      </c>
      <c r="R33" s="21">
        <v>0</v>
      </c>
      <c r="S33" s="21">
        <v>0</v>
      </c>
      <c r="T33" s="21">
        <v>0</v>
      </c>
      <c r="U33" s="21">
        <v>0</v>
      </c>
      <c r="V33" s="21">
        <v>3472.1</v>
      </c>
      <c r="W33" s="21">
        <v>0</v>
      </c>
      <c r="X33" s="21">
        <v>0</v>
      </c>
      <c r="Y33" s="21">
        <v>0</v>
      </c>
      <c r="Z33" s="21">
        <v>0</v>
      </c>
      <c r="AA33" s="21">
        <v>0</v>
      </c>
      <c r="AB33" s="21">
        <v>0</v>
      </c>
      <c r="AC33" s="21">
        <v>0</v>
      </c>
      <c r="AD33" s="21">
        <v>0</v>
      </c>
      <c r="AE33" s="21">
        <v>0</v>
      </c>
      <c r="AF33" s="116"/>
    </row>
    <row r="34" spans="1:32" s="26" customFormat="1" ht="18.75" x14ac:dyDescent="0.3">
      <c r="A34" s="30" t="s">
        <v>29</v>
      </c>
      <c r="B34" s="21">
        <f>H34+J34+L34+N34+P34+R34+T34+V34+X34+Z34+AB34+AD34</f>
        <v>0</v>
      </c>
      <c r="C34" s="21">
        <f>H34+J34</f>
        <v>0</v>
      </c>
      <c r="D34" s="21">
        <f>E34</f>
        <v>0</v>
      </c>
      <c r="E34" s="21">
        <f>I34+K34+M34+O34+Q34+S34+U34+W34+Y34+AA34+AC34+AE34</f>
        <v>0</v>
      </c>
      <c r="F34" s="20">
        <f t="shared" si="0"/>
        <v>0</v>
      </c>
      <c r="G34" s="20">
        <f t="shared" si="1"/>
        <v>0</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116"/>
    </row>
    <row r="35" spans="1:32" s="26" customFormat="1" ht="18.75" x14ac:dyDescent="0.3">
      <c r="A35" s="30" t="s">
        <v>30</v>
      </c>
      <c r="B35" s="21">
        <f>H35+J35+L35+N35+P35+R35+T35+V35+X35+Z35+AB35+AD35</f>
        <v>0</v>
      </c>
      <c r="C35" s="21">
        <f>H35+J35</f>
        <v>0</v>
      </c>
      <c r="D35" s="21">
        <f>E35</f>
        <v>0</v>
      </c>
      <c r="E35" s="21">
        <f>I35+K35+M35+O35+Q35+S35+U35+W35+Y35+AA35+AC35+AE35</f>
        <v>0</v>
      </c>
      <c r="F35" s="20">
        <f t="shared" si="0"/>
        <v>0</v>
      </c>
      <c r="G35" s="20">
        <f t="shared" si="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0</v>
      </c>
      <c r="AB35" s="21">
        <v>0</v>
      </c>
      <c r="AC35" s="21">
        <v>0</v>
      </c>
      <c r="AD35" s="21">
        <v>0</v>
      </c>
      <c r="AE35" s="21">
        <v>0</v>
      </c>
      <c r="AF35" s="117"/>
    </row>
    <row r="36" spans="1:32" s="17" customFormat="1" ht="34.5" customHeight="1" x14ac:dyDescent="0.25">
      <c r="A36" s="98" t="s">
        <v>53</v>
      </c>
      <c r="B36" s="99">
        <f>B37</f>
        <v>882.65</v>
      </c>
      <c r="C36" s="99">
        <f>C37</f>
        <v>0</v>
      </c>
      <c r="D36" s="99">
        <f>D37</f>
        <v>882.65</v>
      </c>
      <c r="E36" s="99">
        <f>E37</f>
        <v>0</v>
      </c>
      <c r="F36" s="99">
        <f t="shared" si="0"/>
        <v>0</v>
      </c>
      <c r="G36" s="99">
        <f t="shared" si="1"/>
        <v>0</v>
      </c>
      <c r="H36" s="99">
        <f t="shared" ref="H36:AE36" si="17">H37</f>
        <v>0</v>
      </c>
      <c r="I36" s="99">
        <f t="shared" si="17"/>
        <v>0</v>
      </c>
      <c r="J36" s="99">
        <f t="shared" si="17"/>
        <v>0</v>
      </c>
      <c r="K36" s="99">
        <f t="shared" si="17"/>
        <v>0</v>
      </c>
      <c r="L36" s="99">
        <f t="shared" si="17"/>
        <v>882.65</v>
      </c>
      <c r="M36" s="99">
        <f t="shared" si="17"/>
        <v>0</v>
      </c>
      <c r="N36" s="99">
        <f t="shared" si="17"/>
        <v>0</v>
      </c>
      <c r="O36" s="99">
        <f t="shared" si="17"/>
        <v>0</v>
      </c>
      <c r="P36" s="99">
        <f t="shared" si="17"/>
        <v>0</v>
      </c>
      <c r="Q36" s="99">
        <f t="shared" si="17"/>
        <v>0</v>
      </c>
      <c r="R36" s="99">
        <f t="shared" si="17"/>
        <v>0</v>
      </c>
      <c r="S36" s="99">
        <f t="shared" si="17"/>
        <v>0</v>
      </c>
      <c r="T36" s="99">
        <f t="shared" si="17"/>
        <v>0</v>
      </c>
      <c r="U36" s="99">
        <f t="shared" si="17"/>
        <v>0</v>
      </c>
      <c r="V36" s="99">
        <f t="shared" si="17"/>
        <v>0</v>
      </c>
      <c r="W36" s="99">
        <f t="shared" si="17"/>
        <v>0</v>
      </c>
      <c r="X36" s="99">
        <f t="shared" si="17"/>
        <v>0</v>
      </c>
      <c r="Y36" s="99">
        <f t="shared" si="17"/>
        <v>0</v>
      </c>
      <c r="Z36" s="99">
        <f t="shared" si="17"/>
        <v>0</v>
      </c>
      <c r="AA36" s="99">
        <f t="shared" si="17"/>
        <v>0</v>
      </c>
      <c r="AB36" s="99">
        <f t="shared" si="17"/>
        <v>0</v>
      </c>
      <c r="AC36" s="99">
        <f t="shared" si="17"/>
        <v>0</v>
      </c>
      <c r="AD36" s="99">
        <f t="shared" si="17"/>
        <v>0</v>
      </c>
      <c r="AE36" s="100">
        <f t="shared" si="17"/>
        <v>0</v>
      </c>
      <c r="AF36" s="115" t="s">
        <v>57</v>
      </c>
    </row>
    <row r="37" spans="1:32" s="26" customFormat="1" ht="18.75" x14ac:dyDescent="0.3">
      <c r="A37" s="85" t="s">
        <v>26</v>
      </c>
      <c r="B37" s="15">
        <f>SUM(B38:B41)</f>
        <v>882.65</v>
      </c>
      <c r="C37" s="15">
        <f>SUM(C38:C41)</f>
        <v>0</v>
      </c>
      <c r="D37" s="15">
        <f>SUM(D38:D41)</f>
        <v>882.65</v>
      </c>
      <c r="E37" s="15">
        <f>SUM(E38:E41)</f>
        <v>0</v>
      </c>
      <c r="F37" s="16">
        <f t="shared" si="0"/>
        <v>0</v>
      </c>
      <c r="G37" s="16">
        <f t="shared" si="1"/>
        <v>0</v>
      </c>
      <c r="H37" s="15">
        <f>SUM(H38:H41)</f>
        <v>0</v>
      </c>
      <c r="I37" s="15">
        <f>SUM(I38:I41)</f>
        <v>0</v>
      </c>
      <c r="J37" s="15">
        <f>SUM(J38:J41)</f>
        <v>0</v>
      </c>
      <c r="K37" s="15">
        <f>SUM(K38:K41)</f>
        <v>0</v>
      </c>
      <c r="L37" s="15">
        <f t="shared" ref="L37:AE37" si="18">SUM(L38:L41)</f>
        <v>882.65</v>
      </c>
      <c r="M37" s="15">
        <f t="shared" si="18"/>
        <v>0</v>
      </c>
      <c r="N37" s="15">
        <f t="shared" si="18"/>
        <v>0</v>
      </c>
      <c r="O37" s="15">
        <f t="shared" si="18"/>
        <v>0</v>
      </c>
      <c r="P37" s="15">
        <f t="shared" si="18"/>
        <v>0</v>
      </c>
      <c r="Q37" s="15">
        <f t="shared" si="18"/>
        <v>0</v>
      </c>
      <c r="R37" s="15">
        <f t="shared" si="18"/>
        <v>0</v>
      </c>
      <c r="S37" s="15">
        <f t="shared" si="18"/>
        <v>0</v>
      </c>
      <c r="T37" s="15">
        <f t="shared" si="18"/>
        <v>0</v>
      </c>
      <c r="U37" s="15">
        <f t="shared" si="18"/>
        <v>0</v>
      </c>
      <c r="V37" s="15">
        <f t="shared" si="18"/>
        <v>0</v>
      </c>
      <c r="W37" s="15">
        <f t="shared" si="18"/>
        <v>0</v>
      </c>
      <c r="X37" s="15">
        <f t="shared" si="18"/>
        <v>0</v>
      </c>
      <c r="Y37" s="15">
        <f t="shared" si="18"/>
        <v>0</v>
      </c>
      <c r="Z37" s="15">
        <f t="shared" si="18"/>
        <v>0</v>
      </c>
      <c r="AA37" s="15">
        <f t="shared" si="18"/>
        <v>0</v>
      </c>
      <c r="AB37" s="15">
        <f t="shared" si="18"/>
        <v>0</v>
      </c>
      <c r="AC37" s="15">
        <f t="shared" si="18"/>
        <v>0</v>
      </c>
      <c r="AD37" s="15">
        <f t="shared" si="18"/>
        <v>0</v>
      </c>
      <c r="AE37" s="15">
        <f t="shared" si="18"/>
        <v>0</v>
      </c>
      <c r="AF37" s="116"/>
    </row>
    <row r="38" spans="1:32" s="26" customFormat="1" ht="18.75" x14ac:dyDescent="0.3">
      <c r="A38" s="30" t="s">
        <v>27</v>
      </c>
      <c r="B38" s="21">
        <f>H38+J38+L38+N38+P38+R38+T38+V38+X38+Z38+AB38+AD38</f>
        <v>0</v>
      </c>
      <c r="C38" s="21">
        <f>H38+J38</f>
        <v>0</v>
      </c>
      <c r="D38" s="21">
        <f>E38</f>
        <v>0</v>
      </c>
      <c r="E38" s="21">
        <f>I38+K38+M38+O38+Q38+S38+U38+W38+Y38+AA38+AC38+AE38</f>
        <v>0</v>
      </c>
      <c r="F38" s="20">
        <f t="shared" si="0"/>
        <v>0</v>
      </c>
      <c r="G38" s="20">
        <f t="shared" si="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116"/>
    </row>
    <row r="39" spans="1:32" s="26" customFormat="1" ht="18.75" x14ac:dyDescent="0.3">
      <c r="A39" s="30" t="s">
        <v>28</v>
      </c>
      <c r="B39" s="21">
        <f>H39+J39+L39+N39+P39+R39+T39+V39+X39+Z39+AB39+AD39</f>
        <v>0</v>
      </c>
      <c r="C39" s="21">
        <f>H39+J39</f>
        <v>0</v>
      </c>
      <c r="D39" s="21">
        <f>C39</f>
        <v>0</v>
      </c>
      <c r="E39" s="21">
        <f>I39+K39+M39+O39+Q39+S39+U39+W39+Y39+AA39+AC39+AE39</f>
        <v>0</v>
      </c>
      <c r="F39" s="20">
        <f t="shared" si="0"/>
        <v>0</v>
      </c>
      <c r="G39" s="20">
        <f t="shared" si="1"/>
        <v>0</v>
      </c>
      <c r="H39" s="21">
        <v>0</v>
      </c>
      <c r="I39" s="21">
        <v>0</v>
      </c>
      <c r="J39" s="21">
        <v>0</v>
      </c>
      <c r="K39" s="21">
        <v>0</v>
      </c>
      <c r="L39" s="21">
        <v>0</v>
      </c>
      <c r="M39" s="21">
        <v>0</v>
      </c>
      <c r="N39" s="21">
        <v>0</v>
      </c>
      <c r="O39" s="21">
        <v>0</v>
      </c>
      <c r="P39" s="21">
        <v>0</v>
      </c>
      <c r="Q39" s="21">
        <v>0</v>
      </c>
      <c r="R39" s="21">
        <v>0</v>
      </c>
      <c r="S39" s="21">
        <v>0</v>
      </c>
      <c r="T39" s="21">
        <v>0</v>
      </c>
      <c r="U39" s="21">
        <v>0</v>
      </c>
      <c r="V39" s="21">
        <v>0</v>
      </c>
      <c r="W39" s="21">
        <v>0</v>
      </c>
      <c r="X39" s="21">
        <v>0</v>
      </c>
      <c r="Y39" s="21">
        <v>0</v>
      </c>
      <c r="Z39" s="21">
        <v>0</v>
      </c>
      <c r="AA39" s="21">
        <v>0</v>
      </c>
      <c r="AB39" s="21">
        <v>0</v>
      </c>
      <c r="AC39" s="21">
        <v>0</v>
      </c>
      <c r="AD39" s="21">
        <v>0</v>
      </c>
      <c r="AE39" s="21">
        <v>0</v>
      </c>
      <c r="AF39" s="116"/>
    </row>
    <row r="40" spans="1:32" s="26" customFormat="1" ht="18.75" x14ac:dyDescent="0.3">
      <c r="A40" s="30" t="s">
        <v>29</v>
      </c>
      <c r="B40" s="21">
        <f>H40+J40+L40+N40+P40+R40+T40+V40+X40+Z40+AB40+AD40</f>
        <v>0</v>
      </c>
      <c r="C40" s="21">
        <f>H40+J40</f>
        <v>0</v>
      </c>
      <c r="D40" s="21">
        <f>E40</f>
        <v>0</v>
      </c>
      <c r="E40" s="21">
        <f>I40+K40+M40+O40+Q40+S40+U40+W40+Y40+AA40+AC40+AE40</f>
        <v>0</v>
      </c>
      <c r="F40" s="20">
        <f t="shared" si="0"/>
        <v>0</v>
      </c>
      <c r="G40" s="20">
        <f t="shared" si="1"/>
        <v>0</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116"/>
    </row>
    <row r="41" spans="1:32" s="26" customFormat="1" ht="18.75" x14ac:dyDescent="0.3">
      <c r="A41" s="30" t="s">
        <v>30</v>
      </c>
      <c r="B41" s="21">
        <f>H41+J41+L41+N41+P41+R41+T41+V41+X41+Z41+AB41+AD41</f>
        <v>882.65</v>
      </c>
      <c r="C41" s="21">
        <f>H41+J41</f>
        <v>0</v>
      </c>
      <c r="D41" s="21">
        <v>882.65</v>
      </c>
      <c r="E41" s="21">
        <f>I41+K41+M41+O41+Q41+S41+U41+W41+Y41+AA41+AC41+AE41</f>
        <v>0</v>
      </c>
      <c r="F41" s="20">
        <f t="shared" si="0"/>
        <v>0</v>
      </c>
      <c r="G41" s="20">
        <f t="shared" si="1"/>
        <v>0</v>
      </c>
      <c r="H41" s="21">
        <v>0</v>
      </c>
      <c r="I41" s="21">
        <v>0</v>
      </c>
      <c r="J41" s="21">
        <v>0</v>
      </c>
      <c r="K41" s="21">
        <v>0</v>
      </c>
      <c r="L41" s="21">
        <v>882.65</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117"/>
    </row>
    <row r="42" spans="1:32" s="24" customFormat="1" ht="48.75" customHeight="1" x14ac:dyDescent="0.25">
      <c r="A42" s="104" t="s">
        <v>42</v>
      </c>
      <c r="B42" s="105">
        <f>B43</f>
        <v>256205.81000000003</v>
      </c>
      <c r="C42" s="105">
        <f>C43</f>
        <v>48677.87000000001</v>
      </c>
      <c r="D42" s="105">
        <f t="shared" ref="D42:AE42" si="19">D43</f>
        <v>48677.87000000001</v>
      </c>
      <c r="E42" s="105">
        <f t="shared" si="19"/>
        <v>41300.71</v>
      </c>
      <c r="F42" s="105">
        <f t="shared" si="0"/>
        <v>16.120130140686502</v>
      </c>
      <c r="G42" s="105">
        <f t="shared" si="1"/>
        <v>84.844940832456288</v>
      </c>
      <c r="H42" s="105">
        <f t="shared" si="19"/>
        <v>20668.73</v>
      </c>
      <c r="I42" s="105">
        <f t="shared" si="19"/>
        <v>16734.440000000002</v>
      </c>
      <c r="J42" s="105">
        <f t="shared" si="19"/>
        <v>27781.42</v>
      </c>
      <c r="K42" s="105">
        <f t="shared" si="19"/>
        <v>24338.55</v>
      </c>
      <c r="L42" s="105">
        <f t="shared" si="19"/>
        <v>17538.29</v>
      </c>
      <c r="M42" s="105">
        <f t="shared" si="19"/>
        <v>0</v>
      </c>
      <c r="N42" s="105">
        <f t="shared" si="19"/>
        <v>25690.98</v>
      </c>
      <c r="O42" s="105">
        <f t="shared" si="19"/>
        <v>0</v>
      </c>
      <c r="P42" s="105">
        <f t="shared" si="19"/>
        <v>19927.500000000004</v>
      </c>
      <c r="Q42" s="105">
        <f t="shared" si="19"/>
        <v>0</v>
      </c>
      <c r="R42" s="105">
        <f t="shared" si="19"/>
        <v>23189.449999999997</v>
      </c>
      <c r="S42" s="105">
        <f t="shared" si="19"/>
        <v>0</v>
      </c>
      <c r="T42" s="105">
        <f t="shared" si="19"/>
        <v>27356.799999999999</v>
      </c>
      <c r="U42" s="105">
        <f t="shared" si="19"/>
        <v>0</v>
      </c>
      <c r="V42" s="105">
        <f t="shared" si="19"/>
        <v>17591.84</v>
      </c>
      <c r="W42" s="105">
        <f t="shared" si="19"/>
        <v>0</v>
      </c>
      <c r="X42" s="105">
        <f t="shared" si="19"/>
        <v>13179.73</v>
      </c>
      <c r="Y42" s="105">
        <f t="shared" si="19"/>
        <v>0</v>
      </c>
      <c r="Z42" s="105">
        <f t="shared" si="19"/>
        <v>23485.8</v>
      </c>
      <c r="AA42" s="105">
        <f t="shared" si="19"/>
        <v>0</v>
      </c>
      <c r="AB42" s="106">
        <f t="shared" si="19"/>
        <v>14703.42</v>
      </c>
      <c r="AC42" s="105">
        <f t="shared" si="19"/>
        <v>0</v>
      </c>
      <c r="AD42" s="106">
        <f t="shared" si="19"/>
        <v>24750.27</v>
      </c>
      <c r="AE42" s="107">
        <f t="shared" si="19"/>
        <v>0</v>
      </c>
      <c r="AF42" s="23"/>
    </row>
    <row r="43" spans="1:32" s="17" customFormat="1" ht="18.75" x14ac:dyDescent="0.3">
      <c r="A43" s="25" t="s">
        <v>26</v>
      </c>
      <c r="B43" s="14">
        <f>B49+B55+B73+B79</f>
        <v>256205.81000000003</v>
      </c>
      <c r="C43" s="14">
        <f>C49+C61+C73+C79+C67</f>
        <v>48677.87000000001</v>
      </c>
      <c r="D43" s="14">
        <f>D49+D61+D73+D79+D67</f>
        <v>48677.87000000001</v>
      </c>
      <c r="E43" s="14">
        <f>E49+E61+E73+E79+E67</f>
        <v>41300.71</v>
      </c>
      <c r="F43" s="16">
        <f t="shared" si="0"/>
        <v>16.120130140686502</v>
      </c>
      <c r="G43" s="16">
        <f t="shared" si="1"/>
        <v>84.844940832456288</v>
      </c>
      <c r="H43" s="14">
        <f t="shared" ref="H43:M43" si="20">H49+H61+H73+H79</f>
        <v>20668.73</v>
      </c>
      <c r="I43" s="14">
        <f t="shared" si="20"/>
        <v>16734.440000000002</v>
      </c>
      <c r="J43" s="14">
        <f t="shared" si="20"/>
        <v>27781.42</v>
      </c>
      <c r="K43" s="14">
        <f t="shared" si="20"/>
        <v>24338.55</v>
      </c>
      <c r="L43" s="14">
        <f t="shared" si="20"/>
        <v>17538.29</v>
      </c>
      <c r="M43" s="14">
        <f t="shared" si="20"/>
        <v>0</v>
      </c>
      <c r="N43" s="14">
        <f>N49+N61+N73+N79+N69</f>
        <v>25690.98</v>
      </c>
      <c r="O43" s="14">
        <f>O49+O61+O73+O79</f>
        <v>0</v>
      </c>
      <c r="P43" s="14">
        <f>P49+P61+P73+P79+P67</f>
        <v>19927.500000000004</v>
      </c>
      <c r="Q43" s="14">
        <f>Q49+Q61+Q73+Q79</f>
        <v>0</v>
      </c>
      <c r="R43" s="14">
        <f>R49+R61+R73+R79+R67</f>
        <v>23189.449999999997</v>
      </c>
      <c r="S43" s="14">
        <f>S49+S61+S73+S79</f>
        <v>0</v>
      </c>
      <c r="T43" s="14">
        <f>T49+T61+T73+T79+T67</f>
        <v>27356.799999999999</v>
      </c>
      <c r="U43" s="14">
        <f>U49+U61+U73+U79</f>
        <v>0</v>
      </c>
      <c r="V43" s="14">
        <f>V49+V61+V73+V79+V67</f>
        <v>17591.84</v>
      </c>
      <c r="W43" s="14">
        <f>W49+W61+W73+W79</f>
        <v>0</v>
      </c>
      <c r="X43" s="14">
        <f>X49+X61+X73+X79+X67</f>
        <v>13179.73</v>
      </c>
      <c r="Y43" s="14">
        <f>Y49+Y61+Y73+Y79</f>
        <v>0</v>
      </c>
      <c r="Z43" s="14">
        <f>Z49+Z61+Z73+Z79+Z67</f>
        <v>23485.8</v>
      </c>
      <c r="AA43" s="14">
        <f>AA49+AA61+AA73+AA79</f>
        <v>0</v>
      </c>
      <c r="AB43" s="14">
        <f>AB49+AB61+AB73+AB79+AB67</f>
        <v>14703.42</v>
      </c>
      <c r="AC43" s="14">
        <f>AC49+AC61+AC73+AC79</f>
        <v>0</v>
      </c>
      <c r="AD43" s="14">
        <f>AD49+AD61+AD73+AD79+AD67</f>
        <v>24750.27</v>
      </c>
      <c r="AE43" s="14">
        <f>AE49+AE61+AE73+AE79</f>
        <v>0</v>
      </c>
      <c r="AF43" s="23"/>
    </row>
    <row r="44" spans="1:32" s="17" customFormat="1" ht="18.75" x14ac:dyDescent="0.3">
      <c r="A44" s="18" t="s">
        <v>27</v>
      </c>
      <c r="B44" s="19">
        <f>B50+B56+B74+B80</f>
        <v>0</v>
      </c>
      <c r="C44" s="19">
        <f t="shared" ref="C44:E47" si="21">C50+C56+C74+C80</f>
        <v>0</v>
      </c>
      <c r="D44" s="19">
        <f t="shared" si="21"/>
        <v>0</v>
      </c>
      <c r="E44" s="19">
        <f t="shared" si="21"/>
        <v>0</v>
      </c>
      <c r="F44" s="20">
        <f t="shared" si="0"/>
        <v>0</v>
      </c>
      <c r="G44" s="20">
        <f t="shared" si="1"/>
        <v>0</v>
      </c>
      <c r="H44" s="19">
        <f t="shared" ref="H44:AE44" si="22">H50+H56+H74+H80</f>
        <v>0</v>
      </c>
      <c r="I44" s="19">
        <f t="shared" si="22"/>
        <v>0</v>
      </c>
      <c r="J44" s="19">
        <f t="shared" si="22"/>
        <v>0</v>
      </c>
      <c r="K44" s="19">
        <f t="shared" si="22"/>
        <v>0</v>
      </c>
      <c r="L44" s="19">
        <f t="shared" si="22"/>
        <v>0</v>
      </c>
      <c r="M44" s="19">
        <f t="shared" si="22"/>
        <v>0</v>
      </c>
      <c r="N44" s="19">
        <f t="shared" si="22"/>
        <v>0</v>
      </c>
      <c r="O44" s="19">
        <f t="shared" si="22"/>
        <v>0</v>
      </c>
      <c r="P44" s="19">
        <f t="shared" si="22"/>
        <v>0</v>
      </c>
      <c r="Q44" s="19">
        <f t="shared" si="22"/>
        <v>0</v>
      </c>
      <c r="R44" s="19">
        <f t="shared" si="22"/>
        <v>0</v>
      </c>
      <c r="S44" s="19">
        <f t="shared" si="22"/>
        <v>0</v>
      </c>
      <c r="T44" s="19">
        <f t="shared" si="22"/>
        <v>0</v>
      </c>
      <c r="U44" s="19">
        <f t="shared" si="22"/>
        <v>0</v>
      </c>
      <c r="V44" s="19">
        <f t="shared" si="22"/>
        <v>0</v>
      </c>
      <c r="W44" s="19">
        <f t="shared" si="22"/>
        <v>0</v>
      </c>
      <c r="X44" s="19">
        <f t="shared" si="22"/>
        <v>0</v>
      </c>
      <c r="Y44" s="19">
        <f t="shared" si="22"/>
        <v>0</v>
      </c>
      <c r="Z44" s="19">
        <f t="shared" si="22"/>
        <v>0</v>
      </c>
      <c r="AA44" s="19">
        <f t="shared" si="22"/>
        <v>0</v>
      </c>
      <c r="AB44" s="19">
        <f t="shared" si="22"/>
        <v>0</v>
      </c>
      <c r="AC44" s="19">
        <f t="shared" si="22"/>
        <v>0</v>
      </c>
      <c r="AD44" s="19">
        <f t="shared" si="22"/>
        <v>0</v>
      </c>
      <c r="AE44" s="19">
        <f t="shared" si="22"/>
        <v>0</v>
      </c>
      <c r="AF44" s="23"/>
    </row>
    <row r="45" spans="1:32" s="17" customFormat="1" ht="18.75" x14ac:dyDescent="0.3">
      <c r="A45" s="18" t="s">
        <v>28</v>
      </c>
      <c r="B45" s="19">
        <f>B51+B57+B75+B81</f>
        <v>256205.81000000003</v>
      </c>
      <c r="C45" s="19">
        <f t="shared" si="21"/>
        <v>48677.87</v>
      </c>
      <c r="D45" s="19">
        <f t="shared" si="21"/>
        <v>48677.87</v>
      </c>
      <c r="E45" s="19">
        <f t="shared" si="21"/>
        <v>41300.71</v>
      </c>
      <c r="F45" s="20">
        <f t="shared" si="0"/>
        <v>16.120130140686502</v>
      </c>
      <c r="G45" s="20">
        <f t="shared" si="1"/>
        <v>84.844940832456302</v>
      </c>
      <c r="H45" s="19">
        <f t="shared" ref="H45:AE45" si="23">H51+H57+H75+H81</f>
        <v>20782.59</v>
      </c>
      <c r="I45" s="19">
        <f t="shared" si="23"/>
        <v>16848.3</v>
      </c>
      <c r="J45" s="19">
        <f t="shared" si="23"/>
        <v>27895.279999999999</v>
      </c>
      <c r="K45" s="19">
        <f t="shared" si="23"/>
        <v>24452.41</v>
      </c>
      <c r="L45" s="19">
        <f t="shared" si="23"/>
        <v>17652.150000000001</v>
      </c>
      <c r="M45" s="19">
        <f t="shared" si="23"/>
        <v>0</v>
      </c>
      <c r="N45" s="19">
        <f t="shared" si="23"/>
        <v>25690.98</v>
      </c>
      <c r="O45" s="19">
        <f t="shared" si="23"/>
        <v>0</v>
      </c>
      <c r="P45" s="19">
        <f t="shared" si="23"/>
        <v>19927.5</v>
      </c>
      <c r="Q45" s="19">
        <f t="shared" si="23"/>
        <v>0</v>
      </c>
      <c r="R45" s="19">
        <f t="shared" si="23"/>
        <v>23189.449999999997</v>
      </c>
      <c r="S45" s="19">
        <f t="shared" si="23"/>
        <v>0</v>
      </c>
      <c r="T45" s="19">
        <f t="shared" si="23"/>
        <v>27356.799999999999</v>
      </c>
      <c r="U45" s="19">
        <f t="shared" si="23"/>
        <v>0</v>
      </c>
      <c r="V45" s="19">
        <f t="shared" si="23"/>
        <v>17591.84</v>
      </c>
      <c r="W45" s="19">
        <f t="shared" si="23"/>
        <v>0</v>
      </c>
      <c r="X45" s="19">
        <f t="shared" si="23"/>
        <v>13179.73</v>
      </c>
      <c r="Y45" s="19">
        <f t="shared" si="23"/>
        <v>0</v>
      </c>
      <c r="Z45" s="19">
        <f t="shared" si="23"/>
        <v>23485.8</v>
      </c>
      <c r="AA45" s="19">
        <f t="shared" si="23"/>
        <v>0</v>
      </c>
      <c r="AB45" s="19">
        <f t="shared" si="23"/>
        <v>14703.42</v>
      </c>
      <c r="AC45" s="19">
        <f t="shared" si="23"/>
        <v>0</v>
      </c>
      <c r="AD45" s="19">
        <f t="shared" si="23"/>
        <v>24750.27</v>
      </c>
      <c r="AE45" s="19">
        <f t="shared" si="23"/>
        <v>0</v>
      </c>
      <c r="AF45" s="23"/>
    </row>
    <row r="46" spans="1:32" s="17" customFormat="1" ht="18.75" x14ac:dyDescent="0.3">
      <c r="A46" s="18" t="s">
        <v>29</v>
      </c>
      <c r="B46" s="19">
        <f>B52+B58+B76+B82</f>
        <v>0</v>
      </c>
      <c r="C46" s="19">
        <f t="shared" si="21"/>
        <v>0</v>
      </c>
      <c r="D46" s="19">
        <f t="shared" si="21"/>
        <v>0</v>
      </c>
      <c r="E46" s="19">
        <f t="shared" si="21"/>
        <v>0</v>
      </c>
      <c r="F46" s="20">
        <f t="shared" si="0"/>
        <v>0</v>
      </c>
      <c r="G46" s="20">
        <f t="shared" si="1"/>
        <v>0</v>
      </c>
      <c r="H46" s="19">
        <f t="shared" ref="H46:AE46" si="24">H52+H58+H76+H82</f>
        <v>0</v>
      </c>
      <c r="I46" s="19">
        <f t="shared" si="24"/>
        <v>0</v>
      </c>
      <c r="J46" s="19">
        <f t="shared" si="24"/>
        <v>0</v>
      </c>
      <c r="K46" s="19">
        <f t="shared" si="24"/>
        <v>0</v>
      </c>
      <c r="L46" s="19">
        <f t="shared" si="24"/>
        <v>0</v>
      </c>
      <c r="M46" s="19">
        <f t="shared" si="24"/>
        <v>0</v>
      </c>
      <c r="N46" s="19">
        <f t="shared" si="24"/>
        <v>0</v>
      </c>
      <c r="O46" s="19">
        <f t="shared" si="24"/>
        <v>0</v>
      </c>
      <c r="P46" s="19">
        <f t="shared" si="24"/>
        <v>0</v>
      </c>
      <c r="Q46" s="19">
        <f t="shared" si="24"/>
        <v>0</v>
      </c>
      <c r="R46" s="19">
        <f t="shared" si="24"/>
        <v>0</v>
      </c>
      <c r="S46" s="19">
        <f t="shared" si="24"/>
        <v>0</v>
      </c>
      <c r="T46" s="19">
        <f t="shared" si="24"/>
        <v>0</v>
      </c>
      <c r="U46" s="19">
        <f t="shared" si="24"/>
        <v>0</v>
      </c>
      <c r="V46" s="19">
        <f t="shared" si="24"/>
        <v>0</v>
      </c>
      <c r="W46" s="19">
        <f t="shared" si="24"/>
        <v>0</v>
      </c>
      <c r="X46" s="19">
        <f t="shared" si="24"/>
        <v>0</v>
      </c>
      <c r="Y46" s="19">
        <f t="shared" si="24"/>
        <v>0</v>
      </c>
      <c r="Z46" s="19">
        <f t="shared" si="24"/>
        <v>0</v>
      </c>
      <c r="AA46" s="19">
        <f t="shared" si="24"/>
        <v>0</v>
      </c>
      <c r="AB46" s="19">
        <f t="shared" si="24"/>
        <v>0</v>
      </c>
      <c r="AC46" s="19">
        <f t="shared" si="24"/>
        <v>0</v>
      </c>
      <c r="AD46" s="19">
        <f t="shared" si="24"/>
        <v>0</v>
      </c>
      <c r="AE46" s="19">
        <f t="shared" si="24"/>
        <v>0</v>
      </c>
      <c r="AF46" s="23"/>
    </row>
    <row r="47" spans="1:32" s="17" customFormat="1" ht="18.75" x14ac:dyDescent="0.3">
      <c r="A47" s="18" t="s">
        <v>30</v>
      </c>
      <c r="B47" s="19">
        <f>B53+B59+B77+B83</f>
        <v>0</v>
      </c>
      <c r="C47" s="19">
        <f t="shared" si="21"/>
        <v>0</v>
      </c>
      <c r="D47" s="19">
        <f t="shared" si="21"/>
        <v>0</v>
      </c>
      <c r="E47" s="19">
        <f t="shared" si="21"/>
        <v>0</v>
      </c>
      <c r="F47" s="20">
        <f t="shared" si="0"/>
        <v>0</v>
      </c>
      <c r="G47" s="20">
        <f t="shared" si="1"/>
        <v>0</v>
      </c>
      <c r="H47" s="19">
        <f t="shared" ref="H47:AE47" si="25">H53+H59+H77+H83</f>
        <v>0</v>
      </c>
      <c r="I47" s="19">
        <f t="shared" si="25"/>
        <v>0</v>
      </c>
      <c r="J47" s="19">
        <f t="shared" si="25"/>
        <v>0</v>
      </c>
      <c r="K47" s="19">
        <f t="shared" si="25"/>
        <v>0</v>
      </c>
      <c r="L47" s="19">
        <f t="shared" si="25"/>
        <v>0</v>
      </c>
      <c r="M47" s="19">
        <f t="shared" si="25"/>
        <v>0</v>
      </c>
      <c r="N47" s="19">
        <f t="shared" si="25"/>
        <v>0</v>
      </c>
      <c r="O47" s="19">
        <f t="shared" si="25"/>
        <v>0</v>
      </c>
      <c r="P47" s="19">
        <f t="shared" si="25"/>
        <v>0</v>
      </c>
      <c r="Q47" s="19">
        <f t="shared" si="25"/>
        <v>0</v>
      </c>
      <c r="R47" s="19">
        <f t="shared" si="25"/>
        <v>0</v>
      </c>
      <c r="S47" s="19">
        <f t="shared" si="25"/>
        <v>0</v>
      </c>
      <c r="T47" s="19">
        <f t="shared" si="25"/>
        <v>0</v>
      </c>
      <c r="U47" s="19">
        <f t="shared" si="25"/>
        <v>0</v>
      </c>
      <c r="V47" s="19">
        <f t="shared" si="25"/>
        <v>0</v>
      </c>
      <c r="W47" s="19">
        <f t="shared" si="25"/>
        <v>0</v>
      </c>
      <c r="X47" s="19">
        <f t="shared" si="25"/>
        <v>0</v>
      </c>
      <c r="Y47" s="19">
        <f t="shared" si="25"/>
        <v>0</v>
      </c>
      <c r="Z47" s="19">
        <f t="shared" si="25"/>
        <v>0</v>
      </c>
      <c r="AA47" s="19">
        <f t="shared" si="25"/>
        <v>0</v>
      </c>
      <c r="AB47" s="19">
        <f t="shared" si="25"/>
        <v>0</v>
      </c>
      <c r="AC47" s="19">
        <f t="shared" si="25"/>
        <v>0</v>
      </c>
      <c r="AD47" s="19">
        <f t="shared" si="25"/>
        <v>0</v>
      </c>
      <c r="AE47" s="19">
        <f t="shared" si="25"/>
        <v>0</v>
      </c>
      <c r="AF47" s="23"/>
    </row>
    <row r="48" spans="1:32" s="26" customFormat="1" ht="50.25" customHeight="1" x14ac:dyDescent="0.25">
      <c r="A48" s="98" t="s">
        <v>43</v>
      </c>
      <c r="B48" s="99">
        <f>B49</f>
        <v>32304.500000000004</v>
      </c>
      <c r="C48" s="99">
        <f t="shared" ref="C48:AE48" si="26">C49</f>
        <v>6223.3</v>
      </c>
      <c r="D48" s="99">
        <f t="shared" si="26"/>
        <v>6223.3</v>
      </c>
      <c r="E48" s="99">
        <f t="shared" si="26"/>
        <v>5484.6399999999994</v>
      </c>
      <c r="F48" s="99">
        <f t="shared" si="0"/>
        <v>16.977944249253195</v>
      </c>
      <c r="G48" s="99">
        <f t="shared" si="1"/>
        <v>88.130734497774483</v>
      </c>
      <c r="H48" s="99">
        <f t="shared" si="26"/>
        <v>3654.3</v>
      </c>
      <c r="I48" s="99">
        <f t="shared" si="26"/>
        <v>2717.64</v>
      </c>
      <c r="J48" s="99">
        <f t="shared" si="26"/>
        <v>2569</v>
      </c>
      <c r="K48" s="99">
        <f t="shared" si="26"/>
        <v>2767</v>
      </c>
      <c r="L48" s="99">
        <f t="shared" si="26"/>
        <v>2655</v>
      </c>
      <c r="M48" s="99">
        <f t="shared" si="26"/>
        <v>0</v>
      </c>
      <c r="N48" s="99">
        <f t="shared" si="26"/>
        <v>4155.5</v>
      </c>
      <c r="O48" s="99">
        <f t="shared" si="26"/>
        <v>0</v>
      </c>
      <c r="P48" s="99">
        <f t="shared" si="26"/>
        <v>842.2</v>
      </c>
      <c r="Q48" s="99">
        <f t="shared" si="26"/>
        <v>0</v>
      </c>
      <c r="R48" s="99">
        <f t="shared" si="26"/>
        <v>2151.9</v>
      </c>
      <c r="S48" s="99">
        <f t="shared" si="26"/>
        <v>0</v>
      </c>
      <c r="T48" s="99">
        <f t="shared" si="26"/>
        <v>3891</v>
      </c>
      <c r="U48" s="99">
        <f t="shared" si="26"/>
        <v>0</v>
      </c>
      <c r="V48" s="99">
        <f t="shared" si="26"/>
        <v>2129.5</v>
      </c>
      <c r="W48" s="99">
        <f t="shared" si="26"/>
        <v>0</v>
      </c>
      <c r="X48" s="99">
        <f t="shared" si="26"/>
        <v>1576.2</v>
      </c>
      <c r="Y48" s="99">
        <f t="shared" si="26"/>
        <v>0</v>
      </c>
      <c r="Z48" s="99">
        <f t="shared" si="26"/>
        <v>3891</v>
      </c>
      <c r="AA48" s="99">
        <f t="shared" si="26"/>
        <v>0</v>
      </c>
      <c r="AB48" s="114">
        <f t="shared" si="26"/>
        <v>2029.5</v>
      </c>
      <c r="AC48" s="99">
        <f t="shared" si="26"/>
        <v>0</v>
      </c>
      <c r="AD48" s="114">
        <f t="shared" si="26"/>
        <v>2759.4</v>
      </c>
      <c r="AE48" s="100">
        <f t="shared" si="26"/>
        <v>0</v>
      </c>
      <c r="AF48" s="27"/>
    </row>
    <row r="49" spans="1:62" s="26" customFormat="1" ht="18.75" x14ac:dyDescent="0.3">
      <c r="A49" s="85" t="s">
        <v>26</v>
      </c>
      <c r="B49" s="15">
        <f>SUM(B50:B53)</f>
        <v>32304.500000000004</v>
      </c>
      <c r="C49" s="15">
        <f>SUM(C50:C53)</f>
        <v>6223.3</v>
      </c>
      <c r="D49" s="15">
        <f>SUM(D50:D53)</f>
        <v>6223.3</v>
      </c>
      <c r="E49" s="15">
        <f>SUM(E50:E53)</f>
        <v>5484.6399999999994</v>
      </c>
      <c r="F49" s="16">
        <f t="shared" si="0"/>
        <v>16.977944249253195</v>
      </c>
      <c r="G49" s="16">
        <f t="shared" si="1"/>
        <v>88.130734497774483</v>
      </c>
      <c r="H49" s="15">
        <f t="shared" ref="H49:AE49" si="27">SUM(H50:H53)</f>
        <v>3654.3</v>
      </c>
      <c r="I49" s="15">
        <f>SUM(I50:I53)</f>
        <v>2717.64</v>
      </c>
      <c r="J49" s="15">
        <f t="shared" si="27"/>
        <v>2569</v>
      </c>
      <c r="K49" s="15">
        <f>SUM(K50:K53)</f>
        <v>2767</v>
      </c>
      <c r="L49" s="15">
        <f t="shared" si="27"/>
        <v>2655</v>
      </c>
      <c r="M49" s="15">
        <f t="shared" si="27"/>
        <v>0</v>
      </c>
      <c r="N49" s="15">
        <f t="shared" si="27"/>
        <v>4155.5</v>
      </c>
      <c r="O49" s="15">
        <f t="shared" si="27"/>
        <v>0</v>
      </c>
      <c r="P49" s="15">
        <f t="shared" si="27"/>
        <v>842.2</v>
      </c>
      <c r="Q49" s="15">
        <f t="shared" si="27"/>
        <v>0</v>
      </c>
      <c r="R49" s="15">
        <f t="shared" si="27"/>
        <v>2151.9</v>
      </c>
      <c r="S49" s="15">
        <f t="shared" si="27"/>
        <v>0</v>
      </c>
      <c r="T49" s="15">
        <f t="shared" si="27"/>
        <v>3891</v>
      </c>
      <c r="U49" s="15">
        <f t="shared" si="27"/>
        <v>0</v>
      </c>
      <c r="V49" s="15">
        <f t="shared" si="27"/>
        <v>2129.5</v>
      </c>
      <c r="W49" s="15">
        <f t="shared" si="27"/>
        <v>0</v>
      </c>
      <c r="X49" s="15">
        <f t="shared" si="27"/>
        <v>1576.2</v>
      </c>
      <c r="Y49" s="15">
        <f t="shared" si="27"/>
        <v>0</v>
      </c>
      <c r="Z49" s="15">
        <f t="shared" si="27"/>
        <v>3891</v>
      </c>
      <c r="AA49" s="15">
        <f t="shared" si="27"/>
        <v>0</v>
      </c>
      <c r="AB49" s="15">
        <f t="shared" si="27"/>
        <v>2029.5</v>
      </c>
      <c r="AC49" s="15">
        <f t="shared" si="27"/>
        <v>0</v>
      </c>
      <c r="AD49" s="15">
        <f t="shared" si="27"/>
        <v>2759.4</v>
      </c>
      <c r="AE49" s="15">
        <f t="shared" si="27"/>
        <v>0</v>
      </c>
      <c r="AF49" s="111" t="s">
        <v>36</v>
      </c>
    </row>
    <row r="50" spans="1:62" s="26" customFormat="1" ht="18.75" x14ac:dyDescent="0.3">
      <c r="A50" s="30" t="s">
        <v>27</v>
      </c>
      <c r="B50" s="21">
        <f>H50+J50+L50+N50+P50+R50+T50+V50+X50+Z50+AB50+AD50</f>
        <v>0</v>
      </c>
      <c r="C50" s="21">
        <f>H50+J50</f>
        <v>0</v>
      </c>
      <c r="D50" s="21">
        <f>E50</f>
        <v>0</v>
      </c>
      <c r="E50" s="21">
        <f>I50+K50+M50+O50+Q50+S50+U50+W50+Y50+AA50+AC50+AE50</f>
        <v>0</v>
      </c>
      <c r="F50" s="20">
        <f t="shared" si="0"/>
        <v>0</v>
      </c>
      <c r="G50" s="20">
        <f t="shared" si="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112"/>
    </row>
    <row r="51" spans="1:62" s="26" customFormat="1" ht="18.75" x14ac:dyDescent="0.3">
      <c r="A51" s="30" t="s">
        <v>28</v>
      </c>
      <c r="B51" s="21">
        <f>H51+J51+L51+N51+P51+R51+T51+V51+X51+Z51+AB51+AD51</f>
        <v>32304.500000000004</v>
      </c>
      <c r="C51" s="21">
        <f>H51+J51</f>
        <v>6223.3</v>
      </c>
      <c r="D51" s="21">
        <f>C51</f>
        <v>6223.3</v>
      </c>
      <c r="E51" s="21">
        <f>I51+K51+M51+O51+Q51+S51+U51+W51+Y51+AA51+AC51+AE51</f>
        <v>5484.6399999999994</v>
      </c>
      <c r="F51" s="20">
        <f t="shared" si="0"/>
        <v>16.977944249253195</v>
      </c>
      <c r="G51" s="20">
        <f t="shared" si="1"/>
        <v>88.130734497774483</v>
      </c>
      <c r="H51" s="21">
        <v>3654.3</v>
      </c>
      <c r="I51" s="21">
        <v>2717.64</v>
      </c>
      <c r="J51" s="21">
        <v>2569</v>
      </c>
      <c r="K51" s="21">
        <v>2767</v>
      </c>
      <c r="L51" s="21">
        <v>2655</v>
      </c>
      <c r="M51" s="21">
        <v>0</v>
      </c>
      <c r="N51" s="21">
        <v>4155.5</v>
      </c>
      <c r="O51" s="21">
        <v>0</v>
      </c>
      <c r="P51" s="21">
        <v>842.2</v>
      </c>
      <c r="Q51" s="21">
        <v>0</v>
      </c>
      <c r="R51" s="21">
        <v>2151.9</v>
      </c>
      <c r="S51" s="21">
        <v>0</v>
      </c>
      <c r="T51" s="21">
        <v>3891</v>
      </c>
      <c r="U51" s="21">
        <v>0</v>
      </c>
      <c r="V51" s="21">
        <v>2129.5</v>
      </c>
      <c r="W51" s="21">
        <v>0</v>
      </c>
      <c r="X51" s="21">
        <v>1576.2</v>
      </c>
      <c r="Y51" s="21">
        <v>0</v>
      </c>
      <c r="Z51" s="21">
        <v>3891</v>
      </c>
      <c r="AA51" s="21">
        <v>0</v>
      </c>
      <c r="AB51" s="21">
        <v>2029.5</v>
      </c>
      <c r="AC51" s="21">
        <v>0</v>
      </c>
      <c r="AD51" s="21">
        <v>2759.4</v>
      </c>
      <c r="AE51" s="21">
        <v>0</v>
      </c>
      <c r="AF51" s="112"/>
    </row>
    <row r="52" spans="1:62" s="26" customFormat="1" ht="18.75" x14ac:dyDescent="0.3">
      <c r="A52" s="30" t="s">
        <v>29</v>
      </c>
      <c r="B52" s="21">
        <f>H52+J52+L52+N52+P52+R52+T52+V52+X52+Z52+AB52+AD52</f>
        <v>0</v>
      </c>
      <c r="C52" s="21">
        <f>H52+J52</f>
        <v>0</v>
      </c>
      <c r="D52" s="21">
        <f>E52</f>
        <v>0</v>
      </c>
      <c r="E52" s="21">
        <f>I52+K52+M52+O52+Q52+S52+U52+W52+Y52+AA52+AC52+AE52</f>
        <v>0</v>
      </c>
      <c r="F52" s="20">
        <f t="shared" si="0"/>
        <v>0</v>
      </c>
      <c r="G52" s="20">
        <f t="shared" si="1"/>
        <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112"/>
    </row>
    <row r="53" spans="1:62" s="26" customFormat="1" ht="18.75" x14ac:dyDescent="0.3">
      <c r="A53" s="30" t="s">
        <v>30</v>
      </c>
      <c r="B53" s="21">
        <f>H53+J53+L53+N53+P53+R53+T53+V53+X53+Z53+AB53+AD53</f>
        <v>0</v>
      </c>
      <c r="C53" s="21">
        <f>H53+J53</f>
        <v>0</v>
      </c>
      <c r="D53" s="21">
        <f>E53</f>
        <v>0</v>
      </c>
      <c r="E53" s="21">
        <f>I53+K53+M53+O53+Q53+S53+U53+W53+Y53+AA53+AC53+AE53</f>
        <v>0</v>
      </c>
      <c r="F53" s="20">
        <f t="shared" si="0"/>
        <v>0</v>
      </c>
      <c r="G53" s="20">
        <f t="shared" si="1"/>
        <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113"/>
    </row>
    <row r="54" spans="1:62" s="28" customFormat="1" ht="51" customHeight="1" x14ac:dyDescent="0.25">
      <c r="A54" s="98" t="s">
        <v>44</v>
      </c>
      <c r="B54" s="99">
        <f>B55</f>
        <v>71238.700000000012</v>
      </c>
      <c r="C54" s="99">
        <f t="shared" ref="C54:AE54" si="28">C55</f>
        <v>13106.119999999999</v>
      </c>
      <c r="D54" s="99">
        <f t="shared" si="28"/>
        <v>13106.119999999999</v>
      </c>
      <c r="E54" s="99">
        <f t="shared" si="28"/>
        <v>11191.919999999998</v>
      </c>
      <c r="F54" s="99">
        <f t="shared" si="28"/>
        <v>15.710449516905832</v>
      </c>
      <c r="G54" s="99">
        <f t="shared" si="28"/>
        <v>85.394609541191429</v>
      </c>
      <c r="H54" s="99">
        <f t="shared" si="28"/>
        <v>5612.2199999999993</v>
      </c>
      <c r="I54" s="99">
        <f t="shared" si="28"/>
        <v>1852.83</v>
      </c>
      <c r="J54" s="99">
        <f t="shared" si="28"/>
        <v>7493.9</v>
      </c>
      <c r="K54" s="99">
        <f t="shared" si="28"/>
        <v>9339.09</v>
      </c>
      <c r="L54" s="99">
        <f t="shared" si="28"/>
        <v>5478.17</v>
      </c>
      <c r="M54" s="99">
        <f t="shared" si="28"/>
        <v>0</v>
      </c>
      <c r="N54" s="99">
        <f t="shared" si="28"/>
        <v>6234.24</v>
      </c>
      <c r="O54" s="99">
        <f t="shared" si="28"/>
        <v>0</v>
      </c>
      <c r="P54" s="99">
        <f t="shared" si="28"/>
        <v>6455.83</v>
      </c>
      <c r="Q54" s="99">
        <f t="shared" si="28"/>
        <v>0</v>
      </c>
      <c r="R54" s="99">
        <f t="shared" si="28"/>
        <v>11105.17</v>
      </c>
      <c r="S54" s="99">
        <f t="shared" si="28"/>
        <v>0</v>
      </c>
      <c r="T54" s="99">
        <f t="shared" si="28"/>
        <v>6761.25</v>
      </c>
      <c r="U54" s="99">
        <f t="shared" si="28"/>
        <v>0</v>
      </c>
      <c r="V54" s="99">
        <f t="shared" si="28"/>
        <v>5369.5899999999992</v>
      </c>
      <c r="W54" s="99">
        <f t="shared" si="28"/>
        <v>0</v>
      </c>
      <c r="X54" s="99">
        <f t="shared" si="28"/>
        <v>3797.84</v>
      </c>
      <c r="Y54" s="99">
        <f t="shared" si="28"/>
        <v>0</v>
      </c>
      <c r="Z54" s="99">
        <f t="shared" si="28"/>
        <v>4356.2</v>
      </c>
      <c r="AA54" s="99">
        <f t="shared" si="28"/>
        <v>0</v>
      </c>
      <c r="AB54" s="114">
        <f t="shared" si="28"/>
        <v>4090.7799999999997</v>
      </c>
      <c r="AC54" s="99">
        <f t="shared" si="28"/>
        <v>0</v>
      </c>
      <c r="AD54" s="114">
        <f t="shared" si="28"/>
        <v>4483.51</v>
      </c>
      <c r="AE54" s="100">
        <f t="shared" si="28"/>
        <v>0</v>
      </c>
      <c r="AF54" s="98"/>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114"/>
      <c r="BH54" s="99"/>
      <c r="BI54" s="114"/>
      <c r="BJ54" s="100"/>
    </row>
    <row r="55" spans="1:62" s="26" customFormat="1" ht="27" customHeight="1" x14ac:dyDescent="0.3">
      <c r="A55" s="85" t="s">
        <v>26</v>
      </c>
      <c r="B55" s="15">
        <f>SUM(B56:B59)</f>
        <v>71238.700000000012</v>
      </c>
      <c r="C55" s="15">
        <f>SUM(C56:C59)</f>
        <v>13106.119999999999</v>
      </c>
      <c r="D55" s="15">
        <f>SUM(D56:D59)</f>
        <v>13106.119999999999</v>
      </c>
      <c r="E55" s="15">
        <f>SUM(E56:E59)</f>
        <v>11191.919999999998</v>
      </c>
      <c r="F55" s="16">
        <f>IF(B55=0,0, E55/B55*100)</f>
        <v>15.710449516905832</v>
      </c>
      <c r="G55" s="16">
        <f>IF(C55=0,0, E55/C55*100)</f>
        <v>85.394609541191429</v>
      </c>
      <c r="H55" s="15">
        <f t="shared" ref="H55:AE55" si="29">SUM(H56:H59)</f>
        <v>5612.2199999999993</v>
      </c>
      <c r="I55" s="15">
        <f t="shared" si="29"/>
        <v>1852.83</v>
      </c>
      <c r="J55" s="15">
        <f t="shared" si="29"/>
        <v>7493.9</v>
      </c>
      <c r="K55" s="15">
        <f t="shared" si="29"/>
        <v>9339.09</v>
      </c>
      <c r="L55" s="15">
        <f t="shared" si="29"/>
        <v>5478.17</v>
      </c>
      <c r="M55" s="15">
        <f t="shared" si="29"/>
        <v>0</v>
      </c>
      <c r="N55" s="15">
        <f t="shared" si="29"/>
        <v>6234.24</v>
      </c>
      <c r="O55" s="15">
        <f t="shared" si="29"/>
        <v>0</v>
      </c>
      <c r="P55" s="15">
        <f t="shared" si="29"/>
        <v>6455.83</v>
      </c>
      <c r="Q55" s="15">
        <f t="shared" si="29"/>
        <v>0</v>
      </c>
      <c r="R55" s="15">
        <f t="shared" si="29"/>
        <v>11105.17</v>
      </c>
      <c r="S55" s="15">
        <f t="shared" si="29"/>
        <v>0</v>
      </c>
      <c r="T55" s="15">
        <f t="shared" si="29"/>
        <v>6761.25</v>
      </c>
      <c r="U55" s="15">
        <f t="shared" si="29"/>
        <v>0</v>
      </c>
      <c r="V55" s="15">
        <f t="shared" si="29"/>
        <v>5369.5899999999992</v>
      </c>
      <c r="W55" s="15">
        <f t="shared" si="29"/>
        <v>0</v>
      </c>
      <c r="X55" s="15">
        <f t="shared" si="29"/>
        <v>3797.84</v>
      </c>
      <c r="Y55" s="15">
        <f t="shared" si="29"/>
        <v>0</v>
      </c>
      <c r="Z55" s="15">
        <f t="shared" si="29"/>
        <v>4356.2</v>
      </c>
      <c r="AA55" s="15">
        <f t="shared" si="29"/>
        <v>0</v>
      </c>
      <c r="AB55" s="15">
        <f t="shared" si="29"/>
        <v>4090.7799999999997</v>
      </c>
      <c r="AC55" s="15">
        <f t="shared" si="29"/>
        <v>0</v>
      </c>
      <c r="AD55" s="15">
        <f t="shared" si="29"/>
        <v>4483.51</v>
      </c>
      <c r="AE55" s="15">
        <f t="shared" si="29"/>
        <v>0</v>
      </c>
      <c r="AF55" s="118" t="s">
        <v>59</v>
      </c>
    </row>
    <row r="56" spans="1:62" s="26" customFormat="1" ht="27" customHeight="1" x14ac:dyDescent="0.3">
      <c r="A56" s="30" t="s">
        <v>27</v>
      </c>
      <c r="B56" s="21">
        <f>B62+B68</f>
        <v>0</v>
      </c>
      <c r="C56" s="21">
        <f>C62+C68</f>
        <v>0</v>
      </c>
      <c r="D56" s="21">
        <f>D62+D68</f>
        <v>0</v>
      </c>
      <c r="E56" s="21">
        <f>E62+E68</f>
        <v>0</v>
      </c>
      <c r="F56" s="20">
        <f>IF(B56=0,0, E56/B56*100)</f>
        <v>0</v>
      </c>
      <c r="G56" s="20">
        <f>IF(C56=0,0, E56/C56*100)</f>
        <v>0</v>
      </c>
      <c r="H56" s="29">
        <f>H62+H68</f>
        <v>0</v>
      </c>
      <c r="I56" s="29">
        <f t="shared" ref="I56:AE59" si="30">I62+I68</f>
        <v>0</v>
      </c>
      <c r="J56" s="29">
        <f t="shared" si="30"/>
        <v>0</v>
      </c>
      <c r="K56" s="29">
        <f t="shared" si="30"/>
        <v>0</v>
      </c>
      <c r="L56" s="29">
        <f t="shared" si="30"/>
        <v>0</v>
      </c>
      <c r="M56" s="29">
        <f t="shared" si="30"/>
        <v>0</v>
      </c>
      <c r="N56" s="29">
        <f t="shared" si="30"/>
        <v>0</v>
      </c>
      <c r="O56" s="29">
        <f t="shared" si="30"/>
        <v>0</v>
      </c>
      <c r="P56" s="29">
        <f t="shared" si="30"/>
        <v>0</v>
      </c>
      <c r="Q56" s="29">
        <f t="shared" si="30"/>
        <v>0</v>
      </c>
      <c r="R56" s="29">
        <f t="shared" si="30"/>
        <v>0</v>
      </c>
      <c r="S56" s="29">
        <f t="shared" si="30"/>
        <v>0</v>
      </c>
      <c r="T56" s="29">
        <f t="shared" si="30"/>
        <v>0</v>
      </c>
      <c r="U56" s="29">
        <f t="shared" si="30"/>
        <v>0</v>
      </c>
      <c r="V56" s="29">
        <f t="shared" si="30"/>
        <v>0</v>
      </c>
      <c r="W56" s="29">
        <f t="shared" si="30"/>
        <v>0</v>
      </c>
      <c r="X56" s="29">
        <f t="shared" si="30"/>
        <v>0</v>
      </c>
      <c r="Y56" s="29">
        <f t="shared" si="30"/>
        <v>0</v>
      </c>
      <c r="Z56" s="29">
        <f t="shared" si="30"/>
        <v>0</v>
      </c>
      <c r="AA56" s="29">
        <f t="shared" si="30"/>
        <v>0</v>
      </c>
      <c r="AB56" s="29">
        <f t="shared" si="30"/>
        <v>0</v>
      </c>
      <c r="AC56" s="29">
        <f t="shared" si="30"/>
        <v>0</v>
      </c>
      <c r="AD56" s="29">
        <f t="shared" si="30"/>
        <v>0</v>
      </c>
      <c r="AE56" s="29">
        <f t="shared" si="30"/>
        <v>0</v>
      </c>
      <c r="AF56" s="119"/>
    </row>
    <row r="57" spans="1:62" s="26" customFormat="1" ht="27" customHeight="1" x14ac:dyDescent="0.3">
      <c r="A57" s="30" t="s">
        <v>28</v>
      </c>
      <c r="B57" s="21">
        <f t="shared" ref="B57:D59" si="31">B63+B69</f>
        <v>71238.700000000012</v>
      </c>
      <c r="C57" s="21">
        <f t="shared" si="31"/>
        <v>13106.119999999999</v>
      </c>
      <c r="D57" s="21">
        <f t="shared" si="31"/>
        <v>13106.119999999999</v>
      </c>
      <c r="E57" s="21">
        <f t="shared" ref="E57:E59" si="32">E63+E69</f>
        <v>11191.919999999998</v>
      </c>
      <c r="F57" s="20">
        <f>IF(B57=0,0, E57/B57*100)</f>
        <v>15.710449516905832</v>
      </c>
      <c r="G57" s="20">
        <f>IF(C57=0,0, E57/C57*100)</f>
        <v>85.394609541191429</v>
      </c>
      <c r="H57" s="29">
        <f>H63+H69</f>
        <v>5612.2199999999993</v>
      </c>
      <c r="I57" s="29">
        <f t="shared" si="30"/>
        <v>1852.83</v>
      </c>
      <c r="J57" s="29">
        <f t="shared" si="30"/>
        <v>7493.9</v>
      </c>
      <c r="K57" s="29">
        <f t="shared" si="30"/>
        <v>9339.09</v>
      </c>
      <c r="L57" s="29">
        <f t="shared" si="30"/>
        <v>5478.17</v>
      </c>
      <c r="M57" s="29">
        <f t="shared" si="30"/>
        <v>0</v>
      </c>
      <c r="N57" s="29">
        <f t="shared" si="30"/>
        <v>6234.24</v>
      </c>
      <c r="O57" s="29">
        <f t="shared" si="30"/>
        <v>0</v>
      </c>
      <c r="P57" s="29">
        <f t="shared" si="30"/>
        <v>6455.83</v>
      </c>
      <c r="Q57" s="29">
        <f t="shared" si="30"/>
        <v>0</v>
      </c>
      <c r="R57" s="29">
        <f t="shared" si="30"/>
        <v>11105.17</v>
      </c>
      <c r="S57" s="29">
        <f t="shared" si="30"/>
        <v>0</v>
      </c>
      <c r="T57" s="29">
        <f t="shared" si="30"/>
        <v>6761.25</v>
      </c>
      <c r="U57" s="29">
        <f t="shared" si="30"/>
        <v>0</v>
      </c>
      <c r="V57" s="29">
        <f t="shared" si="30"/>
        <v>5369.5899999999992</v>
      </c>
      <c r="W57" s="29">
        <f t="shared" si="30"/>
        <v>0</v>
      </c>
      <c r="X57" s="29">
        <f>X63+X69</f>
        <v>3797.84</v>
      </c>
      <c r="Y57" s="29">
        <f t="shared" si="30"/>
        <v>0</v>
      </c>
      <c r="Z57" s="29">
        <f t="shared" si="30"/>
        <v>4356.2</v>
      </c>
      <c r="AA57" s="29">
        <f t="shared" si="30"/>
        <v>0</v>
      </c>
      <c r="AB57" s="29">
        <f>AB63+AB69</f>
        <v>4090.7799999999997</v>
      </c>
      <c r="AC57" s="29">
        <f t="shared" si="30"/>
        <v>0</v>
      </c>
      <c r="AD57" s="29">
        <f t="shared" si="30"/>
        <v>4483.51</v>
      </c>
      <c r="AE57" s="29">
        <f t="shared" si="30"/>
        <v>0</v>
      </c>
      <c r="AF57" s="119"/>
    </row>
    <row r="58" spans="1:62" s="26" customFormat="1" ht="27" customHeight="1" x14ac:dyDescent="0.3">
      <c r="A58" s="30" t="s">
        <v>29</v>
      </c>
      <c r="B58" s="21">
        <f t="shared" si="31"/>
        <v>0</v>
      </c>
      <c r="C58" s="21">
        <f t="shared" si="31"/>
        <v>0</v>
      </c>
      <c r="D58" s="21">
        <f t="shared" si="31"/>
        <v>0</v>
      </c>
      <c r="E58" s="21">
        <f t="shared" si="32"/>
        <v>0</v>
      </c>
      <c r="F58" s="20">
        <f>IF(B58=0,0, E58/B58*100)</f>
        <v>0</v>
      </c>
      <c r="G58" s="20">
        <f>IF(C58=0,0, E58/C58*100)</f>
        <v>0</v>
      </c>
      <c r="H58" s="29">
        <f>H64+H70</f>
        <v>0</v>
      </c>
      <c r="I58" s="29">
        <f t="shared" si="30"/>
        <v>0</v>
      </c>
      <c r="J58" s="29">
        <f t="shared" si="30"/>
        <v>0</v>
      </c>
      <c r="K58" s="29">
        <f t="shared" si="30"/>
        <v>0</v>
      </c>
      <c r="L58" s="29">
        <f t="shared" si="30"/>
        <v>0</v>
      </c>
      <c r="M58" s="29">
        <f t="shared" si="30"/>
        <v>0</v>
      </c>
      <c r="N58" s="29">
        <f t="shared" si="30"/>
        <v>0</v>
      </c>
      <c r="O58" s="29">
        <f t="shared" si="30"/>
        <v>0</v>
      </c>
      <c r="P58" s="29">
        <f t="shared" si="30"/>
        <v>0</v>
      </c>
      <c r="Q58" s="29">
        <f t="shared" si="30"/>
        <v>0</v>
      </c>
      <c r="R58" s="29">
        <f t="shared" si="30"/>
        <v>0</v>
      </c>
      <c r="S58" s="29">
        <f t="shared" si="30"/>
        <v>0</v>
      </c>
      <c r="T58" s="29">
        <f t="shared" si="30"/>
        <v>0</v>
      </c>
      <c r="U58" s="29">
        <f t="shared" si="30"/>
        <v>0</v>
      </c>
      <c r="V58" s="29">
        <f t="shared" si="30"/>
        <v>0</v>
      </c>
      <c r="W58" s="29">
        <f t="shared" si="30"/>
        <v>0</v>
      </c>
      <c r="X58" s="29">
        <f t="shared" si="30"/>
        <v>0</v>
      </c>
      <c r="Y58" s="29">
        <f t="shared" si="30"/>
        <v>0</v>
      </c>
      <c r="Z58" s="29">
        <f t="shared" si="30"/>
        <v>0</v>
      </c>
      <c r="AA58" s="29">
        <f t="shared" si="30"/>
        <v>0</v>
      </c>
      <c r="AB58" s="29">
        <f t="shared" si="30"/>
        <v>0</v>
      </c>
      <c r="AC58" s="29">
        <f t="shared" si="30"/>
        <v>0</v>
      </c>
      <c r="AD58" s="29">
        <f t="shared" si="30"/>
        <v>0</v>
      </c>
      <c r="AE58" s="29">
        <f t="shared" si="30"/>
        <v>0</v>
      </c>
      <c r="AF58" s="119"/>
      <c r="AH58" s="31"/>
    </row>
    <row r="59" spans="1:62" s="26" customFormat="1" ht="27" customHeight="1" x14ac:dyDescent="0.3">
      <c r="A59" s="30" t="s">
        <v>30</v>
      </c>
      <c r="B59" s="21">
        <f t="shared" si="31"/>
        <v>0</v>
      </c>
      <c r="C59" s="21">
        <f t="shared" si="31"/>
        <v>0</v>
      </c>
      <c r="D59" s="21">
        <f t="shared" si="31"/>
        <v>0</v>
      </c>
      <c r="E59" s="21">
        <f t="shared" si="32"/>
        <v>0</v>
      </c>
      <c r="F59" s="20">
        <f>IF(B59=0,0, E59/B59*100)</f>
        <v>0</v>
      </c>
      <c r="G59" s="20">
        <f>IF(C59=0,0, E59/C59*100)</f>
        <v>0</v>
      </c>
      <c r="H59" s="29">
        <f>H65+H71</f>
        <v>0</v>
      </c>
      <c r="I59" s="29">
        <f t="shared" si="30"/>
        <v>0</v>
      </c>
      <c r="J59" s="29">
        <f t="shared" si="30"/>
        <v>0</v>
      </c>
      <c r="K59" s="29">
        <f t="shared" si="30"/>
        <v>0</v>
      </c>
      <c r="L59" s="29">
        <f t="shared" si="30"/>
        <v>0</v>
      </c>
      <c r="M59" s="29">
        <f t="shared" si="30"/>
        <v>0</v>
      </c>
      <c r="N59" s="29">
        <f t="shared" si="30"/>
        <v>0</v>
      </c>
      <c r="O59" s="29">
        <f t="shared" si="30"/>
        <v>0</v>
      </c>
      <c r="P59" s="29">
        <f t="shared" si="30"/>
        <v>0</v>
      </c>
      <c r="Q59" s="29">
        <f t="shared" si="30"/>
        <v>0</v>
      </c>
      <c r="R59" s="29">
        <f t="shared" si="30"/>
        <v>0</v>
      </c>
      <c r="S59" s="29">
        <f t="shared" si="30"/>
        <v>0</v>
      </c>
      <c r="T59" s="29">
        <f t="shared" si="30"/>
        <v>0</v>
      </c>
      <c r="U59" s="29">
        <f t="shared" si="30"/>
        <v>0</v>
      </c>
      <c r="V59" s="29">
        <f t="shared" si="30"/>
        <v>0</v>
      </c>
      <c r="W59" s="29">
        <f t="shared" si="30"/>
        <v>0</v>
      </c>
      <c r="X59" s="29">
        <f t="shared" si="30"/>
        <v>0</v>
      </c>
      <c r="Y59" s="29">
        <f t="shared" si="30"/>
        <v>0</v>
      </c>
      <c r="Z59" s="29">
        <f t="shared" si="30"/>
        <v>0</v>
      </c>
      <c r="AA59" s="29">
        <f t="shared" si="30"/>
        <v>0</v>
      </c>
      <c r="AB59" s="29">
        <f t="shared" si="30"/>
        <v>0</v>
      </c>
      <c r="AC59" s="29">
        <f t="shared" si="30"/>
        <v>0</v>
      </c>
      <c r="AD59" s="29">
        <f t="shared" si="30"/>
        <v>0</v>
      </c>
      <c r="AE59" s="29">
        <f t="shared" si="30"/>
        <v>0</v>
      </c>
      <c r="AF59" s="119"/>
    </row>
    <row r="60" spans="1:62" s="26" customFormat="1" ht="42" customHeight="1" x14ac:dyDescent="0.25">
      <c r="A60" s="98" t="s">
        <v>45</v>
      </c>
      <c r="B60" s="99">
        <f t="shared" ref="B60:AE60" si="33">B61</f>
        <v>65465.400000000009</v>
      </c>
      <c r="C60" s="99">
        <f>C61</f>
        <v>12878.4</v>
      </c>
      <c r="D60" s="99">
        <f>D61</f>
        <v>12878.4</v>
      </c>
      <c r="E60" s="99">
        <f t="shared" si="33"/>
        <v>10964.199999999999</v>
      </c>
      <c r="F60" s="99">
        <f t="shared" si="0"/>
        <v>16.748083720560778</v>
      </c>
      <c r="G60" s="99">
        <f t="shared" si="1"/>
        <v>85.13635234190582</v>
      </c>
      <c r="H60" s="99">
        <f t="shared" si="33"/>
        <v>5498.36</v>
      </c>
      <c r="I60" s="99">
        <f t="shared" si="33"/>
        <v>1738.97</v>
      </c>
      <c r="J60" s="99">
        <f t="shared" si="33"/>
        <v>7380.04</v>
      </c>
      <c r="K60" s="99">
        <f t="shared" si="33"/>
        <v>9225.23</v>
      </c>
      <c r="L60" s="99">
        <f t="shared" si="33"/>
        <v>5364.31</v>
      </c>
      <c r="M60" s="99">
        <f t="shared" si="33"/>
        <v>0</v>
      </c>
      <c r="N60" s="99">
        <f t="shared" si="33"/>
        <v>6120.38</v>
      </c>
      <c r="O60" s="99">
        <f t="shared" si="33"/>
        <v>0</v>
      </c>
      <c r="P60" s="99">
        <f t="shared" si="33"/>
        <v>6341.97</v>
      </c>
      <c r="Q60" s="99">
        <f t="shared" si="33"/>
        <v>0</v>
      </c>
      <c r="R60" s="99">
        <f t="shared" si="33"/>
        <v>6584.31</v>
      </c>
      <c r="S60" s="99">
        <f t="shared" si="33"/>
        <v>0</v>
      </c>
      <c r="T60" s="99">
        <f t="shared" si="33"/>
        <v>6647.39</v>
      </c>
      <c r="U60" s="99">
        <f t="shared" si="33"/>
        <v>0</v>
      </c>
      <c r="V60" s="99">
        <f t="shared" si="33"/>
        <v>5255.73</v>
      </c>
      <c r="W60" s="99">
        <f t="shared" si="33"/>
        <v>0</v>
      </c>
      <c r="X60" s="99">
        <f t="shared" si="33"/>
        <v>3683.98</v>
      </c>
      <c r="Y60" s="99">
        <f t="shared" si="33"/>
        <v>0</v>
      </c>
      <c r="Z60" s="99">
        <f t="shared" si="33"/>
        <v>4242.34</v>
      </c>
      <c r="AA60" s="99">
        <f t="shared" si="33"/>
        <v>0</v>
      </c>
      <c r="AB60" s="114">
        <f t="shared" si="33"/>
        <v>3976.93</v>
      </c>
      <c r="AC60" s="99">
        <f t="shared" si="33"/>
        <v>0</v>
      </c>
      <c r="AD60" s="114">
        <f t="shared" si="33"/>
        <v>4369.66</v>
      </c>
      <c r="AE60" s="100">
        <f t="shared" si="33"/>
        <v>0</v>
      </c>
      <c r="AF60" s="119"/>
      <c r="AJ60" s="31">
        <f>D60-C60</f>
        <v>0</v>
      </c>
    </row>
    <row r="61" spans="1:62" s="26" customFormat="1" ht="27" customHeight="1" x14ac:dyDescent="0.3">
      <c r="A61" s="85" t="s">
        <v>26</v>
      </c>
      <c r="B61" s="15">
        <f>SUM(B62:B65)</f>
        <v>65465.400000000009</v>
      </c>
      <c r="C61" s="15">
        <f>SUM(C62:C65)</f>
        <v>12878.4</v>
      </c>
      <c r="D61" s="15">
        <f>SUM(D62:D65)</f>
        <v>12878.4</v>
      </c>
      <c r="E61" s="15">
        <f>SUM(E62:E65)</f>
        <v>10964.199999999999</v>
      </c>
      <c r="F61" s="16">
        <f t="shared" si="0"/>
        <v>16.748083720560778</v>
      </c>
      <c r="G61" s="16">
        <f t="shared" si="1"/>
        <v>85.13635234190582</v>
      </c>
      <c r="H61" s="15">
        <f t="shared" ref="H61:AE61" si="34">SUM(H62:H65)</f>
        <v>5498.36</v>
      </c>
      <c r="I61" s="15">
        <f t="shared" si="34"/>
        <v>1738.97</v>
      </c>
      <c r="J61" s="15">
        <f t="shared" si="34"/>
        <v>7380.04</v>
      </c>
      <c r="K61" s="15">
        <f t="shared" si="34"/>
        <v>9225.23</v>
      </c>
      <c r="L61" s="15">
        <f t="shared" si="34"/>
        <v>5364.31</v>
      </c>
      <c r="M61" s="15">
        <f t="shared" si="34"/>
        <v>0</v>
      </c>
      <c r="N61" s="15">
        <f t="shared" si="34"/>
        <v>6120.38</v>
      </c>
      <c r="O61" s="15">
        <f t="shared" si="34"/>
        <v>0</v>
      </c>
      <c r="P61" s="15">
        <f t="shared" si="34"/>
        <v>6341.97</v>
      </c>
      <c r="Q61" s="15">
        <f t="shared" si="34"/>
        <v>0</v>
      </c>
      <c r="R61" s="15">
        <f t="shared" si="34"/>
        <v>6584.31</v>
      </c>
      <c r="S61" s="15">
        <f t="shared" si="34"/>
        <v>0</v>
      </c>
      <c r="T61" s="15">
        <f t="shared" si="34"/>
        <v>6647.39</v>
      </c>
      <c r="U61" s="15">
        <f t="shared" si="34"/>
        <v>0</v>
      </c>
      <c r="V61" s="15">
        <f t="shared" si="34"/>
        <v>5255.73</v>
      </c>
      <c r="W61" s="15">
        <f t="shared" si="34"/>
        <v>0</v>
      </c>
      <c r="X61" s="15">
        <f t="shared" si="34"/>
        <v>3683.98</v>
      </c>
      <c r="Y61" s="15">
        <f t="shared" si="34"/>
        <v>0</v>
      </c>
      <c r="Z61" s="15">
        <f t="shared" si="34"/>
        <v>4242.34</v>
      </c>
      <c r="AA61" s="15">
        <f t="shared" si="34"/>
        <v>0</v>
      </c>
      <c r="AB61" s="15">
        <f t="shared" si="34"/>
        <v>3976.93</v>
      </c>
      <c r="AC61" s="15">
        <f t="shared" si="34"/>
        <v>0</v>
      </c>
      <c r="AD61" s="15">
        <f t="shared" si="34"/>
        <v>4369.66</v>
      </c>
      <c r="AE61" s="15">
        <f t="shared" si="34"/>
        <v>0</v>
      </c>
      <c r="AF61" s="119"/>
    </row>
    <row r="62" spans="1:62" s="26" customFormat="1" ht="27" customHeight="1" x14ac:dyDescent="0.3">
      <c r="A62" s="30" t="s">
        <v>27</v>
      </c>
      <c r="B62" s="21">
        <f>H62+J62+L62+N62+P62+R62+T62+V62+X62+Z62+AB62+AD62</f>
        <v>0</v>
      </c>
      <c r="C62" s="21">
        <f>H62+J62</f>
        <v>0</v>
      </c>
      <c r="D62" s="21">
        <f>E62</f>
        <v>0</v>
      </c>
      <c r="E62" s="21">
        <f>I62+K62+M62+O62+Q62+S62+U62+W62+Y62+AA62+AC62+AE62</f>
        <v>0</v>
      </c>
      <c r="F62" s="20">
        <f t="shared" si="0"/>
        <v>0</v>
      </c>
      <c r="G62" s="20">
        <f t="shared" si="1"/>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119"/>
    </row>
    <row r="63" spans="1:62" s="26" customFormat="1" ht="27" customHeight="1" x14ac:dyDescent="0.3">
      <c r="A63" s="30" t="s">
        <v>28</v>
      </c>
      <c r="B63" s="21">
        <f>H63+J63+L63+N63+P63+R63+T63+V63+X63+Z63+AB63+AD63</f>
        <v>65465.400000000009</v>
      </c>
      <c r="C63" s="21">
        <f>H63+J63</f>
        <v>12878.4</v>
      </c>
      <c r="D63" s="21">
        <f>C63</f>
        <v>12878.4</v>
      </c>
      <c r="E63" s="21">
        <f>I63+K63+M63+O63+Q63+S63+U63+W63+Y63+AA63+AC63+AE63</f>
        <v>10964.199999999999</v>
      </c>
      <c r="F63" s="20">
        <f t="shared" si="0"/>
        <v>16.748083720560778</v>
      </c>
      <c r="G63" s="20">
        <f t="shared" si="1"/>
        <v>85.13635234190582</v>
      </c>
      <c r="H63" s="21">
        <v>5498.36</v>
      </c>
      <c r="I63" s="21">
        <v>1738.97</v>
      </c>
      <c r="J63" s="21">
        <v>7380.04</v>
      </c>
      <c r="K63" s="21">
        <v>9225.23</v>
      </c>
      <c r="L63" s="21">
        <v>5364.31</v>
      </c>
      <c r="M63" s="21">
        <v>0</v>
      </c>
      <c r="N63" s="21">
        <v>6120.38</v>
      </c>
      <c r="O63" s="21">
        <v>0</v>
      </c>
      <c r="P63" s="21">
        <v>6341.97</v>
      </c>
      <c r="Q63" s="21">
        <v>0</v>
      </c>
      <c r="R63" s="21">
        <v>6584.31</v>
      </c>
      <c r="S63" s="21">
        <v>0</v>
      </c>
      <c r="T63" s="21">
        <v>6647.39</v>
      </c>
      <c r="U63" s="21">
        <v>0</v>
      </c>
      <c r="V63" s="21">
        <v>5255.73</v>
      </c>
      <c r="W63" s="21">
        <v>0</v>
      </c>
      <c r="X63" s="21">
        <v>3683.98</v>
      </c>
      <c r="Y63" s="21">
        <v>0</v>
      </c>
      <c r="Z63" s="21">
        <v>4242.34</v>
      </c>
      <c r="AA63" s="21">
        <v>0</v>
      </c>
      <c r="AB63" s="21">
        <v>3976.93</v>
      </c>
      <c r="AC63" s="21">
        <v>0</v>
      </c>
      <c r="AD63" s="21">
        <v>4369.66</v>
      </c>
      <c r="AE63" s="21">
        <v>0</v>
      </c>
      <c r="AF63" s="119"/>
    </row>
    <row r="64" spans="1:62" s="26" customFormat="1" ht="27" customHeight="1" x14ac:dyDescent="0.3">
      <c r="A64" s="30" t="s">
        <v>29</v>
      </c>
      <c r="B64" s="21">
        <f>H64+J64+L64+N64+P64+R64+T64+V64+X64+Z64+AB64+AD64</f>
        <v>0</v>
      </c>
      <c r="C64" s="21">
        <f>H64+J64</f>
        <v>0</v>
      </c>
      <c r="D64" s="21">
        <f>E64</f>
        <v>0</v>
      </c>
      <c r="E64" s="21">
        <f>I64+K64+M64+O64+Q64+S64+U64+W64+Y64+AA64+AC64+AE64</f>
        <v>0</v>
      </c>
      <c r="F64" s="20">
        <f t="shared" si="0"/>
        <v>0</v>
      </c>
      <c r="G64" s="20">
        <f t="shared" si="1"/>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119"/>
    </row>
    <row r="65" spans="1:34" s="26" customFormat="1" ht="27" customHeight="1" x14ac:dyDescent="0.3">
      <c r="A65" s="30" t="s">
        <v>30</v>
      </c>
      <c r="B65" s="21">
        <f>H65+J65+L65+N65+P65+R65+T65+V65+X65+Z65+AB65+AD65</f>
        <v>0</v>
      </c>
      <c r="C65" s="21">
        <f>H65+J65</f>
        <v>0</v>
      </c>
      <c r="D65" s="21">
        <f>E65</f>
        <v>0</v>
      </c>
      <c r="E65" s="21">
        <f>I65+K65+M65+O65+Q65+S65+U65+W65+Y65+AA65+AC65+AE65</f>
        <v>0</v>
      </c>
      <c r="F65" s="20">
        <f t="shared" si="0"/>
        <v>0</v>
      </c>
      <c r="G65" s="20">
        <f t="shared" si="1"/>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119"/>
    </row>
    <row r="66" spans="1:34" s="17" customFormat="1" ht="48.75" customHeight="1" x14ac:dyDescent="0.25">
      <c r="A66" s="98" t="s">
        <v>46</v>
      </c>
      <c r="B66" s="99">
        <f t="shared" ref="B66:AE66" si="35">B67</f>
        <v>5773.2999999999993</v>
      </c>
      <c r="C66" s="99">
        <f>C67</f>
        <v>227.72</v>
      </c>
      <c r="D66" s="99">
        <f>D67</f>
        <v>227.72</v>
      </c>
      <c r="E66" s="99">
        <f t="shared" si="35"/>
        <v>227.72</v>
      </c>
      <c r="F66" s="99">
        <f t="shared" si="0"/>
        <v>3.9443645748532044</v>
      </c>
      <c r="G66" s="99">
        <f t="shared" si="1"/>
        <v>100</v>
      </c>
      <c r="H66" s="99">
        <f t="shared" si="35"/>
        <v>113.86</v>
      </c>
      <c r="I66" s="99">
        <f t="shared" si="35"/>
        <v>113.86</v>
      </c>
      <c r="J66" s="99">
        <f t="shared" si="35"/>
        <v>113.86</v>
      </c>
      <c r="K66" s="99">
        <f t="shared" si="35"/>
        <v>113.86</v>
      </c>
      <c r="L66" s="99">
        <f t="shared" si="35"/>
        <v>113.86</v>
      </c>
      <c r="M66" s="99">
        <f t="shared" si="35"/>
        <v>0</v>
      </c>
      <c r="N66" s="99">
        <f t="shared" si="35"/>
        <v>113.86</v>
      </c>
      <c r="O66" s="99">
        <f t="shared" si="35"/>
        <v>0</v>
      </c>
      <c r="P66" s="99">
        <f t="shared" si="35"/>
        <v>113.86</v>
      </c>
      <c r="Q66" s="99">
        <f t="shared" si="35"/>
        <v>0</v>
      </c>
      <c r="R66" s="99">
        <f t="shared" si="35"/>
        <v>4520.8599999999997</v>
      </c>
      <c r="S66" s="99">
        <f t="shared" si="35"/>
        <v>0</v>
      </c>
      <c r="T66" s="99">
        <f t="shared" si="35"/>
        <v>113.86</v>
      </c>
      <c r="U66" s="99">
        <f t="shared" si="35"/>
        <v>0</v>
      </c>
      <c r="V66" s="99">
        <f t="shared" si="35"/>
        <v>113.86</v>
      </c>
      <c r="W66" s="99">
        <f t="shared" si="35"/>
        <v>0</v>
      </c>
      <c r="X66" s="99">
        <f t="shared" si="35"/>
        <v>113.86</v>
      </c>
      <c r="Y66" s="99">
        <f t="shared" si="35"/>
        <v>0</v>
      </c>
      <c r="Z66" s="99">
        <f t="shared" si="35"/>
        <v>113.86</v>
      </c>
      <c r="AA66" s="99">
        <f t="shared" si="35"/>
        <v>0</v>
      </c>
      <c r="AB66" s="114">
        <f t="shared" si="35"/>
        <v>113.85</v>
      </c>
      <c r="AC66" s="99">
        <f t="shared" si="35"/>
        <v>0</v>
      </c>
      <c r="AD66" s="114">
        <f t="shared" si="35"/>
        <v>113.85</v>
      </c>
      <c r="AE66" s="100">
        <f t="shared" si="35"/>
        <v>0</v>
      </c>
      <c r="AF66" s="119"/>
    </row>
    <row r="67" spans="1:34" s="26" customFormat="1" ht="27.75" customHeight="1" x14ac:dyDescent="0.3">
      <c r="A67" s="85" t="s">
        <v>26</v>
      </c>
      <c r="B67" s="15">
        <f>SUM(B68:B71)</f>
        <v>5773.2999999999993</v>
      </c>
      <c r="C67" s="15">
        <f>SUM(C68:C71)</f>
        <v>227.72</v>
      </c>
      <c r="D67" s="15">
        <f>SUM(D68:D71)</f>
        <v>227.72</v>
      </c>
      <c r="E67" s="15">
        <f>SUM(E68:E71)</f>
        <v>227.72</v>
      </c>
      <c r="F67" s="16">
        <f t="shared" si="0"/>
        <v>3.9443645748532044</v>
      </c>
      <c r="G67" s="16">
        <f t="shared" si="1"/>
        <v>100</v>
      </c>
      <c r="H67" s="15">
        <f t="shared" ref="H67:AE67" si="36">SUM(H68:H71)</f>
        <v>113.86</v>
      </c>
      <c r="I67" s="15">
        <f t="shared" si="36"/>
        <v>113.86</v>
      </c>
      <c r="J67" s="15">
        <f t="shared" si="36"/>
        <v>113.86</v>
      </c>
      <c r="K67" s="15">
        <f t="shared" si="36"/>
        <v>113.86</v>
      </c>
      <c r="L67" s="15">
        <f t="shared" si="36"/>
        <v>113.86</v>
      </c>
      <c r="M67" s="15">
        <f t="shared" si="36"/>
        <v>0</v>
      </c>
      <c r="N67" s="15">
        <f t="shared" si="36"/>
        <v>113.86</v>
      </c>
      <c r="O67" s="15">
        <f t="shared" si="36"/>
        <v>0</v>
      </c>
      <c r="P67" s="15">
        <f t="shared" si="36"/>
        <v>113.86</v>
      </c>
      <c r="Q67" s="15">
        <f t="shared" si="36"/>
        <v>0</v>
      </c>
      <c r="R67" s="15">
        <f t="shared" si="36"/>
        <v>4520.8599999999997</v>
      </c>
      <c r="S67" s="15">
        <f t="shared" si="36"/>
        <v>0</v>
      </c>
      <c r="T67" s="15">
        <f t="shared" si="36"/>
        <v>113.86</v>
      </c>
      <c r="U67" s="15">
        <f t="shared" si="36"/>
        <v>0</v>
      </c>
      <c r="V67" s="15">
        <f t="shared" si="36"/>
        <v>113.86</v>
      </c>
      <c r="W67" s="15">
        <f t="shared" si="36"/>
        <v>0</v>
      </c>
      <c r="X67" s="15">
        <f t="shared" si="36"/>
        <v>113.86</v>
      </c>
      <c r="Y67" s="15">
        <f t="shared" si="36"/>
        <v>0</v>
      </c>
      <c r="Z67" s="15">
        <f t="shared" si="36"/>
        <v>113.86</v>
      </c>
      <c r="AA67" s="15">
        <f t="shared" si="36"/>
        <v>0</v>
      </c>
      <c r="AB67" s="15">
        <f t="shared" si="36"/>
        <v>113.85</v>
      </c>
      <c r="AC67" s="15">
        <f t="shared" si="36"/>
        <v>0</v>
      </c>
      <c r="AD67" s="15">
        <f t="shared" si="36"/>
        <v>113.85</v>
      </c>
      <c r="AE67" s="15">
        <f t="shared" si="36"/>
        <v>0</v>
      </c>
      <c r="AF67" s="119"/>
    </row>
    <row r="68" spans="1:34" s="26" customFormat="1" ht="27.75" customHeight="1" x14ac:dyDescent="0.3">
      <c r="A68" s="30" t="s">
        <v>27</v>
      </c>
      <c r="B68" s="21">
        <f>H68+J68+L68+N68+P68+R68+T68+V68+X68+Z68+AB68+AD68</f>
        <v>0</v>
      </c>
      <c r="C68" s="21">
        <f>H68+J68</f>
        <v>0</v>
      </c>
      <c r="D68" s="21">
        <f>E68</f>
        <v>0</v>
      </c>
      <c r="E68" s="21">
        <f>I68+K68+M68+O68+Q68+S68+U68+W68+Y68+AA68+AC68+AE68</f>
        <v>0</v>
      </c>
      <c r="F68" s="20">
        <f t="shared" si="0"/>
        <v>0</v>
      </c>
      <c r="G68" s="20">
        <f t="shared" si="1"/>
        <v>0</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c r="AE68" s="21">
        <v>0</v>
      </c>
      <c r="AF68" s="119"/>
    </row>
    <row r="69" spans="1:34" s="26" customFormat="1" ht="27.75" customHeight="1" x14ac:dyDescent="0.3">
      <c r="A69" s="30" t="s">
        <v>28</v>
      </c>
      <c r="B69" s="21">
        <f>H69+J69+L69+N69+P69+R69+T69+V69+X69+Z69+AB69+AD69</f>
        <v>5773.2999999999993</v>
      </c>
      <c r="C69" s="21">
        <f>H69+J69</f>
        <v>227.72</v>
      </c>
      <c r="D69" s="21">
        <f>C69</f>
        <v>227.72</v>
      </c>
      <c r="E69" s="21">
        <f>I69+K69+M69+O69+Q69+S69+U69+W69+Y69+AA69+AC69+AE69</f>
        <v>227.72</v>
      </c>
      <c r="F69" s="20">
        <f t="shared" si="0"/>
        <v>3.9443645748532044</v>
      </c>
      <c r="G69" s="20">
        <f t="shared" si="1"/>
        <v>100</v>
      </c>
      <c r="H69" s="21">
        <v>113.86</v>
      </c>
      <c r="I69" s="21">
        <v>113.86</v>
      </c>
      <c r="J69" s="21">
        <v>113.86</v>
      </c>
      <c r="K69" s="21">
        <v>113.86</v>
      </c>
      <c r="L69" s="21">
        <v>113.86</v>
      </c>
      <c r="M69" s="21">
        <v>0</v>
      </c>
      <c r="N69" s="21">
        <v>113.86</v>
      </c>
      <c r="O69" s="21">
        <v>0</v>
      </c>
      <c r="P69" s="21">
        <v>113.86</v>
      </c>
      <c r="Q69" s="21">
        <v>0</v>
      </c>
      <c r="R69" s="21">
        <v>4520.8599999999997</v>
      </c>
      <c r="S69" s="21">
        <v>0</v>
      </c>
      <c r="T69" s="21">
        <v>113.86</v>
      </c>
      <c r="U69" s="21">
        <v>0</v>
      </c>
      <c r="V69" s="21">
        <v>113.86</v>
      </c>
      <c r="W69" s="21">
        <v>0</v>
      </c>
      <c r="X69" s="21">
        <v>113.86</v>
      </c>
      <c r="Y69" s="21">
        <v>0</v>
      </c>
      <c r="Z69" s="21">
        <v>113.86</v>
      </c>
      <c r="AA69" s="21">
        <v>0</v>
      </c>
      <c r="AB69" s="21">
        <v>113.85</v>
      </c>
      <c r="AC69" s="21">
        <v>0</v>
      </c>
      <c r="AD69" s="21">
        <v>113.85</v>
      </c>
      <c r="AE69" s="21">
        <v>0</v>
      </c>
      <c r="AF69" s="119"/>
    </row>
    <row r="70" spans="1:34" s="26" customFormat="1" ht="27.75" customHeight="1" x14ac:dyDescent="0.3">
      <c r="A70" s="30" t="s">
        <v>29</v>
      </c>
      <c r="B70" s="21">
        <f>H70+J70+L70+N70+P70+R70+T70+V70+X70+Z70+AB70+AD70</f>
        <v>0</v>
      </c>
      <c r="C70" s="21">
        <f>H70+J70</f>
        <v>0</v>
      </c>
      <c r="D70" s="21">
        <f>E70</f>
        <v>0</v>
      </c>
      <c r="E70" s="21">
        <f>I70+K70+M70+O70+Q70+S70+U70+W70+Y70+AA70+AC70+AE70</f>
        <v>0</v>
      </c>
      <c r="F70" s="20">
        <f t="shared" si="0"/>
        <v>0</v>
      </c>
      <c r="G70" s="20">
        <f t="shared" si="1"/>
        <v>0</v>
      </c>
      <c r="H70" s="21">
        <v>0</v>
      </c>
      <c r="I70" s="21">
        <v>0</v>
      </c>
      <c r="J70" s="21">
        <v>0</v>
      </c>
      <c r="K70" s="21">
        <v>0</v>
      </c>
      <c r="L70" s="21">
        <v>0</v>
      </c>
      <c r="M70" s="21">
        <v>0</v>
      </c>
      <c r="N70" s="21">
        <v>0</v>
      </c>
      <c r="O70" s="21">
        <v>0</v>
      </c>
      <c r="P70" s="21">
        <v>0</v>
      </c>
      <c r="Q70" s="21">
        <v>0</v>
      </c>
      <c r="R70" s="21">
        <v>0</v>
      </c>
      <c r="S70" s="21">
        <v>0</v>
      </c>
      <c r="T70" s="21">
        <v>0</v>
      </c>
      <c r="U70" s="21">
        <v>0</v>
      </c>
      <c r="V70" s="21">
        <v>0</v>
      </c>
      <c r="W70" s="21">
        <v>0</v>
      </c>
      <c r="X70" s="21">
        <v>0</v>
      </c>
      <c r="Y70" s="21">
        <v>0</v>
      </c>
      <c r="Z70" s="21">
        <v>0</v>
      </c>
      <c r="AA70" s="21">
        <v>0</v>
      </c>
      <c r="AB70" s="21">
        <v>0</v>
      </c>
      <c r="AC70" s="21">
        <v>0</v>
      </c>
      <c r="AD70" s="21">
        <v>0</v>
      </c>
      <c r="AE70" s="21">
        <v>0</v>
      </c>
      <c r="AF70" s="119"/>
    </row>
    <row r="71" spans="1:34" s="26" customFormat="1" ht="27.75" customHeight="1" x14ac:dyDescent="0.3">
      <c r="A71" s="30" t="s">
        <v>30</v>
      </c>
      <c r="B71" s="21">
        <f>H71+J71+L71+N71+P71+R71+T71+V71+X71+Z71+AB71+AD71</f>
        <v>0</v>
      </c>
      <c r="C71" s="21">
        <f>H71+J71</f>
        <v>0</v>
      </c>
      <c r="D71" s="21">
        <f>E71</f>
        <v>0</v>
      </c>
      <c r="E71" s="21">
        <f>I71+K71+M71+O71+Q71+S71+U71+W71+Y71+AA71+AC71+AE71</f>
        <v>0</v>
      </c>
      <c r="F71" s="20">
        <f t="shared" si="0"/>
        <v>0</v>
      </c>
      <c r="G71" s="20">
        <f t="shared" si="1"/>
        <v>0</v>
      </c>
      <c r="H71" s="21">
        <v>0</v>
      </c>
      <c r="I71" s="21">
        <v>0</v>
      </c>
      <c r="J71" s="21">
        <v>0</v>
      </c>
      <c r="K71" s="21">
        <v>0</v>
      </c>
      <c r="L71" s="21">
        <v>0</v>
      </c>
      <c r="M71" s="21">
        <v>0</v>
      </c>
      <c r="N71" s="21">
        <v>0</v>
      </c>
      <c r="O71" s="21">
        <v>0</v>
      </c>
      <c r="P71" s="21">
        <v>0</v>
      </c>
      <c r="Q71" s="21">
        <v>0</v>
      </c>
      <c r="R71" s="21">
        <v>0</v>
      </c>
      <c r="S71" s="21">
        <v>0</v>
      </c>
      <c r="T71" s="21">
        <v>0</v>
      </c>
      <c r="U71" s="21">
        <v>0</v>
      </c>
      <c r="V71" s="21">
        <v>0</v>
      </c>
      <c r="W71" s="21">
        <v>0</v>
      </c>
      <c r="X71" s="21">
        <v>0</v>
      </c>
      <c r="Y71" s="21">
        <v>0</v>
      </c>
      <c r="Z71" s="21">
        <v>0</v>
      </c>
      <c r="AA71" s="21">
        <v>0</v>
      </c>
      <c r="AB71" s="21">
        <v>0</v>
      </c>
      <c r="AC71" s="21">
        <v>0</v>
      </c>
      <c r="AD71" s="21">
        <v>0</v>
      </c>
      <c r="AE71" s="21">
        <v>0</v>
      </c>
      <c r="AF71" s="120"/>
      <c r="AH71" s="31"/>
    </row>
    <row r="72" spans="1:34" s="26" customFormat="1" ht="61.5" customHeight="1" x14ac:dyDescent="0.25">
      <c r="A72" s="98" t="s">
        <v>47</v>
      </c>
      <c r="B72" s="99">
        <f t="shared" ref="B72:AE72" si="37">B73</f>
        <v>133576.51</v>
      </c>
      <c r="C72" s="99">
        <f t="shared" si="37"/>
        <v>26443.620000000003</v>
      </c>
      <c r="D72" s="99">
        <f t="shared" si="37"/>
        <v>26443.620000000003</v>
      </c>
      <c r="E72" s="99">
        <f t="shared" si="37"/>
        <v>22229.02</v>
      </c>
      <c r="F72" s="99">
        <f t="shared" si="0"/>
        <v>16.6414139731604</v>
      </c>
      <c r="G72" s="99">
        <f t="shared" si="1"/>
        <v>84.061940082333649</v>
      </c>
      <c r="H72" s="99">
        <f t="shared" si="37"/>
        <v>10420.27</v>
      </c>
      <c r="I72" s="99">
        <f t="shared" si="37"/>
        <v>11536.27</v>
      </c>
      <c r="J72" s="99">
        <f t="shared" si="37"/>
        <v>16023.35</v>
      </c>
      <c r="K72" s="99">
        <f t="shared" si="37"/>
        <v>10692.75</v>
      </c>
      <c r="L72" s="99">
        <f t="shared" si="37"/>
        <v>8009.9</v>
      </c>
      <c r="M72" s="99">
        <f t="shared" si="37"/>
        <v>0</v>
      </c>
      <c r="N72" s="99">
        <f t="shared" si="37"/>
        <v>13752.4</v>
      </c>
      <c r="O72" s="99">
        <f t="shared" si="37"/>
        <v>0</v>
      </c>
      <c r="P72" s="99">
        <f t="shared" si="37"/>
        <v>10770.45</v>
      </c>
      <c r="Q72" s="99">
        <f t="shared" si="37"/>
        <v>0</v>
      </c>
      <c r="R72" s="99">
        <f t="shared" si="37"/>
        <v>8328.4599999999991</v>
      </c>
      <c r="S72" s="99">
        <f t="shared" si="37"/>
        <v>0</v>
      </c>
      <c r="T72" s="99">
        <f t="shared" si="37"/>
        <v>15065.64</v>
      </c>
      <c r="U72" s="99">
        <f t="shared" si="37"/>
        <v>0</v>
      </c>
      <c r="V72" s="99">
        <f t="shared" si="37"/>
        <v>8604.59</v>
      </c>
      <c r="W72" s="99">
        <f t="shared" si="37"/>
        <v>0</v>
      </c>
      <c r="X72" s="99">
        <f t="shared" si="37"/>
        <v>6266.05</v>
      </c>
      <c r="Y72" s="99">
        <f t="shared" si="37"/>
        <v>0</v>
      </c>
      <c r="Z72" s="99">
        <f>Z73</f>
        <v>13709.37</v>
      </c>
      <c r="AA72" s="99">
        <f t="shared" si="37"/>
        <v>0</v>
      </c>
      <c r="AB72" s="114">
        <f t="shared" si="37"/>
        <v>7095.19</v>
      </c>
      <c r="AC72" s="99">
        <f t="shared" si="37"/>
        <v>0</v>
      </c>
      <c r="AD72" s="114">
        <f t="shared" si="37"/>
        <v>15530.84</v>
      </c>
      <c r="AE72" s="100">
        <f t="shared" si="37"/>
        <v>0</v>
      </c>
      <c r="AF72" s="122" t="s">
        <v>58</v>
      </c>
    </row>
    <row r="73" spans="1:34" s="26" customFormat="1" ht="57.75" customHeight="1" x14ac:dyDescent="0.3">
      <c r="A73" s="85" t="s">
        <v>26</v>
      </c>
      <c r="B73" s="15">
        <f>SUM(B74:B77)</f>
        <v>133576.51</v>
      </c>
      <c r="C73" s="15">
        <f>SUM(C74:C77)</f>
        <v>26443.620000000003</v>
      </c>
      <c r="D73" s="15">
        <f>SUM(D74:D77)</f>
        <v>26443.620000000003</v>
      </c>
      <c r="E73" s="15">
        <f>SUM(E74:E77)</f>
        <v>22229.02</v>
      </c>
      <c r="F73" s="16">
        <f t="shared" si="0"/>
        <v>16.6414139731604</v>
      </c>
      <c r="G73" s="16">
        <f t="shared" si="1"/>
        <v>84.061940082333649</v>
      </c>
      <c r="H73" s="15">
        <f>SUM(H74:H77)</f>
        <v>10420.27</v>
      </c>
      <c r="I73" s="15">
        <f>SUM(I74:I77)</f>
        <v>11536.27</v>
      </c>
      <c r="J73" s="15">
        <f>SUM(J74:J77)</f>
        <v>16023.35</v>
      </c>
      <c r="K73" s="15">
        <f>SUM(K74:K77)</f>
        <v>10692.75</v>
      </c>
      <c r="L73" s="15">
        <f t="shared" ref="L73:AE73" si="38">SUM(L74:L77)</f>
        <v>8009.9</v>
      </c>
      <c r="M73" s="15">
        <f t="shared" si="38"/>
        <v>0</v>
      </c>
      <c r="N73" s="15">
        <f t="shared" si="38"/>
        <v>13752.4</v>
      </c>
      <c r="O73" s="15">
        <f t="shared" si="38"/>
        <v>0</v>
      </c>
      <c r="P73" s="15">
        <f t="shared" si="38"/>
        <v>10770.45</v>
      </c>
      <c r="Q73" s="15">
        <f t="shared" si="38"/>
        <v>0</v>
      </c>
      <c r="R73" s="15">
        <f t="shared" si="38"/>
        <v>8328.4599999999991</v>
      </c>
      <c r="S73" s="15">
        <f t="shared" si="38"/>
        <v>0</v>
      </c>
      <c r="T73" s="15">
        <f t="shared" si="38"/>
        <v>15065.64</v>
      </c>
      <c r="U73" s="15">
        <f t="shared" si="38"/>
        <v>0</v>
      </c>
      <c r="V73" s="15">
        <f t="shared" si="38"/>
        <v>8604.59</v>
      </c>
      <c r="W73" s="15">
        <f t="shared" si="38"/>
        <v>0</v>
      </c>
      <c r="X73" s="15">
        <f t="shared" si="38"/>
        <v>6266.05</v>
      </c>
      <c r="Y73" s="15">
        <f t="shared" si="38"/>
        <v>0</v>
      </c>
      <c r="Z73" s="15">
        <f t="shared" si="38"/>
        <v>13709.37</v>
      </c>
      <c r="AA73" s="15">
        <f t="shared" si="38"/>
        <v>0</v>
      </c>
      <c r="AB73" s="15">
        <f t="shared" si="38"/>
        <v>7095.19</v>
      </c>
      <c r="AC73" s="15">
        <f t="shared" si="38"/>
        <v>0</v>
      </c>
      <c r="AD73" s="15">
        <f t="shared" si="38"/>
        <v>15530.84</v>
      </c>
      <c r="AE73" s="15">
        <f t="shared" si="38"/>
        <v>0</v>
      </c>
      <c r="AF73" s="123"/>
    </row>
    <row r="74" spans="1:34" s="26" customFormat="1" ht="57.75" customHeight="1" x14ac:dyDescent="0.3">
      <c r="A74" s="30" t="s">
        <v>27</v>
      </c>
      <c r="B74" s="21">
        <f>H74+J74+L74+N74+P74+R74+T74+V74+X74+Z74+AB74+AD74</f>
        <v>0</v>
      </c>
      <c r="C74" s="21">
        <f>H74+J74</f>
        <v>0</v>
      </c>
      <c r="D74" s="21">
        <f>E74</f>
        <v>0</v>
      </c>
      <c r="E74" s="21">
        <f>I74+K74+M74+O74+Q74+S74+U74+W74+Y74+AA74+AC74+AE74</f>
        <v>0</v>
      </c>
      <c r="F74" s="20">
        <f t="shared" si="0"/>
        <v>0</v>
      </c>
      <c r="G74" s="20">
        <f t="shared" si="1"/>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123"/>
    </row>
    <row r="75" spans="1:34" s="26" customFormat="1" ht="57.75" customHeight="1" x14ac:dyDescent="0.3">
      <c r="A75" s="30" t="s">
        <v>28</v>
      </c>
      <c r="B75" s="21">
        <f>H75+J75+L75+N75+P75+R75+T75+V75+X75+Z75+AB75+AD75</f>
        <v>133576.51</v>
      </c>
      <c r="C75" s="21">
        <f>H75+J75</f>
        <v>26443.620000000003</v>
      </c>
      <c r="D75" s="21">
        <f>C75</f>
        <v>26443.620000000003</v>
      </c>
      <c r="E75" s="21">
        <f>I75+K75+M75+O75+Q75+S75+U75+W75+Y75+AA75+AC75+AE75</f>
        <v>22229.02</v>
      </c>
      <c r="F75" s="20">
        <f t="shared" si="0"/>
        <v>16.6414139731604</v>
      </c>
      <c r="G75" s="20">
        <f t="shared" si="1"/>
        <v>84.061940082333649</v>
      </c>
      <c r="H75" s="21">
        <v>10420.27</v>
      </c>
      <c r="I75" s="21">
        <v>11536.27</v>
      </c>
      <c r="J75" s="21">
        <v>16023.35</v>
      </c>
      <c r="K75" s="21">
        <v>10692.75</v>
      </c>
      <c r="L75" s="21">
        <v>8009.9</v>
      </c>
      <c r="M75" s="21">
        <v>0</v>
      </c>
      <c r="N75" s="21">
        <v>13752.4</v>
      </c>
      <c r="O75" s="21">
        <v>0</v>
      </c>
      <c r="P75" s="21">
        <v>10770.45</v>
      </c>
      <c r="Q75" s="21">
        <v>0</v>
      </c>
      <c r="R75" s="21">
        <v>8328.4599999999991</v>
      </c>
      <c r="S75" s="21">
        <v>0</v>
      </c>
      <c r="T75" s="21">
        <v>15065.64</v>
      </c>
      <c r="U75" s="21">
        <v>0</v>
      </c>
      <c r="V75" s="21">
        <v>8604.59</v>
      </c>
      <c r="W75" s="21">
        <v>0</v>
      </c>
      <c r="X75" s="21">
        <v>6266.05</v>
      </c>
      <c r="Y75" s="21">
        <v>0</v>
      </c>
      <c r="Z75" s="21">
        <v>13709.37</v>
      </c>
      <c r="AA75" s="21">
        <v>0</v>
      </c>
      <c r="AB75" s="21">
        <v>7095.19</v>
      </c>
      <c r="AC75" s="21">
        <v>0</v>
      </c>
      <c r="AD75" s="21">
        <v>15530.84</v>
      </c>
      <c r="AE75" s="21">
        <v>0</v>
      </c>
      <c r="AF75" s="123"/>
    </row>
    <row r="76" spans="1:34" s="26" customFormat="1" ht="57.75" customHeight="1" x14ac:dyDescent="0.3">
      <c r="A76" s="30" t="s">
        <v>29</v>
      </c>
      <c r="B76" s="21">
        <f>H76+J76+L76+N76+P76+R76+T76+V76+X76+Z76+AB76+AD76</f>
        <v>0</v>
      </c>
      <c r="C76" s="21">
        <f>H76+J76</f>
        <v>0</v>
      </c>
      <c r="D76" s="21">
        <f>E76</f>
        <v>0</v>
      </c>
      <c r="E76" s="21">
        <f>I76+K76+M76+O76+Q76+S76+U76+W76+Y76+AA76+AC76+AE76</f>
        <v>0</v>
      </c>
      <c r="F76" s="20">
        <f t="shared" si="0"/>
        <v>0</v>
      </c>
      <c r="G76" s="20">
        <f t="shared" si="1"/>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123"/>
    </row>
    <row r="77" spans="1:34" s="26" customFormat="1" ht="57.75" customHeight="1" x14ac:dyDescent="0.3">
      <c r="A77" s="30" t="s">
        <v>30</v>
      </c>
      <c r="B77" s="21">
        <f>H77+J77+L77+N77+P77+R77+T77+V77+X77+Z77+AB77+AD77</f>
        <v>0</v>
      </c>
      <c r="C77" s="21">
        <f>H77+J77</f>
        <v>0</v>
      </c>
      <c r="D77" s="21">
        <f>E77</f>
        <v>0</v>
      </c>
      <c r="E77" s="21">
        <f>I77+K77+M77+O77+Q77+S77+U77+W77+Y77+AA77+AC77+AE77</f>
        <v>0</v>
      </c>
      <c r="F77" s="20">
        <f t="shared" si="0"/>
        <v>0</v>
      </c>
      <c r="G77" s="20">
        <f t="shared" si="1"/>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124"/>
    </row>
    <row r="78" spans="1:34" s="26" customFormat="1" ht="39.75" customHeight="1" x14ac:dyDescent="0.25">
      <c r="A78" s="98" t="s">
        <v>48</v>
      </c>
      <c r="B78" s="99">
        <f t="shared" ref="B78:AE78" si="39">B79</f>
        <v>19086.099999999999</v>
      </c>
      <c r="C78" s="99">
        <f t="shared" si="39"/>
        <v>2904.83</v>
      </c>
      <c r="D78" s="99">
        <f t="shared" si="39"/>
        <v>2904.83</v>
      </c>
      <c r="E78" s="99">
        <f t="shared" si="39"/>
        <v>2395.13</v>
      </c>
      <c r="F78" s="99">
        <f t="shared" si="0"/>
        <v>12.549080220684164</v>
      </c>
      <c r="G78" s="99">
        <f t="shared" si="1"/>
        <v>82.453362158887103</v>
      </c>
      <c r="H78" s="99">
        <f t="shared" si="39"/>
        <v>1095.8</v>
      </c>
      <c r="I78" s="99">
        <f t="shared" si="39"/>
        <v>741.56</v>
      </c>
      <c r="J78" s="99">
        <f t="shared" si="39"/>
        <v>1809.03</v>
      </c>
      <c r="K78" s="99">
        <f t="shared" si="39"/>
        <v>1653.57</v>
      </c>
      <c r="L78" s="99">
        <f t="shared" si="39"/>
        <v>1509.08</v>
      </c>
      <c r="M78" s="99">
        <f t="shared" si="39"/>
        <v>0</v>
      </c>
      <c r="N78" s="99">
        <f t="shared" si="39"/>
        <v>1548.84</v>
      </c>
      <c r="O78" s="99">
        <f t="shared" si="39"/>
        <v>0</v>
      </c>
      <c r="P78" s="99">
        <f t="shared" si="39"/>
        <v>1859.02</v>
      </c>
      <c r="Q78" s="99">
        <f t="shared" si="39"/>
        <v>0</v>
      </c>
      <c r="R78" s="99">
        <f t="shared" si="39"/>
        <v>1603.92</v>
      </c>
      <c r="S78" s="99">
        <f t="shared" si="39"/>
        <v>0</v>
      </c>
      <c r="T78" s="99">
        <f t="shared" si="39"/>
        <v>1638.91</v>
      </c>
      <c r="U78" s="99">
        <f t="shared" si="39"/>
        <v>0</v>
      </c>
      <c r="V78" s="99">
        <f t="shared" si="39"/>
        <v>1488.16</v>
      </c>
      <c r="W78" s="99">
        <f t="shared" si="39"/>
        <v>0</v>
      </c>
      <c r="X78" s="99">
        <f t="shared" si="39"/>
        <v>1539.64</v>
      </c>
      <c r="Y78" s="99">
        <f t="shared" si="39"/>
        <v>0</v>
      </c>
      <c r="Z78" s="99">
        <f t="shared" si="39"/>
        <v>1529.23</v>
      </c>
      <c r="AA78" s="99">
        <f t="shared" si="39"/>
        <v>0</v>
      </c>
      <c r="AB78" s="114">
        <f t="shared" si="39"/>
        <v>1487.95</v>
      </c>
      <c r="AC78" s="99">
        <f t="shared" si="39"/>
        <v>0</v>
      </c>
      <c r="AD78" s="114">
        <f t="shared" si="39"/>
        <v>1976.52</v>
      </c>
      <c r="AE78" s="100">
        <f t="shared" si="39"/>
        <v>0</v>
      </c>
      <c r="AF78" s="125" t="s">
        <v>35</v>
      </c>
    </row>
    <row r="79" spans="1:34" s="26" customFormat="1" ht="18.75" x14ac:dyDescent="0.3">
      <c r="A79" s="85" t="s">
        <v>26</v>
      </c>
      <c r="B79" s="15">
        <f>SUM(B80:B83)</f>
        <v>19086.099999999999</v>
      </c>
      <c r="C79" s="15">
        <f>SUM(C80:C83)</f>
        <v>2904.83</v>
      </c>
      <c r="D79" s="15">
        <f>SUM(D80:D83)</f>
        <v>2904.83</v>
      </c>
      <c r="E79" s="15">
        <f>SUM(E80:E83)</f>
        <v>2395.13</v>
      </c>
      <c r="F79" s="16">
        <f t="shared" si="0"/>
        <v>12.549080220684164</v>
      </c>
      <c r="G79" s="16">
        <f t="shared" si="1"/>
        <v>82.453362158887103</v>
      </c>
      <c r="H79" s="15">
        <f t="shared" ref="H79:AE79" si="40">SUM(H80:H83)</f>
        <v>1095.8</v>
      </c>
      <c r="I79" s="15">
        <f>SUM(I80:I83)</f>
        <v>741.56</v>
      </c>
      <c r="J79" s="15">
        <f t="shared" si="40"/>
        <v>1809.03</v>
      </c>
      <c r="K79" s="15">
        <f>SUM(K80:K83)</f>
        <v>1653.57</v>
      </c>
      <c r="L79" s="15">
        <f t="shared" si="40"/>
        <v>1509.08</v>
      </c>
      <c r="M79" s="15">
        <f t="shared" si="40"/>
        <v>0</v>
      </c>
      <c r="N79" s="15">
        <f t="shared" si="40"/>
        <v>1548.84</v>
      </c>
      <c r="O79" s="15">
        <f t="shared" si="40"/>
        <v>0</v>
      </c>
      <c r="P79" s="15">
        <f t="shared" si="40"/>
        <v>1859.02</v>
      </c>
      <c r="Q79" s="15">
        <f t="shared" si="40"/>
        <v>0</v>
      </c>
      <c r="R79" s="15">
        <f t="shared" si="40"/>
        <v>1603.92</v>
      </c>
      <c r="S79" s="15">
        <f t="shared" si="40"/>
        <v>0</v>
      </c>
      <c r="T79" s="15">
        <f t="shared" si="40"/>
        <v>1638.91</v>
      </c>
      <c r="U79" s="15">
        <f t="shared" si="40"/>
        <v>0</v>
      </c>
      <c r="V79" s="15">
        <f t="shared" si="40"/>
        <v>1488.16</v>
      </c>
      <c r="W79" s="15">
        <f t="shared" si="40"/>
        <v>0</v>
      </c>
      <c r="X79" s="15">
        <f t="shared" si="40"/>
        <v>1539.64</v>
      </c>
      <c r="Y79" s="15">
        <f t="shared" si="40"/>
        <v>0</v>
      </c>
      <c r="Z79" s="15">
        <f t="shared" si="40"/>
        <v>1529.23</v>
      </c>
      <c r="AA79" s="15">
        <f t="shared" si="40"/>
        <v>0</v>
      </c>
      <c r="AB79" s="15">
        <f t="shared" si="40"/>
        <v>1487.95</v>
      </c>
      <c r="AC79" s="15">
        <f t="shared" si="40"/>
        <v>0</v>
      </c>
      <c r="AD79" s="15">
        <f t="shared" si="40"/>
        <v>1976.52</v>
      </c>
      <c r="AE79" s="15">
        <f t="shared" si="40"/>
        <v>0</v>
      </c>
      <c r="AF79" s="126"/>
    </row>
    <row r="80" spans="1:34" s="26" customFormat="1" ht="18.75" x14ac:dyDescent="0.3">
      <c r="A80" s="30" t="s">
        <v>27</v>
      </c>
      <c r="B80" s="21">
        <f>H80+J80+L80+N80+P80+R80+T80+V80+X80+Z80+AB80+AD80</f>
        <v>0</v>
      </c>
      <c r="C80" s="21">
        <f>H80+J80</f>
        <v>0</v>
      </c>
      <c r="D80" s="21">
        <f>E80</f>
        <v>0</v>
      </c>
      <c r="E80" s="21">
        <f>I80+K80+M80+O80+Q80+S80+U80+W80+Y80+AA80+AC80+AE80</f>
        <v>0</v>
      </c>
      <c r="F80" s="20">
        <f t="shared" si="0"/>
        <v>0</v>
      </c>
      <c r="G80" s="20">
        <f t="shared" si="1"/>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126"/>
    </row>
    <row r="81" spans="1:35" s="26" customFormat="1" ht="18.75" x14ac:dyDescent="0.3">
      <c r="A81" s="30" t="s">
        <v>28</v>
      </c>
      <c r="B81" s="21">
        <f>H81+J81+L81+N81+P81+R81+T81+V81+X81+Z81+AB81+AD81</f>
        <v>19086.099999999999</v>
      </c>
      <c r="C81" s="21">
        <f>H81+J81</f>
        <v>2904.83</v>
      </c>
      <c r="D81" s="21">
        <f>C81</f>
        <v>2904.83</v>
      </c>
      <c r="E81" s="21">
        <f>I81+K81+M81+O81+Q81+S81+U81+W81+Y81+AA81+AC81+AE81</f>
        <v>2395.13</v>
      </c>
      <c r="F81" s="20">
        <f>IF(B81=0,0, E81/B81*100)</f>
        <v>12.549080220684164</v>
      </c>
      <c r="G81" s="20">
        <f>IF(C81=0,0, E81/C81*100)</f>
        <v>82.453362158887103</v>
      </c>
      <c r="H81" s="21">
        <v>1095.8</v>
      </c>
      <c r="I81" s="21">
        <v>741.56</v>
      </c>
      <c r="J81" s="21">
        <v>1809.03</v>
      </c>
      <c r="K81" s="21">
        <v>1653.57</v>
      </c>
      <c r="L81" s="21">
        <v>1509.08</v>
      </c>
      <c r="M81" s="21">
        <v>0</v>
      </c>
      <c r="N81" s="21">
        <v>1548.84</v>
      </c>
      <c r="O81" s="21">
        <v>0</v>
      </c>
      <c r="P81" s="21">
        <v>1859.02</v>
      </c>
      <c r="Q81" s="21">
        <v>0</v>
      </c>
      <c r="R81" s="21">
        <v>1603.92</v>
      </c>
      <c r="S81" s="21">
        <v>0</v>
      </c>
      <c r="T81" s="21">
        <v>1638.91</v>
      </c>
      <c r="U81" s="21">
        <v>0</v>
      </c>
      <c r="V81" s="21">
        <v>1488.16</v>
      </c>
      <c r="W81" s="21">
        <v>0</v>
      </c>
      <c r="X81" s="21">
        <v>1539.64</v>
      </c>
      <c r="Y81" s="21">
        <v>0</v>
      </c>
      <c r="Z81" s="21">
        <v>1529.23</v>
      </c>
      <c r="AA81" s="21">
        <v>0</v>
      </c>
      <c r="AB81" s="21">
        <v>1487.95</v>
      </c>
      <c r="AC81" s="21">
        <v>0</v>
      </c>
      <c r="AD81" s="21">
        <v>1976.52</v>
      </c>
      <c r="AE81" s="21">
        <v>0</v>
      </c>
      <c r="AF81" s="126"/>
    </row>
    <row r="82" spans="1:35" s="26" customFormat="1" ht="18.75" x14ac:dyDescent="0.3">
      <c r="A82" s="30" t="s">
        <v>29</v>
      </c>
      <c r="B82" s="21">
        <f>H82+J82+L82+N82+P82+R82+T82+V82+X82+Z82+AB82+AD82</f>
        <v>0</v>
      </c>
      <c r="C82" s="21">
        <f>H82+J82</f>
        <v>0</v>
      </c>
      <c r="D82" s="21">
        <f>E82</f>
        <v>0</v>
      </c>
      <c r="E82" s="21">
        <f>I82+K82+M82+O82+Q82+S82+U82+W82+Y82+AA82+AC82+AE82</f>
        <v>0</v>
      </c>
      <c r="F82" s="20">
        <f t="shared" si="0"/>
        <v>0</v>
      </c>
      <c r="G82" s="20">
        <f t="shared" si="1"/>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126"/>
    </row>
    <row r="83" spans="1:35" s="26" customFormat="1" ht="18.75" x14ac:dyDescent="0.3">
      <c r="A83" s="30" t="s">
        <v>30</v>
      </c>
      <c r="B83" s="21">
        <f>H83+J83+L83+N83+P83+R83+T83+V83+X83+Z83+AB83+AD83</f>
        <v>0</v>
      </c>
      <c r="C83" s="21">
        <f>H83+J83</f>
        <v>0</v>
      </c>
      <c r="D83" s="21">
        <f>E83</f>
        <v>0</v>
      </c>
      <c r="E83" s="21">
        <f>I83+K83+M83+O83+Q83+S83+U83+W83+Y83+AA83+AC83+AE83</f>
        <v>0</v>
      </c>
      <c r="F83" s="20">
        <f t="shared" si="0"/>
        <v>0</v>
      </c>
      <c r="G83" s="20">
        <f t="shared" si="1"/>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c r="Z83" s="21">
        <v>0</v>
      </c>
      <c r="AA83" s="21">
        <v>0</v>
      </c>
      <c r="AB83" s="21">
        <v>0</v>
      </c>
      <c r="AC83" s="21">
        <v>0</v>
      </c>
      <c r="AD83" s="21">
        <v>0</v>
      </c>
      <c r="AE83" s="21">
        <v>0</v>
      </c>
      <c r="AF83" s="127"/>
    </row>
    <row r="84" spans="1:35" s="26" customFormat="1" ht="39.75" customHeight="1" x14ac:dyDescent="0.25">
      <c r="A84" s="104" t="s">
        <v>49</v>
      </c>
      <c r="B84" s="105">
        <f t="shared" ref="B84:AE84" si="41">B85</f>
        <v>0</v>
      </c>
      <c r="C84" s="105">
        <f t="shared" si="41"/>
        <v>0</v>
      </c>
      <c r="D84" s="105">
        <f t="shared" si="41"/>
        <v>0</v>
      </c>
      <c r="E84" s="105">
        <f t="shared" si="41"/>
        <v>0</v>
      </c>
      <c r="F84" s="105">
        <f t="shared" si="0"/>
        <v>0</v>
      </c>
      <c r="G84" s="105">
        <f t="shared" si="1"/>
        <v>0</v>
      </c>
      <c r="H84" s="105">
        <f t="shared" si="41"/>
        <v>0</v>
      </c>
      <c r="I84" s="105">
        <f t="shared" si="41"/>
        <v>0</v>
      </c>
      <c r="J84" s="105">
        <f t="shared" si="41"/>
        <v>0</v>
      </c>
      <c r="K84" s="105">
        <f t="shared" si="41"/>
        <v>0</v>
      </c>
      <c r="L84" s="105">
        <f t="shared" si="41"/>
        <v>0</v>
      </c>
      <c r="M84" s="105">
        <f t="shared" si="41"/>
        <v>0</v>
      </c>
      <c r="N84" s="105">
        <f t="shared" si="41"/>
        <v>0</v>
      </c>
      <c r="O84" s="105">
        <f t="shared" si="41"/>
        <v>0</v>
      </c>
      <c r="P84" s="105">
        <f t="shared" si="41"/>
        <v>0</v>
      </c>
      <c r="Q84" s="105">
        <f t="shared" si="41"/>
        <v>0</v>
      </c>
      <c r="R84" s="105">
        <f t="shared" si="41"/>
        <v>0</v>
      </c>
      <c r="S84" s="105">
        <f t="shared" si="41"/>
        <v>0</v>
      </c>
      <c r="T84" s="105">
        <f t="shared" si="41"/>
        <v>0</v>
      </c>
      <c r="U84" s="105">
        <f t="shared" si="41"/>
        <v>0</v>
      </c>
      <c r="V84" s="105">
        <f t="shared" si="41"/>
        <v>0</v>
      </c>
      <c r="W84" s="105">
        <f t="shared" si="41"/>
        <v>0</v>
      </c>
      <c r="X84" s="105">
        <f t="shared" si="41"/>
        <v>0</v>
      </c>
      <c r="Y84" s="105">
        <f t="shared" si="41"/>
        <v>0</v>
      </c>
      <c r="Z84" s="105">
        <f t="shared" si="41"/>
        <v>0</v>
      </c>
      <c r="AA84" s="105">
        <f t="shared" si="41"/>
        <v>0</v>
      </c>
      <c r="AB84" s="106">
        <f t="shared" si="41"/>
        <v>0</v>
      </c>
      <c r="AC84" s="105">
        <f t="shared" si="41"/>
        <v>0</v>
      </c>
      <c r="AD84" s="106">
        <f t="shared" si="41"/>
        <v>0</v>
      </c>
      <c r="AE84" s="107">
        <f t="shared" si="41"/>
        <v>0</v>
      </c>
      <c r="AF84" s="125"/>
    </row>
    <row r="85" spans="1:35" s="26" customFormat="1" ht="18.75" x14ac:dyDescent="0.3">
      <c r="A85" s="85" t="s">
        <v>26</v>
      </c>
      <c r="B85" s="15">
        <f>SUM(B86:B89)</f>
        <v>0</v>
      </c>
      <c r="C85" s="15">
        <f>SUM(C86:C89)</f>
        <v>0</v>
      </c>
      <c r="D85" s="15">
        <f>SUM(D86:D89)</f>
        <v>0</v>
      </c>
      <c r="E85" s="15">
        <f>SUM(E86:E89)</f>
        <v>0</v>
      </c>
      <c r="F85" s="16">
        <f t="shared" si="0"/>
        <v>0</v>
      </c>
      <c r="G85" s="16">
        <f t="shared" si="1"/>
        <v>0</v>
      </c>
      <c r="H85" s="15">
        <f t="shared" ref="H85" si="42">SUM(H86:H89)</f>
        <v>0</v>
      </c>
      <c r="I85" s="15">
        <f>SUM(I86:I89)</f>
        <v>0</v>
      </c>
      <c r="J85" s="15">
        <f t="shared" ref="J85" si="43">SUM(J86:J89)</f>
        <v>0</v>
      </c>
      <c r="K85" s="15">
        <f>SUM(K86:K89)</f>
        <v>0</v>
      </c>
      <c r="L85" s="15">
        <f t="shared" ref="L85:AE85" si="44">SUM(L86:L89)</f>
        <v>0</v>
      </c>
      <c r="M85" s="15">
        <f t="shared" si="44"/>
        <v>0</v>
      </c>
      <c r="N85" s="15">
        <f t="shared" si="44"/>
        <v>0</v>
      </c>
      <c r="O85" s="15">
        <f t="shared" si="44"/>
        <v>0</v>
      </c>
      <c r="P85" s="15">
        <f t="shared" si="44"/>
        <v>0</v>
      </c>
      <c r="Q85" s="15">
        <f t="shared" si="44"/>
        <v>0</v>
      </c>
      <c r="R85" s="15">
        <f t="shared" si="44"/>
        <v>0</v>
      </c>
      <c r="S85" s="15">
        <f t="shared" si="44"/>
        <v>0</v>
      </c>
      <c r="T85" s="15">
        <f t="shared" si="44"/>
        <v>0</v>
      </c>
      <c r="U85" s="15">
        <f t="shared" si="44"/>
        <v>0</v>
      </c>
      <c r="V85" s="15">
        <f t="shared" si="44"/>
        <v>0</v>
      </c>
      <c r="W85" s="15">
        <f t="shared" si="44"/>
        <v>0</v>
      </c>
      <c r="X85" s="15">
        <f t="shared" si="44"/>
        <v>0</v>
      </c>
      <c r="Y85" s="15">
        <f t="shared" si="44"/>
        <v>0</v>
      </c>
      <c r="Z85" s="15">
        <f t="shared" si="44"/>
        <v>0</v>
      </c>
      <c r="AA85" s="15">
        <f t="shared" si="44"/>
        <v>0</v>
      </c>
      <c r="AB85" s="15">
        <f t="shared" si="44"/>
        <v>0</v>
      </c>
      <c r="AC85" s="15">
        <f t="shared" si="44"/>
        <v>0</v>
      </c>
      <c r="AD85" s="15">
        <f t="shared" si="44"/>
        <v>0</v>
      </c>
      <c r="AE85" s="15">
        <f t="shared" si="44"/>
        <v>0</v>
      </c>
      <c r="AF85" s="126"/>
    </row>
    <row r="86" spans="1:35" s="26" customFormat="1" ht="18.75" x14ac:dyDescent="0.3">
      <c r="A86" s="30" t="s">
        <v>27</v>
      </c>
      <c r="B86" s="21">
        <f>H86+J86+L86+N86+P86+R86+T86+V86+X86+Z86+AB86+AD86</f>
        <v>0</v>
      </c>
      <c r="C86" s="21">
        <f>H86+J86</f>
        <v>0</v>
      </c>
      <c r="D86" s="21">
        <f>E86</f>
        <v>0</v>
      </c>
      <c r="E86" s="21">
        <f>I86+K86+M86+O86+Q86+S86+U86+W86+Y86+AA86+AC86+AE86</f>
        <v>0</v>
      </c>
      <c r="F86" s="20">
        <f t="shared" si="0"/>
        <v>0</v>
      </c>
      <c r="G86" s="20">
        <f t="shared" si="1"/>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1">
        <v>0</v>
      </c>
      <c r="AA86" s="21">
        <v>0</v>
      </c>
      <c r="AB86" s="21">
        <v>0</v>
      </c>
      <c r="AC86" s="21">
        <v>0</v>
      </c>
      <c r="AD86" s="21">
        <v>0</v>
      </c>
      <c r="AE86" s="21">
        <v>0</v>
      </c>
      <c r="AF86" s="126"/>
    </row>
    <row r="87" spans="1:35" s="26" customFormat="1" ht="18.75" x14ac:dyDescent="0.3">
      <c r="A87" s="30" t="s">
        <v>28</v>
      </c>
      <c r="B87" s="21">
        <f>H87+J87+L87+N87+P87+R87+T87+V87+X87+Z87+AB87+AD87</f>
        <v>0</v>
      </c>
      <c r="C87" s="21">
        <f>H87+J87</f>
        <v>0</v>
      </c>
      <c r="D87" s="21">
        <f>C87</f>
        <v>0</v>
      </c>
      <c r="E87" s="21">
        <f>I87+K87+M87+O87+Q87+S87+U87+W87+Y87+AA87+AC87+AE87</f>
        <v>0</v>
      </c>
      <c r="F87" s="20">
        <f t="shared" si="0"/>
        <v>0</v>
      </c>
      <c r="G87" s="20">
        <f t="shared" si="1"/>
        <v>0</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0</v>
      </c>
      <c r="AE87" s="21">
        <v>0</v>
      </c>
      <c r="AF87" s="126"/>
    </row>
    <row r="88" spans="1:35" s="26" customFormat="1" ht="18.75" x14ac:dyDescent="0.3">
      <c r="A88" s="30" t="s">
        <v>29</v>
      </c>
      <c r="B88" s="21">
        <f>H88+J88+L88+N88+P88+R88+T88+V88+X88+Z88+AB88+AD88</f>
        <v>0</v>
      </c>
      <c r="C88" s="21">
        <f>H88+J88</f>
        <v>0</v>
      </c>
      <c r="D88" s="21">
        <f>E88</f>
        <v>0</v>
      </c>
      <c r="E88" s="21">
        <f>I88+K88+M88+O88+Q88+S88+U88+W88+Y88+AA88+AC88+AE88</f>
        <v>0</v>
      </c>
      <c r="F88" s="20">
        <f t="shared" si="0"/>
        <v>0</v>
      </c>
      <c r="G88" s="20">
        <f t="shared" si="1"/>
        <v>0</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126"/>
    </row>
    <row r="89" spans="1:35" s="26" customFormat="1" ht="18.75" x14ac:dyDescent="0.3">
      <c r="A89" s="30" t="s">
        <v>30</v>
      </c>
      <c r="B89" s="21">
        <f>H89+J89+L89+N89+P89+R89+T89+V89+X89+Z89+AB89+AD89</f>
        <v>0</v>
      </c>
      <c r="C89" s="21">
        <f>H89+J89</f>
        <v>0</v>
      </c>
      <c r="D89" s="21">
        <f>E89</f>
        <v>0</v>
      </c>
      <c r="E89" s="21">
        <f>I89+K89+M89+O89+Q89+S89+U89+W89+Y89+AA89+AC89+AE89</f>
        <v>0</v>
      </c>
      <c r="F89" s="20">
        <f t="shared" si="0"/>
        <v>0</v>
      </c>
      <c r="G89" s="20">
        <f t="shared" si="1"/>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127"/>
    </row>
    <row r="90" spans="1:35" s="37" customFormat="1" ht="42.75" customHeight="1" x14ac:dyDescent="0.3">
      <c r="A90" s="32" t="s">
        <v>31</v>
      </c>
      <c r="B90" s="33">
        <f t="shared" ref="B90:E94" si="45">B7+B13+B43</f>
        <v>320066.52</v>
      </c>
      <c r="C90" s="33">
        <f t="shared" si="45"/>
        <v>64239.570000000007</v>
      </c>
      <c r="D90" s="33">
        <f t="shared" si="45"/>
        <v>69336.88</v>
      </c>
      <c r="E90" s="33">
        <f t="shared" si="45"/>
        <v>55371.59</v>
      </c>
      <c r="F90" s="34">
        <f t="shared" si="0"/>
        <v>17.30002563217171</v>
      </c>
      <c r="G90" s="34">
        <f t="shared" si="1"/>
        <v>86.195455542432782</v>
      </c>
      <c r="H90" s="33">
        <f t="shared" ref="H90:AE90" si="46">H7+H13+H43</f>
        <v>26724.93</v>
      </c>
      <c r="I90" s="33">
        <f t="shared" si="46"/>
        <v>20172.150000000001</v>
      </c>
      <c r="J90" s="33">
        <f t="shared" si="46"/>
        <v>37286.92</v>
      </c>
      <c r="K90" s="33">
        <f t="shared" si="46"/>
        <v>34971.72</v>
      </c>
      <c r="L90" s="33">
        <f t="shared" si="46"/>
        <v>22764.04</v>
      </c>
      <c r="M90" s="33">
        <f t="shared" si="46"/>
        <v>0</v>
      </c>
      <c r="N90" s="33">
        <f t="shared" si="46"/>
        <v>33423.040000000001</v>
      </c>
      <c r="O90" s="33">
        <f t="shared" si="46"/>
        <v>0</v>
      </c>
      <c r="P90" s="33">
        <f t="shared" si="46"/>
        <v>23018.600000000002</v>
      </c>
      <c r="Q90" s="33">
        <f t="shared" si="46"/>
        <v>0</v>
      </c>
      <c r="R90" s="33">
        <f t="shared" si="46"/>
        <v>26215.749999999996</v>
      </c>
      <c r="S90" s="33">
        <f t="shared" si="46"/>
        <v>0</v>
      </c>
      <c r="T90" s="33">
        <f t="shared" si="46"/>
        <v>30603.399999999998</v>
      </c>
      <c r="U90" s="33">
        <f t="shared" si="46"/>
        <v>0</v>
      </c>
      <c r="V90" s="33">
        <f t="shared" si="46"/>
        <v>23617.739999999998</v>
      </c>
      <c r="W90" s="33">
        <f t="shared" si="46"/>
        <v>0</v>
      </c>
      <c r="X90" s="33">
        <f t="shared" si="46"/>
        <v>15825.43</v>
      </c>
      <c r="Y90" s="33">
        <f t="shared" si="46"/>
        <v>0</v>
      </c>
      <c r="Z90" s="33">
        <f t="shared" si="46"/>
        <v>28098.799999999999</v>
      </c>
      <c r="AA90" s="33">
        <f t="shared" si="46"/>
        <v>0</v>
      </c>
      <c r="AB90" s="33">
        <f t="shared" si="46"/>
        <v>19120.52</v>
      </c>
      <c r="AC90" s="33">
        <f t="shared" si="46"/>
        <v>0</v>
      </c>
      <c r="AD90" s="33">
        <f t="shared" si="46"/>
        <v>33025.770000000004</v>
      </c>
      <c r="AE90" s="33">
        <f t="shared" si="46"/>
        <v>0</v>
      </c>
      <c r="AF90" s="35"/>
      <c r="AG90" s="36"/>
      <c r="AH90" s="36"/>
      <c r="AI90" s="36"/>
    </row>
    <row r="91" spans="1:35" s="40" customFormat="1" ht="29.25" customHeight="1" x14ac:dyDescent="0.3">
      <c r="A91" s="18" t="s">
        <v>27</v>
      </c>
      <c r="B91" s="19">
        <f t="shared" si="45"/>
        <v>0</v>
      </c>
      <c r="C91" s="19">
        <f t="shared" si="45"/>
        <v>0</v>
      </c>
      <c r="D91" s="19">
        <f t="shared" si="45"/>
        <v>0</v>
      </c>
      <c r="E91" s="19">
        <f t="shared" si="45"/>
        <v>0</v>
      </c>
      <c r="F91" s="22">
        <f t="shared" si="0"/>
        <v>0</v>
      </c>
      <c r="G91" s="22">
        <f t="shared" si="1"/>
        <v>0</v>
      </c>
      <c r="H91" s="19">
        <f t="shared" ref="H91:AE91" si="47">H8+H14+H44</f>
        <v>0</v>
      </c>
      <c r="I91" s="19">
        <f t="shared" si="47"/>
        <v>0</v>
      </c>
      <c r="J91" s="19">
        <f t="shared" si="47"/>
        <v>0</v>
      </c>
      <c r="K91" s="19">
        <f t="shared" si="47"/>
        <v>0</v>
      </c>
      <c r="L91" s="19">
        <f t="shared" si="47"/>
        <v>0</v>
      </c>
      <c r="M91" s="19">
        <f t="shared" si="47"/>
        <v>0</v>
      </c>
      <c r="N91" s="19">
        <f t="shared" si="47"/>
        <v>0</v>
      </c>
      <c r="O91" s="19">
        <f t="shared" si="47"/>
        <v>0</v>
      </c>
      <c r="P91" s="19">
        <f t="shared" si="47"/>
        <v>0</v>
      </c>
      <c r="Q91" s="19">
        <f t="shared" si="47"/>
        <v>0</v>
      </c>
      <c r="R91" s="19">
        <f t="shared" si="47"/>
        <v>0</v>
      </c>
      <c r="S91" s="19">
        <f t="shared" si="47"/>
        <v>0</v>
      </c>
      <c r="T91" s="19">
        <f t="shared" si="47"/>
        <v>0</v>
      </c>
      <c r="U91" s="19">
        <f t="shared" si="47"/>
        <v>0</v>
      </c>
      <c r="V91" s="19">
        <f t="shared" si="47"/>
        <v>0</v>
      </c>
      <c r="W91" s="19">
        <f t="shared" si="47"/>
        <v>0</v>
      </c>
      <c r="X91" s="19">
        <f t="shared" si="47"/>
        <v>0</v>
      </c>
      <c r="Y91" s="19">
        <f t="shared" si="47"/>
        <v>0</v>
      </c>
      <c r="Z91" s="19">
        <f t="shared" si="47"/>
        <v>0</v>
      </c>
      <c r="AA91" s="19">
        <f t="shared" si="47"/>
        <v>0</v>
      </c>
      <c r="AB91" s="19">
        <f t="shared" si="47"/>
        <v>0</v>
      </c>
      <c r="AC91" s="19">
        <f t="shared" si="47"/>
        <v>0</v>
      </c>
      <c r="AD91" s="19">
        <f t="shared" si="47"/>
        <v>0</v>
      </c>
      <c r="AE91" s="19">
        <f t="shared" si="47"/>
        <v>0</v>
      </c>
      <c r="AF91" s="38"/>
      <c r="AG91" s="39"/>
      <c r="AH91" s="39"/>
      <c r="AI91" s="39"/>
    </row>
    <row r="92" spans="1:35" s="40" customFormat="1" ht="29.25" customHeight="1" x14ac:dyDescent="0.3">
      <c r="A92" s="18" t="s">
        <v>28</v>
      </c>
      <c r="B92" s="19">
        <f t="shared" si="45"/>
        <v>314969.21000000002</v>
      </c>
      <c r="C92" s="19">
        <f t="shared" si="45"/>
        <v>64239.570000000007</v>
      </c>
      <c r="D92" s="19">
        <f t="shared" si="45"/>
        <v>64239.570000000007</v>
      </c>
      <c r="E92" s="19">
        <f t="shared" si="45"/>
        <v>55371.59</v>
      </c>
      <c r="F92" s="22">
        <f t="shared" si="0"/>
        <v>17.580000915010071</v>
      </c>
      <c r="G92" s="22">
        <f t="shared" si="1"/>
        <v>86.195455542432782</v>
      </c>
      <c r="H92" s="19">
        <f t="shared" ref="H92:AE92" si="48">H9+H15+H45</f>
        <v>26838.79</v>
      </c>
      <c r="I92" s="19">
        <f t="shared" si="48"/>
        <v>20286.009999999998</v>
      </c>
      <c r="J92" s="19">
        <f t="shared" si="48"/>
        <v>37400.78</v>
      </c>
      <c r="K92" s="19">
        <f t="shared" si="48"/>
        <v>35085.58</v>
      </c>
      <c r="L92" s="19">
        <f t="shared" si="48"/>
        <v>21995.25</v>
      </c>
      <c r="M92" s="19">
        <f t="shared" si="48"/>
        <v>0</v>
      </c>
      <c r="N92" s="19">
        <f t="shared" si="48"/>
        <v>29208.38</v>
      </c>
      <c r="O92" s="19">
        <f t="shared" si="48"/>
        <v>0</v>
      </c>
      <c r="P92" s="19">
        <f t="shared" si="48"/>
        <v>23018.6</v>
      </c>
      <c r="Q92" s="19">
        <f t="shared" si="48"/>
        <v>0</v>
      </c>
      <c r="R92" s="19">
        <f t="shared" si="48"/>
        <v>26215.749999999996</v>
      </c>
      <c r="S92" s="19">
        <f t="shared" si="48"/>
        <v>0</v>
      </c>
      <c r="T92" s="19">
        <f t="shared" si="48"/>
        <v>30603.399999999998</v>
      </c>
      <c r="U92" s="19">
        <f t="shared" si="48"/>
        <v>0</v>
      </c>
      <c r="V92" s="19">
        <f t="shared" si="48"/>
        <v>23617.739999999998</v>
      </c>
      <c r="W92" s="19">
        <f t="shared" si="48"/>
        <v>0</v>
      </c>
      <c r="X92" s="19">
        <f t="shared" si="48"/>
        <v>15825.43</v>
      </c>
      <c r="Y92" s="19">
        <f t="shared" si="48"/>
        <v>0</v>
      </c>
      <c r="Z92" s="19">
        <f t="shared" si="48"/>
        <v>28098.799999999999</v>
      </c>
      <c r="AA92" s="19">
        <f t="shared" si="48"/>
        <v>0</v>
      </c>
      <c r="AB92" s="19">
        <f t="shared" si="48"/>
        <v>19120.52</v>
      </c>
      <c r="AC92" s="19">
        <f t="shared" si="48"/>
        <v>0</v>
      </c>
      <c r="AD92" s="19">
        <f t="shared" si="48"/>
        <v>33025.770000000004</v>
      </c>
      <c r="AE92" s="19">
        <f t="shared" si="48"/>
        <v>0</v>
      </c>
      <c r="AF92" s="38"/>
      <c r="AG92" s="39"/>
      <c r="AH92" s="39"/>
      <c r="AI92" s="39"/>
    </row>
    <row r="93" spans="1:35" s="40" customFormat="1" ht="29.25" customHeight="1" x14ac:dyDescent="0.3">
      <c r="A93" s="18" t="s">
        <v>29</v>
      </c>
      <c r="B93" s="19">
        <f t="shared" si="45"/>
        <v>0</v>
      </c>
      <c r="C93" s="19">
        <f t="shared" si="45"/>
        <v>0</v>
      </c>
      <c r="D93" s="19">
        <f t="shared" si="45"/>
        <v>0</v>
      </c>
      <c r="E93" s="19">
        <f t="shared" si="45"/>
        <v>0</v>
      </c>
      <c r="F93" s="22">
        <f t="shared" si="0"/>
        <v>0</v>
      </c>
      <c r="G93" s="22">
        <f t="shared" si="1"/>
        <v>0</v>
      </c>
      <c r="H93" s="19">
        <f t="shared" ref="H93:AE93" si="49">H10+H16+H46</f>
        <v>0</v>
      </c>
      <c r="I93" s="19">
        <f t="shared" si="49"/>
        <v>0</v>
      </c>
      <c r="J93" s="19">
        <f t="shared" si="49"/>
        <v>0</v>
      </c>
      <c r="K93" s="19">
        <f t="shared" si="49"/>
        <v>0</v>
      </c>
      <c r="L93" s="19">
        <f t="shared" si="49"/>
        <v>0</v>
      </c>
      <c r="M93" s="19">
        <f t="shared" si="49"/>
        <v>0</v>
      </c>
      <c r="N93" s="19">
        <f t="shared" si="49"/>
        <v>0</v>
      </c>
      <c r="O93" s="19">
        <f t="shared" si="49"/>
        <v>0</v>
      </c>
      <c r="P93" s="19">
        <f t="shared" si="49"/>
        <v>0</v>
      </c>
      <c r="Q93" s="19">
        <f t="shared" si="49"/>
        <v>0</v>
      </c>
      <c r="R93" s="19">
        <f t="shared" si="49"/>
        <v>0</v>
      </c>
      <c r="S93" s="19">
        <f t="shared" si="49"/>
        <v>0</v>
      </c>
      <c r="T93" s="19">
        <f t="shared" si="49"/>
        <v>0</v>
      </c>
      <c r="U93" s="19">
        <f t="shared" si="49"/>
        <v>0</v>
      </c>
      <c r="V93" s="19">
        <f t="shared" si="49"/>
        <v>0</v>
      </c>
      <c r="W93" s="19">
        <f t="shared" si="49"/>
        <v>0</v>
      </c>
      <c r="X93" s="19">
        <f t="shared" si="49"/>
        <v>0</v>
      </c>
      <c r="Y93" s="19">
        <f t="shared" si="49"/>
        <v>0</v>
      </c>
      <c r="Z93" s="19">
        <f t="shared" si="49"/>
        <v>0</v>
      </c>
      <c r="AA93" s="19">
        <f t="shared" si="49"/>
        <v>0</v>
      </c>
      <c r="AB93" s="19">
        <f t="shared" si="49"/>
        <v>0</v>
      </c>
      <c r="AC93" s="19">
        <f t="shared" si="49"/>
        <v>0</v>
      </c>
      <c r="AD93" s="19">
        <f t="shared" si="49"/>
        <v>0</v>
      </c>
      <c r="AE93" s="19">
        <f t="shared" si="49"/>
        <v>0</v>
      </c>
      <c r="AF93" s="38"/>
      <c r="AG93" s="39"/>
      <c r="AH93" s="39"/>
      <c r="AI93" s="39"/>
    </row>
    <row r="94" spans="1:35" s="40" customFormat="1" ht="29.25" customHeight="1" x14ac:dyDescent="0.3">
      <c r="A94" s="18" t="s">
        <v>30</v>
      </c>
      <c r="B94" s="19">
        <f t="shared" si="45"/>
        <v>5097.3099999999995</v>
      </c>
      <c r="C94" s="19">
        <f t="shared" si="45"/>
        <v>0</v>
      </c>
      <c r="D94" s="19">
        <f t="shared" si="45"/>
        <v>5097.3100000000004</v>
      </c>
      <c r="E94" s="19">
        <f t="shared" si="45"/>
        <v>0</v>
      </c>
      <c r="F94" s="22">
        <f t="shared" si="0"/>
        <v>0</v>
      </c>
      <c r="G94" s="22">
        <f t="shared" si="1"/>
        <v>0</v>
      </c>
      <c r="H94" s="19">
        <f t="shared" ref="H94:AE94" si="50">H11+H17+H47</f>
        <v>0</v>
      </c>
      <c r="I94" s="19">
        <f t="shared" si="50"/>
        <v>0</v>
      </c>
      <c r="J94" s="19">
        <f t="shared" si="50"/>
        <v>0</v>
      </c>
      <c r="K94" s="19">
        <f t="shared" si="50"/>
        <v>0</v>
      </c>
      <c r="L94" s="19">
        <f t="shared" si="50"/>
        <v>882.65</v>
      </c>
      <c r="M94" s="19">
        <f t="shared" si="50"/>
        <v>0</v>
      </c>
      <c r="N94" s="19">
        <f t="shared" si="50"/>
        <v>4214.66</v>
      </c>
      <c r="O94" s="19">
        <f t="shared" si="50"/>
        <v>0</v>
      </c>
      <c r="P94" s="19">
        <f t="shared" si="50"/>
        <v>0</v>
      </c>
      <c r="Q94" s="19">
        <f t="shared" si="50"/>
        <v>0</v>
      </c>
      <c r="R94" s="19">
        <f t="shared" si="50"/>
        <v>0</v>
      </c>
      <c r="S94" s="19">
        <f t="shared" si="50"/>
        <v>0</v>
      </c>
      <c r="T94" s="19">
        <f t="shared" si="50"/>
        <v>0</v>
      </c>
      <c r="U94" s="19">
        <f t="shared" si="50"/>
        <v>0</v>
      </c>
      <c r="V94" s="19">
        <f t="shared" si="50"/>
        <v>0</v>
      </c>
      <c r="W94" s="19">
        <f t="shared" si="50"/>
        <v>0</v>
      </c>
      <c r="X94" s="19">
        <f t="shared" si="50"/>
        <v>0</v>
      </c>
      <c r="Y94" s="19">
        <f t="shared" si="50"/>
        <v>0</v>
      </c>
      <c r="Z94" s="19">
        <f t="shared" si="50"/>
        <v>0</v>
      </c>
      <c r="AA94" s="19">
        <f t="shared" si="50"/>
        <v>0</v>
      </c>
      <c r="AB94" s="19">
        <f t="shared" si="50"/>
        <v>0</v>
      </c>
      <c r="AC94" s="19">
        <f t="shared" si="50"/>
        <v>0</v>
      </c>
      <c r="AD94" s="19">
        <f t="shared" si="50"/>
        <v>0</v>
      </c>
      <c r="AE94" s="19">
        <f t="shared" si="50"/>
        <v>0</v>
      </c>
      <c r="AF94" s="38"/>
      <c r="AG94" s="39"/>
      <c r="AH94" s="39"/>
      <c r="AI94" s="39"/>
    </row>
    <row r="95" spans="1:35" s="50" customFormat="1" ht="18.75" x14ac:dyDescent="0.3">
      <c r="A95" s="41"/>
      <c r="B95" s="42"/>
      <c r="C95" s="43"/>
      <c r="D95" s="43"/>
      <c r="E95" s="43"/>
      <c r="F95" s="44"/>
      <c r="G95" s="44"/>
      <c r="H95" s="45"/>
      <c r="I95" s="42"/>
      <c r="J95" s="45"/>
      <c r="K95" s="42"/>
      <c r="L95" s="46"/>
      <c r="M95" s="42"/>
      <c r="N95" s="47"/>
      <c r="O95" s="42"/>
      <c r="P95" s="47"/>
      <c r="Q95" s="42"/>
      <c r="R95" s="47"/>
      <c r="S95" s="42"/>
      <c r="T95" s="47"/>
      <c r="U95" s="42"/>
      <c r="V95" s="47"/>
      <c r="W95" s="42"/>
      <c r="X95" s="47"/>
      <c r="Y95" s="42"/>
      <c r="Z95" s="47"/>
      <c r="AA95" s="42"/>
      <c r="AB95" s="47"/>
      <c r="AC95" s="42"/>
      <c r="AD95" s="47"/>
      <c r="AE95" s="42"/>
      <c r="AF95" s="48"/>
      <c r="AG95" s="49"/>
      <c r="AH95" s="49"/>
      <c r="AI95" s="49"/>
    </row>
    <row r="96" spans="1:35" s="56" customFormat="1" ht="18.75" hidden="1" x14ac:dyDescent="0.3">
      <c r="A96" s="51"/>
      <c r="B96" s="52">
        <f>B7+B49</f>
        <v>87595.8</v>
      </c>
      <c r="C96" s="52">
        <f>C7+C49</f>
        <v>21785</v>
      </c>
      <c r="D96" s="52">
        <f>D7+D49</f>
        <v>21785</v>
      </c>
      <c r="E96" s="52">
        <f>E7+E49</f>
        <v>19555.52</v>
      </c>
      <c r="F96" s="53"/>
      <c r="G96" s="53"/>
      <c r="H96" s="52">
        <f t="shared" ref="H96:AE96" si="51">H7+H49</f>
        <v>9710.5</v>
      </c>
      <c r="I96" s="52">
        <f t="shared" si="51"/>
        <v>6155.35</v>
      </c>
      <c r="J96" s="52">
        <f t="shared" si="51"/>
        <v>12074.5</v>
      </c>
      <c r="K96" s="52">
        <f t="shared" si="51"/>
        <v>13400.17</v>
      </c>
      <c r="L96" s="52">
        <f t="shared" si="51"/>
        <v>6998.1</v>
      </c>
      <c r="M96" s="52">
        <f t="shared" si="51"/>
        <v>0</v>
      </c>
      <c r="N96" s="52">
        <f t="shared" si="51"/>
        <v>7672.9</v>
      </c>
      <c r="O96" s="52">
        <f t="shared" si="51"/>
        <v>0</v>
      </c>
      <c r="P96" s="52">
        <f t="shared" si="51"/>
        <v>3933.3</v>
      </c>
      <c r="Q96" s="52">
        <f t="shared" si="51"/>
        <v>0</v>
      </c>
      <c r="R96" s="52">
        <f t="shared" si="51"/>
        <v>5178.2000000000007</v>
      </c>
      <c r="S96" s="52">
        <f t="shared" si="51"/>
        <v>0</v>
      </c>
      <c r="T96" s="52">
        <f t="shared" si="51"/>
        <v>7137.6</v>
      </c>
      <c r="U96" s="52">
        <f t="shared" si="51"/>
        <v>0</v>
      </c>
      <c r="V96" s="52">
        <f t="shared" si="51"/>
        <v>4683.3</v>
      </c>
      <c r="W96" s="52">
        <f t="shared" si="51"/>
        <v>0</v>
      </c>
      <c r="X96" s="52">
        <f t="shared" si="51"/>
        <v>4221.8999999999996</v>
      </c>
      <c r="Y96" s="52">
        <f t="shared" si="51"/>
        <v>0</v>
      </c>
      <c r="Z96" s="52">
        <f t="shared" si="51"/>
        <v>8504</v>
      </c>
      <c r="AA96" s="52">
        <f t="shared" si="51"/>
        <v>0</v>
      </c>
      <c r="AB96" s="52">
        <f t="shared" si="51"/>
        <v>6446.6</v>
      </c>
      <c r="AC96" s="52">
        <f t="shared" si="51"/>
        <v>0</v>
      </c>
      <c r="AD96" s="52">
        <f t="shared" si="51"/>
        <v>11034.9</v>
      </c>
      <c r="AE96" s="52">
        <f t="shared" si="51"/>
        <v>0</v>
      </c>
      <c r="AF96" s="54"/>
      <c r="AG96" s="55"/>
      <c r="AH96" s="55"/>
      <c r="AI96" s="55"/>
    </row>
    <row r="97" spans="1:40" s="26" customFormat="1" ht="18.75" x14ac:dyDescent="0.3">
      <c r="A97" s="57"/>
      <c r="B97" s="58"/>
      <c r="C97" s="58"/>
      <c r="D97" s="58"/>
      <c r="E97" s="58"/>
      <c r="F97" s="58"/>
      <c r="G97" s="58"/>
      <c r="H97" s="59"/>
      <c r="I97" s="58"/>
      <c r="J97" s="59"/>
      <c r="K97" s="58"/>
      <c r="L97" s="59"/>
      <c r="M97" s="58"/>
      <c r="N97" s="59"/>
      <c r="O97" s="58"/>
      <c r="P97" s="59"/>
      <c r="Q97" s="58"/>
      <c r="R97" s="59"/>
      <c r="S97" s="58"/>
      <c r="T97" s="59"/>
      <c r="U97" s="58"/>
      <c r="V97" s="59"/>
      <c r="W97" s="58"/>
      <c r="X97" s="59"/>
      <c r="Y97" s="58"/>
      <c r="Z97" s="59"/>
      <c r="AA97" s="58"/>
      <c r="AB97" s="59"/>
      <c r="AC97" s="58"/>
      <c r="AD97" s="59"/>
      <c r="AE97" s="58"/>
      <c r="AF97" s="60"/>
      <c r="AG97" s="61"/>
      <c r="AH97" s="61"/>
      <c r="AI97" s="61"/>
    </row>
    <row r="98" spans="1:40" ht="18.75" x14ac:dyDescent="0.25">
      <c r="A98" s="121"/>
      <c r="B98" s="121"/>
      <c r="C98" s="121"/>
      <c r="D98" s="121"/>
      <c r="E98" s="121"/>
      <c r="F98" s="121"/>
      <c r="G98" s="121"/>
      <c r="H98" s="121"/>
      <c r="I98" s="121"/>
      <c r="J98" s="121"/>
      <c r="K98" s="121"/>
      <c r="L98" s="121"/>
      <c r="M98" s="90"/>
      <c r="N98" s="62"/>
      <c r="O98" s="90"/>
      <c r="P98" s="63"/>
      <c r="Q98" s="90"/>
      <c r="R98" s="63"/>
      <c r="S98" s="90"/>
      <c r="T98" s="4"/>
      <c r="U98" s="90"/>
      <c r="V98" s="4"/>
      <c r="W98" s="90"/>
      <c r="X98" s="4"/>
      <c r="Y98" s="90"/>
      <c r="Z98" s="4"/>
      <c r="AA98" s="90"/>
      <c r="AB98" s="4"/>
      <c r="AC98" s="90"/>
      <c r="AD98" s="4"/>
      <c r="AE98" s="90"/>
      <c r="AF98" s="90"/>
      <c r="AG98" s="63"/>
      <c r="AH98" s="63"/>
      <c r="AI98" s="63"/>
      <c r="AJ98" s="63"/>
      <c r="AK98" s="63"/>
      <c r="AL98" s="63"/>
      <c r="AM98" s="63"/>
      <c r="AN98" s="64"/>
    </row>
    <row r="99" spans="1:40" s="71" customFormat="1" ht="26.25" customHeight="1" x14ac:dyDescent="0.3">
      <c r="A99" s="128" t="s">
        <v>33</v>
      </c>
      <c r="B99" s="128"/>
      <c r="C99" s="65"/>
      <c r="D99" s="65"/>
      <c r="E99" s="65"/>
      <c r="F99" s="66"/>
      <c r="G99" s="67" t="s">
        <v>32</v>
      </c>
      <c r="H99" s="67"/>
      <c r="I99" s="67"/>
      <c r="J99" s="67"/>
      <c r="K99" s="68"/>
      <c r="L99" s="68"/>
      <c r="M99" s="68"/>
      <c r="N99" s="68"/>
      <c r="O99" s="59"/>
      <c r="P99" s="59"/>
      <c r="Q99" s="59"/>
      <c r="R99" s="59"/>
      <c r="S99" s="59"/>
      <c r="T99" s="59"/>
      <c r="U99" s="59"/>
      <c r="V99" s="59"/>
      <c r="W99" s="59"/>
      <c r="X99" s="59"/>
      <c r="Y99" s="59"/>
      <c r="Z99" s="59"/>
      <c r="AA99" s="59"/>
      <c r="AB99" s="59"/>
      <c r="AC99" s="59"/>
      <c r="AD99" s="59"/>
      <c r="AE99" s="59"/>
      <c r="AF99" s="69"/>
      <c r="AG99" s="70"/>
      <c r="AH99" s="70"/>
      <c r="AI99" s="70"/>
    </row>
    <row r="100" spans="1:40" s="73" customFormat="1" ht="27" customHeight="1" x14ac:dyDescent="0.3">
      <c r="A100" s="65" t="s">
        <v>34</v>
      </c>
      <c r="B100" s="72"/>
      <c r="D100" s="65"/>
      <c r="E100" s="65"/>
      <c r="F100" s="74"/>
      <c r="G100" s="128" t="s">
        <v>37</v>
      </c>
      <c r="H100" s="128"/>
      <c r="I100" s="128" t="s">
        <v>38</v>
      </c>
      <c r="J100" s="128"/>
      <c r="K100" s="128"/>
      <c r="L100" s="74"/>
      <c r="M100" s="74"/>
      <c r="N100" s="74"/>
      <c r="O100" s="74"/>
      <c r="P100" s="74"/>
      <c r="Q100" s="74"/>
      <c r="R100" s="74"/>
      <c r="S100" s="74"/>
      <c r="T100" s="74"/>
      <c r="U100" s="74"/>
      <c r="V100" s="74"/>
      <c r="W100" s="74"/>
      <c r="X100" s="74"/>
      <c r="Y100" s="74"/>
      <c r="Z100" s="74"/>
      <c r="AA100" s="74"/>
      <c r="AB100" s="74"/>
      <c r="AC100" s="74"/>
      <c r="AD100" s="74"/>
      <c r="AE100" s="75"/>
      <c r="AF100" s="76"/>
    </row>
    <row r="101" spans="1:40" s="73" customFormat="1" ht="19.5" customHeight="1" x14ac:dyDescent="0.25">
      <c r="A101" s="77"/>
      <c r="B101" s="78"/>
      <c r="C101" s="75"/>
      <c r="D101" s="75"/>
      <c r="E101" s="75"/>
      <c r="F101" s="75"/>
      <c r="G101" s="129"/>
      <c r="H101" s="129"/>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9"/>
    </row>
    <row r="102" spans="1:40" s="73" customFormat="1" ht="24.75" customHeight="1" x14ac:dyDescent="0.3">
      <c r="A102" s="80"/>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5"/>
      <c r="AF102" s="81"/>
    </row>
    <row r="103" spans="1:40" x14ac:dyDescent="0.25">
      <c r="A103" s="82"/>
      <c r="B103" s="82"/>
      <c r="C103" s="82"/>
      <c r="D103" s="82"/>
      <c r="E103" s="82"/>
      <c r="F103" s="82"/>
      <c r="G103" s="4"/>
      <c r="H103" s="83"/>
      <c r="I103" s="83"/>
      <c r="J103" s="83"/>
      <c r="K103" s="83"/>
      <c r="L103" s="83"/>
      <c r="M103" s="83"/>
      <c r="N103" s="83"/>
      <c r="O103" s="83"/>
      <c r="P103" s="83"/>
      <c r="Q103" s="83"/>
      <c r="R103" s="83"/>
      <c r="S103" s="83"/>
      <c r="T103" s="4"/>
      <c r="U103" s="82"/>
      <c r="V103" s="4"/>
      <c r="W103" s="82"/>
      <c r="X103" s="4"/>
      <c r="Y103" s="82"/>
      <c r="Z103" s="4"/>
      <c r="AA103" s="82"/>
      <c r="AB103" s="4"/>
      <c r="AC103" s="82"/>
      <c r="AD103" s="4"/>
      <c r="AE103" s="82"/>
      <c r="AF103" s="82"/>
      <c r="AG103" s="63"/>
      <c r="AH103" s="63"/>
      <c r="AI103" s="63"/>
      <c r="AJ103" s="63"/>
      <c r="AK103" s="63"/>
      <c r="AL103" s="63"/>
      <c r="AM103" s="63"/>
      <c r="AN103" s="64"/>
    </row>
    <row r="104" spans="1:40" ht="25.5" customHeight="1" x14ac:dyDescent="0.25">
      <c r="A104" s="121"/>
      <c r="B104" s="121"/>
      <c r="C104" s="121"/>
      <c r="D104" s="121"/>
      <c r="E104" s="121"/>
      <c r="F104" s="121"/>
      <c r="G104" s="121"/>
      <c r="H104" s="121"/>
      <c r="I104" s="121"/>
      <c r="J104" s="121"/>
      <c r="K104" s="121"/>
      <c r="L104" s="121"/>
      <c r="M104" s="90"/>
      <c r="N104" s="62"/>
      <c r="O104" s="90"/>
      <c r="P104" s="63"/>
      <c r="Q104" s="90"/>
      <c r="R104" s="63"/>
      <c r="S104" s="90"/>
      <c r="T104" s="82"/>
      <c r="U104" s="90"/>
      <c r="V104" s="4"/>
      <c r="W104" s="90"/>
      <c r="X104" s="4"/>
      <c r="Y104" s="90"/>
      <c r="Z104" s="4"/>
      <c r="AA104" s="90"/>
      <c r="AB104" s="4"/>
      <c r="AC104" s="90"/>
      <c r="AD104" s="4"/>
      <c r="AE104" s="90"/>
      <c r="AF104" s="90"/>
      <c r="AG104" s="63"/>
      <c r="AH104" s="63"/>
      <c r="AI104" s="63"/>
      <c r="AJ104" s="63"/>
      <c r="AK104" s="63"/>
      <c r="AL104" s="63"/>
      <c r="AM104" s="63"/>
      <c r="AN104" s="64"/>
    </row>
    <row r="105" spans="1:40" ht="8.25" hidden="1" customHeight="1" x14ac:dyDescent="0.25">
      <c r="A105" s="90"/>
      <c r="B105" s="4"/>
      <c r="C105" s="4"/>
      <c r="D105" s="4"/>
      <c r="E105" s="4"/>
      <c r="F105" s="4"/>
      <c r="G105" s="4"/>
      <c r="H105" s="63"/>
      <c r="I105" s="4"/>
      <c r="J105" s="63"/>
      <c r="K105" s="4"/>
      <c r="L105" s="63"/>
      <c r="M105" s="4"/>
      <c r="N105" s="63"/>
      <c r="O105" s="4"/>
      <c r="P105" s="63"/>
      <c r="Q105" s="4"/>
      <c r="R105" s="63"/>
      <c r="S105" s="4"/>
      <c r="T105" s="4"/>
      <c r="U105" s="4"/>
      <c r="V105" s="4"/>
      <c r="W105" s="4"/>
      <c r="X105" s="4"/>
      <c r="Y105" s="4"/>
      <c r="Z105" s="4"/>
      <c r="AA105" s="4"/>
      <c r="AB105" s="4"/>
      <c r="AC105" s="4"/>
      <c r="AD105" s="4"/>
      <c r="AE105" s="4"/>
      <c r="AF105" s="4"/>
      <c r="AG105" s="63"/>
      <c r="AH105" s="63"/>
      <c r="AI105" s="63"/>
      <c r="AJ105" s="63"/>
      <c r="AK105" s="63"/>
      <c r="AL105" s="63"/>
      <c r="AM105" s="63"/>
      <c r="AN105" s="64"/>
    </row>
    <row r="106" spans="1:40" ht="8.25" hidden="1" customHeight="1" x14ac:dyDescent="0.25">
      <c r="A106" s="90"/>
      <c r="B106" s="4"/>
      <c r="C106" s="4"/>
      <c r="D106" s="4"/>
      <c r="E106" s="4"/>
      <c r="F106" s="4"/>
      <c r="G106" s="4"/>
      <c r="H106" s="63"/>
      <c r="I106" s="4"/>
      <c r="J106" s="63"/>
      <c r="K106" s="4"/>
      <c r="L106" s="63"/>
      <c r="M106" s="4"/>
      <c r="N106" s="63"/>
      <c r="O106" s="4"/>
      <c r="P106" s="63"/>
      <c r="Q106" s="4"/>
      <c r="R106" s="63"/>
      <c r="S106" s="4"/>
      <c r="T106" s="4"/>
      <c r="U106" s="4"/>
      <c r="V106" s="4"/>
      <c r="W106" s="4"/>
      <c r="X106" s="4"/>
      <c r="Y106" s="4"/>
      <c r="Z106" s="4"/>
      <c r="AA106" s="4"/>
      <c r="AB106" s="4"/>
      <c r="AC106" s="4"/>
      <c r="AD106" s="4"/>
      <c r="AE106" s="4"/>
      <c r="AF106" s="4"/>
      <c r="AG106" s="63"/>
      <c r="AH106" s="63"/>
      <c r="AI106" s="63"/>
      <c r="AJ106" s="63"/>
      <c r="AK106" s="63"/>
      <c r="AL106" s="63"/>
      <c r="AM106" s="63"/>
      <c r="AN106" s="64"/>
    </row>
    <row r="107" spans="1:40" ht="18.75" x14ac:dyDescent="0.25">
      <c r="A107" s="121"/>
      <c r="B107" s="121"/>
      <c r="C107" s="121"/>
      <c r="D107" s="121"/>
      <c r="E107" s="121"/>
      <c r="F107" s="121"/>
      <c r="G107" s="121"/>
      <c r="H107" s="121"/>
      <c r="I107" s="121"/>
      <c r="J107" s="121"/>
      <c r="K107" s="121"/>
      <c r="L107" s="121"/>
      <c r="M107" s="121"/>
      <c r="N107" s="121"/>
      <c r="O107" s="90"/>
      <c r="P107" s="62"/>
      <c r="Q107" s="90"/>
      <c r="R107" s="63"/>
      <c r="S107" s="90"/>
      <c r="T107" s="4"/>
      <c r="U107" s="90"/>
      <c r="V107" s="4"/>
      <c r="W107" s="90"/>
      <c r="X107" s="4"/>
      <c r="Y107" s="90"/>
      <c r="Z107" s="4"/>
      <c r="AA107" s="90"/>
      <c r="AB107" s="4"/>
      <c r="AC107" s="90"/>
      <c r="AD107" s="4"/>
      <c r="AE107" s="90"/>
      <c r="AF107" s="90"/>
      <c r="AG107" s="63"/>
      <c r="AH107" s="63"/>
      <c r="AI107" s="63"/>
      <c r="AJ107" s="63"/>
      <c r="AK107" s="63"/>
      <c r="AL107" s="63"/>
      <c r="AM107" s="63"/>
      <c r="AN107" s="64"/>
    </row>
    <row r="108" spans="1:40" ht="18.75" x14ac:dyDescent="0.25">
      <c r="A108" s="121"/>
      <c r="B108" s="121"/>
      <c r="C108" s="90"/>
      <c r="D108" s="90"/>
      <c r="E108" s="90"/>
      <c r="F108" s="90"/>
      <c r="G108" s="90"/>
      <c r="H108" s="90"/>
      <c r="I108" s="84"/>
      <c r="J108" s="90"/>
      <c r="K108" s="90"/>
      <c r="L108" s="90"/>
      <c r="M108" s="90"/>
      <c r="N108" s="90"/>
      <c r="O108" s="90"/>
      <c r="P108" s="62"/>
      <c r="Q108" s="90"/>
      <c r="R108" s="63"/>
      <c r="S108" s="90"/>
      <c r="T108" s="4"/>
      <c r="U108" s="90"/>
      <c r="V108" s="4"/>
      <c r="W108" s="90"/>
      <c r="X108" s="4"/>
      <c r="Y108" s="90"/>
      <c r="Z108" s="4"/>
      <c r="AA108" s="90"/>
      <c r="AB108" s="4"/>
      <c r="AC108" s="90"/>
      <c r="AD108" s="4"/>
      <c r="AE108" s="90"/>
      <c r="AF108" s="90"/>
      <c r="AG108" s="63"/>
      <c r="AH108" s="63"/>
      <c r="AI108" s="63"/>
      <c r="AJ108" s="63"/>
      <c r="AK108" s="63"/>
      <c r="AL108" s="63"/>
      <c r="AM108" s="63"/>
      <c r="AN108" s="64"/>
    </row>
    <row r="109" spans="1:40" ht="24.75" customHeight="1" x14ac:dyDescent="0.25">
      <c r="A109" s="90"/>
      <c r="B109" s="4"/>
      <c r="C109" s="4"/>
      <c r="D109" s="4"/>
      <c r="E109" s="4"/>
      <c r="F109" s="4"/>
      <c r="G109" s="4"/>
      <c r="I109" s="84"/>
      <c r="K109" s="4"/>
      <c r="M109" s="4"/>
      <c r="O109" s="4"/>
      <c r="Q109" s="4"/>
      <c r="S109" s="4"/>
      <c r="U109" s="4"/>
      <c r="W109" s="4"/>
      <c r="Y109" s="4"/>
      <c r="AA109" s="4"/>
      <c r="AC109" s="4"/>
      <c r="AE109" s="4"/>
      <c r="AF109" s="4"/>
    </row>
    <row r="110" spans="1:40" ht="48.75" customHeight="1" x14ac:dyDescent="0.25"/>
    <row r="111" spans="1:40" ht="18.75" x14ac:dyDescent="0.25">
      <c r="B111" s="90"/>
      <c r="C111" s="90"/>
      <c r="D111" s="90"/>
      <c r="E111" s="90"/>
      <c r="F111" s="90"/>
      <c r="G111" s="90"/>
      <c r="I111" s="90"/>
      <c r="K111" s="90"/>
      <c r="M111" s="90"/>
      <c r="O111" s="90"/>
      <c r="Q111" s="90"/>
      <c r="S111" s="90"/>
      <c r="U111" s="90"/>
      <c r="W111" s="90"/>
      <c r="Y111" s="90"/>
      <c r="AA111" s="90"/>
      <c r="AC111" s="90"/>
      <c r="AE111" s="90"/>
      <c r="AF111" s="90"/>
    </row>
  </sheetData>
  <mergeCells count="51">
    <mergeCell ref="A1:V1"/>
    <mergeCell ref="A2:V2"/>
    <mergeCell ref="AD2:AE2"/>
    <mergeCell ref="A3:A4"/>
    <mergeCell ref="F3:G3"/>
    <mergeCell ref="H3:I3"/>
    <mergeCell ref="J3:K3"/>
    <mergeCell ref="L3:M3"/>
    <mergeCell ref="N3:O3"/>
    <mergeCell ref="P3:Q3"/>
    <mergeCell ref="A18:AE18"/>
    <mergeCell ref="AF18:AF23"/>
    <mergeCell ref="R3:S3"/>
    <mergeCell ref="T3:U3"/>
    <mergeCell ref="V3:W3"/>
    <mergeCell ref="X3:Y3"/>
    <mergeCell ref="Z3:AA3"/>
    <mergeCell ref="AB3:AC3"/>
    <mergeCell ref="AD3:AE3"/>
    <mergeCell ref="A6:AE6"/>
    <mergeCell ref="AF7:AF11"/>
    <mergeCell ref="A12:AE12"/>
    <mergeCell ref="AF13:AF17"/>
    <mergeCell ref="A24:AE24"/>
    <mergeCell ref="AF24:AF29"/>
    <mergeCell ref="A30:AE30"/>
    <mergeCell ref="AF30:AF35"/>
    <mergeCell ref="A36:AE36"/>
    <mergeCell ref="AF36:AF41"/>
    <mergeCell ref="A42:AE42"/>
    <mergeCell ref="A48:AE48"/>
    <mergeCell ref="AF49:AF53"/>
    <mergeCell ref="A54:AE54"/>
    <mergeCell ref="AF55:AF71"/>
    <mergeCell ref="A60:AE60"/>
    <mergeCell ref="A66:AE66"/>
    <mergeCell ref="AF54:BJ54"/>
    <mergeCell ref="A72:AE72"/>
    <mergeCell ref="AF72:AF77"/>
    <mergeCell ref="A78:AE78"/>
    <mergeCell ref="AF78:AF83"/>
    <mergeCell ref="A84:AE84"/>
    <mergeCell ref="AF84:AF89"/>
    <mergeCell ref="A107:N107"/>
    <mergeCell ref="A108:B108"/>
    <mergeCell ref="A98:L98"/>
    <mergeCell ref="A99:B99"/>
    <mergeCell ref="G100:H100"/>
    <mergeCell ref="I100:K100"/>
    <mergeCell ref="G101:H101"/>
    <mergeCell ref="A104:L104"/>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7" orientation="landscape" horizontalDpi="4294967295" verticalDpi="4294967295" r:id="rId1"/>
  <rowBreaks count="1" manualBreakCount="1">
    <brk id="68" max="31" man="1"/>
  </rowBreaks>
  <colBreaks count="2" manualBreakCount="2">
    <brk id="19" max="136" man="1"/>
    <brk id="32"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01.03.2021</vt:lpstr>
      <vt:lpstr>'01.03.2021'!Область_печати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Ильин Андрей Александрович</cp:lastModifiedBy>
  <cp:lastPrinted>2021-03-15T08:54:08Z</cp:lastPrinted>
  <dcterms:created xsi:type="dcterms:W3CDTF">2020-04-11T06:44:15Z</dcterms:created>
  <dcterms:modified xsi:type="dcterms:W3CDTF">2021-03-18T04:28:22Z</dcterms:modified>
</cp:coreProperties>
</file>