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31.08" sheetId="1" r:id="rId1"/>
  </sheets>
  <definedNames>
    <definedName name="_xlnm.Print_Titles" localSheetId="0">'31.08'!$A:$A</definedName>
    <definedName name="_xlnm.Print_Area" localSheetId="0">'31.08'!$A$1:$AH$39</definedName>
  </definedNames>
  <calcPr fullCalcOnLoad="1"/>
</workbook>
</file>

<file path=xl/sharedStrings.xml><?xml version="1.0" encoding="utf-8"?>
<sst xmlns="http://schemas.openxmlformats.org/spreadsheetml/2006/main" count="81" uniqueCount="41">
  <si>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</si>
  <si>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</si>
  <si>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</si>
  <si>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</si>
  <si>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</si>
  <si>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</si>
  <si>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</si>
  <si>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</si>
  <si>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</si>
  <si>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</si>
  <si>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</si>
  <si>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</si>
  <si>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</si>
  <si>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</si>
  <si>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</si>
  <si>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</si>
  <si>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Всего</t>
  </si>
  <si>
    <t>тыс. руб.</t>
  </si>
  <si>
    <t>бюджет Ханты-Мансийского автономного округа - Югры</t>
  </si>
  <si>
    <t>иные источники финансирования</t>
  </si>
  <si>
    <t>«Экологическая безопасность города Когалыма»</t>
  </si>
  <si>
    <t>Подпрограмма 2 «Развитие системы обращения с отходами производства и потребления в городе Когалыме»</t>
  </si>
  <si>
    <t>план</t>
  </si>
  <si>
    <t>факт</t>
  </si>
  <si>
    <t>Профинансировано</t>
  </si>
  <si>
    <t>Исполнение, %</t>
  </si>
  <si>
    <t>к текущему году</t>
  </si>
  <si>
    <t>Отчёт по реализации муниципальной программы</t>
  </si>
  <si>
    <t>2.1. Основное мероприятие "Обеспечение регулирования деятельности по обращению с отходами производства и потребления в городе Когалыме"</t>
  </si>
  <si>
    <t>Итого по программе «Экологическая безопасность в городе Когалыме», в том числе</t>
  </si>
  <si>
    <t>План на 2023 год, всего:</t>
  </si>
  <si>
    <t>п.п.1.1Основное мероприятие "Предупреждение и ликвидация несанкционированных свалок на территории города Когалыма"</t>
  </si>
  <si>
    <t>п.п.1.2.Основное мероприятие "Организация и проведение экологически мотивированных мероприятий города Когалыма "</t>
  </si>
  <si>
    <t>В соответствии с решением Думы г.Когалыма от 20.06.2023 №273-ГД выделены плановые ассигнования на выполнение работ по пересадке деревьев (за счет экологических платежей) в сумме 510,0 тыс.руб.</t>
  </si>
  <si>
    <t>В соответствии с решением Думы г.Когалыма от 20.06.2023 №273-ГД выделены плановые ассигнования на ликвидацию мест несанкционированного размещения отходов в границах города Когалыма в сумме 3 045,5 тыс.руб.</t>
  </si>
  <si>
    <t>Подпрограмма 1 «Регулирование качества окружающей среды в городе Когалыме»</t>
  </si>
  <si>
    <t>Всего по подпрограмме 1:</t>
  </si>
  <si>
    <t>План на 31.08.2023</t>
  </si>
  <si>
    <t>Кассовый расход на 31.08.2023</t>
  </si>
  <si>
    <t>на 31.08.2023</t>
  </si>
  <si>
    <t>На основании приказа Комитета финансов Администрации г.Когалыма от 25.04.2023 №40-О доведены плановые ассигнования в сумме 12,6 т.р. за счет средств бюджета ХМАО-Югры.
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на больничном. На время отсутствия данного работника приказ на доплату за исполнение его обязанностей не оформлялся.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</si>
</sst>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_(* #,##0.0000_);_(* \(#,##0.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75" fontId="6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4" fontId="5" fillId="0" borderId="10" xfId="61" applyFont="1" applyFill="1" applyBorder="1" applyAlignment="1" applyProtection="1">
      <alignment vertical="center" wrapText="1"/>
      <protection/>
    </xf>
    <xf numFmtId="174" fontId="6" fillId="0" borderId="10" xfId="6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0" xfId="0" applyNumberFormat="1" applyFont="1" applyFill="1" applyBorder="1" applyAlignment="1" applyProtection="1">
      <alignment vertical="center"/>
      <protection locked="0"/>
    </xf>
    <xf numFmtId="0" fontId="5" fillId="7" borderId="10" xfId="0" applyFont="1" applyFill="1" applyBorder="1" applyAlignment="1">
      <alignment vertical="center" wrapText="1"/>
    </xf>
    <xf numFmtId="174" fontId="5" fillId="7" borderId="10" xfId="61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>
      <alignment horizontal="left" vertical="center" wrapText="1"/>
    </xf>
    <xf numFmtId="174" fontId="5" fillId="4" borderId="10" xfId="61" applyFont="1" applyFill="1" applyBorder="1" applyAlignment="1">
      <alignment horizontal="justify" vertical="center" wrapText="1"/>
    </xf>
    <xf numFmtId="174" fontId="5" fillId="4" borderId="10" xfId="61" applyFont="1" applyFill="1" applyBorder="1" applyAlignment="1" applyProtection="1">
      <alignment vertical="center" wrapText="1"/>
      <protection/>
    </xf>
    <xf numFmtId="174" fontId="5" fillId="4" borderId="10" xfId="61" applyFont="1" applyFill="1" applyBorder="1" applyAlignment="1">
      <alignment horizontal="justify" wrapText="1"/>
    </xf>
    <xf numFmtId="0" fontId="6" fillId="4" borderId="10" xfId="0" applyFont="1" applyFill="1" applyBorder="1" applyAlignment="1">
      <alignment horizontal="left" vertical="center" wrapText="1"/>
    </xf>
    <xf numFmtId="174" fontId="6" fillId="4" borderId="10" xfId="61" applyFont="1" applyFill="1" applyBorder="1" applyAlignment="1">
      <alignment horizontal="justify" wrapText="1"/>
    </xf>
    <xf numFmtId="0" fontId="6" fillId="7" borderId="10" xfId="53" applyFont="1" applyFill="1" applyBorder="1" applyAlignment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>
      <alignment vertical="center" wrapText="1"/>
    </xf>
    <xf numFmtId="0" fontId="6" fillId="4" borderId="10" xfId="53" applyFont="1" applyFill="1" applyBorder="1" applyAlignment="1">
      <alignment horizontal="left" vertical="center" wrapText="1"/>
      <protection/>
    </xf>
    <xf numFmtId="175" fontId="5" fillId="0" borderId="12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42"/>
  <sheetViews>
    <sheetView showGridLines="0" tabSelected="1" view="pageBreakPreview" zoomScale="50" zoomScaleNormal="70" zoomScaleSheetLayoutView="50" zoomScalePageLayoutView="0" workbookViewId="0" topLeftCell="J19">
      <selection activeCell="N23" sqref="N23"/>
    </sheetView>
  </sheetViews>
  <sheetFormatPr defaultColWidth="9.140625" defaultRowHeight="12.75"/>
  <cols>
    <col min="1" max="1" width="45.421875" style="2" customWidth="1"/>
    <col min="2" max="7" width="14.8515625" style="2" customWidth="1"/>
    <col min="8" max="9" width="15.00390625" style="1" customWidth="1"/>
    <col min="10" max="10" width="13.57421875" style="1" customWidth="1"/>
    <col min="11" max="11" width="17.140625" style="1" customWidth="1"/>
    <col min="12" max="12" width="15.28125" style="1" customWidth="1"/>
    <col min="13" max="13" width="16.00390625" style="1" customWidth="1"/>
    <col min="14" max="14" width="17.00390625" style="1" customWidth="1"/>
    <col min="15" max="15" width="16.28125" style="1" customWidth="1"/>
    <col min="16" max="16" width="17.00390625" style="1" customWidth="1"/>
    <col min="17" max="17" width="16.57421875" style="1" customWidth="1"/>
    <col min="18" max="18" width="15.57421875" style="1" customWidth="1"/>
    <col min="19" max="19" width="14.7109375" style="1" customWidth="1"/>
    <col min="20" max="21" width="12.7109375" style="3" customWidth="1"/>
    <col min="22" max="23" width="14.421875" style="3" customWidth="1"/>
    <col min="24" max="25" width="13.140625" style="3" customWidth="1"/>
    <col min="26" max="27" width="14.00390625" style="3" customWidth="1"/>
    <col min="28" max="29" width="13.57421875" style="3" customWidth="1"/>
    <col min="30" max="30" width="14.28125" style="3" customWidth="1"/>
    <col min="31" max="31" width="14.421875" style="3" customWidth="1"/>
    <col min="32" max="32" width="84.7109375" style="2" customWidth="1"/>
    <col min="33" max="16384" width="9.140625" style="1" customWidth="1"/>
  </cols>
  <sheetData>
    <row r="1" spans="1:30" ht="30" customHeight="1">
      <c r="A1" s="15"/>
      <c r="H1" s="18"/>
      <c r="I1" s="18"/>
      <c r="J1" s="13"/>
      <c r="K1" s="13"/>
      <c r="Z1" s="48"/>
      <c r="AA1" s="48"/>
      <c r="AB1" s="48"/>
      <c r="AC1" s="48"/>
      <c r="AD1" s="48"/>
    </row>
    <row r="2" spans="1:32" ht="29.2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"/>
    </row>
    <row r="3" spans="1:32" ht="24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F3" s="4"/>
    </row>
    <row r="4" spans="1:32" s="5" customFormat="1" ht="27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D4" s="23" t="s">
        <v>17</v>
      </c>
      <c r="AE4" s="16"/>
      <c r="AF4" s="17"/>
    </row>
    <row r="5" spans="1:32" s="7" customFormat="1" ht="73.5" customHeight="1">
      <c r="A5" s="46" t="s">
        <v>5</v>
      </c>
      <c r="B5" s="51" t="s">
        <v>30</v>
      </c>
      <c r="C5" s="45" t="s">
        <v>37</v>
      </c>
      <c r="D5" s="45" t="s">
        <v>24</v>
      </c>
      <c r="E5" s="45" t="s">
        <v>38</v>
      </c>
      <c r="F5" s="45" t="s">
        <v>25</v>
      </c>
      <c r="G5" s="45"/>
      <c r="H5" s="43" t="s">
        <v>0</v>
      </c>
      <c r="I5" s="44"/>
      <c r="J5" s="43" t="s">
        <v>1</v>
      </c>
      <c r="K5" s="44"/>
      <c r="L5" s="43" t="s">
        <v>2</v>
      </c>
      <c r="M5" s="44"/>
      <c r="N5" s="43" t="s">
        <v>3</v>
      </c>
      <c r="O5" s="44"/>
      <c r="P5" s="43" t="s">
        <v>4</v>
      </c>
      <c r="Q5" s="44"/>
      <c r="R5" s="43" t="s">
        <v>6</v>
      </c>
      <c r="S5" s="44"/>
      <c r="T5" s="43" t="s">
        <v>7</v>
      </c>
      <c r="U5" s="44"/>
      <c r="V5" s="43" t="s">
        <v>8</v>
      </c>
      <c r="W5" s="44"/>
      <c r="X5" s="43" t="s">
        <v>9</v>
      </c>
      <c r="Y5" s="44"/>
      <c r="Z5" s="43" t="s">
        <v>10</v>
      </c>
      <c r="AA5" s="44"/>
      <c r="AB5" s="43" t="s">
        <v>11</v>
      </c>
      <c r="AC5" s="44"/>
      <c r="AD5" s="45" t="s">
        <v>12</v>
      </c>
      <c r="AE5" s="45"/>
      <c r="AF5" s="46" t="s">
        <v>13</v>
      </c>
    </row>
    <row r="6" spans="1:32" s="7" customFormat="1" ht="66" customHeight="1">
      <c r="A6" s="47"/>
      <c r="B6" s="52"/>
      <c r="C6" s="45"/>
      <c r="D6" s="45"/>
      <c r="E6" s="45"/>
      <c r="F6" s="6" t="s">
        <v>26</v>
      </c>
      <c r="G6" s="6" t="s">
        <v>39</v>
      </c>
      <c r="H6" s="6" t="s">
        <v>22</v>
      </c>
      <c r="I6" s="19" t="s">
        <v>23</v>
      </c>
      <c r="J6" s="6" t="s">
        <v>22</v>
      </c>
      <c r="K6" s="19" t="s">
        <v>23</v>
      </c>
      <c r="L6" s="6" t="s">
        <v>22</v>
      </c>
      <c r="M6" s="19" t="s">
        <v>23</v>
      </c>
      <c r="N6" s="6" t="s">
        <v>22</v>
      </c>
      <c r="O6" s="19" t="s">
        <v>23</v>
      </c>
      <c r="P6" s="6" t="s">
        <v>22</v>
      </c>
      <c r="Q6" s="19" t="s">
        <v>23</v>
      </c>
      <c r="R6" s="6" t="s">
        <v>22</v>
      </c>
      <c r="S6" s="19" t="s">
        <v>23</v>
      </c>
      <c r="T6" s="6" t="s">
        <v>22</v>
      </c>
      <c r="U6" s="19" t="s">
        <v>23</v>
      </c>
      <c r="V6" s="6" t="s">
        <v>22</v>
      </c>
      <c r="W6" s="19" t="s">
        <v>23</v>
      </c>
      <c r="X6" s="6" t="s">
        <v>22</v>
      </c>
      <c r="Y6" s="19" t="s">
        <v>23</v>
      </c>
      <c r="Z6" s="6" t="s">
        <v>22</v>
      </c>
      <c r="AA6" s="19" t="s">
        <v>23</v>
      </c>
      <c r="AB6" s="6" t="s">
        <v>22</v>
      </c>
      <c r="AC6" s="19" t="s">
        <v>23</v>
      </c>
      <c r="AD6" s="6" t="s">
        <v>22</v>
      </c>
      <c r="AE6" s="19" t="s">
        <v>23</v>
      </c>
      <c r="AF6" s="47"/>
    </row>
    <row r="7" spans="1:32" s="9" customFormat="1" ht="24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</row>
    <row r="8" spans="1:32" s="10" customFormat="1" ht="78" customHeight="1">
      <c r="A8" s="39" t="s">
        <v>35</v>
      </c>
      <c r="B8" s="34">
        <f>B9+B15</f>
        <v>3555.5</v>
      </c>
      <c r="C8" s="34">
        <f>C9+C15</f>
        <v>0</v>
      </c>
      <c r="D8" s="34">
        <f>D9+D15</f>
        <v>0</v>
      </c>
      <c r="E8" s="34">
        <f>E9+E15</f>
        <v>0</v>
      </c>
      <c r="F8" s="40"/>
      <c r="G8" s="40"/>
      <c r="H8" s="34">
        <f>H9+H15</f>
        <v>0</v>
      </c>
      <c r="I8" s="34">
        <f aca="true" t="shared" si="0" ref="I8:AE8">I9+I15</f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3555.5</v>
      </c>
      <c r="AA8" s="34">
        <f t="shared" si="0"/>
        <v>0</v>
      </c>
      <c r="AB8" s="34">
        <f t="shared" si="0"/>
        <v>0</v>
      </c>
      <c r="AC8" s="34">
        <f t="shared" si="0"/>
        <v>0</v>
      </c>
      <c r="AD8" s="34">
        <f t="shared" si="0"/>
        <v>0</v>
      </c>
      <c r="AE8" s="34">
        <f t="shared" si="0"/>
        <v>0</v>
      </c>
      <c r="AF8" s="40"/>
    </row>
    <row r="9" spans="1:32" s="10" customFormat="1" ht="91.5" customHeight="1">
      <c r="A9" s="41" t="s">
        <v>31</v>
      </c>
      <c r="B9" s="34">
        <f>B10</f>
        <v>3045.5</v>
      </c>
      <c r="C9" s="34">
        <f aca="true" t="shared" si="1" ref="C9:AE9">C10</f>
        <v>0</v>
      </c>
      <c r="D9" s="34">
        <f t="shared" si="1"/>
        <v>0</v>
      </c>
      <c r="E9" s="34">
        <f t="shared" si="1"/>
        <v>0</v>
      </c>
      <c r="F9" s="34">
        <f t="shared" si="1"/>
        <v>0</v>
      </c>
      <c r="G9" s="34" t="e">
        <f>E9/C9*100</f>
        <v>#DIV/0!</v>
      </c>
      <c r="H9" s="34">
        <f t="shared" si="1"/>
        <v>0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si="1"/>
        <v>0</v>
      </c>
      <c r="Y9" s="34">
        <f t="shared" si="1"/>
        <v>0</v>
      </c>
      <c r="Z9" s="34">
        <f t="shared" si="1"/>
        <v>3045.5</v>
      </c>
      <c r="AA9" s="34">
        <f t="shared" si="1"/>
        <v>0</v>
      </c>
      <c r="AB9" s="34">
        <f t="shared" si="1"/>
        <v>0</v>
      </c>
      <c r="AC9" s="34">
        <f t="shared" si="1"/>
        <v>0</v>
      </c>
      <c r="AD9" s="34">
        <f t="shared" si="1"/>
        <v>0</v>
      </c>
      <c r="AE9" s="34">
        <f t="shared" si="1"/>
        <v>0</v>
      </c>
      <c r="AF9" s="42" t="s">
        <v>34</v>
      </c>
    </row>
    <row r="10" spans="1:32" s="10" customFormat="1" ht="78" customHeight="1">
      <c r="A10" s="41" t="s">
        <v>16</v>
      </c>
      <c r="B10" s="34">
        <f>SUM(B11:B13)</f>
        <v>3045.5</v>
      </c>
      <c r="C10" s="34">
        <f>SUM(C11:C13)</f>
        <v>0</v>
      </c>
      <c r="D10" s="34">
        <f>SUM(D11:D13)</f>
        <v>0</v>
      </c>
      <c r="E10" s="34">
        <f>SUM(E11:E13)</f>
        <v>0</v>
      </c>
      <c r="F10" s="34">
        <f>E10/B10*100</f>
        <v>0</v>
      </c>
      <c r="G10" s="34" t="e">
        <f>E10/C10*100</f>
        <v>#DIV/0!</v>
      </c>
      <c r="H10" s="34">
        <f>SUM(H11:H14)</f>
        <v>0</v>
      </c>
      <c r="I10" s="34"/>
      <c r="J10" s="34">
        <f aca="true" t="shared" si="2" ref="J10:AE10">SUM(J11:J14)</f>
        <v>0</v>
      </c>
      <c r="K10" s="34">
        <f t="shared" si="2"/>
        <v>0</v>
      </c>
      <c r="L10" s="34">
        <f t="shared" si="2"/>
        <v>0</v>
      </c>
      <c r="M10" s="34">
        <f t="shared" si="2"/>
        <v>0</v>
      </c>
      <c r="N10" s="34">
        <f t="shared" si="2"/>
        <v>0</v>
      </c>
      <c r="O10" s="34">
        <f t="shared" si="2"/>
        <v>0</v>
      </c>
      <c r="P10" s="34">
        <f t="shared" si="2"/>
        <v>0</v>
      </c>
      <c r="Q10" s="34">
        <f t="shared" si="2"/>
        <v>0</v>
      </c>
      <c r="R10" s="34">
        <f t="shared" si="2"/>
        <v>0</v>
      </c>
      <c r="S10" s="34">
        <f t="shared" si="2"/>
        <v>0</v>
      </c>
      <c r="T10" s="34">
        <f t="shared" si="2"/>
        <v>0</v>
      </c>
      <c r="U10" s="34">
        <f t="shared" si="2"/>
        <v>0</v>
      </c>
      <c r="V10" s="34">
        <f t="shared" si="2"/>
        <v>0</v>
      </c>
      <c r="W10" s="34">
        <f t="shared" si="2"/>
        <v>0</v>
      </c>
      <c r="X10" s="34">
        <f t="shared" si="2"/>
        <v>0</v>
      </c>
      <c r="Y10" s="34">
        <f t="shared" si="2"/>
        <v>0</v>
      </c>
      <c r="Z10" s="34">
        <f t="shared" si="2"/>
        <v>3045.5</v>
      </c>
      <c r="AA10" s="34">
        <f t="shared" si="2"/>
        <v>0</v>
      </c>
      <c r="AB10" s="34">
        <f t="shared" si="2"/>
        <v>0</v>
      </c>
      <c r="AC10" s="34">
        <f t="shared" si="2"/>
        <v>0</v>
      </c>
      <c r="AD10" s="34">
        <f t="shared" si="2"/>
        <v>0</v>
      </c>
      <c r="AE10" s="34">
        <f t="shared" si="2"/>
        <v>0</v>
      </c>
      <c r="AF10" s="34"/>
    </row>
    <row r="11" spans="1:32" s="10" customFormat="1" ht="78" customHeight="1">
      <c r="A11" s="24" t="s">
        <v>15</v>
      </c>
      <c r="B11" s="22">
        <f>H11+J11+L11+N11+P11+R11+T11+V11+X11+Z11+AB11+AD11</f>
        <v>0</v>
      </c>
      <c r="C11" s="22">
        <f>H11+J11+L11+N11+P11+R11+T11</f>
        <v>0</v>
      </c>
      <c r="D11" s="22"/>
      <c r="E11" s="22">
        <f>I11+K11+M11+O11+Q11+S11+U11+W11+Y11+AA11+AC11+AE11</f>
        <v>0</v>
      </c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1"/>
      <c r="AA11" s="21"/>
      <c r="AB11" s="21"/>
      <c r="AC11" s="21"/>
      <c r="AD11" s="21"/>
      <c r="AE11" s="21"/>
      <c r="AF11" s="21"/>
    </row>
    <row r="12" spans="1:32" s="10" customFormat="1" ht="78" customHeight="1">
      <c r="A12" s="24" t="s">
        <v>18</v>
      </c>
      <c r="B12" s="22">
        <f>H12+J12+L12+N12+P12+R12+T12+V12+X12+Z12+AB12+AD12</f>
        <v>0</v>
      </c>
      <c r="C12" s="22">
        <f>H12+J12+L12+N12+P12+R12+T12</f>
        <v>0</v>
      </c>
      <c r="D12" s="22"/>
      <c r="E12" s="22">
        <f>I12+K12+M12+O12+Q12+S12+U12+W12+Y12+AA12+AC12+AE12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"/>
    </row>
    <row r="13" spans="1:32" s="10" customFormat="1" ht="78" customHeight="1">
      <c r="A13" s="24" t="s">
        <v>14</v>
      </c>
      <c r="B13" s="22">
        <f>H13+J13+L13+N13+P13+R13+T13+V13+X13+Z13+AB13+AD13</f>
        <v>3045.5</v>
      </c>
      <c r="C13" s="22">
        <f>H13+J13+L13+N13+P13+R13+T13</f>
        <v>0</v>
      </c>
      <c r="D13" s="22"/>
      <c r="E13" s="22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22"/>
      <c r="Z13" s="22">
        <v>3045.5</v>
      </c>
      <c r="AA13" s="21"/>
      <c r="AB13" s="21"/>
      <c r="AC13" s="21"/>
      <c r="AD13" s="21"/>
      <c r="AE13" s="21"/>
      <c r="AF13" s="22"/>
    </row>
    <row r="14" spans="1:32" s="10" customFormat="1" ht="78" customHeight="1">
      <c r="A14" s="24" t="s">
        <v>19</v>
      </c>
      <c r="B14" s="21"/>
      <c r="C14" s="22">
        <f>H14+J14+L14+N14+P14+R14+T14</f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10" customFormat="1" ht="78" customHeight="1">
      <c r="A15" s="41" t="s">
        <v>32</v>
      </c>
      <c r="B15" s="34">
        <f>B16</f>
        <v>510</v>
      </c>
      <c r="C15" s="34">
        <f aca="true" t="shared" si="3" ref="C15:AE15">C16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 t="e">
        <f>E15/C15*100</f>
        <v>#DIV/0!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34">
        <f t="shared" si="3"/>
        <v>0</v>
      </c>
      <c r="W15" s="34">
        <f t="shared" si="3"/>
        <v>0</v>
      </c>
      <c r="X15" s="34">
        <f t="shared" si="3"/>
        <v>0</v>
      </c>
      <c r="Y15" s="34">
        <f t="shared" si="3"/>
        <v>0</v>
      </c>
      <c r="Z15" s="34">
        <f t="shared" si="3"/>
        <v>510</v>
      </c>
      <c r="AA15" s="34">
        <f t="shared" si="3"/>
        <v>0</v>
      </c>
      <c r="AB15" s="34">
        <f t="shared" si="3"/>
        <v>0</v>
      </c>
      <c r="AC15" s="34">
        <f t="shared" si="3"/>
        <v>0</v>
      </c>
      <c r="AD15" s="34">
        <f t="shared" si="3"/>
        <v>0</v>
      </c>
      <c r="AE15" s="34">
        <f t="shared" si="3"/>
        <v>0</v>
      </c>
      <c r="AF15" s="42" t="s">
        <v>33</v>
      </c>
    </row>
    <row r="16" spans="1:32" s="10" customFormat="1" ht="78" customHeight="1">
      <c r="A16" s="41" t="s">
        <v>16</v>
      </c>
      <c r="B16" s="34">
        <f>SUM(B17:B19)</f>
        <v>510</v>
      </c>
      <c r="C16" s="34">
        <f>SUM(C17:C19)</f>
        <v>0</v>
      </c>
      <c r="D16" s="34">
        <f>SUM(D17:D19)</f>
        <v>0</v>
      </c>
      <c r="E16" s="34">
        <f>SUM(E17:E19)</f>
        <v>0</v>
      </c>
      <c r="F16" s="34">
        <f>E16/B16*100</f>
        <v>0</v>
      </c>
      <c r="G16" s="34" t="e">
        <f>E16/C16*100</f>
        <v>#DIV/0!</v>
      </c>
      <c r="H16" s="34">
        <f>SUM(H17:H20)</f>
        <v>0</v>
      </c>
      <c r="I16" s="34"/>
      <c r="J16" s="34">
        <f aca="true" t="shared" si="4" ref="J16:AE16">SUM(J17:J20)</f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  <c r="Q16" s="34">
        <f t="shared" si="4"/>
        <v>0</v>
      </c>
      <c r="R16" s="34">
        <f t="shared" si="4"/>
        <v>0</v>
      </c>
      <c r="S16" s="34">
        <f t="shared" si="4"/>
        <v>0</v>
      </c>
      <c r="T16" s="34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  <c r="X16" s="34">
        <f t="shared" si="4"/>
        <v>0</v>
      </c>
      <c r="Y16" s="34">
        <f t="shared" si="4"/>
        <v>0</v>
      </c>
      <c r="Z16" s="34">
        <f t="shared" si="4"/>
        <v>510</v>
      </c>
      <c r="AA16" s="34">
        <f t="shared" si="4"/>
        <v>0</v>
      </c>
      <c r="AB16" s="34">
        <f t="shared" si="4"/>
        <v>0</v>
      </c>
      <c r="AC16" s="34">
        <f t="shared" si="4"/>
        <v>0</v>
      </c>
      <c r="AD16" s="34">
        <f t="shared" si="4"/>
        <v>0</v>
      </c>
      <c r="AE16" s="34">
        <f t="shared" si="4"/>
        <v>0</v>
      </c>
      <c r="AF16" s="34"/>
    </row>
    <row r="17" spans="1:32" s="10" customFormat="1" ht="78" customHeight="1">
      <c r="A17" s="24" t="s">
        <v>15</v>
      </c>
      <c r="B17" s="22">
        <f>H17+J17+L17+N17+P17+R17+T17+V17+X17+Z17+AB17+AD17</f>
        <v>0</v>
      </c>
      <c r="C17" s="22">
        <f>H17+J17+L17+N17+P17+R17+T17</f>
        <v>0</v>
      </c>
      <c r="D17" s="22"/>
      <c r="E17" s="22">
        <f>I17+K17+M17+O17+Q17+S17+U17+W17+Y17+AA17+AC17+AE17</f>
        <v>0</v>
      </c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2"/>
      <c r="Z17" s="21"/>
      <c r="AA17" s="21"/>
      <c r="AB17" s="21"/>
      <c r="AC17" s="21"/>
      <c r="AD17" s="21"/>
      <c r="AE17" s="21"/>
      <c r="AF17" s="21"/>
    </row>
    <row r="18" spans="1:32" s="10" customFormat="1" ht="78" customHeight="1">
      <c r="A18" s="24" t="s">
        <v>18</v>
      </c>
      <c r="B18" s="22">
        <f>H18+J18+L18+N18+P18+R18+T18+V18+X18+Z18+AB18+AD18</f>
        <v>0</v>
      </c>
      <c r="C18" s="22">
        <f>H18+J18+L18+N18+P18+R18+T18</f>
        <v>0</v>
      </c>
      <c r="D18" s="22"/>
      <c r="E18" s="22">
        <f>I18+K18+M18+O18+Q18+S18+U18+W18+Y18+AA18+AC18+AE18</f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7"/>
    </row>
    <row r="19" spans="1:32" s="10" customFormat="1" ht="78" customHeight="1">
      <c r="A19" s="24" t="s">
        <v>14</v>
      </c>
      <c r="B19" s="22">
        <f>H19+J19+L19+N19+P19+R19+T19+V19+X19+Z19+AB19+AD19</f>
        <v>510</v>
      </c>
      <c r="C19" s="22">
        <f>H19+J19+L19+N19+P19+R19+T19</f>
        <v>0</v>
      </c>
      <c r="D19" s="22"/>
      <c r="E19" s="22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2"/>
      <c r="X19" s="22"/>
      <c r="Y19" s="22"/>
      <c r="Z19" s="22">
        <v>510</v>
      </c>
      <c r="AA19" s="21"/>
      <c r="AB19" s="21"/>
      <c r="AC19" s="21"/>
      <c r="AD19" s="21"/>
      <c r="AE19" s="21"/>
      <c r="AF19" s="22"/>
    </row>
    <row r="20" spans="1:32" s="10" customFormat="1" ht="78" customHeight="1">
      <c r="A20" s="24" t="s">
        <v>19</v>
      </c>
      <c r="B20" s="21"/>
      <c r="C20" s="22">
        <f>H20+J20+L20+N20+P20+R20+T20</f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10" customFormat="1" ht="78" customHeight="1">
      <c r="A21" s="41" t="s">
        <v>36</v>
      </c>
      <c r="B21" s="34">
        <f>B10+B16</f>
        <v>3555.5</v>
      </c>
      <c r="C21" s="34">
        <f>SUM(C22:C24)</f>
        <v>0</v>
      </c>
      <c r="D21" s="34">
        <f>SUM(D22:D24)</f>
        <v>0</v>
      </c>
      <c r="E21" s="34">
        <f>SUM(E22:E24)</f>
        <v>0</v>
      </c>
      <c r="F21" s="34">
        <f>E21/B21*100</f>
        <v>0</v>
      </c>
      <c r="G21" s="34" t="e">
        <f>E21/C21*100</f>
        <v>#DIV/0!</v>
      </c>
      <c r="H21" s="34">
        <f>H10+H16</f>
        <v>0</v>
      </c>
      <c r="I21" s="34">
        <f aca="true" t="shared" si="5" ref="I21:AE21">I10+I16</f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3555.5</v>
      </c>
      <c r="AA21" s="34">
        <f t="shared" si="5"/>
        <v>0</v>
      </c>
      <c r="AB21" s="34">
        <f t="shared" si="5"/>
        <v>0</v>
      </c>
      <c r="AC21" s="34">
        <f t="shared" si="5"/>
        <v>0</v>
      </c>
      <c r="AD21" s="34">
        <f t="shared" si="5"/>
        <v>0</v>
      </c>
      <c r="AE21" s="34">
        <f t="shared" si="5"/>
        <v>0</v>
      </c>
      <c r="AF21" s="34"/>
    </row>
    <row r="22" spans="1:32" s="10" customFormat="1" ht="18">
      <c r="A22" s="24" t="s">
        <v>15</v>
      </c>
      <c r="B22" s="21">
        <f aca="true" t="shared" si="6" ref="B22:E25">B11+B17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2"/>
      <c r="G22" s="22"/>
      <c r="H22" s="21">
        <f aca="true" t="shared" si="7" ref="H22:AE22">H11+H17</f>
        <v>0</v>
      </c>
      <c r="I22" s="21">
        <f t="shared" si="7"/>
        <v>0</v>
      </c>
      <c r="J22" s="21">
        <f t="shared" si="7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  <c r="O22" s="21">
        <f t="shared" si="7"/>
        <v>0</v>
      </c>
      <c r="P22" s="21">
        <f t="shared" si="7"/>
        <v>0</v>
      </c>
      <c r="Q22" s="21">
        <f t="shared" si="7"/>
        <v>0</v>
      </c>
      <c r="R22" s="21">
        <f t="shared" si="7"/>
        <v>0</v>
      </c>
      <c r="S22" s="21">
        <f t="shared" si="7"/>
        <v>0</v>
      </c>
      <c r="T22" s="21">
        <f t="shared" si="7"/>
        <v>0</v>
      </c>
      <c r="U22" s="21">
        <f t="shared" si="7"/>
        <v>0</v>
      </c>
      <c r="V22" s="21">
        <f t="shared" si="7"/>
        <v>0</v>
      </c>
      <c r="W22" s="21">
        <f t="shared" si="7"/>
        <v>0</v>
      </c>
      <c r="X22" s="21">
        <f t="shared" si="7"/>
        <v>0</v>
      </c>
      <c r="Y22" s="21">
        <f t="shared" si="7"/>
        <v>0</v>
      </c>
      <c r="Z22" s="21">
        <f t="shared" si="7"/>
        <v>0</v>
      </c>
      <c r="AA22" s="21">
        <f t="shared" si="7"/>
        <v>0</v>
      </c>
      <c r="AB22" s="21">
        <f t="shared" si="7"/>
        <v>0</v>
      </c>
      <c r="AC22" s="21">
        <f t="shared" si="7"/>
        <v>0</v>
      </c>
      <c r="AD22" s="21">
        <f t="shared" si="7"/>
        <v>0</v>
      </c>
      <c r="AE22" s="21">
        <f t="shared" si="7"/>
        <v>0</v>
      </c>
      <c r="AF22" s="21"/>
    </row>
    <row r="23" spans="1:32" s="10" customFormat="1" ht="36">
      <c r="A23" s="24" t="s">
        <v>18</v>
      </c>
      <c r="B23" s="21">
        <f t="shared" si="6"/>
        <v>0</v>
      </c>
      <c r="C23" s="21">
        <f t="shared" si="6"/>
        <v>0</v>
      </c>
      <c r="D23" s="21">
        <f t="shared" si="6"/>
        <v>0</v>
      </c>
      <c r="E23" s="21">
        <f t="shared" si="6"/>
        <v>0</v>
      </c>
      <c r="F23" s="22"/>
      <c r="G23" s="22"/>
      <c r="H23" s="21">
        <f aca="true" t="shared" si="8" ref="H23:AE23">H12+H18</f>
        <v>0</v>
      </c>
      <c r="I23" s="21">
        <f t="shared" si="8"/>
        <v>0</v>
      </c>
      <c r="J23" s="21">
        <f t="shared" si="8"/>
        <v>0</v>
      </c>
      <c r="K23" s="21">
        <f t="shared" si="8"/>
        <v>0</v>
      </c>
      <c r="L23" s="21">
        <f t="shared" si="8"/>
        <v>0</v>
      </c>
      <c r="M23" s="21">
        <f t="shared" si="8"/>
        <v>0</v>
      </c>
      <c r="N23" s="21">
        <f t="shared" si="8"/>
        <v>0</v>
      </c>
      <c r="O23" s="21">
        <f t="shared" si="8"/>
        <v>0</v>
      </c>
      <c r="P23" s="21">
        <f t="shared" si="8"/>
        <v>0</v>
      </c>
      <c r="Q23" s="21">
        <f t="shared" si="8"/>
        <v>0</v>
      </c>
      <c r="R23" s="21">
        <f t="shared" si="8"/>
        <v>0</v>
      </c>
      <c r="S23" s="21">
        <f t="shared" si="8"/>
        <v>0</v>
      </c>
      <c r="T23" s="21">
        <f t="shared" si="8"/>
        <v>0</v>
      </c>
      <c r="U23" s="21">
        <f t="shared" si="8"/>
        <v>0</v>
      </c>
      <c r="V23" s="21">
        <f t="shared" si="8"/>
        <v>0</v>
      </c>
      <c r="W23" s="21">
        <f t="shared" si="8"/>
        <v>0</v>
      </c>
      <c r="X23" s="21">
        <f t="shared" si="8"/>
        <v>0</v>
      </c>
      <c r="Y23" s="21">
        <f t="shared" si="8"/>
        <v>0</v>
      </c>
      <c r="Z23" s="21">
        <f t="shared" si="8"/>
        <v>0</v>
      </c>
      <c r="AA23" s="21">
        <f t="shared" si="8"/>
        <v>0</v>
      </c>
      <c r="AB23" s="21">
        <f t="shared" si="8"/>
        <v>0</v>
      </c>
      <c r="AC23" s="21">
        <f t="shared" si="8"/>
        <v>0</v>
      </c>
      <c r="AD23" s="21">
        <f t="shared" si="8"/>
        <v>0</v>
      </c>
      <c r="AE23" s="21">
        <f t="shared" si="8"/>
        <v>0</v>
      </c>
      <c r="AF23" s="27"/>
    </row>
    <row r="24" spans="1:32" s="10" customFormat="1" ht="18">
      <c r="A24" s="24" t="s">
        <v>14</v>
      </c>
      <c r="B24" s="21">
        <f t="shared" si="6"/>
        <v>3555.5</v>
      </c>
      <c r="C24" s="22">
        <f>H24+J24+L24+N24+P24+R24</f>
        <v>0</v>
      </c>
      <c r="D24" s="21">
        <f t="shared" si="6"/>
        <v>0</v>
      </c>
      <c r="E24" s="21">
        <f t="shared" si="6"/>
        <v>0</v>
      </c>
      <c r="F24" s="22"/>
      <c r="G24" s="22"/>
      <c r="H24" s="21">
        <f aca="true" t="shared" si="9" ref="H24:AE24">H13+H19</f>
        <v>0</v>
      </c>
      <c r="I24" s="21">
        <f t="shared" si="9"/>
        <v>0</v>
      </c>
      <c r="J24" s="21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  <c r="N24" s="21">
        <f t="shared" si="9"/>
        <v>0</v>
      </c>
      <c r="O24" s="21">
        <f t="shared" si="9"/>
        <v>0</v>
      </c>
      <c r="P24" s="21">
        <f t="shared" si="9"/>
        <v>0</v>
      </c>
      <c r="Q24" s="21">
        <f t="shared" si="9"/>
        <v>0</v>
      </c>
      <c r="R24" s="21">
        <f t="shared" si="9"/>
        <v>0</v>
      </c>
      <c r="S24" s="21">
        <f t="shared" si="9"/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  <c r="Y24" s="21">
        <f t="shared" si="9"/>
        <v>0</v>
      </c>
      <c r="Z24" s="21">
        <f t="shared" si="9"/>
        <v>3555.5</v>
      </c>
      <c r="AA24" s="21">
        <f t="shared" si="9"/>
        <v>0</v>
      </c>
      <c r="AB24" s="21">
        <f t="shared" si="9"/>
        <v>0</v>
      </c>
      <c r="AC24" s="21">
        <f t="shared" si="9"/>
        <v>0</v>
      </c>
      <c r="AD24" s="21">
        <f t="shared" si="9"/>
        <v>0</v>
      </c>
      <c r="AE24" s="21">
        <f t="shared" si="9"/>
        <v>0</v>
      </c>
      <c r="AF24" s="22"/>
    </row>
    <row r="25" spans="1:32" s="10" customFormat="1" ht="18">
      <c r="A25" s="24" t="s">
        <v>19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0</v>
      </c>
      <c r="F25" s="21"/>
      <c r="G25" s="21"/>
      <c r="H25" s="21">
        <f aca="true" t="shared" si="10" ref="H25:AE25">H14+H20</f>
        <v>0</v>
      </c>
      <c r="I25" s="21">
        <f t="shared" si="10"/>
        <v>0</v>
      </c>
      <c r="J25" s="21">
        <f t="shared" si="10"/>
        <v>0</v>
      </c>
      <c r="K25" s="21">
        <f t="shared" si="10"/>
        <v>0</v>
      </c>
      <c r="L25" s="21">
        <f t="shared" si="10"/>
        <v>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21">
        <f t="shared" si="10"/>
        <v>0</v>
      </c>
      <c r="Q25" s="21">
        <f t="shared" si="10"/>
        <v>0</v>
      </c>
      <c r="R25" s="21">
        <f t="shared" si="10"/>
        <v>0</v>
      </c>
      <c r="S25" s="21">
        <f t="shared" si="10"/>
        <v>0</v>
      </c>
      <c r="T25" s="21">
        <f t="shared" si="10"/>
        <v>0</v>
      </c>
      <c r="U25" s="21">
        <f t="shared" si="10"/>
        <v>0</v>
      </c>
      <c r="V25" s="21">
        <f t="shared" si="10"/>
        <v>0</v>
      </c>
      <c r="W25" s="21">
        <f t="shared" si="10"/>
        <v>0</v>
      </c>
      <c r="X25" s="21">
        <f t="shared" si="10"/>
        <v>0</v>
      </c>
      <c r="Y25" s="21">
        <f t="shared" si="10"/>
        <v>0</v>
      </c>
      <c r="Z25" s="21">
        <f t="shared" si="10"/>
        <v>0</v>
      </c>
      <c r="AA25" s="21">
        <f t="shared" si="10"/>
        <v>0</v>
      </c>
      <c r="AB25" s="21">
        <f t="shared" si="10"/>
        <v>0</v>
      </c>
      <c r="AC25" s="21">
        <f t="shared" si="10"/>
        <v>0</v>
      </c>
      <c r="AD25" s="21">
        <f t="shared" si="10"/>
        <v>0</v>
      </c>
      <c r="AE25" s="21">
        <f t="shared" si="10"/>
        <v>0</v>
      </c>
      <c r="AF25" s="21"/>
    </row>
    <row r="26" spans="1:32" s="10" customFormat="1" ht="78" customHeight="1">
      <c r="A26" s="28" t="s">
        <v>21</v>
      </c>
      <c r="B26" s="31">
        <f>B27</f>
        <v>151.59999999999997</v>
      </c>
      <c r="C26" s="31">
        <f aca="true" t="shared" si="11" ref="C26:AE26">C27</f>
        <v>68.80999999999999</v>
      </c>
      <c r="D26" s="31">
        <f t="shared" si="11"/>
        <v>56.29</v>
      </c>
      <c r="E26" s="31">
        <f t="shared" si="11"/>
        <v>56.29</v>
      </c>
      <c r="F26" s="31">
        <f t="shared" si="11"/>
        <v>37.13060686015832</v>
      </c>
      <c r="G26" s="31">
        <f t="shared" si="11"/>
        <v>81.80497020781864</v>
      </c>
      <c r="H26" s="31">
        <f t="shared" si="11"/>
        <v>0</v>
      </c>
      <c r="I26" s="31">
        <f t="shared" si="11"/>
        <v>0</v>
      </c>
      <c r="J26" s="31">
        <f t="shared" si="11"/>
        <v>10.94</v>
      </c>
      <c r="K26" s="31">
        <f t="shared" si="11"/>
        <v>10.94</v>
      </c>
      <c r="L26" s="31">
        <f t="shared" si="11"/>
        <v>10.95</v>
      </c>
      <c r="M26" s="31">
        <f t="shared" si="11"/>
        <v>10.95</v>
      </c>
      <c r="N26" s="31">
        <f t="shared" si="11"/>
        <v>10.94</v>
      </c>
      <c r="O26" s="31">
        <f t="shared" si="11"/>
        <v>5.47</v>
      </c>
      <c r="P26" s="31">
        <f t="shared" si="11"/>
        <v>10.94</v>
      </c>
      <c r="Q26" s="31">
        <f t="shared" si="11"/>
        <v>10.95</v>
      </c>
      <c r="R26" s="31">
        <f t="shared" si="11"/>
        <v>12.52</v>
      </c>
      <c r="S26" s="31">
        <f t="shared" si="11"/>
        <v>13.02</v>
      </c>
      <c r="T26" s="31">
        <f t="shared" si="11"/>
        <v>12.52</v>
      </c>
      <c r="U26" s="31">
        <f t="shared" si="11"/>
        <v>4.96</v>
      </c>
      <c r="V26" s="31">
        <f t="shared" si="11"/>
        <v>12.52</v>
      </c>
      <c r="W26" s="31">
        <f t="shared" si="11"/>
        <v>0</v>
      </c>
      <c r="X26" s="31">
        <f t="shared" si="11"/>
        <v>12.52</v>
      </c>
      <c r="Y26" s="31">
        <f t="shared" si="11"/>
        <v>0</v>
      </c>
      <c r="Z26" s="31">
        <f t="shared" si="11"/>
        <v>12.52</v>
      </c>
      <c r="AA26" s="31">
        <f t="shared" si="11"/>
        <v>0</v>
      </c>
      <c r="AB26" s="31">
        <f t="shared" si="11"/>
        <v>12.52</v>
      </c>
      <c r="AC26" s="31">
        <f t="shared" si="11"/>
        <v>0</v>
      </c>
      <c r="AD26" s="31">
        <f t="shared" si="11"/>
        <v>32.71</v>
      </c>
      <c r="AE26" s="31">
        <f t="shared" si="11"/>
        <v>0</v>
      </c>
      <c r="AF26" s="29"/>
    </row>
    <row r="27" spans="1:32" s="11" customFormat="1" ht="164.25" customHeight="1">
      <c r="A27" s="30" t="s">
        <v>28</v>
      </c>
      <c r="B27" s="31">
        <f>B28</f>
        <v>151.59999999999997</v>
      </c>
      <c r="C27" s="31">
        <f aca="true" t="shared" si="12" ref="C27:AE27">C28</f>
        <v>68.80999999999999</v>
      </c>
      <c r="D27" s="31">
        <f t="shared" si="12"/>
        <v>56.29</v>
      </c>
      <c r="E27" s="31">
        <f t="shared" si="12"/>
        <v>56.29</v>
      </c>
      <c r="F27" s="31">
        <f t="shared" si="12"/>
        <v>37.13060686015832</v>
      </c>
      <c r="G27" s="31">
        <f>E27/C27*100</f>
        <v>81.80497020781864</v>
      </c>
      <c r="H27" s="31">
        <f t="shared" si="12"/>
        <v>0</v>
      </c>
      <c r="I27" s="31">
        <f t="shared" si="12"/>
        <v>0</v>
      </c>
      <c r="J27" s="31">
        <f t="shared" si="12"/>
        <v>10.94</v>
      </c>
      <c r="K27" s="31">
        <f t="shared" si="12"/>
        <v>10.94</v>
      </c>
      <c r="L27" s="31">
        <f t="shared" si="12"/>
        <v>10.95</v>
      </c>
      <c r="M27" s="31">
        <f t="shared" si="12"/>
        <v>10.95</v>
      </c>
      <c r="N27" s="31">
        <f t="shared" si="12"/>
        <v>10.94</v>
      </c>
      <c r="O27" s="31">
        <f t="shared" si="12"/>
        <v>5.47</v>
      </c>
      <c r="P27" s="31">
        <f t="shared" si="12"/>
        <v>10.94</v>
      </c>
      <c r="Q27" s="31">
        <f t="shared" si="12"/>
        <v>10.95</v>
      </c>
      <c r="R27" s="31">
        <f t="shared" si="12"/>
        <v>12.52</v>
      </c>
      <c r="S27" s="31">
        <f t="shared" si="12"/>
        <v>13.02</v>
      </c>
      <c r="T27" s="31">
        <f t="shared" si="12"/>
        <v>12.52</v>
      </c>
      <c r="U27" s="31">
        <f t="shared" si="12"/>
        <v>4.96</v>
      </c>
      <c r="V27" s="31">
        <f t="shared" si="12"/>
        <v>12.52</v>
      </c>
      <c r="W27" s="31">
        <f t="shared" si="12"/>
        <v>0</v>
      </c>
      <c r="X27" s="31">
        <f t="shared" si="12"/>
        <v>12.52</v>
      </c>
      <c r="Y27" s="31">
        <f t="shared" si="12"/>
        <v>0</v>
      </c>
      <c r="Z27" s="31">
        <f t="shared" si="12"/>
        <v>12.52</v>
      </c>
      <c r="AA27" s="31">
        <f t="shared" si="12"/>
        <v>0</v>
      </c>
      <c r="AB27" s="31">
        <f t="shared" si="12"/>
        <v>12.52</v>
      </c>
      <c r="AC27" s="31">
        <f t="shared" si="12"/>
        <v>0</v>
      </c>
      <c r="AD27" s="31">
        <f t="shared" si="12"/>
        <v>32.71</v>
      </c>
      <c r="AE27" s="31">
        <f t="shared" si="12"/>
        <v>0</v>
      </c>
      <c r="AF27" s="38" t="s">
        <v>40</v>
      </c>
    </row>
    <row r="28" spans="1:32" s="11" customFormat="1" ht="27" customHeight="1">
      <c r="A28" s="30" t="s">
        <v>16</v>
      </c>
      <c r="B28" s="31">
        <f>SUM(B29:B31)</f>
        <v>151.59999999999997</v>
      </c>
      <c r="C28" s="31">
        <f>SUM(C29:C31)</f>
        <v>68.80999999999999</v>
      </c>
      <c r="D28" s="31">
        <f>SUM(D29:D31)</f>
        <v>56.29</v>
      </c>
      <c r="E28" s="31">
        <f>SUM(E29:E31)</f>
        <v>56.29</v>
      </c>
      <c r="F28" s="31">
        <f>E28/B28*100</f>
        <v>37.13060686015832</v>
      </c>
      <c r="G28" s="31">
        <f>E28/C28*100</f>
        <v>81.80497020781864</v>
      </c>
      <c r="H28" s="31">
        <f>SUM(H29:H32)</f>
        <v>0</v>
      </c>
      <c r="I28" s="31"/>
      <c r="J28" s="31">
        <f aca="true" t="shared" si="13" ref="J28:AE28">SUM(J29:J32)</f>
        <v>10.94</v>
      </c>
      <c r="K28" s="31">
        <f t="shared" si="13"/>
        <v>10.94</v>
      </c>
      <c r="L28" s="31">
        <f t="shared" si="13"/>
        <v>10.95</v>
      </c>
      <c r="M28" s="31">
        <f t="shared" si="13"/>
        <v>10.95</v>
      </c>
      <c r="N28" s="31">
        <f t="shared" si="13"/>
        <v>10.94</v>
      </c>
      <c r="O28" s="31">
        <f t="shared" si="13"/>
        <v>5.47</v>
      </c>
      <c r="P28" s="31">
        <f t="shared" si="13"/>
        <v>10.94</v>
      </c>
      <c r="Q28" s="31">
        <f t="shared" si="13"/>
        <v>10.95</v>
      </c>
      <c r="R28" s="31">
        <f t="shared" si="13"/>
        <v>12.52</v>
      </c>
      <c r="S28" s="31">
        <f t="shared" si="13"/>
        <v>13.02</v>
      </c>
      <c r="T28" s="31">
        <f t="shared" si="13"/>
        <v>12.52</v>
      </c>
      <c r="U28" s="31">
        <f t="shared" si="13"/>
        <v>4.96</v>
      </c>
      <c r="V28" s="31">
        <f t="shared" si="13"/>
        <v>12.52</v>
      </c>
      <c r="W28" s="31">
        <f t="shared" si="13"/>
        <v>0</v>
      </c>
      <c r="X28" s="31">
        <f t="shared" si="13"/>
        <v>12.52</v>
      </c>
      <c r="Y28" s="31">
        <f t="shared" si="13"/>
        <v>0</v>
      </c>
      <c r="Z28" s="31">
        <f t="shared" si="13"/>
        <v>12.52</v>
      </c>
      <c r="AA28" s="31">
        <f t="shared" si="13"/>
        <v>0</v>
      </c>
      <c r="AB28" s="31">
        <f t="shared" si="13"/>
        <v>12.52</v>
      </c>
      <c r="AC28" s="31">
        <f t="shared" si="13"/>
        <v>0</v>
      </c>
      <c r="AD28" s="31">
        <f t="shared" si="13"/>
        <v>32.71</v>
      </c>
      <c r="AE28" s="31">
        <f t="shared" si="13"/>
        <v>0</v>
      </c>
      <c r="AF28" s="31"/>
    </row>
    <row r="29" spans="1:32" s="11" customFormat="1" ht="24" customHeight="1">
      <c r="A29" s="24" t="s">
        <v>15</v>
      </c>
      <c r="B29" s="22">
        <f>H29+J29+L29+N29+P29+R29+T29+V29+X29+Z29+AB29+AD29</f>
        <v>0</v>
      </c>
      <c r="C29" s="22">
        <f>H29+J29+L29+N29+P29+R29+T29</f>
        <v>0</v>
      </c>
      <c r="D29" s="22"/>
      <c r="E29" s="22">
        <f>I29+K29+M29+O29+Q29+S29+U29+W29+Y29+AA29+AC29+AE29</f>
        <v>0</v>
      </c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2"/>
      <c r="Z29" s="21"/>
      <c r="AA29" s="21"/>
      <c r="AB29" s="21"/>
      <c r="AC29" s="21"/>
      <c r="AD29" s="21"/>
      <c r="AE29" s="21"/>
      <c r="AF29" s="21"/>
    </row>
    <row r="30" spans="1:32" s="11" customFormat="1" ht="57" customHeight="1">
      <c r="A30" s="24" t="s">
        <v>18</v>
      </c>
      <c r="B30" s="22">
        <f>H30+J30+L30+N30+P30+R30+T30+V30+X30+Z30+AB30+AD30</f>
        <v>151.59999999999997</v>
      </c>
      <c r="C30" s="22">
        <f>H30+J30+L30+N30+P30+R30+T30</f>
        <v>68.80999999999999</v>
      </c>
      <c r="D30" s="22">
        <v>56.29</v>
      </c>
      <c r="E30" s="22">
        <f>I30+K30+M30+O30+Q30+S30+U30+W30+Y30+AA30+AC30+AE30</f>
        <v>56.29</v>
      </c>
      <c r="F30" s="22">
        <f>E30/B30*100</f>
        <v>37.13060686015832</v>
      </c>
      <c r="G30" s="22">
        <f>E30/C30*100</f>
        <v>81.80497020781864</v>
      </c>
      <c r="H30" s="22"/>
      <c r="I30" s="22"/>
      <c r="J30" s="22">
        <v>10.94</v>
      </c>
      <c r="K30" s="22">
        <v>10.94</v>
      </c>
      <c r="L30" s="22">
        <v>10.95</v>
      </c>
      <c r="M30" s="22">
        <v>10.95</v>
      </c>
      <c r="N30" s="22">
        <v>10.94</v>
      </c>
      <c r="O30" s="22">
        <v>5.47</v>
      </c>
      <c r="P30" s="22">
        <v>10.94</v>
      </c>
      <c r="Q30" s="22">
        <v>10.95</v>
      </c>
      <c r="R30" s="22">
        <v>12.52</v>
      </c>
      <c r="S30" s="22">
        <v>13.02</v>
      </c>
      <c r="T30" s="22">
        <v>12.52</v>
      </c>
      <c r="U30" s="22">
        <v>4.96</v>
      </c>
      <c r="V30" s="22">
        <v>12.52</v>
      </c>
      <c r="W30" s="22"/>
      <c r="X30" s="22">
        <v>12.52</v>
      </c>
      <c r="Y30" s="22"/>
      <c r="Z30" s="22">
        <v>12.52</v>
      </c>
      <c r="AA30" s="22"/>
      <c r="AB30" s="22">
        <v>12.52</v>
      </c>
      <c r="AC30" s="22"/>
      <c r="AD30" s="22">
        <v>32.71</v>
      </c>
      <c r="AE30" s="22"/>
      <c r="AF30" s="27"/>
    </row>
    <row r="31" spans="1:32" s="11" customFormat="1" ht="27" customHeight="1">
      <c r="A31" s="24" t="s">
        <v>14</v>
      </c>
      <c r="B31" s="22">
        <f>H31+J31+L31+N31+P31+R31+T31+V31+X31+Z31+AB31+AD31</f>
        <v>0</v>
      </c>
      <c r="C31" s="22">
        <f>H31+J31+L31+N31+P31+R31+T31</f>
        <v>0</v>
      </c>
      <c r="D31" s="22">
        <f>B31</f>
        <v>0</v>
      </c>
      <c r="E31" s="22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1"/>
      <c r="AA31" s="21"/>
      <c r="AB31" s="21"/>
      <c r="AC31" s="21"/>
      <c r="AD31" s="21"/>
      <c r="AE31" s="21"/>
      <c r="AF31" s="22"/>
    </row>
    <row r="32" spans="1:32" s="11" customFormat="1" ht="28.5" customHeight="1">
      <c r="A32" s="24" t="s">
        <v>19</v>
      </c>
      <c r="B32" s="21"/>
      <c r="C32" s="22">
        <f>H32+J32+L32+N32+P32+R32+T32</f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97.5" customHeight="1">
      <c r="A33" s="32" t="s">
        <v>29</v>
      </c>
      <c r="B33" s="33">
        <f aca="true" t="shared" si="14" ref="B33:E34">B28+B21</f>
        <v>3707.1</v>
      </c>
      <c r="C33" s="33">
        <f t="shared" si="14"/>
        <v>68.80999999999999</v>
      </c>
      <c r="D33" s="33">
        <f t="shared" si="14"/>
        <v>56.29</v>
      </c>
      <c r="E33" s="33">
        <f t="shared" si="14"/>
        <v>56.29</v>
      </c>
      <c r="F33" s="34">
        <f>E33/B33*100</f>
        <v>1.518437592727469</v>
      </c>
      <c r="G33" s="34">
        <f>E33/C33*100</f>
        <v>81.80497020781864</v>
      </c>
      <c r="H33" s="33">
        <f>H28+H21</f>
        <v>0</v>
      </c>
      <c r="I33" s="33">
        <f aca="true" t="shared" si="15" ref="I33:AE33">I28+I21</f>
        <v>0</v>
      </c>
      <c r="J33" s="33">
        <f t="shared" si="15"/>
        <v>10.94</v>
      </c>
      <c r="K33" s="33">
        <f t="shared" si="15"/>
        <v>10.94</v>
      </c>
      <c r="L33" s="33">
        <f t="shared" si="15"/>
        <v>10.95</v>
      </c>
      <c r="M33" s="33">
        <f t="shared" si="15"/>
        <v>10.95</v>
      </c>
      <c r="N33" s="33">
        <f t="shared" si="15"/>
        <v>10.94</v>
      </c>
      <c r="O33" s="33">
        <f t="shared" si="15"/>
        <v>5.47</v>
      </c>
      <c r="P33" s="33">
        <f t="shared" si="15"/>
        <v>10.94</v>
      </c>
      <c r="Q33" s="33">
        <f t="shared" si="15"/>
        <v>10.95</v>
      </c>
      <c r="R33" s="33">
        <f t="shared" si="15"/>
        <v>12.52</v>
      </c>
      <c r="S33" s="33">
        <f t="shared" si="15"/>
        <v>13.02</v>
      </c>
      <c r="T33" s="33">
        <f t="shared" si="15"/>
        <v>12.52</v>
      </c>
      <c r="U33" s="33">
        <f t="shared" si="15"/>
        <v>4.96</v>
      </c>
      <c r="V33" s="33">
        <f t="shared" si="15"/>
        <v>12.52</v>
      </c>
      <c r="W33" s="33">
        <f t="shared" si="15"/>
        <v>0</v>
      </c>
      <c r="X33" s="33">
        <f t="shared" si="15"/>
        <v>12.52</v>
      </c>
      <c r="Y33" s="33">
        <f t="shared" si="15"/>
        <v>0</v>
      </c>
      <c r="Z33" s="33">
        <f t="shared" si="15"/>
        <v>3568.02</v>
      </c>
      <c r="AA33" s="33">
        <f t="shared" si="15"/>
        <v>0</v>
      </c>
      <c r="AB33" s="33">
        <f t="shared" si="15"/>
        <v>12.52</v>
      </c>
      <c r="AC33" s="33">
        <f t="shared" si="15"/>
        <v>0</v>
      </c>
      <c r="AD33" s="33">
        <f t="shared" si="15"/>
        <v>32.71</v>
      </c>
      <c r="AE33" s="33">
        <f t="shared" si="15"/>
        <v>0</v>
      </c>
      <c r="AF33" s="35"/>
    </row>
    <row r="34" spans="1:32" s="11" customFormat="1" ht="27" customHeight="1">
      <c r="A34" s="36" t="s">
        <v>15</v>
      </c>
      <c r="B34" s="33">
        <f t="shared" si="14"/>
        <v>0</v>
      </c>
      <c r="C34" s="33">
        <f t="shared" si="14"/>
        <v>0</v>
      </c>
      <c r="D34" s="33">
        <f t="shared" si="14"/>
        <v>0</v>
      </c>
      <c r="E34" s="33">
        <f t="shared" si="14"/>
        <v>0</v>
      </c>
      <c r="F34" s="33"/>
      <c r="G34" s="34"/>
      <c r="H34" s="33">
        <f>H29+H22</f>
        <v>0</v>
      </c>
      <c r="I34" s="33">
        <f aca="true" t="shared" si="16" ref="I34:AE34">I29+I22</f>
        <v>0</v>
      </c>
      <c r="J34" s="33">
        <f t="shared" si="16"/>
        <v>0</v>
      </c>
      <c r="K34" s="33">
        <f t="shared" si="16"/>
        <v>0</v>
      </c>
      <c r="L34" s="33">
        <f t="shared" si="16"/>
        <v>0</v>
      </c>
      <c r="M34" s="33">
        <f t="shared" si="16"/>
        <v>0</v>
      </c>
      <c r="N34" s="33">
        <f t="shared" si="16"/>
        <v>0</v>
      </c>
      <c r="O34" s="33">
        <f t="shared" si="16"/>
        <v>0</v>
      </c>
      <c r="P34" s="33">
        <f t="shared" si="16"/>
        <v>0</v>
      </c>
      <c r="Q34" s="33">
        <f t="shared" si="16"/>
        <v>0</v>
      </c>
      <c r="R34" s="33">
        <f t="shared" si="16"/>
        <v>0</v>
      </c>
      <c r="S34" s="33">
        <f t="shared" si="16"/>
        <v>0</v>
      </c>
      <c r="T34" s="33">
        <f t="shared" si="16"/>
        <v>0</v>
      </c>
      <c r="U34" s="33">
        <f t="shared" si="16"/>
        <v>0</v>
      </c>
      <c r="V34" s="33">
        <f t="shared" si="16"/>
        <v>0</v>
      </c>
      <c r="W34" s="33">
        <f t="shared" si="16"/>
        <v>0</v>
      </c>
      <c r="X34" s="33">
        <f t="shared" si="16"/>
        <v>0</v>
      </c>
      <c r="Y34" s="33">
        <f t="shared" si="16"/>
        <v>0</v>
      </c>
      <c r="Z34" s="33">
        <f t="shared" si="16"/>
        <v>0</v>
      </c>
      <c r="AA34" s="33">
        <f t="shared" si="16"/>
        <v>0</v>
      </c>
      <c r="AB34" s="33">
        <f t="shared" si="16"/>
        <v>0</v>
      </c>
      <c r="AC34" s="33">
        <f t="shared" si="16"/>
        <v>0</v>
      </c>
      <c r="AD34" s="33">
        <f t="shared" si="16"/>
        <v>0</v>
      </c>
      <c r="AE34" s="33">
        <f t="shared" si="16"/>
        <v>0</v>
      </c>
      <c r="AF34" s="37"/>
    </row>
    <row r="35" spans="1:32" s="11" customFormat="1" ht="40.5" customHeight="1">
      <c r="A35" s="36" t="s">
        <v>18</v>
      </c>
      <c r="B35" s="33">
        <f aca="true" t="shared" si="17" ref="B35:E37">B30+B23</f>
        <v>151.59999999999997</v>
      </c>
      <c r="C35" s="33">
        <f t="shared" si="17"/>
        <v>68.80999999999999</v>
      </c>
      <c r="D35" s="33">
        <f t="shared" si="17"/>
        <v>56.29</v>
      </c>
      <c r="E35" s="33">
        <f t="shared" si="17"/>
        <v>56.29</v>
      </c>
      <c r="F35" s="34">
        <f>E35/B35*100</f>
        <v>37.13060686015832</v>
      </c>
      <c r="G35" s="34">
        <f>E35/C35*100</f>
        <v>81.80497020781864</v>
      </c>
      <c r="H35" s="33">
        <f aca="true" t="shared" si="18" ref="H35:AE35">H30+H23</f>
        <v>0</v>
      </c>
      <c r="I35" s="33">
        <f t="shared" si="18"/>
        <v>0</v>
      </c>
      <c r="J35" s="33">
        <f t="shared" si="18"/>
        <v>10.94</v>
      </c>
      <c r="K35" s="33">
        <f t="shared" si="18"/>
        <v>10.94</v>
      </c>
      <c r="L35" s="33">
        <f t="shared" si="18"/>
        <v>10.95</v>
      </c>
      <c r="M35" s="33">
        <f t="shared" si="18"/>
        <v>10.95</v>
      </c>
      <c r="N35" s="33">
        <f t="shared" si="18"/>
        <v>10.94</v>
      </c>
      <c r="O35" s="33">
        <f t="shared" si="18"/>
        <v>5.47</v>
      </c>
      <c r="P35" s="33">
        <f t="shared" si="18"/>
        <v>10.94</v>
      </c>
      <c r="Q35" s="33">
        <f t="shared" si="18"/>
        <v>10.95</v>
      </c>
      <c r="R35" s="33">
        <f t="shared" si="18"/>
        <v>12.52</v>
      </c>
      <c r="S35" s="33">
        <f t="shared" si="18"/>
        <v>13.02</v>
      </c>
      <c r="T35" s="33">
        <f t="shared" si="18"/>
        <v>12.52</v>
      </c>
      <c r="U35" s="33">
        <f t="shared" si="18"/>
        <v>4.96</v>
      </c>
      <c r="V35" s="33">
        <f t="shared" si="18"/>
        <v>12.52</v>
      </c>
      <c r="W35" s="33">
        <f t="shared" si="18"/>
        <v>0</v>
      </c>
      <c r="X35" s="33">
        <f t="shared" si="18"/>
        <v>12.52</v>
      </c>
      <c r="Y35" s="33">
        <f t="shared" si="18"/>
        <v>0</v>
      </c>
      <c r="Z35" s="33">
        <f t="shared" si="18"/>
        <v>12.52</v>
      </c>
      <c r="AA35" s="33">
        <f t="shared" si="18"/>
        <v>0</v>
      </c>
      <c r="AB35" s="33">
        <f t="shared" si="18"/>
        <v>12.52</v>
      </c>
      <c r="AC35" s="33">
        <f t="shared" si="18"/>
        <v>0</v>
      </c>
      <c r="AD35" s="33">
        <f t="shared" si="18"/>
        <v>32.71</v>
      </c>
      <c r="AE35" s="33">
        <f t="shared" si="18"/>
        <v>0</v>
      </c>
      <c r="AF35" s="37"/>
    </row>
    <row r="36" spans="1:32" s="11" customFormat="1" ht="27" customHeight="1">
      <c r="A36" s="36" t="s">
        <v>14</v>
      </c>
      <c r="B36" s="33">
        <f t="shared" si="17"/>
        <v>3555.5</v>
      </c>
      <c r="C36" s="33">
        <f t="shared" si="17"/>
        <v>0</v>
      </c>
      <c r="D36" s="33">
        <f t="shared" si="17"/>
        <v>0</v>
      </c>
      <c r="E36" s="33">
        <f t="shared" si="17"/>
        <v>0</v>
      </c>
      <c r="F36" s="34"/>
      <c r="G36" s="34"/>
      <c r="H36" s="33">
        <f aca="true" t="shared" si="19" ref="H36:AE36">H31+H24</f>
        <v>0</v>
      </c>
      <c r="I36" s="33">
        <f t="shared" si="19"/>
        <v>0</v>
      </c>
      <c r="J36" s="33">
        <f t="shared" si="19"/>
        <v>0</v>
      </c>
      <c r="K36" s="33">
        <f t="shared" si="19"/>
        <v>0</v>
      </c>
      <c r="L36" s="33">
        <f t="shared" si="19"/>
        <v>0</v>
      </c>
      <c r="M36" s="33">
        <f t="shared" si="19"/>
        <v>0</v>
      </c>
      <c r="N36" s="33">
        <f t="shared" si="19"/>
        <v>0</v>
      </c>
      <c r="O36" s="33">
        <f t="shared" si="19"/>
        <v>0</v>
      </c>
      <c r="P36" s="33">
        <f t="shared" si="19"/>
        <v>0</v>
      </c>
      <c r="Q36" s="33">
        <f t="shared" si="19"/>
        <v>0</v>
      </c>
      <c r="R36" s="33">
        <f t="shared" si="19"/>
        <v>0</v>
      </c>
      <c r="S36" s="33">
        <f t="shared" si="19"/>
        <v>0</v>
      </c>
      <c r="T36" s="33">
        <f t="shared" si="19"/>
        <v>0</v>
      </c>
      <c r="U36" s="33">
        <f t="shared" si="19"/>
        <v>0</v>
      </c>
      <c r="V36" s="33">
        <f t="shared" si="19"/>
        <v>0</v>
      </c>
      <c r="W36" s="33">
        <f t="shared" si="19"/>
        <v>0</v>
      </c>
      <c r="X36" s="33">
        <f t="shared" si="19"/>
        <v>0</v>
      </c>
      <c r="Y36" s="33">
        <f t="shared" si="19"/>
        <v>0</v>
      </c>
      <c r="Z36" s="33">
        <f t="shared" si="19"/>
        <v>3555.5</v>
      </c>
      <c r="AA36" s="33">
        <f t="shared" si="19"/>
        <v>0</v>
      </c>
      <c r="AB36" s="33">
        <f t="shared" si="19"/>
        <v>0</v>
      </c>
      <c r="AC36" s="33">
        <f t="shared" si="19"/>
        <v>0</v>
      </c>
      <c r="AD36" s="33">
        <f t="shared" si="19"/>
        <v>0</v>
      </c>
      <c r="AE36" s="33">
        <f t="shared" si="19"/>
        <v>0</v>
      </c>
      <c r="AF36" s="37"/>
    </row>
    <row r="37" spans="1:32" s="11" customFormat="1" ht="24.75" customHeight="1">
      <c r="A37" s="36" t="s">
        <v>19</v>
      </c>
      <c r="B37" s="33">
        <f t="shared" si="17"/>
        <v>0</v>
      </c>
      <c r="C37" s="33">
        <f t="shared" si="17"/>
        <v>0</v>
      </c>
      <c r="D37" s="33">
        <f t="shared" si="17"/>
        <v>0</v>
      </c>
      <c r="E37" s="33">
        <f t="shared" si="17"/>
        <v>0</v>
      </c>
      <c r="F37" s="35">
        <f>F32</f>
        <v>0</v>
      </c>
      <c r="G37" s="35"/>
      <c r="H37" s="33">
        <f aca="true" t="shared" si="20" ref="H37:AE37">H32+H25</f>
        <v>0</v>
      </c>
      <c r="I37" s="33">
        <f t="shared" si="20"/>
        <v>0</v>
      </c>
      <c r="J37" s="33">
        <f t="shared" si="20"/>
        <v>0</v>
      </c>
      <c r="K37" s="33">
        <f t="shared" si="20"/>
        <v>0</v>
      </c>
      <c r="L37" s="33">
        <f t="shared" si="20"/>
        <v>0</v>
      </c>
      <c r="M37" s="33">
        <f t="shared" si="20"/>
        <v>0</v>
      </c>
      <c r="N37" s="33">
        <f t="shared" si="20"/>
        <v>0</v>
      </c>
      <c r="O37" s="33">
        <f t="shared" si="20"/>
        <v>0</v>
      </c>
      <c r="P37" s="33">
        <f t="shared" si="20"/>
        <v>0</v>
      </c>
      <c r="Q37" s="33">
        <f t="shared" si="20"/>
        <v>0</v>
      </c>
      <c r="R37" s="33">
        <f t="shared" si="20"/>
        <v>0</v>
      </c>
      <c r="S37" s="33">
        <f t="shared" si="20"/>
        <v>0</v>
      </c>
      <c r="T37" s="33">
        <f t="shared" si="20"/>
        <v>0</v>
      </c>
      <c r="U37" s="33">
        <f t="shared" si="20"/>
        <v>0</v>
      </c>
      <c r="V37" s="33">
        <f t="shared" si="20"/>
        <v>0</v>
      </c>
      <c r="W37" s="33">
        <f t="shared" si="20"/>
        <v>0</v>
      </c>
      <c r="X37" s="33">
        <f t="shared" si="20"/>
        <v>0</v>
      </c>
      <c r="Y37" s="33">
        <f t="shared" si="20"/>
        <v>0</v>
      </c>
      <c r="Z37" s="33">
        <f t="shared" si="20"/>
        <v>0</v>
      </c>
      <c r="AA37" s="33">
        <f t="shared" si="20"/>
        <v>0</v>
      </c>
      <c r="AB37" s="33">
        <f t="shared" si="20"/>
        <v>0</v>
      </c>
      <c r="AC37" s="33">
        <f t="shared" si="20"/>
        <v>0</v>
      </c>
      <c r="AD37" s="33">
        <f t="shared" si="20"/>
        <v>0</v>
      </c>
      <c r="AE37" s="33">
        <f t="shared" si="20"/>
        <v>0</v>
      </c>
      <c r="AF37" s="37"/>
    </row>
    <row r="38" spans="2:7" ht="22.5" customHeight="1">
      <c r="B38" s="14"/>
      <c r="C38" s="14"/>
      <c r="D38" s="14"/>
      <c r="E38" s="14"/>
      <c r="F38" s="14"/>
      <c r="G38" s="14"/>
    </row>
    <row r="39" spans="10:43" ht="15.75" customHeight="1">
      <c r="J39" s="20"/>
      <c r="K39" s="20"/>
      <c r="L39" s="20"/>
      <c r="M39" s="20"/>
      <c r="R39" s="3"/>
      <c r="S39" s="3"/>
      <c r="T39" s="12"/>
      <c r="U39" s="12"/>
      <c r="X39" s="1"/>
      <c r="Y39" s="1"/>
      <c r="Z39" s="1"/>
      <c r="AA39" s="1"/>
      <c r="AB39" s="1"/>
      <c r="AC39" s="1"/>
      <c r="AD39" s="1"/>
      <c r="AE39" s="1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</row>
    <row r="40" spans="2:7" ht="19.5" customHeight="1">
      <c r="B40" s="14"/>
      <c r="C40" s="14"/>
      <c r="D40" s="14"/>
      <c r="E40" s="14"/>
      <c r="F40" s="14"/>
      <c r="G40" s="14"/>
    </row>
    <row r="41" ht="48.75" customHeight="1"/>
    <row r="42" spans="2:7" ht="18">
      <c r="B42" s="14"/>
      <c r="C42" s="14"/>
      <c r="D42" s="14"/>
      <c r="E42" s="14"/>
      <c r="F42" s="14"/>
      <c r="G42" s="14"/>
    </row>
  </sheetData>
  <sheetProtection/>
  <mergeCells count="22">
    <mergeCell ref="Z1:AD1"/>
    <mergeCell ref="A2:S2"/>
    <mergeCell ref="A3:S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F6"/>
  </mergeCells>
  <printOptions horizontalCentered="1"/>
  <pageMargins left="0.3937007874015748" right="0.1968503937007874" top="0.984251968503937" bottom="0.3937007874015748" header="0" footer="0"/>
  <pageSetup fitToWidth="2" fitToHeight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Евдокимова Елена Владимировна</cp:lastModifiedBy>
  <cp:lastPrinted>2020-03-02T04:41:15Z</cp:lastPrinted>
  <dcterms:created xsi:type="dcterms:W3CDTF">1996-10-08T23:32:33Z</dcterms:created>
  <dcterms:modified xsi:type="dcterms:W3CDTF">2023-07-30T14:30:04Z</dcterms:modified>
  <cp:category/>
  <cp:version/>
  <cp:contentType/>
  <cp:contentStatus/>
</cp:coreProperties>
</file>