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июль\"/>
    </mc:Choice>
  </mc:AlternateContent>
  <bookViews>
    <workbookView xWindow="0" yWindow="0" windowWidth="23040" windowHeight="9216"/>
  </bookViews>
  <sheets>
    <sheet name="2022" sheetId="14" r:id="rId1"/>
  </sheets>
  <definedNames>
    <definedName name="_xlnm.Print_Area" localSheetId="0">'2022'!$A$1:$AE$35</definedName>
  </definedNames>
  <calcPr calcId="162913" iterate="1"/>
</workbook>
</file>

<file path=xl/calcChain.xml><?xml version="1.0" encoding="utf-8"?>
<calcChain xmlns="http://schemas.openxmlformats.org/spreadsheetml/2006/main">
  <c r="G12" i="14" l="1"/>
  <c r="C12" i="14"/>
  <c r="F12" i="14"/>
  <c r="B25" i="14"/>
  <c r="B12" i="14"/>
  <c r="E12" i="14" l="1"/>
  <c r="D12" i="14" s="1"/>
  <c r="Z12" i="14" l="1"/>
  <c r="O9" i="14" l="1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2" i="14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A25" i="14"/>
  <c r="AB25" i="14"/>
  <c r="AB22" i="14"/>
  <c r="AC25" i="14"/>
  <c r="AC22" i="14" s="1"/>
  <c r="AD25" i="14"/>
  <c r="AD22" i="14" s="1"/>
  <c r="AE25" i="14"/>
  <c r="AE22" i="14" s="1"/>
  <c r="AA22" i="14"/>
  <c r="E19" i="14"/>
  <c r="G19" i="14"/>
  <c r="G25" i="14" s="1"/>
  <c r="G22" i="14" s="1"/>
  <c r="C19" i="14"/>
  <c r="C16" i="14"/>
  <c r="E16" i="14"/>
  <c r="G16" i="14"/>
  <c r="D16" i="14"/>
  <c r="B16" i="14"/>
  <c r="F16" i="14" s="1"/>
  <c r="F19" i="14"/>
  <c r="D25" i="14"/>
  <c r="D22" i="14" s="1"/>
  <c r="E25" i="14"/>
  <c r="E22" i="14" s="1"/>
  <c r="C25" i="14"/>
  <c r="C22" i="14" s="1"/>
  <c r="B9" i="14" l="1"/>
  <c r="F9" i="14" s="1"/>
  <c r="F25" i="14"/>
  <c r="F22" i="14" s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<sst xmlns="http://schemas.openxmlformats.org/spreadsheetml/2006/main" count="72" uniqueCount="39">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</sst>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4" fontId="13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justify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 applyProtection="1">
      <alignment horizontal="right" wrapText="1"/>
    </xf>
    <xf numFmtId="4" fontId="11" fillId="3" borderId="1" xfId="1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3" fillId="8" borderId="0" xfId="2" applyNumberFormat="1" applyFont="1" applyFill="1" applyAlignment="1">
      <alignment horizontal="center" vertical="center" wrapText="1"/>
    </xf>
    <xf numFmtId="4" fontId="13" fillId="8" borderId="1" xfId="1" applyNumberFormat="1" applyFont="1" applyFill="1" applyBorder="1" applyAlignment="1" applyProtection="1">
      <alignment horizontal="center" vertical="center" wrapText="1"/>
    </xf>
    <xf numFmtId="4" fontId="13" fillId="9" borderId="1" xfId="1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zoomScale="40" zoomScaleNormal="40" zoomScaleSheetLayoutView="25" workbookViewId="0">
      <selection activeCell="G13" sqref="G13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2" width="18.109375" style="19" customWidth="1"/>
    <col min="23" max="23" width="15.88671875" style="19" customWidth="1"/>
    <col min="24" max="24" width="17.5546875" style="3" bestFit="1" customWidth="1"/>
    <col min="25" max="25" width="16.109375" style="3" customWidth="1"/>
    <col min="26" max="26" width="17.5546875" style="3" bestFit="1" customWidth="1"/>
    <col min="27" max="27" width="16.1093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15"/>
    </row>
    <row r="2" spans="1:253" ht="59.25" customHeight="1" x14ac:dyDescent="0.4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80" t="s">
        <v>25</v>
      </c>
      <c r="B4" s="83" t="s">
        <v>26</v>
      </c>
      <c r="C4" s="85" t="s">
        <v>26</v>
      </c>
      <c r="D4" s="83" t="s">
        <v>27</v>
      </c>
      <c r="E4" s="85" t="s">
        <v>28</v>
      </c>
      <c r="F4" s="87" t="s">
        <v>22</v>
      </c>
      <c r="G4" s="88"/>
      <c r="H4" s="89" t="s">
        <v>0</v>
      </c>
      <c r="I4" s="90"/>
      <c r="J4" s="89" t="s">
        <v>1</v>
      </c>
      <c r="K4" s="90"/>
      <c r="L4" s="89" t="s">
        <v>2</v>
      </c>
      <c r="M4" s="90"/>
      <c r="N4" s="89" t="s">
        <v>3</v>
      </c>
      <c r="O4" s="90"/>
      <c r="P4" s="89" t="s">
        <v>4</v>
      </c>
      <c r="Q4" s="90"/>
      <c r="R4" s="89" t="s">
        <v>5</v>
      </c>
      <c r="S4" s="90"/>
      <c r="T4" s="89" t="s">
        <v>6</v>
      </c>
      <c r="U4" s="90"/>
      <c r="V4" s="87" t="s">
        <v>7</v>
      </c>
      <c r="W4" s="88"/>
      <c r="X4" s="87" t="s">
        <v>8</v>
      </c>
      <c r="Y4" s="88"/>
      <c r="Z4" s="87" t="s">
        <v>9</v>
      </c>
      <c r="AA4" s="88"/>
      <c r="AB4" s="87" t="s">
        <v>10</v>
      </c>
      <c r="AC4" s="88"/>
      <c r="AD4" s="87" t="s">
        <v>11</v>
      </c>
      <c r="AE4" s="88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81"/>
      <c r="B5" s="84"/>
      <c r="C5" s="86"/>
      <c r="D5" s="84"/>
      <c r="E5" s="86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82"/>
      <c r="B6" s="30" t="s">
        <v>33</v>
      </c>
      <c r="C6" s="31">
        <v>44774</v>
      </c>
      <c r="D6" s="31">
        <v>44774</v>
      </c>
      <c r="E6" s="31">
        <v>44774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96" t="s">
        <v>29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0">
        <f>B10+B11+B12+B13</f>
        <v>44780.825200000007</v>
      </c>
      <c r="C9" s="60">
        <f>C10+C11+C12+C14</f>
        <v>30672.465200000002</v>
      </c>
      <c r="D9" s="60">
        <f>D10+D11+D12+D14</f>
        <v>28171.4</v>
      </c>
      <c r="E9" s="60">
        <f>E10+E11+E12+E14</f>
        <v>28171.4</v>
      </c>
      <c r="F9" s="60">
        <f>E9/B9*100</f>
        <v>62.909515119877689</v>
      </c>
      <c r="G9" s="61">
        <f>E9/C9*100</f>
        <v>91.845894408252519</v>
      </c>
      <c r="H9" s="61">
        <f t="shared" ref="H9:AE9" si="0">H12</f>
        <v>5789.44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3623.1</v>
      </c>
      <c r="W9" s="62">
        <f t="shared" si="0"/>
        <v>0</v>
      </c>
      <c r="X9" s="61">
        <f>X12</f>
        <v>2359.06</v>
      </c>
      <c r="Y9" s="61">
        <f t="shared" si="0"/>
        <v>0</v>
      </c>
      <c r="Z9" s="61">
        <f>Z12</f>
        <v>3937.3</v>
      </c>
      <c r="AA9" s="61">
        <f t="shared" si="0"/>
        <v>0</v>
      </c>
      <c r="AB9" s="61">
        <f t="shared" si="0"/>
        <v>1953</v>
      </c>
      <c r="AC9" s="61">
        <f t="shared" si="0"/>
        <v>0</v>
      </c>
      <c r="AD9" s="61">
        <f t="shared" si="0"/>
        <v>2235.9</v>
      </c>
      <c r="AE9" s="61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0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44780.825200000007</v>
      </c>
      <c r="C12" s="72">
        <f>H12+J12+L12+N12+P12+R12+T12</f>
        <v>30672.465200000002</v>
      </c>
      <c r="D12" s="72">
        <f>E12</f>
        <v>28171.4</v>
      </c>
      <c r="E12" s="72">
        <f>I12+K12+M12+O12+Q12+S12+U12+W12+Y12+AA12+AC12+AE12</f>
        <v>28171.4</v>
      </c>
      <c r="F12" s="72">
        <f>E12/B12*100</f>
        <v>62.909515119877689</v>
      </c>
      <c r="G12" s="73">
        <f>E12/C12*100</f>
        <v>91.845894408252519</v>
      </c>
      <c r="H12" s="76">
        <v>5789.44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3623.1</v>
      </c>
      <c r="W12" s="78">
        <v>0</v>
      </c>
      <c r="X12" s="77">
        <v>2359.06</v>
      </c>
      <c r="Y12" s="78">
        <v>0</v>
      </c>
      <c r="Z12" s="77">
        <f>3981.3-44</f>
        <v>3937.3</v>
      </c>
      <c r="AA12" s="78">
        <v>0</v>
      </c>
      <c r="AB12" s="77">
        <v>1953</v>
      </c>
      <c r="AC12" s="78">
        <v>0</v>
      </c>
      <c r="AD12" s="77">
        <v>2235.9</v>
      </c>
      <c r="AE12" s="78">
        <v>0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 t="s">
        <v>38</v>
      </c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0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96" t="s">
        <v>30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f>C17+C18+C19+C21</f>
        <v>0</v>
      </c>
      <c r="D16" s="47">
        <f>D17+D18+D19+D21</f>
        <v>0</v>
      </c>
      <c r="E16" s="47">
        <f>E17+E18+E19+E21</f>
        <v>0</v>
      </c>
      <c r="F16" s="44">
        <f>E16/B16*100</f>
        <v>0</v>
      </c>
      <c r="G16" s="44" t="e">
        <f>E16/C16*100</f>
        <v>#DIV/0!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f>H19</f>
        <v>0</v>
      </c>
      <c r="D19" s="43">
        <v>0</v>
      </c>
      <c r="E19" s="43">
        <f>I19</f>
        <v>0</v>
      </c>
      <c r="F19" s="43">
        <f>E19/B19*100</f>
        <v>0</v>
      </c>
      <c r="G19" s="48" t="e">
        <f>E19/C19*100</f>
        <v>#DIV/0!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/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1" t="s">
        <v>19</v>
      </c>
      <c r="B22" s="66">
        <f>B23+B24+B25+B27</f>
        <v>44824.825200000007</v>
      </c>
      <c r="C22" s="66">
        <f t="shared" ref="C22:AE22" si="1">C25</f>
        <v>30672.465200000002</v>
      </c>
      <c r="D22" s="66">
        <f t="shared" si="1"/>
        <v>28171.4</v>
      </c>
      <c r="E22" s="66">
        <f>E25</f>
        <v>28171.4</v>
      </c>
      <c r="F22" s="99">
        <f t="shared" si="1"/>
        <v>62.909515119877689</v>
      </c>
      <c r="G22" s="66" t="e">
        <f t="shared" si="1"/>
        <v>#DIV/0!</v>
      </c>
      <c r="H22" s="67">
        <f t="shared" si="1"/>
        <v>5789.44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3623.1</v>
      </c>
      <c r="W22" s="67">
        <f t="shared" si="1"/>
        <v>0</v>
      </c>
      <c r="X22" s="67">
        <f t="shared" si="1"/>
        <v>2359.06</v>
      </c>
      <c r="Y22" s="67">
        <f>Y25</f>
        <v>0</v>
      </c>
      <c r="Z22" s="67">
        <f>Z25</f>
        <v>3981.3</v>
      </c>
      <c r="AA22" s="67">
        <f t="shared" si="1"/>
        <v>0</v>
      </c>
      <c r="AB22" s="67">
        <f>AB25</f>
        <v>1953</v>
      </c>
      <c r="AC22" s="67">
        <f t="shared" si="1"/>
        <v>0</v>
      </c>
      <c r="AD22" s="67">
        <f t="shared" si="1"/>
        <v>2235.9</v>
      </c>
      <c r="AE22" s="67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55.2" customHeight="1" x14ac:dyDescent="0.5">
      <c r="A23" s="70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0" t="s">
        <v>13</v>
      </c>
      <c r="B25" s="68">
        <f>B19+B12</f>
        <v>44824.825200000007</v>
      </c>
      <c r="C25" s="68">
        <f>C19+C12</f>
        <v>30672.465200000002</v>
      </c>
      <c r="D25" s="68">
        <f t="shared" ref="D25:AE25" si="2">D19+D12</f>
        <v>28171.4</v>
      </c>
      <c r="E25" s="68">
        <f t="shared" si="2"/>
        <v>28171.4</v>
      </c>
      <c r="F25" s="68">
        <f t="shared" si="2"/>
        <v>62.909515119877689</v>
      </c>
      <c r="G25" s="68" t="e">
        <f t="shared" si="2"/>
        <v>#DIV/0!</v>
      </c>
      <c r="H25" s="68">
        <f t="shared" si="2"/>
        <v>5789.44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3623.1</v>
      </c>
      <c r="W25" s="69">
        <f t="shared" si="2"/>
        <v>0</v>
      </c>
      <c r="X25" s="68">
        <f t="shared" si="2"/>
        <v>2359.06</v>
      </c>
      <c r="Y25" s="68">
        <f t="shared" si="2"/>
        <v>0</v>
      </c>
      <c r="Z25" s="68">
        <f>Z19+Z12</f>
        <v>3981.3</v>
      </c>
      <c r="AA25" s="68">
        <f t="shared" si="2"/>
        <v>0</v>
      </c>
      <c r="AB25" s="68">
        <f t="shared" si="2"/>
        <v>1953</v>
      </c>
      <c r="AC25" s="68">
        <f t="shared" si="2"/>
        <v>0</v>
      </c>
      <c r="AD25" s="68">
        <f t="shared" si="2"/>
        <v>2235.9</v>
      </c>
      <c r="AE25" s="68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0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5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91" t="s">
        <v>35</v>
      </c>
      <c r="B30" s="91"/>
      <c r="C30" s="94" t="s">
        <v>36</v>
      </c>
      <c r="D30" s="94"/>
      <c r="E30" s="94"/>
      <c r="F30" s="94"/>
      <c r="G30" s="55"/>
      <c r="H30" s="93"/>
      <c r="I30" s="93"/>
      <c r="J30" s="93"/>
      <c r="K30" s="56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4"/>
      <c r="B31" s="53"/>
      <c r="C31" s="95" t="s">
        <v>34</v>
      </c>
      <c r="D31" s="95"/>
      <c r="E31" s="95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4"/>
      <c r="B32" s="53"/>
      <c r="C32" s="59"/>
      <c r="D32" s="59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91" t="s">
        <v>37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5:AE15"/>
    <mergeCell ref="F4:G4"/>
    <mergeCell ref="A8:AE8"/>
    <mergeCell ref="V4:W4"/>
    <mergeCell ref="H4:I4"/>
    <mergeCell ref="R4:S4"/>
    <mergeCell ref="T4:U4"/>
    <mergeCell ref="A33:N33"/>
    <mergeCell ref="A36:L36"/>
    <mergeCell ref="A29:L29"/>
    <mergeCell ref="H30:J30"/>
    <mergeCell ref="C30:F30"/>
    <mergeCell ref="A30:B30"/>
    <mergeCell ref="C31:E31"/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2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2022-08-08T09:46:18Z</cp:lastPrinted>
  <dcterms:created xsi:type="dcterms:W3CDTF">1996-10-08T23:32:33Z</dcterms:created>
  <dcterms:modified xsi:type="dcterms:W3CDTF">2022-08-08T09:46:41Z</dcterms:modified>
</cp:coreProperties>
</file>