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<sst xmlns="http://schemas.openxmlformats.org/spreadsheetml/2006/main" count="307" uniqueCount="78">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</sst>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  <numFmt numFmtId="190" formatCode="_-* #,##0.000\ _₽_-;\-* #,##0.000\ _₽_-;_-* &quot;-&quot;???\ _₽_-;_-@_-"/>
    <numFmt numFmtId="191" formatCode="_(* #,##0.0000_);_(* \(#,##0.0000\);_(* &quot;-&quot;??_);_(@_)"/>
    <numFmt numFmtId="192" formatCode="#,##0.000_ ;[Red]\-#,##0.000\ "/>
    <numFmt numFmtId="193" formatCode="#,##0.0\ _₽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left" wrapText="1"/>
    </xf>
    <xf numFmtId="188" fontId="5" fillId="0" borderId="10" xfId="0" applyNumberFormat="1" applyFont="1" applyFill="1" applyBorder="1" applyAlignment="1">
      <alignment horizontal="right" vertical="top" wrapText="1"/>
    </xf>
    <xf numFmtId="188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88" fontId="5" fillId="7" borderId="10" xfId="0" applyNumberFormat="1" applyFont="1" applyFill="1" applyBorder="1" applyAlignment="1">
      <alignment horizontal="left" vertical="center" wrapText="1"/>
    </xf>
    <xf numFmtId="188" fontId="4" fillId="34" borderId="10" xfId="0" applyNumberFormat="1" applyFont="1" applyFill="1" applyBorder="1" applyAlignment="1">
      <alignment horizontal="left" vertical="top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188" fontId="4" fillId="34" borderId="10" xfId="0" applyNumberFormat="1" applyFont="1" applyFill="1" applyBorder="1" applyAlignment="1">
      <alignment horizontal="left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8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6" fontId="4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vertical="center" wrapText="1"/>
      <protection/>
    </xf>
    <xf numFmtId="186" fontId="5" fillId="12" borderId="10" xfId="0" applyNumberFormat="1" applyFont="1" applyFill="1" applyBorder="1" applyAlignment="1">
      <alignment horizontal="right" vertical="center" wrapText="1"/>
    </xf>
    <xf numFmtId="186" fontId="5" fillId="12" borderId="14" xfId="0" applyNumberFormat="1" applyFont="1" applyFill="1" applyBorder="1" applyAlignment="1" applyProtection="1">
      <alignment vertical="center" wrapText="1"/>
      <protection/>
    </xf>
    <xf numFmtId="188" fontId="4" fillId="12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88" fontId="4" fillId="13" borderId="0" xfId="0" applyNumberFormat="1" applyFont="1" applyFill="1" applyBorder="1" applyAlignment="1" applyProtection="1">
      <alignment vertical="top" wrapText="1"/>
      <protection/>
    </xf>
    <xf numFmtId="188" fontId="4" fillId="13" borderId="15" xfId="0" applyNumberFormat="1" applyFont="1" applyFill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vertical="center" wrapText="1"/>
      <protection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86" fontId="5" fillId="12" borderId="10" xfId="0" applyNumberFormat="1" applyFont="1" applyFill="1" applyBorder="1" applyAlignment="1">
      <alignment horizontal="right" wrapText="1"/>
    </xf>
    <xf numFmtId="172" fontId="4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justify" vertical="top" wrapText="1"/>
    </xf>
    <xf numFmtId="188" fontId="5" fillId="33" borderId="10" xfId="0" applyNumberFormat="1" applyFont="1" applyFill="1" applyBorder="1" applyAlignment="1">
      <alignment horizontal="left" wrapText="1"/>
    </xf>
    <xf numFmtId="172" fontId="5" fillId="33" borderId="10" xfId="60" applyNumberFormat="1" applyFont="1" applyFill="1" applyBorder="1" applyAlignment="1" applyProtection="1">
      <alignment horizontal="center" vertical="center" wrapText="1"/>
      <protection/>
    </xf>
    <xf numFmtId="172" fontId="5" fillId="12" borderId="10" xfId="6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 applyProtection="1">
      <alignment vertical="center" wrapText="1"/>
      <protection/>
    </xf>
    <xf numFmtId="186" fontId="5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 applyProtection="1">
      <alignment vertical="center" wrapText="1"/>
      <protection/>
    </xf>
    <xf numFmtId="172" fontId="4" fillId="35" borderId="10" xfId="60" applyNumberFormat="1" applyFont="1" applyFill="1" applyBorder="1" applyAlignment="1" applyProtection="1">
      <alignment horizontal="center" vertical="center" wrapText="1"/>
      <protection/>
    </xf>
    <xf numFmtId="186" fontId="4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>
      <alignment horizontal="right" vertical="center" wrapText="1"/>
    </xf>
    <xf numFmtId="186" fontId="5" fillId="35" borderId="13" xfId="0" applyNumberFormat="1" applyFont="1" applyFill="1" applyBorder="1" applyAlignment="1" applyProtection="1">
      <alignment vertical="center" wrapText="1"/>
      <protection/>
    </xf>
    <xf numFmtId="186" fontId="4" fillId="35" borderId="14" xfId="0" applyNumberFormat="1" applyFont="1" applyFill="1" applyBorder="1" applyAlignment="1" applyProtection="1">
      <alignment vertical="center" wrapText="1"/>
      <protection/>
    </xf>
    <xf numFmtId="186" fontId="5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>
      <alignment horizontal="right" vertical="center" wrapText="1"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73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3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7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8" fontId="4" fillId="13" borderId="14" xfId="0" applyNumberFormat="1" applyFont="1" applyFill="1" applyBorder="1" applyAlignment="1" applyProtection="1">
      <alignment horizontal="left" vertical="top" wrapText="1"/>
      <protection/>
    </xf>
    <xf numFmtId="188" fontId="4" fillId="13" borderId="12" xfId="0" applyNumberFormat="1" applyFont="1" applyFill="1" applyBorder="1" applyAlignment="1" applyProtection="1">
      <alignment horizontal="left" vertical="top" wrapText="1"/>
      <protection/>
    </xf>
    <xf numFmtId="188" fontId="4" fillId="13" borderId="16" xfId="0" applyNumberFormat="1" applyFont="1" applyFill="1" applyBorder="1" applyAlignment="1" applyProtection="1">
      <alignment horizontal="left" vertical="top" wrapText="1"/>
      <protection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88" fontId="4" fillId="13" borderId="15" xfId="0" applyNumberFormat="1" applyFont="1" applyFill="1" applyBorder="1" applyAlignment="1" applyProtection="1">
      <alignment horizontal="left" vertical="top" wrapText="1"/>
      <protection/>
    </xf>
    <xf numFmtId="188" fontId="4" fillId="13" borderId="11" xfId="0" applyNumberFormat="1" applyFont="1" applyFill="1" applyBorder="1" applyAlignment="1" applyProtection="1">
      <alignment horizontal="left" vertical="top" wrapText="1"/>
      <protection/>
    </xf>
    <xf numFmtId="188" fontId="4" fillId="13" borderId="17" xfId="0" applyNumberFormat="1" applyFont="1" applyFill="1" applyBorder="1" applyAlignment="1" applyProtection="1">
      <alignment horizontal="left" vertical="top" wrapText="1"/>
      <protection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60" applyNumberFormat="1" applyFont="1" applyFill="1" applyBorder="1" applyAlignment="1" applyProtection="1">
      <alignment horizontal="right" vertical="center" wrapText="1"/>
      <protection/>
    </xf>
    <xf numFmtId="172" fontId="5" fillId="12" borderId="10" xfId="6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Normal="70" zoomScaleSheetLayoutView="70" workbookViewId="0" topLeftCell="A172">
      <selection activeCell="T238" sqref="T238"/>
    </sheetView>
  </sheetViews>
  <sheetFormatPr defaultColWidth="9.140625" defaultRowHeight="12.75"/>
  <cols>
    <col min="1" max="1" width="48.140625" style="2" customWidth="1"/>
    <col min="2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5" width="15.7109375" style="1" customWidth="1"/>
    <col min="16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25" t="s">
        <v>24</v>
      </c>
      <c r="W1" s="125"/>
      <c r="X1" s="125"/>
      <c r="Y1" s="125"/>
      <c r="Z1" s="125"/>
      <c r="AA1" s="125"/>
    </row>
    <row r="2" spans="22:27" ht="15" customHeight="1">
      <c r="V2" s="125" t="s">
        <v>25</v>
      </c>
      <c r="W2" s="125"/>
      <c r="X2" s="125"/>
      <c r="Y2" s="125"/>
      <c r="Z2" s="125"/>
      <c r="AA2" s="125"/>
    </row>
    <row r="3" spans="22:27" ht="15" customHeight="1">
      <c r="V3" s="125" t="s">
        <v>47</v>
      </c>
      <c r="W3" s="125"/>
      <c r="X3" s="125"/>
      <c r="Y3" s="125"/>
      <c r="Z3" s="125"/>
      <c r="AA3" s="125"/>
    </row>
    <row r="4" spans="1:27" ht="28.5" customHeight="1">
      <c r="A4" s="126" t="s">
        <v>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27" customHeight="1">
      <c r="A5" s="127" t="s">
        <v>26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"/>
      <c r="R6" s="11"/>
      <c r="S6" s="11"/>
      <c r="T6" s="11"/>
      <c r="U6" s="11"/>
      <c r="V6" s="11"/>
      <c r="W6" s="11"/>
      <c r="X6" s="136" t="s">
        <v>19</v>
      </c>
      <c r="Y6" s="136"/>
      <c r="Z6" s="136"/>
      <c r="AA6" s="136"/>
    </row>
    <row r="7" spans="1:27" s="4" customFormat="1" ht="18.75" customHeight="1">
      <c r="A7" s="145" t="s">
        <v>17</v>
      </c>
      <c r="B7" s="146" t="s">
        <v>58</v>
      </c>
      <c r="C7" s="142" t="s">
        <v>75</v>
      </c>
      <c r="D7" s="131" t="s">
        <v>0</v>
      </c>
      <c r="E7" s="132"/>
      <c r="F7" s="131" t="s">
        <v>1</v>
      </c>
      <c r="G7" s="132"/>
      <c r="H7" s="131" t="s">
        <v>2</v>
      </c>
      <c r="I7" s="132"/>
      <c r="J7" s="131" t="s">
        <v>3</v>
      </c>
      <c r="K7" s="132"/>
      <c r="L7" s="131" t="s">
        <v>4</v>
      </c>
      <c r="M7" s="132"/>
      <c r="N7" s="131" t="s">
        <v>5</v>
      </c>
      <c r="O7" s="132"/>
      <c r="P7" s="131" t="s">
        <v>6</v>
      </c>
      <c r="Q7" s="132"/>
      <c r="R7" s="131" t="s">
        <v>7</v>
      </c>
      <c r="S7" s="132"/>
      <c r="T7" s="131" t="s">
        <v>8</v>
      </c>
      <c r="U7" s="132"/>
      <c r="V7" s="131" t="s">
        <v>9</v>
      </c>
      <c r="W7" s="132"/>
      <c r="X7" s="131" t="s">
        <v>10</v>
      </c>
      <c r="Y7" s="132"/>
      <c r="Z7" s="131" t="s">
        <v>11</v>
      </c>
      <c r="AA7" s="132"/>
    </row>
    <row r="8" spans="1:27" s="6" customFormat="1" ht="63.75" customHeight="1">
      <c r="A8" s="145"/>
      <c r="B8" s="146"/>
      <c r="C8" s="143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28" t="s">
        <v>27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30"/>
    </row>
    <row r="11" spans="1:27" s="45" customFormat="1" ht="18.75" customHeight="1">
      <c r="A11" s="128" t="s">
        <v>50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60794.81</v>
      </c>
      <c r="C13" s="65">
        <f>C14+C15+C16+C17</f>
        <v>5475.92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6151.07</v>
      </c>
      <c r="G13" s="61">
        <f t="shared" si="0"/>
        <v>4152.23</v>
      </c>
      <c r="H13" s="61">
        <f t="shared" si="0"/>
        <v>6360.07</v>
      </c>
      <c r="I13" s="61">
        <f t="shared" si="0"/>
        <v>0</v>
      </c>
      <c r="J13" s="61">
        <f t="shared" si="0"/>
        <v>6017.54</v>
      </c>
      <c r="K13" s="61">
        <f t="shared" si="0"/>
        <v>0</v>
      </c>
      <c r="L13" s="61">
        <f t="shared" si="0"/>
        <v>7204.48</v>
      </c>
      <c r="M13" s="61">
        <f t="shared" si="0"/>
        <v>0</v>
      </c>
      <c r="N13" s="61">
        <f t="shared" si="0"/>
        <v>7243.02</v>
      </c>
      <c r="O13" s="61">
        <f t="shared" si="0"/>
        <v>0</v>
      </c>
      <c r="P13" s="61">
        <f t="shared" si="0"/>
        <v>6964.52</v>
      </c>
      <c r="Q13" s="61">
        <f t="shared" si="0"/>
        <v>0</v>
      </c>
      <c r="R13" s="61">
        <f t="shared" si="0"/>
        <v>2788.02</v>
      </c>
      <c r="S13" s="61">
        <f t="shared" si="0"/>
        <v>0</v>
      </c>
      <c r="T13" s="61">
        <f t="shared" si="0"/>
        <v>4221.02</v>
      </c>
      <c r="U13" s="61">
        <f t="shared" si="0"/>
        <v>0</v>
      </c>
      <c r="V13" s="61">
        <f t="shared" si="0"/>
        <v>3865.62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3862.93</v>
      </c>
      <c r="AA13" s="52">
        <f t="shared" si="0"/>
        <v>0</v>
      </c>
      <c r="AB13" s="90">
        <f aca="true" t="shared" si="1" ref="AB13:AB20">D13+F13+H13+J13+L13+N13+P13+R13+T13+V13+X13+AA13</f>
        <v>56931.87999999999</v>
      </c>
    </row>
    <row r="14" spans="1:28" s="17" customFormat="1" ht="18.75">
      <c r="A14" s="41" t="s">
        <v>15</v>
      </c>
      <c r="B14" s="66">
        <f aca="true" t="shared" si="2" ref="B14:C16">B20+B27+B33+B39+B46</f>
        <v>114.8</v>
      </c>
      <c r="C14" s="66">
        <f t="shared" si="2"/>
        <v>0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</v>
      </c>
      <c r="M14" s="66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</v>
      </c>
    </row>
    <row r="15" spans="1:28" s="17" customFormat="1" ht="18.75">
      <c r="A15" s="41" t="s">
        <v>13</v>
      </c>
      <c r="B15" s="66">
        <f t="shared" si="2"/>
        <v>519.1</v>
      </c>
      <c r="C15" s="66">
        <f t="shared" si="2"/>
        <v>0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66">
        <f t="shared" si="5"/>
        <v>0</v>
      </c>
      <c r="J15" s="66">
        <f t="shared" si="4"/>
        <v>15.700000000000001</v>
      </c>
      <c r="K15" s="66">
        <f>K21+K28+K34+K40+K47</f>
        <v>0</v>
      </c>
      <c r="L15" s="66">
        <f t="shared" si="4"/>
        <v>250</v>
      </c>
      <c r="M15" s="66">
        <f>M21+M28+M34+M40+M47</f>
        <v>0</v>
      </c>
      <c r="N15" s="66">
        <f t="shared" si="4"/>
        <v>24.8</v>
      </c>
      <c r="O15" s="66">
        <f>O21+O28+O34+O40+O47</f>
        <v>0</v>
      </c>
      <c r="P15" s="66">
        <f t="shared" si="4"/>
        <v>24.8</v>
      </c>
      <c r="Q15" s="66">
        <f>Q21+Q28+Q34+Q40+Q47</f>
        <v>0</v>
      </c>
      <c r="R15" s="66">
        <f t="shared" si="4"/>
        <v>24.8</v>
      </c>
      <c r="S15" s="66">
        <f>S21+S28+S34+S40+S47</f>
        <v>0</v>
      </c>
      <c r="T15" s="66">
        <f t="shared" si="4"/>
        <v>92</v>
      </c>
      <c r="U15" s="66">
        <f>U21+U28+U34+U40+U47</f>
        <v>0</v>
      </c>
      <c r="V15" s="66">
        <f t="shared" si="4"/>
        <v>24.8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481.70000000000005</v>
      </c>
    </row>
    <row r="16" spans="1:28" s="17" customFormat="1" ht="18.75">
      <c r="A16" s="41" t="s">
        <v>14</v>
      </c>
      <c r="B16" s="66">
        <f t="shared" si="2"/>
        <v>60160.909999999996</v>
      </c>
      <c r="C16" s="66">
        <f t="shared" si="2"/>
        <v>5475.92</v>
      </c>
      <c r="D16" s="66">
        <f>D22+D29+D35+D41+D48</f>
        <v>2339.5</v>
      </c>
      <c r="E16" s="66">
        <f>E22+E29+E35+E41+E48</f>
        <v>1337.01</v>
      </c>
      <c r="F16" s="66">
        <f>F22+F29+F35+F41+F48</f>
        <v>6151.07</v>
      </c>
      <c r="G16" s="66">
        <f t="shared" si="5"/>
        <v>4152.23</v>
      </c>
      <c r="H16" s="66">
        <f t="shared" si="5"/>
        <v>6360.07</v>
      </c>
      <c r="I16" s="66">
        <f t="shared" si="5"/>
        <v>0</v>
      </c>
      <c r="J16" s="66">
        <f>J22+J29+J35+J41+J48</f>
        <v>6001.84</v>
      </c>
      <c r="K16" s="66">
        <f>K22+K29+K35+K41+K48</f>
        <v>0</v>
      </c>
      <c r="L16" s="66">
        <f>L22+L29+L35+L41+L48</f>
        <v>6839.679999999999</v>
      </c>
      <c r="M16" s="66">
        <f>M22+M29+M35+M41+M48</f>
        <v>0</v>
      </c>
      <c r="N16" s="66">
        <f>N22+N29+N35+N41+N48</f>
        <v>7218.22</v>
      </c>
      <c r="O16" s="66">
        <f>O22+O29+O35+O41+O48</f>
        <v>0</v>
      </c>
      <c r="P16" s="66">
        <f>P22+P29+P35+P41+P48</f>
        <v>6939.72</v>
      </c>
      <c r="Q16" s="66">
        <f>Q22+Q29+Q35+Q41+Q48</f>
        <v>0</v>
      </c>
      <c r="R16" s="66">
        <f>R22+R29+R35+R41+R48</f>
        <v>2763.22</v>
      </c>
      <c r="S16" s="66">
        <f>S22+S29+S35+S41+S48</f>
        <v>0</v>
      </c>
      <c r="T16" s="66">
        <f>T22+T29+T35+T41+T48</f>
        <v>4129.02</v>
      </c>
      <c r="U16" s="66">
        <f>U22+U29+U35+U41+U48</f>
        <v>0</v>
      </c>
      <c r="V16" s="66">
        <f>V22+V29+V35+V41+V48</f>
        <v>3840.8199999999997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3825.5299999999997</v>
      </c>
      <c r="AA16" s="70">
        <f t="shared" si="6"/>
        <v>0</v>
      </c>
      <c r="AB16" s="90">
        <f t="shared" si="1"/>
        <v>56335.38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66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6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66">
        <f>Q4+Q30+Q36+Q43</f>
        <v>0</v>
      </c>
      <c r="R17" s="66">
        <f t="shared" si="7"/>
        <v>0</v>
      </c>
      <c r="S17" s="66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0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0</v>
      </c>
      <c r="J19" s="52">
        <f t="shared" si="8"/>
        <v>0</v>
      </c>
      <c r="K19" s="52"/>
      <c r="L19" s="52">
        <f t="shared" si="8"/>
        <v>319</v>
      </c>
      <c r="M19" s="52">
        <f>M20+M21+M22</f>
        <v>0</v>
      </c>
      <c r="N19" s="52">
        <f t="shared" si="8"/>
        <v>257.5</v>
      </c>
      <c r="O19" s="52">
        <f>O20+O21+O22</f>
        <v>0</v>
      </c>
      <c r="P19" s="52">
        <f t="shared" si="8"/>
        <v>0</v>
      </c>
      <c r="Q19" s="52"/>
      <c r="R19" s="52">
        <f t="shared" si="8"/>
        <v>0</v>
      </c>
      <c r="S19" s="52"/>
      <c r="T19" s="52">
        <f t="shared" si="8"/>
        <v>0</v>
      </c>
      <c r="U19" s="52"/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</v>
      </c>
      <c r="C20" s="70">
        <f>E20+G20+I20+K20+M20+O20+Q20+S20+U20+W20+Y20+AA20</f>
        <v>0</v>
      </c>
      <c r="D20" s="55"/>
      <c r="E20" s="55"/>
      <c r="F20" s="57"/>
      <c r="G20" s="57"/>
      <c r="H20" s="57"/>
      <c r="I20" s="57"/>
      <c r="J20" s="57"/>
      <c r="K20" s="57"/>
      <c r="L20" s="147">
        <v>114.8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</v>
      </c>
    </row>
    <row r="21" spans="1:28" s="9" customFormat="1" ht="18.75">
      <c r="A21" s="23" t="s">
        <v>13</v>
      </c>
      <c r="B21" s="70">
        <f>F21+H21+J21+L21+N21+P21+R21+T21+V21+X21+Z21+D21</f>
        <v>140.4</v>
      </c>
      <c r="C21" s="70">
        <f>E21+G21+I21+K21+M21+O21+Q21+S21+U21+W21+Y21+AA21</f>
        <v>0</v>
      </c>
      <c r="D21" s="20"/>
      <c r="E21" s="20"/>
      <c r="F21" s="93"/>
      <c r="G21" s="93"/>
      <c r="H21" s="93"/>
      <c r="I21" s="93"/>
      <c r="J21" s="94"/>
      <c r="K21" s="94"/>
      <c r="L21" s="148">
        <v>140.4</v>
      </c>
      <c r="M21" s="99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140.4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0</v>
      </c>
      <c r="D22" s="20"/>
      <c r="E22" s="20"/>
      <c r="F22" s="99">
        <v>200</v>
      </c>
      <c r="G22" s="124">
        <v>0</v>
      </c>
      <c r="H22" s="99">
        <v>250</v>
      </c>
      <c r="I22" s="99"/>
      <c r="J22" s="99"/>
      <c r="K22" s="99"/>
      <c r="L22" s="148">
        <v>63.8</v>
      </c>
      <c r="M22" s="99"/>
      <c r="N22" s="99">
        <v>257.5</v>
      </c>
      <c r="O22" s="99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12"/>
      <c r="AA22" s="103"/>
      <c r="AB22" s="90">
        <f>SUM(D22:AA22)</f>
        <v>771.3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0</v>
      </c>
      <c r="D23" s="50"/>
      <c r="E23" s="50"/>
      <c r="F23" s="100"/>
      <c r="G23" s="100"/>
      <c r="H23" s="100"/>
      <c r="I23" s="100"/>
      <c r="J23" s="100"/>
      <c r="K23" s="100"/>
      <c r="L23" s="149">
        <v>63.8</v>
      </c>
      <c r="M23" s="100"/>
      <c r="N23" s="100"/>
      <c r="O23" s="100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63.8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44.45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0</v>
      </c>
      <c r="J26" s="52">
        <f t="shared" si="10"/>
        <v>0</v>
      </c>
      <c r="K26" s="52"/>
      <c r="L26" s="52">
        <f t="shared" si="10"/>
        <v>0</v>
      </c>
      <c r="M26" s="52"/>
      <c r="N26" s="52">
        <f t="shared" si="10"/>
        <v>0</v>
      </c>
      <c r="O26" s="52"/>
      <c r="P26" s="52">
        <f t="shared" si="10"/>
        <v>0</v>
      </c>
      <c r="Q26" s="52"/>
      <c r="R26" s="52">
        <f t="shared" si="10"/>
        <v>0</v>
      </c>
      <c r="S26" s="52"/>
      <c r="T26" s="52">
        <f t="shared" si="10"/>
        <v>0</v>
      </c>
      <c r="U26" s="52"/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44.45</v>
      </c>
      <c r="D29" s="55"/>
      <c r="E29" s="55"/>
      <c r="F29" s="55">
        <v>44.45</v>
      </c>
      <c r="G29" s="55">
        <v>44.45</v>
      </c>
      <c r="H29" s="55">
        <v>100.15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59150.2</v>
      </c>
      <c r="C32" s="69">
        <f>C33+C34+C35+C36</f>
        <v>5431.47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0</v>
      </c>
      <c r="J32" s="52">
        <f>J34+J35+J36</f>
        <v>5992</v>
      </c>
      <c r="K32" s="52">
        <f>K35+K36</f>
        <v>0</v>
      </c>
      <c r="L32" s="52">
        <f>L34+L35+L36</f>
        <v>6753.4</v>
      </c>
      <c r="M32" s="52">
        <f>M35+M36</f>
        <v>0</v>
      </c>
      <c r="N32" s="52">
        <f>N33+N34+N35+N36</f>
        <v>6959.5</v>
      </c>
      <c r="O32" s="52">
        <f>O35+O36</f>
        <v>0</v>
      </c>
      <c r="P32" s="52">
        <f>P34+P35+P33+P36</f>
        <v>6938.5</v>
      </c>
      <c r="Q32" s="52">
        <f>Q35+Q36</f>
        <v>0</v>
      </c>
      <c r="R32" s="52">
        <f>R34+R35+R36</f>
        <v>2762</v>
      </c>
      <c r="S32" s="52">
        <f>S35+S36</f>
        <v>0</v>
      </c>
      <c r="T32" s="52">
        <f>T34+T35+T36</f>
        <v>4111</v>
      </c>
      <c r="U32" s="52">
        <f>U35+U36</f>
        <v>0</v>
      </c>
      <c r="V32" s="52">
        <f>V34+V35+V36</f>
        <v>3839.6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3823.6</v>
      </c>
      <c r="AA32" s="52">
        <f>AA34+AA35+AA36</f>
        <v>0</v>
      </c>
      <c r="AB32" s="90">
        <f t="shared" si="9"/>
        <v>55326.6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59150.2</v>
      </c>
      <c r="C35" s="70">
        <f>E35+G35+I35+K35+M35+O35+Q35+S35+U35+W35+Y35+AA35</f>
        <v>5431.47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/>
      <c r="J35" s="55">
        <v>5992</v>
      </c>
      <c r="K35" s="55"/>
      <c r="L35" s="55">
        <v>6753.4</v>
      </c>
      <c r="M35" s="55"/>
      <c r="N35" s="55">
        <v>6959.5</v>
      </c>
      <c r="O35" s="55"/>
      <c r="P35" s="55">
        <v>6938.5</v>
      </c>
      <c r="Q35" s="55"/>
      <c r="R35" s="55">
        <v>2762</v>
      </c>
      <c r="S35" s="55"/>
      <c r="T35" s="55">
        <v>4111</v>
      </c>
      <c r="U35" s="55"/>
      <c r="V35" s="55">
        <v>3839.6</v>
      </c>
      <c r="W35" s="55"/>
      <c r="X35" s="55">
        <v>3751</v>
      </c>
      <c r="Y35" s="55"/>
      <c r="Z35" s="111">
        <v>3823.6</v>
      </c>
      <c r="AA35" s="55">
        <v>0</v>
      </c>
      <c r="AB35" s="90">
        <f t="shared" si="9"/>
        <v>55326.6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0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0</v>
      </c>
      <c r="J38" s="69">
        <f>J40+J41+J39+J43</f>
        <v>12.22</v>
      </c>
      <c r="K38" s="69">
        <f>K39+K40+K41+K43</f>
        <v>0</v>
      </c>
      <c r="L38" s="69">
        <f>L40+L41+L39+L43</f>
        <v>82.7</v>
      </c>
      <c r="M38" s="69">
        <f>M39+M40+M41+M43</f>
        <v>0</v>
      </c>
      <c r="N38" s="69">
        <f>N40+N41+N39+N43</f>
        <v>12.7</v>
      </c>
      <c r="O38" s="69">
        <f>O39+O40+O41+O43</f>
        <v>0</v>
      </c>
      <c r="P38" s="69">
        <f>P40+P41+P39+P43</f>
        <v>12.7</v>
      </c>
      <c r="Q38" s="69">
        <f>Q39+Q40+Q41+Q43</f>
        <v>0</v>
      </c>
      <c r="R38" s="69">
        <f>R40+R41+R39+R43</f>
        <v>12.7</v>
      </c>
      <c r="S38" s="69">
        <f>S39+S40+S41+S43</f>
        <v>0</v>
      </c>
      <c r="T38" s="69">
        <f>T40+T41+T39+T43</f>
        <v>96.7</v>
      </c>
      <c r="U38" s="69">
        <f>U39+U40+U41+U43</f>
        <v>0</v>
      </c>
      <c r="V38" s="69">
        <f>V40+V41+V39+V43</f>
        <v>12.7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0</v>
      </c>
      <c r="D40" s="55"/>
      <c r="E40" s="55"/>
      <c r="F40" s="55"/>
      <c r="G40" s="55"/>
      <c r="H40" s="55"/>
      <c r="I40" s="55"/>
      <c r="J40" s="55">
        <v>2.9</v>
      </c>
      <c r="K40" s="55"/>
      <c r="L40" s="55">
        <v>68</v>
      </c>
      <c r="M40" s="55"/>
      <c r="N40" s="55">
        <v>12</v>
      </c>
      <c r="O40" s="55"/>
      <c r="P40" s="55">
        <v>12</v>
      </c>
      <c r="Q40" s="55"/>
      <c r="R40" s="55">
        <v>12</v>
      </c>
      <c r="S40" s="55"/>
      <c r="T40" s="55">
        <v>79.2</v>
      </c>
      <c r="U40" s="55"/>
      <c r="V40" s="55">
        <v>12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0</v>
      </c>
      <c r="D41" s="55"/>
      <c r="E41" s="55"/>
      <c r="F41" s="55"/>
      <c r="G41" s="55"/>
      <c r="H41" s="55">
        <v>9.8</v>
      </c>
      <c r="I41" s="55"/>
      <c r="J41" s="55">
        <v>9.32</v>
      </c>
      <c r="K41" s="55"/>
      <c r="L41" s="55">
        <v>14.7</v>
      </c>
      <c r="M41" s="55"/>
      <c r="N41" s="55">
        <v>0.7</v>
      </c>
      <c r="O41" s="55"/>
      <c r="P41" s="55">
        <v>0.7</v>
      </c>
      <c r="Q41" s="55"/>
      <c r="R41" s="55">
        <v>0.7</v>
      </c>
      <c r="S41" s="55"/>
      <c r="T41" s="55">
        <v>17.5</v>
      </c>
      <c r="U41" s="55"/>
      <c r="V41" s="55">
        <v>0.7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0</v>
      </c>
      <c r="D42" s="85"/>
      <c r="E42" s="85"/>
      <c r="F42" s="84"/>
      <c r="G42" s="84"/>
      <c r="H42" s="84">
        <v>9.8</v>
      </c>
      <c r="I42" s="84"/>
      <c r="J42" s="84">
        <v>9.32</v>
      </c>
      <c r="K42" s="84"/>
      <c r="L42" s="84">
        <v>14.7</v>
      </c>
      <c r="M42" s="84"/>
      <c r="N42" s="84">
        <v>0.7</v>
      </c>
      <c r="O42" s="84"/>
      <c r="P42" s="84">
        <v>0.7</v>
      </c>
      <c r="Q42" s="84"/>
      <c r="R42" s="84">
        <v>0.7</v>
      </c>
      <c r="S42" s="84"/>
      <c r="T42" s="84">
        <v>0.7</v>
      </c>
      <c r="U42" s="84"/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195.89000000000001</v>
      </c>
      <c r="C45" s="69">
        <f>C46+C47+C48+C49</f>
        <v>0</v>
      </c>
      <c r="D45" s="69">
        <f>D47+D48+D46</f>
        <v>0</v>
      </c>
      <c r="E45" s="69"/>
      <c r="F45" s="69">
        <f>F47+F48+F46</f>
        <v>13.32</v>
      </c>
      <c r="G45" s="69">
        <f>G46+G47+G48</f>
        <v>13.32</v>
      </c>
      <c r="H45" s="69">
        <f>H47+H48+H46</f>
        <v>13.32</v>
      </c>
      <c r="I45" s="69">
        <f>I46+I47+I48</f>
        <v>0</v>
      </c>
      <c r="J45" s="69">
        <f>J47+J48+J46</f>
        <v>13.32</v>
      </c>
      <c r="K45" s="69">
        <f>K46+K47+K48</f>
        <v>0</v>
      </c>
      <c r="L45" s="69">
        <f>L47+L48+L46</f>
        <v>49.38</v>
      </c>
      <c r="M45" s="69">
        <f>M46+M47+M48</f>
        <v>0</v>
      </c>
      <c r="N45" s="69">
        <f>N47+N48+N46</f>
        <v>13.32</v>
      </c>
      <c r="O45" s="69">
        <f>O46+O47+O48</f>
        <v>0</v>
      </c>
      <c r="P45" s="69">
        <f>P46+P47+P48</f>
        <v>13.32</v>
      </c>
      <c r="Q45" s="69">
        <f>Q46+Q47+Q48</f>
        <v>0</v>
      </c>
      <c r="R45" s="69">
        <f>R47+R48+R46</f>
        <v>13.32</v>
      </c>
      <c r="S45" s="69">
        <f>S46+S47+S48</f>
        <v>0</v>
      </c>
      <c r="T45" s="69">
        <f>T47+T48+T46</f>
        <v>13.32</v>
      </c>
      <c r="U45" s="69">
        <f>U46+U47+U48</f>
        <v>0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169.25999999999996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/>
      <c r="L47" s="55">
        <v>41.6</v>
      </c>
      <c r="M47" s="55"/>
      <c r="N47" s="55">
        <v>12.8</v>
      </c>
      <c r="O47" s="55"/>
      <c r="P47" s="55">
        <v>12.8</v>
      </c>
      <c r="Q47" s="55"/>
      <c r="R47" s="55">
        <v>12.8</v>
      </c>
      <c r="S47" s="55"/>
      <c r="T47" s="55">
        <v>12.8</v>
      </c>
      <c r="U47" s="55"/>
      <c r="V47" s="55">
        <v>12.8</v>
      </c>
      <c r="W47" s="55"/>
      <c r="X47" s="55">
        <v>12.8</v>
      </c>
      <c r="Y47" s="55"/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39.29000000000001</v>
      </c>
      <c r="C48" s="70"/>
      <c r="D48" s="55"/>
      <c r="E48" s="55"/>
      <c r="F48" s="55">
        <v>13.32</v>
      </c>
      <c r="G48" s="55">
        <v>13.32</v>
      </c>
      <c r="H48" s="55">
        <v>13.32</v>
      </c>
      <c r="I48" s="55"/>
      <c r="J48" s="55">
        <v>0.52</v>
      </c>
      <c r="K48" s="55"/>
      <c r="L48" s="55">
        <v>7.78</v>
      </c>
      <c r="M48" s="55"/>
      <c r="N48" s="55">
        <v>0.52</v>
      </c>
      <c r="O48" s="55"/>
      <c r="P48" s="55">
        <v>0.52</v>
      </c>
      <c r="Q48" s="55"/>
      <c r="R48" s="55">
        <v>0.52</v>
      </c>
      <c r="S48" s="55"/>
      <c r="T48" s="55">
        <v>0.52</v>
      </c>
      <c r="U48" s="55"/>
      <c r="V48" s="55">
        <v>0.52</v>
      </c>
      <c r="W48" s="55"/>
      <c r="X48" s="55">
        <v>0.52</v>
      </c>
      <c r="Y48" s="55"/>
      <c r="Z48" s="111">
        <v>1.23</v>
      </c>
      <c r="AA48" s="55">
        <v>0</v>
      </c>
      <c r="AB48" s="90">
        <f t="shared" si="11"/>
        <v>38.06000000000002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59651.498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61">
        <f>I52+I53+I54+I55</f>
        <v>0</v>
      </c>
      <c r="J51" s="61">
        <f>J53+J54+J52</f>
        <v>6137</v>
      </c>
      <c r="K51" s="61">
        <f>K52+K53+K54+K55</f>
        <v>0</v>
      </c>
      <c r="L51" s="61">
        <f>L53+L54+L52+L55</f>
        <v>6158.7</v>
      </c>
      <c r="M51" s="61">
        <f>M52+M53+M54+M55</f>
        <v>0</v>
      </c>
      <c r="N51" s="61">
        <f>N53+N54+N52+N55</f>
        <v>5928.9</v>
      </c>
      <c r="O51" s="61">
        <f>O52+O53+O54+O55</f>
        <v>0</v>
      </c>
      <c r="P51" s="61">
        <f>P53+P54+P52+P55</f>
        <v>6427.3</v>
      </c>
      <c r="Q51" s="61">
        <f>Q52+Q53+Q54+Q55</f>
        <v>0</v>
      </c>
      <c r="R51" s="61">
        <f>R53+R54+R52+R55</f>
        <v>5204.2</v>
      </c>
      <c r="S51" s="61">
        <f>S52+S53+S54+S55</f>
        <v>0</v>
      </c>
      <c r="T51" s="61">
        <f>T53+T54+T52+T55</f>
        <v>4310.2</v>
      </c>
      <c r="U51" s="61">
        <f>U52+U53+U54+U55</f>
        <v>0</v>
      </c>
      <c r="V51" s="61">
        <f>V53+V54+V52+V55</f>
        <v>4634.228</v>
      </c>
      <c r="W51" s="61">
        <f>W52+W53+W54+W55</f>
        <v>0</v>
      </c>
      <c r="X51" s="61">
        <f>X53+X54+X52+X55</f>
        <v>3975.5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56508.828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9"/>
      <c r="J52" s="59">
        <f t="shared" si="12"/>
        <v>0</v>
      </c>
      <c r="K52" s="59"/>
      <c r="L52" s="59">
        <f t="shared" si="12"/>
        <v>0</v>
      </c>
      <c r="M52" s="59"/>
      <c r="N52" s="59">
        <f t="shared" si="12"/>
        <v>0</v>
      </c>
      <c r="O52" s="59"/>
      <c r="P52" s="59">
        <f t="shared" si="12"/>
        <v>0</v>
      </c>
      <c r="Q52" s="59"/>
      <c r="R52" s="59">
        <f t="shared" si="12"/>
        <v>0</v>
      </c>
      <c r="S52" s="59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9"/>
      <c r="J53" s="59">
        <f t="shared" si="13"/>
        <v>0</v>
      </c>
      <c r="K53" s="59"/>
      <c r="L53" s="59">
        <f t="shared" si="13"/>
        <v>0</v>
      </c>
      <c r="M53" s="59"/>
      <c r="N53" s="59">
        <f t="shared" si="13"/>
        <v>0</v>
      </c>
      <c r="O53" s="59"/>
      <c r="P53" s="59">
        <f t="shared" si="13"/>
        <v>0</v>
      </c>
      <c r="Q53" s="59"/>
      <c r="R53" s="59">
        <f t="shared" si="13"/>
        <v>0</v>
      </c>
      <c r="S53" s="59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59651.498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9">
        <f t="shared" si="14"/>
        <v>0</v>
      </c>
      <c r="J54" s="59">
        <f t="shared" si="14"/>
        <v>6137</v>
      </c>
      <c r="K54" s="59">
        <f t="shared" si="14"/>
        <v>0</v>
      </c>
      <c r="L54" s="59">
        <f t="shared" si="14"/>
        <v>6158.7</v>
      </c>
      <c r="M54" s="59">
        <f t="shared" si="14"/>
        <v>0</v>
      </c>
      <c r="N54" s="59">
        <f t="shared" si="14"/>
        <v>5928.9</v>
      </c>
      <c r="O54" s="59">
        <f t="shared" si="14"/>
        <v>0</v>
      </c>
      <c r="P54" s="59">
        <f t="shared" si="14"/>
        <v>6427.3</v>
      </c>
      <c r="Q54" s="59">
        <f t="shared" si="14"/>
        <v>0</v>
      </c>
      <c r="R54" s="59">
        <f t="shared" si="14"/>
        <v>5204.2</v>
      </c>
      <c r="S54" s="59">
        <f t="shared" si="14"/>
        <v>0</v>
      </c>
      <c r="T54" s="59">
        <f t="shared" si="14"/>
        <v>4310.2</v>
      </c>
      <c r="U54" s="59">
        <f t="shared" si="14"/>
        <v>0</v>
      </c>
      <c r="V54" s="59">
        <f t="shared" si="14"/>
        <v>4634.228</v>
      </c>
      <c r="W54" s="59">
        <f t="shared" si="14"/>
        <v>0</v>
      </c>
      <c r="X54" s="59">
        <f t="shared" si="14"/>
        <v>3975.5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56508.828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9"/>
      <c r="J55" s="59">
        <f t="shared" si="15"/>
        <v>0</v>
      </c>
      <c r="K55" s="59"/>
      <c r="L55" s="59">
        <f t="shared" si="15"/>
        <v>0</v>
      </c>
      <c r="M55" s="59"/>
      <c r="N55" s="59">
        <f t="shared" si="15"/>
        <v>0</v>
      </c>
      <c r="O55" s="59"/>
      <c r="P55" s="59">
        <f t="shared" si="15"/>
        <v>0</v>
      </c>
      <c r="Q55" s="59"/>
      <c r="R55" s="59">
        <f t="shared" si="15"/>
        <v>0</v>
      </c>
      <c r="S55" s="59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68"/>
      <c r="J57" s="68">
        <f>J58+J59+J60</f>
        <v>0</v>
      </c>
      <c r="K57" s="68"/>
      <c r="L57" s="68">
        <f>L58+L59+L60</f>
        <v>0</v>
      </c>
      <c r="M57" s="68"/>
      <c r="N57" s="68">
        <f>N58+N59+N60</f>
        <v>0</v>
      </c>
      <c r="O57" s="68"/>
      <c r="P57" s="68">
        <f>P58+P59+P60</f>
        <v>0</v>
      </c>
      <c r="Q57" s="68"/>
      <c r="R57" s="68">
        <f>R58+R59+R60+R61</f>
        <v>314.7</v>
      </c>
      <c r="S57" s="68">
        <f>S58+S59+S60+S61</f>
        <v>0</v>
      </c>
      <c r="T57" s="68">
        <f>T58+T59+T60</f>
        <v>0</v>
      </c>
      <c r="U57" s="68"/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v>314.7</v>
      </c>
      <c r="S60" s="55"/>
      <c r="T60" s="55"/>
      <c r="U60" s="55"/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52">
        <f>M64+M65+M66+M67</f>
        <v>0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/>
      <c r="T63" s="52">
        <f>T64+T65+T66</f>
        <v>0</v>
      </c>
      <c r="U63" s="52"/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0</v>
      </c>
      <c r="J69" s="52">
        <f>J70+J71+J72+J73</f>
        <v>232</v>
      </c>
      <c r="K69" s="52">
        <f>K70+K71+K72+K73</f>
        <v>0</v>
      </c>
      <c r="L69" s="52">
        <f>L70+L71+L72</f>
        <v>0</v>
      </c>
      <c r="M69" s="52"/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0</v>
      </c>
      <c r="T69" s="52">
        <f>T70+T71+T72</f>
        <v>0</v>
      </c>
      <c r="U69" s="52"/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/>
      <c r="J72" s="55">
        <v>232</v>
      </c>
      <c r="K72" s="55"/>
      <c r="L72" s="55"/>
      <c r="M72" s="55"/>
      <c r="N72" s="55"/>
      <c r="O72" s="55"/>
      <c r="P72" s="55"/>
      <c r="Q72" s="55"/>
      <c r="R72" s="55">
        <v>87</v>
      </c>
      <c r="S72" s="55"/>
      <c r="T72" s="55"/>
      <c r="U72" s="55"/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0</v>
      </c>
      <c r="L75" s="52">
        <f>L76+L77+L78</f>
        <v>0</v>
      </c>
      <c r="M75" s="52"/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/>
      <c r="T75" s="52">
        <f>T76+T77+T78</f>
        <v>0</v>
      </c>
      <c r="U75" s="52"/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58326.998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0</v>
      </c>
      <c r="J81" s="52">
        <f t="shared" si="17"/>
        <v>5460.2</v>
      </c>
      <c r="K81" s="52">
        <f t="shared" si="17"/>
        <v>0</v>
      </c>
      <c r="L81" s="52">
        <f t="shared" si="17"/>
        <v>6093.7</v>
      </c>
      <c r="M81" s="52">
        <f t="shared" si="17"/>
        <v>0</v>
      </c>
      <c r="N81" s="52">
        <f t="shared" si="17"/>
        <v>5928.9</v>
      </c>
      <c r="O81" s="52">
        <f t="shared" si="17"/>
        <v>0</v>
      </c>
      <c r="P81" s="52">
        <f t="shared" si="17"/>
        <v>6427.3</v>
      </c>
      <c r="Q81" s="52">
        <f t="shared" si="17"/>
        <v>0</v>
      </c>
      <c r="R81" s="52">
        <f t="shared" si="17"/>
        <v>4802.5</v>
      </c>
      <c r="S81" s="52">
        <f t="shared" si="17"/>
        <v>0</v>
      </c>
      <c r="T81" s="52">
        <f t="shared" si="17"/>
        <v>4310.2</v>
      </c>
      <c r="U81" s="52">
        <f>U82+U84+U83+U85</f>
        <v>0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3975.5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D81+F81+H81+J81+L81+N81+P81+R81+T81+V81+X81+AA81</f>
        <v>55184.328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58326.998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/>
      <c r="J84" s="55">
        <v>5460.2</v>
      </c>
      <c r="K84" s="55"/>
      <c r="L84" s="55">
        <v>6093.7</v>
      </c>
      <c r="M84" s="55"/>
      <c r="N84" s="55">
        <v>5928.9</v>
      </c>
      <c r="O84" s="55"/>
      <c r="P84" s="55">
        <v>6427.3</v>
      </c>
      <c r="Q84" s="55"/>
      <c r="R84" s="55">
        <v>4802.5</v>
      </c>
      <c r="S84" s="55"/>
      <c r="T84" s="55">
        <v>4310.2</v>
      </c>
      <c r="U84" s="55"/>
      <c r="V84" s="55">
        <v>4634.228</v>
      </c>
      <c r="W84" s="55"/>
      <c r="X84" s="55">
        <v>3975.5</v>
      </c>
      <c r="Y84" s="55"/>
      <c r="Z84" s="111">
        <v>3142.67</v>
      </c>
      <c r="AA84" s="55">
        <v>0</v>
      </c>
      <c r="AB84" s="90">
        <f t="shared" si="16"/>
        <v>55184.328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14292.3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5">
        <f>I88+I89+I90+I91</f>
        <v>0</v>
      </c>
      <c r="J87" s="65">
        <f>J89+J90+J88+J91</f>
        <v>991.4</v>
      </c>
      <c r="K87" s="65">
        <f>K88+K89+K90+K91</f>
        <v>0</v>
      </c>
      <c r="L87" s="65">
        <f>L89+L90+L88+L91</f>
        <v>0</v>
      </c>
      <c r="M87" s="65">
        <f>M88+M89+M90+M91</f>
        <v>0</v>
      </c>
      <c r="N87" s="65">
        <f>N89+N90+N88+N91</f>
        <v>0</v>
      </c>
      <c r="O87" s="65">
        <f>O88+O89+O90+O91</f>
        <v>0</v>
      </c>
      <c r="P87" s="65">
        <f>P89+P90+P88+P91</f>
        <v>0</v>
      </c>
      <c r="Q87" s="65">
        <f>Q88+Q89+Q90+Q91</f>
        <v>0</v>
      </c>
      <c r="R87" s="65">
        <f>R89+R90+R88+R91</f>
        <v>30</v>
      </c>
      <c r="S87" s="65">
        <f>S88+S89+S90+S91</f>
        <v>0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10867.8</v>
      </c>
      <c r="Y87" s="65">
        <f>Y88+Y89+Y90+Y91</f>
        <v>0</v>
      </c>
      <c r="Z87" s="113">
        <f>Z88+Z89+Z90+Z91</f>
        <v>199.24</v>
      </c>
      <c r="AA87" s="69">
        <f>AA89+AA90+AA88+AA91</f>
        <v>0</v>
      </c>
      <c r="AB87" s="90">
        <f t="shared" si="16"/>
        <v>13753.06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66"/>
      <c r="J88" s="66">
        <f t="shared" si="19"/>
        <v>0</v>
      </c>
      <c r="K88" s="66"/>
      <c r="L88" s="66">
        <f t="shared" si="19"/>
        <v>0</v>
      </c>
      <c r="M88" s="66"/>
      <c r="N88" s="66">
        <f t="shared" si="19"/>
        <v>0</v>
      </c>
      <c r="O88" s="66"/>
      <c r="P88" s="66">
        <f t="shared" si="19"/>
        <v>0</v>
      </c>
      <c r="Q88" s="66"/>
      <c r="R88" s="66">
        <f t="shared" si="19"/>
        <v>0</v>
      </c>
      <c r="S88" s="66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66"/>
      <c r="J89" s="66">
        <f t="shared" si="20"/>
        <v>0</v>
      </c>
      <c r="K89" s="66"/>
      <c r="L89" s="66">
        <f t="shared" si="20"/>
        <v>0</v>
      </c>
      <c r="M89" s="66"/>
      <c r="N89" s="66">
        <f t="shared" si="20"/>
        <v>0</v>
      </c>
      <c r="O89" s="66"/>
      <c r="P89" s="66">
        <f t="shared" si="20"/>
        <v>0</v>
      </c>
      <c r="Q89" s="66"/>
      <c r="R89" s="66">
        <f t="shared" si="20"/>
        <v>0</v>
      </c>
      <c r="S89" s="66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13952.3</v>
      </c>
      <c r="C90" s="66"/>
      <c r="D90" s="66">
        <f>D96+D103+D109</f>
        <v>243.85</v>
      </c>
      <c r="E90" s="66">
        <f>E96+E103+E109</f>
        <v>243.85</v>
      </c>
      <c r="F90" s="66">
        <f>F96+F103+F109</f>
        <v>547.525</v>
      </c>
      <c r="G90" s="66">
        <f>G96+G103+G109</f>
        <v>162.525</v>
      </c>
      <c r="H90" s="66">
        <f>H96+H103+H109</f>
        <v>816.5</v>
      </c>
      <c r="I90" s="66">
        <f>II96+I103+I109</f>
        <v>0</v>
      </c>
      <c r="J90" s="66">
        <f aca="true" t="shared" si="21" ref="J90:AA90">J96+J103+J109</f>
        <v>991.4</v>
      </c>
      <c r="K90" s="66">
        <f t="shared" si="21"/>
        <v>0</v>
      </c>
      <c r="L90" s="66">
        <f t="shared" si="21"/>
        <v>0</v>
      </c>
      <c r="M90" s="66">
        <f t="shared" si="21"/>
        <v>0</v>
      </c>
      <c r="N90" s="66">
        <f t="shared" si="21"/>
        <v>0</v>
      </c>
      <c r="O90" s="66">
        <f t="shared" si="21"/>
        <v>0</v>
      </c>
      <c r="P90" s="66">
        <f t="shared" si="21"/>
        <v>0</v>
      </c>
      <c r="Q90" s="66">
        <f t="shared" si="21"/>
        <v>0</v>
      </c>
      <c r="R90" s="66">
        <f t="shared" si="21"/>
        <v>30</v>
      </c>
      <c r="S90" s="66">
        <f t="shared" si="21"/>
        <v>0</v>
      </c>
      <c r="T90" s="66">
        <f t="shared" si="21"/>
        <v>27.525</v>
      </c>
      <c r="U90" s="66">
        <f t="shared" si="21"/>
        <v>0</v>
      </c>
      <c r="V90" s="66">
        <f t="shared" si="21"/>
        <v>228.46</v>
      </c>
      <c r="W90" s="66">
        <f t="shared" si="21"/>
        <v>0</v>
      </c>
      <c r="X90" s="66">
        <f t="shared" si="21"/>
        <v>10867.8</v>
      </c>
      <c r="Y90" s="66">
        <f t="shared" si="21"/>
        <v>0</v>
      </c>
      <c r="Z90" s="110">
        <f t="shared" si="21"/>
        <v>199.24</v>
      </c>
      <c r="AA90" s="70">
        <f t="shared" si="21"/>
        <v>0</v>
      </c>
      <c r="AB90" s="90">
        <f t="shared" si="16"/>
        <v>13753.06</v>
      </c>
    </row>
    <row r="91" spans="1:28" s="17" customFormat="1" ht="18.75" customHeight="1">
      <c r="A91" s="24" t="s">
        <v>41</v>
      </c>
      <c r="B91" s="73">
        <f>B97+B122+B104+B110</f>
        <v>340</v>
      </c>
      <c r="C91" s="72"/>
      <c r="D91" s="72">
        <f aca="true" t="shared" si="22" ref="B91:AA91">D97+D122</f>
        <v>0</v>
      </c>
      <c r="E91" s="72"/>
      <c r="F91" s="72">
        <f t="shared" si="22"/>
        <v>0</v>
      </c>
      <c r="G91" s="72"/>
      <c r="H91" s="72">
        <f t="shared" si="22"/>
        <v>0</v>
      </c>
      <c r="I91" s="72"/>
      <c r="J91" s="72">
        <f t="shared" si="22"/>
        <v>0</v>
      </c>
      <c r="K91" s="72"/>
      <c r="L91" s="72">
        <f t="shared" si="22"/>
        <v>0</v>
      </c>
      <c r="M91" s="72"/>
      <c r="N91" s="72">
        <f t="shared" si="22"/>
        <v>0</v>
      </c>
      <c r="O91" s="72"/>
      <c r="P91" s="72">
        <f t="shared" si="22"/>
        <v>0</v>
      </c>
      <c r="Q91" s="72"/>
      <c r="R91" s="72">
        <f t="shared" si="22"/>
        <v>0</v>
      </c>
      <c r="S91" s="72"/>
      <c r="T91" s="72">
        <f t="shared" si="22"/>
        <v>0</v>
      </c>
      <c r="U91" s="72"/>
      <c r="V91" s="72">
        <f t="shared" si="22"/>
        <v>0</v>
      </c>
      <c r="W91" s="72"/>
      <c r="X91" s="72">
        <f t="shared" si="22"/>
        <v>0</v>
      </c>
      <c r="Y91" s="72"/>
      <c r="Z91" s="114"/>
      <c r="AA91" s="73">
        <f t="shared" si="22"/>
        <v>0</v>
      </c>
      <c r="AB91" s="90">
        <f t="shared" si="16"/>
        <v>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3084.5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71">
        <f>I94+I95+I96+I97</f>
        <v>0</v>
      </c>
      <c r="J93" s="71">
        <f t="shared" si="23"/>
        <v>991.4</v>
      </c>
      <c r="K93" s="71">
        <f>K94+K95+K96+K97</f>
        <v>0</v>
      </c>
      <c r="L93" s="71">
        <f t="shared" si="23"/>
        <v>0</v>
      </c>
      <c r="M93" s="71">
        <f>M94+M95+M96+M97</f>
        <v>0</v>
      </c>
      <c r="N93" s="71">
        <f t="shared" si="23"/>
        <v>0</v>
      </c>
      <c r="O93" s="71">
        <f>O94+O95+O96+O97</f>
        <v>0</v>
      </c>
      <c r="P93" s="71">
        <f t="shared" si="23"/>
        <v>0</v>
      </c>
      <c r="Q93" s="71">
        <f>Q94+Q95+Q96+Q97</f>
        <v>0</v>
      </c>
      <c r="R93" s="71">
        <f t="shared" si="23"/>
        <v>30</v>
      </c>
      <c r="S93" s="71">
        <f>S94+S95+S96+S97</f>
        <v>0</v>
      </c>
      <c r="T93" s="71">
        <f t="shared" si="23"/>
        <v>27.525</v>
      </c>
      <c r="U93" s="71">
        <f>U94+U95+U96+U97</f>
        <v>0</v>
      </c>
      <c r="V93" s="71">
        <f t="shared" si="23"/>
        <v>228.46</v>
      </c>
      <c r="W93" s="71">
        <f>W94+W95+W96+W97</f>
        <v>0</v>
      </c>
      <c r="X93" s="71">
        <f t="shared" si="23"/>
        <v>0</v>
      </c>
      <c r="Y93" s="71">
        <f>Y94+Y95+Y96+Y97</f>
        <v>0</v>
      </c>
      <c r="Z93" s="113">
        <f>Z94+Z95+Z96+Z97</f>
        <v>199.24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3084.5</v>
      </c>
      <c r="C96" s="67"/>
      <c r="D96" s="67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67"/>
      <c r="J96" s="67">
        <v>991.4</v>
      </c>
      <c r="K96" s="67"/>
      <c r="L96" s="67"/>
      <c r="M96" s="67"/>
      <c r="N96" s="67"/>
      <c r="O96" s="67"/>
      <c r="P96" s="67"/>
      <c r="Q96" s="67"/>
      <c r="R96" s="67">
        <v>30</v>
      </c>
      <c r="S96" s="67"/>
      <c r="T96" s="67">
        <v>27.525</v>
      </c>
      <c r="U96" s="67"/>
      <c r="V96" s="67">
        <v>228.46</v>
      </c>
      <c r="W96" s="67"/>
      <c r="X96" s="67"/>
      <c r="Y96" s="67"/>
      <c r="Z96" s="110">
        <v>199.24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0</v>
      </c>
      <c r="L100" s="52">
        <f t="shared" si="24"/>
        <v>0</v>
      </c>
      <c r="M100" s="52">
        <f t="shared" si="24"/>
        <v>0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0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340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10867.8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52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0</v>
      </c>
      <c r="Q106" s="52">
        <f t="shared" si="25"/>
        <v>0</v>
      </c>
      <c r="R106" s="52">
        <f t="shared" si="25"/>
        <v>0</v>
      </c>
      <c r="S106" s="52">
        <f t="shared" si="25"/>
        <v>0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10867.8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10867.8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55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55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10867.8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55"/>
      <c r="N109" s="55">
        <v>0</v>
      </c>
      <c r="O109" s="55"/>
      <c r="P109" s="55">
        <v>0</v>
      </c>
      <c r="Q109" s="55"/>
      <c r="R109" s="55">
        <v>0</v>
      </c>
      <c r="S109" s="55"/>
      <c r="T109" s="55">
        <v>0</v>
      </c>
      <c r="U109" s="55"/>
      <c r="V109" s="55">
        <v>0</v>
      </c>
      <c r="W109" s="55"/>
      <c r="X109" s="55">
        <v>10867.8</v>
      </c>
      <c r="Y109" s="55"/>
      <c r="Z109" s="111"/>
      <c r="AA109" s="55">
        <v>0</v>
      </c>
      <c r="AB109" s="90">
        <f t="shared" si="16"/>
        <v>10867.8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55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52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55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55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55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55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52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55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55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55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84"/>
      <c r="J129" s="84">
        <v>0</v>
      </c>
      <c r="K129" s="84"/>
      <c r="L129" s="84">
        <v>0</v>
      </c>
      <c r="M129" s="84"/>
      <c r="N129" s="84">
        <v>0</v>
      </c>
      <c r="O129" s="84"/>
      <c r="P129" s="84">
        <v>0</v>
      </c>
      <c r="Q129" s="84"/>
      <c r="R129" s="84">
        <v>0</v>
      </c>
      <c r="S129" s="84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55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52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78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55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55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84"/>
      <c r="J136" s="84">
        <v>0</v>
      </c>
      <c r="K136" s="84"/>
      <c r="L136" s="84">
        <v>0</v>
      </c>
      <c r="M136" s="84"/>
      <c r="N136" s="84">
        <v>0</v>
      </c>
      <c r="O136" s="84"/>
      <c r="P136" s="84">
        <v>0</v>
      </c>
      <c r="Q136" s="84"/>
      <c r="R136" s="84">
        <v>0</v>
      </c>
      <c r="S136" s="84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55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52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78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55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55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84"/>
      <c r="J143" s="84">
        <v>0</v>
      </c>
      <c r="K143" s="84"/>
      <c r="L143" s="84">
        <v>0</v>
      </c>
      <c r="M143" s="84"/>
      <c r="N143" s="84">
        <v>0</v>
      </c>
      <c r="O143" s="84"/>
      <c r="P143" s="84">
        <v>0</v>
      </c>
      <c r="Q143" s="84"/>
      <c r="R143" s="84">
        <v>0</v>
      </c>
      <c r="S143" s="84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55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39" t="s">
        <v>28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1"/>
      <c r="AB145" s="90">
        <f t="shared" si="30"/>
        <v>0</v>
      </c>
    </row>
    <row r="146" spans="1:37" s="92" customFormat="1" ht="18.75" customHeight="1">
      <c r="A146" s="133" t="s">
        <v>50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5">
        <f>I149+I150+I151+I152</f>
        <v>0</v>
      </c>
      <c r="J148" s="65">
        <f>J150+J151+J149+J152</f>
        <v>15.1</v>
      </c>
      <c r="K148" s="65">
        <f>K149+K150+K151+K152</f>
        <v>0</v>
      </c>
      <c r="L148" s="65">
        <f>L150+L151+L149+L152</f>
        <v>0</v>
      </c>
      <c r="M148" s="65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5">
        <f>Q149+Q150+Q151+Q152</f>
        <v>0</v>
      </c>
      <c r="R148" s="65">
        <f>R150+R151+R149+R152</f>
        <v>60</v>
      </c>
      <c r="S148" s="65">
        <f>S149+S150+S151+S152</f>
        <v>0</v>
      </c>
      <c r="T148" s="65">
        <f>T150+T151+T149+T152</f>
        <v>140</v>
      </c>
      <c r="U148" s="65">
        <f>U149+U150+U151+U152</f>
        <v>0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66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66"/>
      <c r="J149" s="66">
        <f t="shared" si="32"/>
        <v>0</v>
      </c>
      <c r="K149" s="66"/>
      <c r="L149" s="66">
        <f t="shared" si="32"/>
        <v>0</v>
      </c>
      <c r="M149" s="66"/>
      <c r="N149" s="66">
        <f t="shared" si="32"/>
        <v>0</v>
      </c>
      <c r="O149" s="66"/>
      <c r="P149" s="66">
        <f t="shared" si="32"/>
        <v>0</v>
      </c>
      <c r="Q149" s="66"/>
      <c r="R149" s="66">
        <f t="shared" si="32"/>
        <v>0</v>
      </c>
      <c r="S149" s="66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66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66"/>
      <c r="J150" s="66">
        <f t="shared" si="32"/>
        <v>0</v>
      </c>
      <c r="K150" s="66"/>
      <c r="L150" s="66">
        <f t="shared" si="32"/>
        <v>0</v>
      </c>
      <c r="M150" s="66"/>
      <c r="N150" s="66">
        <f t="shared" si="32"/>
        <v>0</v>
      </c>
      <c r="O150" s="66"/>
      <c r="P150" s="66">
        <f t="shared" si="32"/>
        <v>0</v>
      </c>
      <c r="Q150" s="66"/>
      <c r="R150" s="66">
        <f t="shared" si="32"/>
        <v>0</v>
      </c>
      <c r="S150" s="66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66">
        <f>I157+I182</f>
        <v>0</v>
      </c>
      <c r="J151" s="66">
        <f>J157+J182</f>
        <v>15.1</v>
      </c>
      <c r="K151" s="66">
        <f>K157+K182</f>
        <v>0</v>
      </c>
      <c r="L151" s="66">
        <f>L157</f>
        <v>0</v>
      </c>
      <c r="M151" s="66"/>
      <c r="N151" s="66">
        <f>N157</f>
        <v>0</v>
      </c>
      <c r="O151" s="66"/>
      <c r="P151" s="66">
        <f>P157</f>
        <v>0</v>
      </c>
      <c r="Q151" s="66"/>
      <c r="R151" s="66">
        <f>R157+R182</f>
        <v>60</v>
      </c>
      <c r="S151" s="66">
        <f>S157+S182</f>
        <v>0</v>
      </c>
      <c r="T151" s="66">
        <f>T157+T182</f>
        <v>140</v>
      </c>
      <c r="U151" s="66">
        <f>U157+U182</f>
        <v>0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66"/>
      <c r="J152" s="66">
        <f t="shared" si="33"/>
        <v>0</v>
      </c>
      <c r="K152" s="66"/>
      <c r="L152" s="66">
        <f t="shared" si="33"/>
        <v>0</v>
      </c>
      <c r="M152" s="66"/>
      <c r="N152" s="66">
        <f t="shared" si="33"/>
        <v>0</v>
      </c>
      <c r="O152" s="66"/>
      <c r="P152" s="66">
        <f t="shared" si="33"/>
        <v>0</v>
      </c>
      <c r="Q152" s="66"/>
      <c r="R152" s="66">
        <f t="shared" si="33"/>
        <v>0</v>
      </c>
      <c r="S152" s="66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0</v>
      </c>
      <c r="J154" s="76">
        <f t="shared" si="34"/>
        <v>15.1</v>
      </c>
      <c r="K154" s="76">
        <f t="shared" si="34"/>
        <v>0</v>
      </c>
      <c r="L154" s="76">
        <f t="shared" si="34"/>
        <v>0</v>
      </c>
      <c r="M154" s="76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0</v>
      </c>
      <c r="T154" s="76">
        <f t="shared" si="34"/>
        <v>140</v>
      </c>
      <c r="U154" s="76">
        <f t="shared" si="34"/>
        <v>0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70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70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0</v>
      </c>
      <c r="J157" s="70">
        <f>J164+J170+J176</f>
        <v>15.1</v>
      </c>
      <c r="K157" s="70">
        <f>K164+K170+K176</f>
        <v>0</v>
      </c>
      <c r="L157" s="70"/>
      <c r="M157" s="70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0</v>
      </c>
      <c r="T157" s="70">
        <f>T164+T170+T176</f>
        <v>140</v>
      </c>
      <c r="U157" s="70">
        <f>U164+U170+U176</f>
        <v>0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70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0</v>
      </c>
      <c r="J161" s="52">
        <f>J162+J163+J164+J165</f>
        <v>15.1</v>
      </c>
      <c r="K161" s="52">
        <f>K162+K163+K164+K165</f>
        <v>0</v>
      </c>
      <c r="L161" s="52">
        <f>L162+L163+L164</f>
        <v>0</v>
      </c>
      <c r="M161" s="52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/>
      <c r="J164" s="55">
        <v>15.1</v>
      </c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52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0</v>
      </c>
      <c r="T167" s="52">
        <f>T168+T169+T170+T171</f>
        <v>140</v>
      </c>
      <c r="U167" s="52">
        <f>U168+U169+U170+U171</f>
        <v>0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>
        <v>60</v>
      </c>
      <c r="S170" s="55"/>
      <c r="T170" s="55">
        <v>140</v>
      </c>
      <c r="U170" s="55"/>
      <c r="V170" s="55"/>
      <c r="W170" s="55"/>
      <c r="X170" s="55"/>
      <c r="Y170" s="55"/>
      <c r="Z170" s="111"/>
      <c r="AA170" s="55"/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/>
      <c r="L173" s="52">
        <f t="shared" si="38"/>
        <v>0</v>
      </c>
      <c r="M173" s="52"/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158485.29799999995</v>
      </c>
      <c r="C185" s="65"/>
      <c r="D185" s="61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61">
        <f t="shared" si="39"/>
        <v>0</v>
      </c>
      <c r="J185" s="61">
        <f t="shared" si="39"/>
        <v>15994.224</v>
      </c>
      <c r="K185" s="61">
        <f t="shared" si="39"/>
        <v>0</v>
      </c>
      <c r="L185" s="61">
        <f t="shared" si="39"/>
        <v>13650.365</v>
      </c>
      <c r="M185" s="61">
        <f t="shared" si="39"/>
        <v>0</v>
      </c>
      <c r="N185" s="61">
        <f t="shared" si="39"/>
        <v>14259.657000000001</v>
      </c>
      <c r="O185" s="61">
        <f t="shared" si="39"/>
        <v>0</v>
      </c>
      <c r="P185" s="61">
        <f t="shared" si="39"/>
        <v>15839.17</v>
      </c>
      <c r="Q185" s="61">
        <f t="shared" si="39"/>
        <v>0</v>
      </c>
      <c r="R185" s="61">
        <f t="shared" si="39"/>
        <v>7601.188999999999</v>
      </c>
      <c r="S185" s="61">
        <f t="shared" si="39"/>
        <v>0</v>
      </c>
      <c r="T185" s="61">
        <f t="shared" si="39"/>
        <v>14491.826000000001</v>
      </c>
      <c r="U185" s="61">
        <f t="shared" si="39"/>
        <v>0</v>
      </c>
      <c r="V185" s="61">
        <f t="shared" si="39"/>
        <v>16444.345</v>
      </c>
      <c r="W185" s="61">
        <f t="shared" si="39"/>
        <v>0</v>
      </c>
      <c r="X185" s="61">
        <f t="shared" si="39"/>
        <v>8774.328</v>
      </c>
      <c r="Y185" s="61">
        <f t="shared" si="39"/>
        <v>0</v>
      </c>
      <c r="Z185" s="109">
        <f t="shared" si="39"/>
        <v>14747.748</v>
      </c>
      <c r="AA185" s="52">
        <f t="shared" si="39"/>
        <v>0</v>
      </c>
      <c r="AB185" s="90">
        <f t="shared" si="30"/>
        <v>143737.55000000002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66"/>
      <c r="J186" s="66">
        <f t="shared" si="40"/>
        <v>0</v>
      </c>
      <c r="K186" s="66"/>
      <c r="L186" s="66">
        <f t="shared" si="40"/>
        <v>0</v>
      </c>
      <c r="M186" s="66"/>
      <c r="N186" s="66">
        <f t="shared" si="40"/>
        <v>0</v>
      </c>
      <c r="O186" s="66"/>
      <c r="P186" s="66">
        <f t="shared" si="40"/>
        <v>0</v>
      </c>
      <c r="Q186" s="66"/>
      <c r="R186" s="66">
        <f t="shared" si="40"/>
        <v>0</v>
      </c>
      <c r="S186" s="66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66"/>
      <c r="J187" s="66">
        <f>J193+J199+J205+J211+J217</f>
        <v>0</v>
      </c>
      <c r="K187" s="66"/>
      <c r="L187" s="66">
        <f>L193+L199+L205+L211+L217</f>
        <v>0</v>
      </c>
      <c r="M187" s="66"/>
      <c r="N187" s="66">
        <f>N193+N199+N205+N211+N217</f>
        <v>0</v>
      </c>
      <c r="O187" s="66"/>
      <c r="P187" s="66">
        <f>P193+P199+P205+P211+P217</f>
        <v>0</v>
      </c>
      <c r="Q187" s="66"/>
      <c r="R187" s="66">
        <f>R193+R199+R205+R211+R217</f>
        <v>0</v>
      </c>
      <c r="S187" s="66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154801.29799999995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66">
        <f>I194+I200+I206+I212+I218</f>
        <v>0</v>
      </c>
      <c r="J188" s="66">
        <f>J194+J200+J206+J212+J218</f>
        <v>15994.224</v>
      </c>
      <c r="K188" s="66">
        <f>K194+K200+K206+K212+K218</f>
        <v>0</v>
      </c>
      <c r="L188" s="66">
        <f>L194+L200+L206+L212+L218</f>
        <v>13650.365</v>
      </c>
      <c r="M188" s="66">
        <f>M194+M200+M206+M212+M218</f>
        <v>0</v>
      </c>
      <c r="N188" s="66">
        <f>N194+N200+N206+N212+N218</f>
        <v>14259.657000000001</v>
      </c>
      <c r="O188" s="66">
        <f>O194+O200+O206+O212+O218</f>
        <v>0</v>
      </c>
      <c r="P188" s="66">
        <f>P194+P200+P206+P212+P218</f>
        <v>15839.17</v>
      </c>
      <c r="Q188" s="66">
        <f>Q194+Q200+Q206+Q212+Q218</f>
        <v>0</v>
      </c>
      <c r="R188" s="66">
        <f>R194+R200+R206+R212+R218</f>
        <v>7601.188999999999</v>
      </c>
      <c r="S188" s="66">
        <f>S194+S200+S206+S212+S218</f>
        <v>0</v>
      </c>
      <c r="T188" s="66">
        <f>T194+T200+T206+T212+T218</f>
        <v>10807.826000000001</v>
      </c>
      <c r="U188" s="66">
        <f>U194+U200+U206+U212+U218</f>
        <v>0</v>
      </c>
      <c r="V188" s="66">
        <f>V194+V200+V206+V212+V218</f>
        <v>16444.345</v>
      </c>
      <c r="W188" s="66">
        <f>W194+W200+W206+W212+W218</f>
        <v>0</v>
      </c>
      <c r="X188" s="66">
        <f>X194+X200+X206+X212+X218</f>
        <v>8774.328</v>
      </c>
      <c r="Y188" s="66">
        <f>Y194+Y200+Y206+Y212+Y218</f>
        <v>0</v>
      </c>
      <c r="Z188" s="110">
        <f>Z194+Z200+Z206+Z212+Z218</f>
        <v>14747.748</v>
      </c>
      <c r="AA188" s="70">
        <f>AA194+AA200+AA206+AA212+AA218</f>
        <v>0</v>
      </c>
      <c r="AB188" s="90">
        <f t="shared" si="30"/>
        <v>140053.55000000002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66"/>
      <c r="J189" s="66">
        <f>J195+J201+J207+J213+J219</f>
        <v>0</v>
      </c>
      <c r="K189" s="66"/>
      <c r="L189" s="66">
        <f>L195+L201+L207+L213+L219</f>
        <v>0</v>
      </c>
      <c r="M189" s="66"/>
      <c r="N189" s="66">
        <f>N195+N201+N207+N213+N219</f>
        <v>0</v>
      </c>
      <c r="O189" s="66"/>
      <c r="P189" s="66">
        <f>P195+P201+P207+P213+P219</f>
        <v>0</v>
      </c>
      <c r="Q189" s="66"/>
      <c r="R189" s="66">
        <f>R195+R201+R207+R213+R219</f>
        <v>0</v>
      </c>
      <c r="S189" s="66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13894.9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0</v>
      </c>
      <c r="J191" s="52">
        <f t="shared" si="41"/>
        <v>561.437</v>
      </c>
      <c r="K191" s="52">
        <f t="shared" si="41"/>
        <v>0</v>
      </c>
      <c r="L191" s="52">
        <f t="shared" si="41"/>
        <v>822.052</v>
      </c>
      <c r="M191" s="52">
        <f t="shared" si="41"/>
        <v>0</v>
      </c>
      <c r="N191" s="52">
        <f t="shared" si="41"/>
        <v>243.602</v>
      </c>
      <c r="O191" s="52">
        <f t="shared" si="41"/>
        <v>0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0</v>
      </c>
      <c r="T191" s="52">
        <f t="shared" si="41"/>
        <v>6129.456</v>
      </c>
      <c r="U191" s="52">
        <f t="shared" si="41"/>
        <v>0</v>
      </c>
      <c r="V191" s="52">
        <f t="shared" si="41"/>
        <v>2672.842</v>
      </c>
      <c r="W191" s="52">
        <f t="shared" si="41"/>
        <v>0</v>
      </c>
      <c r="X191" s="52">
        <f t="shared" si="41"/>
        <v>67</v>
      </c>
      <c r="Y191" s="52">
        <f t="shared" si="41"/>
        <v>0</v>
      </c>
      <c r="Z191" s="109">
        <f t="shared" si="41"/>
        <v>863.747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10210.9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/>
      <c r="J194" s="55">
        <v>561.437</v>
      </c>
      <c r="K194" s="55"/>
      <c r="L194" s="55">
        <v>822.052</v>
      </c>
      <c r="M194" s="55"/>
      <c r="N194" s="55">
        <v>243.602</v>
      </c>
      <c r="O194" s="55"/>
      <c r="P194" s="55"/>
      <c r="Q194" s="55"/>
      <c r="R194" s="55">
        <v>566.713</v>
      </c>
      <c r="S194" s="55"/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>
        <v>863.747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>
        <v>3684</v>
      </c>
      <c r="U195" s="55"/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52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136634.99799999996</v>
      </c>
      <c r="C203" s="71"/>
      <c r="D203" s="68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68">
        <f t="shared" si="43"/>
        <v>0</v>
      </c>
      <c r="J203" s="68">
        <f t="shared" si="43"/>
        <v>15432.787</v>
      </c>
      <c r="K203" s="68">
        <f t="shared" si="43"/>
        <v>0</v>
      </c>
      <c r="L203" s="68">
        <f t="shared" si="43"/>
        <v>12828.313</v>
      </c>
      <c r="M203" s="68">
        <f t="shared" si="43"/>
        <v>0</v>
      </c>
      <c r="N203" s="68">
        <f t="shared" si="43"/>
        <v>14016.055</v>
      </c>
      <c r="O203" s="68">
        <f t="shared" si="43"/>
        <v>0</v>
      </c>
      <c r="P203" s="68">
        <f t="shared" si="43"/>
        <v>15839.17</v>
      </c>
      <c r="Q203" s="68">
        <f t="shared" si="43"/>
        <v>0</v>
      </c>
      <c r="R203" s="68">
        <f t="shared" si="43"/>
        <v>7034.476</v>
      </c>
      <c r="S203" s="68">
        <f t="shared" si="43"/>
        <v>0</v>
      </c>
      <c r="T203" s="68">
        <f t="shared" si="43"/>
        <v>8362.37</v>
      </c>
      <c r="U203" s="68">
        <f t="shared" si="43"/>
        <v>0</v>
      </c>
      <c r="V203" s="68">
        <f t="shared" si="43"/>
        <v>13771.503</v>
      </c>
      <c r="W203" s="68">
        <f t="shared" si="43"/>
        <v>0</v>
      </c>
      <c r="X203" s="68">
        <f t="shared" si="43"/>
        <v>8657.328</v>
      </c>
      <c r="Y203" s="68">
        <f t="shared" si="43"/>
        <v>0</v>
      </c>
      <c r="Z203" s="109">
        <f t="shared" si="43"/>
        <v>13884.001</v>
      </c>
      <c r="AA203" s="52">
        <f t="shared" si="43"/>
        <v>0</v>
      </c>
      <c r="AB203" s="90">
        <f t="shared" si="42"/>
        <v>122750.99699999997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136634.99799999996</v>
      </c>
      <c r="C206" s="67"/>
      <c r="D206" s="57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7"/>
      <c r="J206" s="57">
        <v>15432.787</v>
      </c>
      <c r="K206" s="57"/>
      <c r="L206" s="57">
        <v>12828.313</v>
      </c>
      <c r="M206" s="57"/>
      <c r="N206" s="57">
        <v>14016.055</v>
      </c>
      <c r="O206" s="57"/>
      <c r="P206" s="57">
        <v>15839.17</v>
      </c>
      <c r="Q206" s="57"/>
      <c r="R206" s="57">
        <v>7034.476</v>
      </c>
      <c r="S206" s="57"/>
      <c r="T206" s="57">
        <v>8362.37</v>
      </c>
      <c r="U206" s="57"/>
      <c r="V206" s="57">
        <v>13771.503</v>
      </c>
      <c r="W206" s="57"/>
      <c r="X206" s="57">
        <v>8657.328</v>
      </c>
      <c r="Y206" s="57"/>
      <c r="Z206" s="111">
        <v>13884.001</v>
      </c>
      <c r="AA206" s="55">
        <v>0</v>
      </c>
      <c r="AB206" s="90">
        <f t="shared" si="42"/>
        <v>122750.99699999997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0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52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52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33" t="s">
        <v>34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5"/>
      <c r="AB220" s="90">
        <f t="shared" si="42"/>
        <v>0</v>
      </c>
    </row>
    <row r="221" spans="1:28" s="45" customFormat="1" ht="18.75" customHeight="1">
      <c r="A221" s="133" t="s">
        <v>50</v>
      </c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5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18655.9</v>
      </c>
      <c r="C223" s="61"/>
      <c r="D223" s="61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61">
        <f t="shared" si="45"/>
        <v>0</v>
      </c>
      <c r="J223" s="61">
        <f t="shared" si="45"/>
        <v>1674.067</v>
      </c>
      <c r="K223" s="61">
        <f t="shared" si="45"/>
        <v>0</v>
      </c>
      <c r="L223" s="61">
        <f t="shared" si="45"/>
        <v>1488.874</v>
      </c>
      <c r="M223" s="61">
        <f t="shared" si="45"/>
        <v>0</v>
      </c>
      <c r="N223" s="61">
        <f t="shared" si="45"/>
        <v>1359.4189999999999</v>
      </c>
      <c r="O223" s="61">
        <f t="shared" si="45"/>
        <v>0</v>
      </c>
      <c r="P223" s="61">
        <f t="shared" si="45"/>
        <v>1788.077</v>
      </c>
      <c r="Q223" s="61">
        <f t="shared" si="45"/>
        <v>0</v>
      </c>
      <c r="R223" s="61">
        <f t="shared" si="45"/>
        <v>1488.876</v>
      </c>
      <c r="S223" s="61">
        <f t="shared" si="45"/>
        <v>0</v>
      </c>
      <c r="T223" s="61">
        <f t="shared" si="45"/>
        <v>1359.4189999999999</v>
      </c>
      <c r="U223" s="61">
        <f t="shared" si="45"/>
        <v>0</v>
      </c>
      <c r="V223" s="61">
        <f t="shared" si="45"/>
        <v>1618.748</v>
      </c>
      <c r="W223" s="61">
        <f t="shared" si="45"/>
        <v>0</v>
      </c>
      <c r="X223" s="61">
        <f t="shared" si="45"/>
        <v>1437.7359999999999</v>
      </c>
      <c r="Y223" s="61">
        <f t="shared" si="45"/>
        <v>0</v>
      </c>
      <c r="Z223" s="109">
        <f t="shared" si="45"/>
        <v>1965.677</v>
      </c>
      <c r="AA223" s="52">
        <f t="shared" si="45"/>
        <v>0</v>
      </c>
      <c r="AB223" s="90">
        <f t="shared" si="42"/>
        <v>16690.222999999998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66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66"/>
      <c r="J224" s="66">
        <f t="shared" si="46"/>
        <v>0</v>
      </c>
      <c r="K224" s="66"/>
      <c r="L224" s="66">
        <f t="shared" si="46"/>
        <v>0</v>
      </c>
      <c r="M224" s="66"/>
      <c r="N224" s="66">
        <f t="shared" si="46"/>
        <v>0</v>
      </c>
      <c r="O224" s="66"/>
      <c r="P224" s="66">
        <f t="shared" si="46"/>
        <v>0</v>
      </c>
      <c r="Q224" s="66"/>
      <c r="R224" s="66">
        <f t="shared" si="46"/>
        <v>0</v>
      </c>
      <c r="S224" s="66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66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66"/>
      <c r="J225" s="66">
        <f t="shared" si="47"/>
        <v>0</v>
      </c>
      <c r="K225" s="66"/>
      <c r="L225" s="66">
        <f t="shared" si="47"/>
        <v>0</v>
      </c>
      <c r="M225" s="66"/>
      <c r="N225" s="66">
        <f t="shared" si="47"/>
        <v>0</v>
      </c>
      <c r="O225" s="66"/>
      <c r="P225" s="66">
        <f t="shared" si="47"/>
        <v>0</v>
      </c>
      <c r="Q225" s="66"/>
      <c r="R225" s="66">
        <f t="shared" si="47"/>
        <v>0</v>
      </c>
      <c r="S225" s="66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18655.9</v>
      </c>
      <c r="C226" s="66"/>
      <c r="D226" s="66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66">
        <f t="shared" si="48"/>
        <v>0</v>
      </c>
      <c r="J226" s="66">
        <f t="shared" si="48"/>
        <v>1674.067</v>
      </c>
      <c r="K226" s="66">
        <f t="shared" si="48"/>
        <v>0</v>
      </c>
      <c r="L226" s="66">
        <f t="shared" si="48"/>
        <v>1488.874</v>
      </c>
      <c r="M226" s="66">
        <f t="shared" si="48"/>
        <v>0</v>
      </c>
      <c r="N226" s="66">
        <f t="shared" si="48"/>
        <v>1359.4189999999999</v>
      </c>
      <c r="O226" s="66">
        <f t="shared" si="48"/>
        <v>0</v>
      </c>
      <c r="P226" s="66">
        <f t="shared" si="48"/>
        <v>1788.077</v>
      </c>
      <c r="Q226" s="66">
        <f t="shared" si="48"/>
        <v>0</v>
      </c>
      <c r="R226" s="66">
        <f t="shared" si="48"/>
        <v>1488.876</v>
      </c>
      <c r="S226" s="66">
        <f t="shared" si="48"/>
        <v>0</v>
      </c>
      <c r="T226" s="66">
        <f t="shared" si="48"/>
        <v>1359.4189999999999</v>
      </c>
      <c r="U226" s="66">
        <f t="shared" si="48"/>
        <v>0</v>
      </c>
      <c r="V226" s="66">
        <f t="shared" si="48"/>
        <v>1618.748</v>
      </c>
      <c r="W226" s="66">
        <f t="shared" si="48"/>
        <v>0</v>
      </c>
      <c r="X226" s="66">
        <f t="shared" si="48"/>
        <v>1437.7359999999999</v>
      </c>
      <c r="Y226" s="66">
        <f t="shared" si="48"/>
        <v>0</v>
      </c>
      <c r="Z226" s="110">
        <f t="shared" si="48"/>
        <v>1965.677</v>
      </c>
      <c r="AA226" s="70">
        <f t="shared" si="48"/>
        <v>0</v>
      </c>
      <c r="AB226" s="90">
        <f t="shared" si="42"/>
        <v>16690.222999999998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66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66"/>
      <c r="J227" s="66">
        <f t="shared" si="49"/>
        <v>0</v>
      </c>
      <c r="K227" s="66"/>
      <c r="L227" s="66">
        <f t="shared" si="49"/>
        <v>0</v>
      </c>
      <c r="M227" s="66"/>
      <c r="N227" s="66">
        <f t="shared" si="49"/>
        <v>0</v>
      </c>
      <c r="O227" s="66"/>
      <c r="P227" s="66">
        <f t="shared" si="49"/>
        <v>0</v>
      </c>
      <c r="Q227" s="66"/>
      <c r="R227" s="66">
        <f t="shared" si="49"/>
        <v>0</v>
      </c>
      <c r="S227" s="66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12193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0</v>
      </c>
      <c r="J229" s="52">
        <f t="shared" si="50"/>
        <v>1078.474</v>
      </c>
      <c r="K229" s="52">
        <f t="shared" si="50"/>
        <v>0</v>
      </c>
      <c r="L229" s="52">
        <f t="shared" si="50"/>
        <v>969.054</v>
      </c>
      <c r="M229" s="52">
        <f t="shared" si="50"/>
        <v>0</v>
      </c>
      <c r="N229" s="52">
        <f t="shared" si="50"/>
        <v>890.736</v>
      </c>
      <c r="O229" s="52">
        <f t="shared" si="50"/>
        <v>0</v>
      </c>
      <c r="P229" s="52">
        <f t="shared" si="50"/>
        <v>1150.068</v>
      </c>
      <c r="Q229" s="52">
        <f t="shared" si="50"/>
        <v>0</v>
      </c>
      <c r="R229" s="52">
        <f t="shared" si="50"/>
        <v>969.055</v>
      </c>
      <c r="S229" s="52">
        <f t="shared" si="50"/>
        <v>0</v>
      </c>
      <c r="T229" s="52">
        <f t="shared" si="50"/>
        <v>890.736</v>
      </c>
      <c r="U229" s="52">
        <f t="shared" si="50"/>
        <v>0</v>
      </c>
      <c r="V229" s="52">
        <f t="shared" si="50"/>
        <v>1150.065</v>
      </c>
      <c r="W229" s="52">
        <f t="shared" si="50"/>
        <v>0</v>
      </c>
      <c r="X229" s="52">
        <f t="shared" si="50"/>
        <v>969.053</v>
      </c>
      <c r="Y229" s="52">
        <f t="shared" si="50"/>
        <v>0</v>
      </c>
      <c r="Z229" s="109">
        <f t="shared" si="50"/>
        <v>1196.04</v>
      </c>
      <c r="AA229" s="52">
        <f t="shared" si="50"/>
        <v>0</v>
      </c>
      <c r="AB229" s="90">
        <f t="shared" si="42"/>
        <v>10996.960000000001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12193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/>
      <c r="J232" s="55">
        <v>1078.474</v>
      </c>
      <c r="K232" s="55"/>
      <c r="L232" s="55">
        <v>969.054</v>
      </c>
      <c r="M232" s="55"/>
      <c r="N232" s="55">
        <v>890.736</v>
      </c>
      <c r="O232" s="55"/>
      <c r="P232" s="55">
        <v>1150.068</v>
      </c>
      <c r="Q232" s="55"/>
      <c r="R232" s="55">
        <v>969.055</v>
      </c>
      <c r="S232" s="55"/>
      <c r="T232" s="55">
        <v>890.736</v>
      </c>
      <c r="U232" s="55"/>
      <c r="V232" s="55">
        <v>1150.065</v>
      </c>
      <c r="W232" s="55"/>
      <c r="X232" s="55">
        <v>969.053</v>
      </c>
      <c r="Y232" s="55"/>
      <c r="Z232" s="111">
        <v>1196.04</v>
      </c>
      <c r="AA232" s="55">
        <v>0</v>
      </c>
      <c r="AB232" s="90">
        <f>D232+F232+H232+J232+L232+N232+P232+R232+T232+V232+X232+AA232</f>
        <v>10996.960000000001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6462.9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0</v>
      </c>
      <c r="J235" s="52">
        <f>J238+J236+J237+J239</f>
        <v>595.593</v>
      </c>
      <c r="K235" s="52">
        <f aca="true" t="shared" si="52" ref="K235:W235">K236+K237+K238+K239</f>
        <v>0</v>
      </c>
      <c r="L235" s="52">
        <f t="shared" si="52"/>
        <v>519.82</v>
      </c>
      <c r="M235" s="52">
        <f t="shared" si="52"/>
        <v>0</v>
      </c>
      <c r="N235" s="52">
        <f t="shared" si="52"/>
        <v>468.683</v>
      </c>
      <c r="O235" s="52">
        <f t="shared" si="52"/>
        <v>0</v>
      </c>
      <c r="P235" s="52">
        <f t="shared" si="52"/>
        <v>638.009</v>
      </c>
      <c r="Q235" s="52">
        <f t="shared" si="52"/>
        <v>0</v>
      </c>
      <c r="R235" s="52">
        <f t="shared" si="52"/>
        <v>519.821</v>
      </c>
      <c r="S235" s="52">
        <f t="shared" si="52"/>
        <v>0</v>
      </c>
      <c r="T235" s="52">
        <f t="shared" si="52"/>
        <v>468.683</v>
      </c>
      <c r="U235" s="52">
        <f t="shared" si="52"/>
        <v>0</v>
      </c>
      <c r="V235" s="52">
        <f t="shared" si="52"/>
        <v>468.683</v>
      </c>
      <c r="W235" s="52">
        <f t="shared" si="52"/>
        <v>0</v>
      </c>
      <c r="X235" s="52">
        <f>X238+X236+X237+X239</f>
        <v>468.683</v>
      </c>
      <c r="Y235" s="52">
        <f>Y236+Y237+Y238+Y239</f>
        <v>0</v>
      </c>
      <c r="Z235" s="109">
        <f>Z236+Z237+Z238+Z239</f>
        <v>769.637</v>
      </c>
      <c r="AA235" s="52">
        <f>AA236+AA237+AA238+AA239</f>
        <v>0</v>
      </c>
      <c r="AB235" s="90">
        <f t="shared" si="42"/>
        <v>5693.263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6462.9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/>
      <c r="J238" s="55">
        <v>595.593</v>
      </c>
      <c r="K238" s="55"/>
      <c r="L238" s="55">
        <v>519.82</v>
      </c>
      <c r="M238" s="55"/>
      <c r="N238" s="55">
        <v>468.683</v>
      </c>
      <c r="O238" s="55"/>
      <c r="P238" s="55">
        <v>638.009</v>
      </c>
      <c r="Q238" s="55"/>
      <c r="R238" s="55">
        <v>519.821</v>
      </c>
      <c r="S238" s="55"/>
      <c r="T238" s="55">
        <v>468.683</v>
      </c>
      <c r="U238" s="55"/>
      <c r="V238" s="55">
        <v>468.683</v>
      </c>
      <c r="W238" s="55"/>
      <c r="X238" s="55">
        <v>468.683</v>
      </c>
      <c r="Y238" s="55"/>
      <c r="Z238" s="111">
        <v>769.637</v>
      </c>
      <c r="AA238" s="55">
        <v>0</v>
      </c>
      <c r="AB238" s="90">
        <f>D238+F238+H238+J238+L238+N238+P238+R238+T238+V238+X238+AA238</f>
        <v>5693.263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74</v>
      </c>
      <c r="I241" s="61">
        <f>I242+I243+I244+I245</f>
        <v>0</v>
      </c>
      <c r="J241" s="61">
        <f>J242+J243+J244</f>
        <v>0</v>
      </c>
      <c r="K241" s="61"/>
      <c r="L241" s="61">
        <f>L242+L243+L244</f>
        <v>0</v>
      </c>
      <c r="M241" s="61"/>
      <c r="N241" s="61">
        <f>N242+N243+N244</f>
        <v>0</v>
      </c>
      <c r="O241" s="61"/>
      <c r="P241" s="61">
        <f>P242+P243+P244</f>
        <v>0</v>
      </c>
      <c r="Q241" s="61"/>
      <c r="R241" s="61">
        <f>R242+R243+R244</f>
        <v>0</v>
      </c>
      <c r="S241" s="61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66"/>
      <c r="J242" s="66">
        <f t="shared" si="53"/>
        <v>0</v>
      </c>
      <c r="K242" s="66"/>
      <c r="L242" s="66">
        <f t="shared" si="53"/>
        <v>0</v>
      </c>
      <c r="M242" s="66"/>
      <c r="N242" s="66">
        <f t="shared" si="53"/>
        <v>0</v>
      </c>
      <c r="O242" s="66"/>
      <c r="P242" s="66">
        <f t="shared" si="53"/>
        <v>0</v>
      </c>
      <c r="Q242" s="66"/>
      <c r="R242" s="66">
        <f t="shared" si="53"/>
        <v>0</v>
      </c>
      <c r="S242" s="66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74</v>
      </c>
      <c r="I243" s="66">
        <f>I249</f>
        <v>0</v>
      </c>
      <c r="J243" s="66">
        <f>J249</f>
        <v>0</v>
      </c>
      <c r="K243" s="66"/>
      <c r="L243" s="66">
        <f>L249</f>
        <v>0</v>
      </c>
      <c r="M243" s="66"/>
      <c r="N243" s="66">
        <f>N249</f>
        <v>0</v>
      </c>
      <c r="O243" s="66"/>
      <c r="P243" s="66">
        <f>P249</f>
        <v>0</v>
      </c>
      <c r="Q243" s="66"/>
      <c r="R243" s="66">
        <f>R249</f>
        <v>0</v>
      </c>
      <c r="S243" s="66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66"/>
      <c r="J244" s="66">
        <f>J250</f>
        <v>0</v>
      </c>
      <c r="K244" s="66"/>
      <c r="L244" s="66">
        <f>L250</f>
        <v>0</v>
      </c>
      <c r="M244" s="66"/>
      <c r="N244" s="66">
        <f>N250</f>
        <v>0</v>
      </c>
      <c r="O244" s="66"/>
      <c r="P244" s="66">
        <f>P250</f>
        <v>0</v>
      </c>
      <c r="Q244" s="66"/>
      <c r="R244" s="66">
        <f>R250</f>
        <v>0</v>
      </c>
      <c r="S244" s="66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66"/>
      <c r="J245" s="66">
        <f t="shared" si="54"/>
        <v>0</v>
      </c>
      <c r="K245" s="66"/>
      <c r="L245" s="66">
        <f t="shared" si="54"/>
        <v>0</v>
      </c>
      <c r="M245" s="66"/>
      <c r="N245" s="66">
        <f t="shared" si="54"/>
        <v>0</v>
      </c>
      <c r="O245" s="66"/>
      <c r="P245" s="66">
        <f t="shared" si="54"/>
        <v>0</v>
      </c>
      <c r="Q245" s="66"/>
      <c r="R245" s="66">
        <f t="shared" si="54"/>
        <v>0</v>
      </c>
      <c r="S245" s="66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74</v>
      </c>
      <c r="I247" s="52">
        <f>I248+I249+I250+I251</f>
        <v>0</v>
      </c>
      <c r="J247" s="52">
        <f>J250</f>
        <v>0</v>
      </c>
      <c r="K247" s="52"/>
      <c r="L247" s="52">
        <f aca="true" t="shared" si="55" ref="L247:V247">L248+L249+L250</f>
        <v>0</v>
      </c>
      <c r="M247" s="52"/>
      <c r="N247" s="52">
        <f t="shared" si="55"/>
        <v>0</v>
      </c>
      <c r="O247" s="52"/>
      <c r="P247" s="52">
        <f t="shared" si="55"/>
        <v>0</v>
      </c>
      <c r="Q247" s="52"/>
      <c r="R247" s="52">
        <f t="shared" si="55"/>
        <v>0</v>
      </c>
      <c r="S247" s="52"/>
      <c r="T247" s="52">
        <f t="shared" si="55"/>
        <v>0</v>
      </c>
      <c r="U247" s="52"/>
      <c r="V247" s="52">
        <f t="shared" si="55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74</v>
      </c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46175.289000000004</v>
      </c>
      <c r="C253" s="65"/>
      <c r="D253" s="65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65">
        <f>I256</f>
        <v>0</v>
      </c>
      <c r="J253" s="65">
        <f t="shared" si="56"/>
        <v>3976.182</v>
      </c>
      <c r="K253" s="65">
        <f>K256</f>
        <v>0</v>
      </c>
      <c r="L253" s="65">
        <f t="shared" si="56"/>
        <v>3901.306</v>
      </c>
      <c r="M253" s="65">
        <f>M256</f>
        <v>0</v>
      </c>
      <c r="N253" s="65">
        <f t="shared" si="56"/>
        <v>3976.987</v>
      </c>
      <c r="O253" s="65">
        <f>O256</f>
        <v>0</v>
      </c>
      <c r="P253" s="65">
        <f t="shared" si="56"/>
        <v>3946.652</v>
      </c>
      <c r="Q253" s="65">
        <f>Q256</f>
        <v>0</v>
      </c>
      <c r="R253" s="65">
        <f t="shared" si="56"/>
        <v>3965.021</v>
      </c>
      <c r="S253" s="65">
        <f>S256</f>
        <v>0</v>
      </c>
      <c r="T253" s="65">
        <f t="shared" si="56"/>
        <v>3807.372</v>
      </c>
      <c r="U253" s="65">
        <f>U256</f>
        <v>0</v>
      </c>
      <c r="V253" s="65">
        <f t="shared" si="56"/>
        <v>3694.215</v>
      </c>
      <c r="W253" s="65">
        <f>W256</f>
        <v>0</v>
      </c>
      <c r="X253" s="65">
        <f t="shared" si="56"/>
        <v>3709.613</v>
      </c>
      <c r="Y253" s="65">
        <f>Y256</f>
        <v>0</v>
      </c>
      <c r="Z253" s="113">
        <f>Z256</f>
        <v>4092.268</v>
      </c>
      <c r="AA253" s="69">
        <f t="shared" si="56"/>
        <v>0</v>
      </c>
      <c r="AB253" s="90">
        <f t="shared" si="42"/>
        <v>42083.02100000001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46175.289000000004</v>
      </c>
      <c r="C256" s="66"/>
      <c r="D256" s="59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59"/>
      <c r="J256" s="59">
        <v>3976.182</v>
      </c>
      <c r="K256" s="59"/>
      <c r="L256" s="59">
        <v>3901.306</v>
      </c>
      <c r="M256" s="59"/>
      <c r="N256" s="59">
        <v>3976.987</v>
      </c>
      <c r="O256" s="59"/>
      <c r="P256" s="59">
        <v>3946.652</v>
      </c>
      <c r="Q256" s="59"/>
      <c r="R256" s="59">
        <v>3965.021</v>
      </c>
      <c r="S256" s="59"/>
      <c r="T256" s="59">
        <v>3807.372</v>
      </c>
      <c r="U256" s="59"/>
      <c r="V256" s="59">
        <v>3694.215</v>
      </c>
      <c r="W256" s="59"/>
      <c r="X256" s="59">
        <v>3709.613</v>
      </c>
      <c r="Y256" s="59"/>
      <c r="Z256" s="111">
        <v>4092.268</v>
      </c>
      <c r="AA256" s="55">
        <v>0</v>
      </c>
      <c r="AB256" s="90">
        <f t="shared" si="42"/>
        <v>42083.02100000001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37" t="s">
        <v>43</v>
      </c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90">
        <f t="shared" si="42"/>
        <v>0</v>
      </c>
    </row>
    <row r="259" spans="1:28" s="45" customFormat="1" ht="18.75" customHeight="1">
      <c r="A259" s="133" t="s">
        <v>50</v>
      </c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5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61">
        <f t="shared" si="57"/>
        <v>0</v>
      </c>
      <c r="J261" s="61">
        <f t="shared" si="57"/>
        <v>155.16</v>
      </c>
      <c r="K261" s="61">
        <f t="shared" si="57"/>
        <v>0</v>
      </c>
      <c r="L261" s="61">
        <f t="shared" si="57"/>
        <v>43.4</v>
      </c>
      <c r="M261" s="61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61">
        <f t="shared" si="57"/>
        <v>0</v>
      </c>
      <c r="R261" s="61">
        <f t="shared" si="57"/>
        <v>25</v>
      </c>
      <c r="S261" s="61">
        <f t="shared" si="57"/>
        <v>0</v>
      </c>
      <c r="T261" s="61">
        <f t="shared" si="57"/>
        <v>57.6</v>
      </c>
      <c r="U261" s="61">
        <f t="shared" si="57"/>
        <v>0</v>
      </c>
      <c r="V261" s="61">
        <f t="shared" si="57"/>
        <v>17.3</v>
      </c>
      <c r="W261" s="61">
        <f t="shared" si="57"/>
        <v>0</v>
      </c>
      <c r="X261" s="61">
        <f t="shared" si="57"/>
        <v>60.1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66"/>
      <c r="J262" s="66">
        <f t="shared" si="58"/>
        <v>0</v>
      </c>
      <c r="K262" s="66"/>
      <c r="L262" s="66">
        <f t="shared" si="58"/>
        <v>0</v>
      </c>
      <c r="M262" s="66"/>
      <c r="N262" s="66">
        <f t="shared" si="58"/>
        <v>0</v>
      </c>
      <c r="O262" s="66"/>
      <c r="P262" s="66">
        <f t="shared" si="58"/>
        <v>0</v>
      </c>
      <c r="Q262" s="66"/>
      <c r="R262" s="66">
        <f t="shared" si="58"/>
        <v>0</v>
      </c>
      <c r="S262" s="66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66"/>
      <c r="J263" s="66">
        <f t="shared" si="59"/>
        <v>0</v>
      </c>
      <c r="K263" s="66"/>
      <c r="L263" s="66">
        <f t="shared" si="59"/>
        <v>0</v>
      </c>
      <c r="M263" s="66"/>
      <c r="N263" s="66">
        <f t="shared" si="59"/>
        <v>0</v>
      </c>
      <c r="O263" s="66"/>
      <c r="P263" s="66">
        <f t="shared" si="59"/>
        <v>0</v>
      </c>
      <c r="Q263" s="66"/>
      <c r="R263" s="66">
        <f t="shared" si="59"/>
        <v>0</v>
      </c>
      <c r="S263" s="66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66">
        <f>I270</f>
        <v>0</v>
      </c>
      <c r="J264" s="66">
        <f t="shared" si="60"/>
        <v>155.16</v>
      </c>
      <c r="K264" s="66">
        <f>K270</f>
        <v>0</v>
      </c>
      <c r="L264" s="66">
        <f t="shared" si="60"/>
        <v>43.4</v>
      </c>
      <c r="M264" s="6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66">
        <f>Q270</f>
        <v>0</v>
      </c>
      <c r="R264" s="66">
        <f t="shared" si="60"/>
        <v>25</v>
      </c>
      <c r="S264" s="66">
        <f>S270</f>
        <v>0</v>
      </c>
      <c r="T264" s="66">
        <f t="shared" si="60"/>
        <v>57.6</v>
      </c>
      <c r="U264" s="66">
        <f>U270</f>
        <v>0</v>
      </c>
      <c r="V264" s="66">
        <f t="shared" si="60"/>
        <v>17.3</v>
      </c>
      <c r="W264" s="66">
        <f>W270</f>
        <v>0</v>
      </c>
      <c r="X264" s="66">
        <f t="shared" si="60"/>
        <v>60.1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66"/>
      <c r="J265" s="66">
        <f t="shared" si="61"/>
        <v>0</v>
      </c>
      <c r="K265" s="66"/>
      <c r="L265" s="66">
        <f t="shared" si="61"/>
        <v>0</v>
      </c>
      <c r="M265" s="66"/>
      <c r="N265" s="66">
        <f t="shared" si="61"/>
        <v>0</v>
      </c>
      <c r="O265" s="66"/>
      <c r="P265" s="66">
        <f t="shared" si="61"/>
        <v>0</v>
      </c>
      <c r="Q265" s="66"/>
      <c r="R265" s="66">
        <f t="shared" si="61"/>
        <v>0</v>
      </c>
      <c r="S265" s="66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0</v>
      </c>
      <c r="J267" s="52">
        <f>J270+J268+J269+J271</f>
        <v>155.16</v>
      </c>
      <c r="K267" s="52">
        <f aca="true" t="shared" si="63" ref="K267:W267">K268+K269+K270+K271</f>
        <v>0</v>
      </c>
      <c r="L267" s="52">
        <f t="shared" si="63"/>
        <v>43.4</v>
      </c>
      <c r="M267" s="52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0</v>
      </c>
      <c r="R267" s="52">
        <f t="shared" si="63"/>
        <v>25</v>
      </c>
      <c r="S267" s="52">
        <f t="shared" si="63"/>
        <v>0</v>
      </c>
      <c r="T267" s="52">
        <f t="shared" si="63"/>
        <v>57.6</v>
      </c>
      <c r="U267" s="52">
        <f t="shared" si="63"/>
        <v>0</v>
      </c>
      <c r="V267" s="52">
        <f t="shared" si="63"/>
        <v>17.3</v>
      </c>
      <c r="W267" s="52">
        <f t="shared" si="63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2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/>
      <c r="J270" s="55">
        <v>155.16</v>
      </c>
      <c r="K270" s="55"/>
      <c r="L270" s="55">
        <v>43.4</v>
      </c>
      <c r="M270" s="55"/>
      <c r="N270" s="55"/>
      <c r="O270" s="55"/>
      <c r="P270" s="55">
        <v>15.8</v>
      </c>
      <c r="Q270" s="55"/>
      <c r="R270" s="55">
        <v>25</v>
      </c>
      <c r="S270" s="55"/>
      <c r="T270" s="55">
        <v>57.6</v>
      </c>
      <c r="U270" s="55"/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359626.69499999995</v>
      </c>
      <c r="C272" s="80">
        <f t="shared" si="65"/>
        <v>42210.958</v>
      </c>
      <c r="D272" s="80">
        <f t="shared" si="65"/>
        <v>26333.464999999997</v>
      </c>
      <c r="E272" s="80">
        <f t="shared" si="65"/>
        <v>16024.177</v>
      </c>
      <c r="F272" s="80">
        <f t="shared" si="65"/>
        <v>29255.068000000003</v>
      </c>
      <c r="G272" s="80">
        <f t="shared" si="65"/>
        <v>26186.781000000003</v>
      </c>
      <c r="H272" s="80">
        <f t="shared" si="65"/>
        <v>27848.048</v>
      </c>
      <c r="I272" s="80">
        <f t="shared" si="65"/>
        <v>0</v>
      </c>
      <c r="J272" s="80">
        <f t="shared" si="65"/>
        <v>34960.672999999995</v>
      </c>
      <c r="K272" s="80">
        <f t="shared" si="65"/>
        <v>0</v>
      </c>
      <c r="L272" s="80">
        <f t="shared" si="65"/>
        <v>32447.125</v>
      </c>
      <c r="M272" s="80">
        <f t="shared" si="65"/>
        <v>0</v>
      </c>
      <c r="N272" s="80">
        <f t="shared" si="65"/>
        <v>32767.983000000004</v>
      </c>
      <c r="O272" s="80">
        <f t="shared" si="65"/>
        <v>0</v>
      </c>
      <c r="P272" s="80">
        <f t="shared" si="65"/>
        <v>34981.51900000001</v>
      </c>
      <c r="Q272" s="80">
        <f t="shared" si="65"/>
        <v>0</v>
      </c>
      <c r="R272" s="80">
        <f t="shared" si="65"/>
        <v>21162.306</v>
      </c>
      <c r="S272" s="80">
        <f t="shared" si="65"/>
        <v>0</v>
      </c>
      <c r="T272" s="80">
        <f t="shared" si="65"/>
        <v>28414.962</v>
      </c>
      <c r="U272" s="80">
        <f t="shared" si="65"/>
        <v>0</v>
      </c>
      <c r="V272" s="80">
        <f t="shared" si="65"/>
        <v>30502.915999999997</v>
      </c>
      <c r="W272" s="80">
        <f t="shared" si="65"/>
        <v>0</v>
      </c>
      <c r="X272" s="80">
        <f t="shared" si="65"/>
        <v>32602.096999999998</v>
      </c>
      <c r="Y272" s="80">
        <f t="shared" si="65"/>
        <v>0</v>
      </c>
      <c r="Z272" s="113">
        <f t="shared" si="65"/>
        <v>28010.533000000003</v>
      </c>
      <c r="AA272" s="69">
        <f t="shared" si="65"/>
        <v>0</v>
      </c>
      <c r="AB272" s="90">
        <f>D272+F272+H272+J272+L272+N272+P272+R272+T272+V272+X272+AA272</f>
        <v>331276.16199999995</v>
      </c>
    </row>
    <row r="273" spans="1:28" s="33" customFormat="1" ht="18" customHeight="1">
      <c r="A273" s="32" t="s">
        <v>15</v>
      </c>
      <c r="B273" s="81">
        <f>B254+B242+B224+B186+B149+B88+B52+B14+B262</f>
        <v>114.8</v>
      </c>
      <c r="C273" s="81">
        <f>E273+G273+I273+K273+M273+O273+Q273+S273+U273+W273+Y273+AA273</f>
        <v>0</v>
      </c>
      <c r="D273" s="81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</v>
      </c>
      <c r="M273" s="70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0</v>
      </c>
      <c r="P273" s="70">
        <f t="shared" si="67"/>
        <v>0</v>
      </c>
      <c r="Q273" s="81">
        <f t="shared" si="67"/>
        <v>0</v>
      </c>
      <c r="R273" s="81">
        <f t="shared" si="67"/>
        <v>0</v>
      </c>
      <c r="S273" s="81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</v>
      </c>
    </row>
    <row r="274" spans="1:28" s="33" customFormat="1" ht="18.75">
      <c r="A274" s="32" t="s">
        <v>13</v>
      </c>
      <c r="B274" s="81">
        <f>B255+B243+B225+B187+B150+B89+B53+B15+B263</f>
        <v>593.1</v>
      </c>
      <c r="C274" s="81">
        <f>E274+G274+I274+K274+M274+O274+Q274+S274+U274+W274+Y274+AA274</f>
        <v>0</v>
      </c>
      <c r="D274" s="81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74</v>
      </c>
      <c r="I274" s="81">
        <f t="shared" si="66"/>
        <v>0</v>
      </c>
      <c r="J274" s="70">
        <f aca="true" t="shared" si="68" ref="J274:L275">J255+J243+J225+J187+J150+J89+J53+J15+J263</f>
        <v>15.700000000000001</v>
      </c>
      <c r="K274" s="70">
        <f t="shared" si="68"/>
        <v>0</v>
      </c>
      <c r="L274" s="70">
        <f t="shared" si="68"/>
        <v>250</v>
      </c>
      <c r="M274" s="70">
        <f aca="true" t="shared" si="69" ref="M274:AA274">M255+M243+M225+M187+M150+M89+M53+M15+M263</f>
        <v>0</v>
      </c>
      <c r="N274" s="70">
        <f t="shared" si="69"/>
        <v>24.8</v>
      </c>
      <c r="O274" s="70">
        <f t="shared" si="69"/>
        <v>0</v>
      </c>
      <c r="P274" s="70">
        <f t="shared" si="69"/>
        <v>24.8</v>
      </c>
      <c r="Q274" s="81">
        <f t="shared" si="69"/>
        <v>0</v>
      </c>
      <c r="R274" s="81">
        <f t="shared" si="69"/>
        <v>24.8</v>
      </c>
      <c r="S274" s="81">
        <f t="shared" si="69"/>
        <v>0</v>
      </c>
      <c r="T274" s="81">
        <f t="shared" si="69"/>
        <v>92</v>
      </c>
      <c r="U274" s="81">
        <f t="shared" si="69"/>
        <v>0</v>
      </c>
      <c r="V274" s="81">
        <f t="shared" si="69"/>
        <v>24.8</v>
      </c>
      <c r="W274" s="81">
        <f t="shared" si="69"/>
        <v>0</v>
      </c>
      <c r="X274" s="81">
        <f t="shared" si="69"/>
        <v>24.8</v>
      </c>
      <c r="Y274" s="81">
        <f t="shared" si="69"/>
        <v>0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555.6999999999999</v>
      </c>
    </row>
    <row r="275" spans="1:28" s="33" customFormat="1" ht="18.75">
      <c r="A275" s="32" t="s">
        <v>14</v>
      </c>
      <c r="B275" s="81">
        <f>B256+B244+B226+B188+B151+B90+B54+B16+B264</f>
        <v>354894.7949999999</v>
      </c>
      <c r="C275" s="81">
        <f>E275+G275+I275+K275+M275+O275+Q275+S275+U275+W275+Y275+AA275</f>
        <v>42210.958</v>
      </c>
      <c r="D275" s="81">
        <f t="shared" si="66"/>
        <v>26333.464999999997</v>
      </c>
      <c r="E275" s="81">
        <f>E256+E244+E226+E188+E151+E90+E54+E16+E264</f>
        <v>16024.177</v>
      </c>
      <c r="F275" s="81">
        <f t="shared" si="66"/>
        <v>29255.068000000003</v>
      </c>
      <c r="G275" s="81">
        <f t="shared" si="66"/>
        <v>26186.781000000003</v>
      </c>
      <c r="H275" s="81">
        <f t="shared" si="66"/>
        <v>27774.048</v>
      </c>
      <c r="I275" s="81">
        <f>I256+I244+I226+I188+I151+I90+I54+I16+I264</f>
        <v>0</v>
      </c>
      <c r="J275" s="70">
        <f t="shared" si="68"/>
        <v>34944.973</v>
      </c>
      <c r="K275" s="70">
        <f t="shared" si="68"/>
        <v>0</v>
      </c>
      <c r="L275" s="70">
        <f t="shared" si="68"/>
        <v>32082.325</v>
      </c>
      <c r="M275" s="70">
        <f aca="true" t="shared" si="70" ref="M275:AA275">M256+M244+M226+M188+M151+M90+M54+M16+M264</f>
        <v>0</v>
      </c>
      <c r="N275" s="70">
        <f t="shared" si="70"/>
        <v>32743.183000000005</v>
      </c>
      <c r="O275" s="70">
        <f t="shared" si="70"/>
        <v>0</v>
      </c>
      <c r="P275" s="70">
        <f t="shared" si="70"/>
        <v>34956.719000000005</v>
      </c>
      <c r="Q275" s="81">
        <f t="shared" si="70"/>
        <v>0</v>
      </c>
      <c r="R275" s="81">
        <f t="shared" si="70"/>
        <v>21137.506</v>
      </c>
      <c r="S275" s="81">
        <f t="shared" si="70"/>
        <v>0</v>
      </c>
      <c r="T275" s="81">
        <f t="shared" si="70"/>
        <v>24638.962</v>
      </c>
      <c r="U275" s="81">
        <f t="shared" si="70"/>
        <v>0</v>
      </c>
      <c r="V275" s="81">
        <f t="shared" si="70"/>
        <v>30478.115999999998</v>
      </c>
      <c r="W275" s="81">
        <f t="shared" si="70"/>
        <v>0</v>
      </c>
      <c r="X275" s="81">
        <f t="shared" si="70"/>
        <v>32577.297</v>
      </c>
      <c r="Y275" s="81">
        <f t="shared" si="70"/>
        <v>0</v>
      </c>
      <c r="Z275" s="110">
        <f t="shared" si="70"/>
        <v>27973.133</v>
      </c>
      <c r="AA275" s="70">
        <f t="shared" si="70"/>
        <v>0</v>
      </c>
      <c r="AB275" s="90">
        <f>D275+F275+H275+J275+L275+N275+P275+R275+T275+V275+X275+AA275</f>
        <v>326921.66199999995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88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0</v>
      </c>
      <c r="J276" s="88">
        <f>J42+J23</f>
        <v>9.32</v>
      </c>
      <c r="K276" s="88">
        <f>K42+K23</f>
        <v>0</v>
      </c>
      <c r="L276" s="88">
        <f aca="true" t="shared" si="72" ref="L276:X276">L42+L23</f>
        <v>78.5</v>
      </c>
      <c r="M276" s="88">
        <f>M42+M23</f>
        <v>0</v>
      </c>
      <c r="N276" s="88">
        <f t="shared" si="72"/>
        <v>0.7</v>
      </c>
      <c r="O276" s="88">
        <f>O42+O23</f>
        <v>0</v>
      </c>
      <c r="P276" s="88">
        <f>P42+P23</f>
        <v>0.7</v>
      </c>
      <c r="Q276" s="88">
        <f>Q42+Q23</f>
        <v>0</v>
      </c>
      <c r="R276" s="88">
        <f t="shared" si="72"/>
        <v>0.7</v>
      </c>
      <c r="S276" s="88">
        <f>S42+S23</f>
        <v>0</v>
      </c>
      <c r="T276" s="88">
        <f t="shared" si="72"/>
        <v>0.7</v>
      </c>
      <c r="U276" s="88">
        <f>U42+U23</f>
        <v>0</v>
      </c>
      <c r="V276" s="88">
        <f t="shared" si="72"/>
        <v>17.5</v>
      </c>
      <c r="W276" s="88">
        <f>W42+W23</f>
        <v>0</v>
      </c>
      <c r="X276" s="88">
        <f t="shared" si="72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82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0</v>
      </c>
      <c r="K277" s="73">
        <f t="shared" si="74"/>
        <v>0</v>
      </c>
      <c r="L277" s="73">
        <f t="shared" si="74"/>
        <v>0</v>
      </c>
      <c r="M277" s="73">
        <f t="shared" si="74"/>
        <v>0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82">
        <f t="shared" si="74"/>
        <v>0</v>
      </c>
      <c r="R277" s="82">
        <f t="shared" si="74"/>
        <v>0</v>
      </c>
      <c r="S277" s="82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3684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0"/>
      <c r="L279" s="3"/>
      <c r="M279" s="3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44" t="s">
        <v>57</v>
      </c>
      <c r="B280" s="144"/>
      <c r="C280" s="144"/>
      <c r="D280" s="144"/>
      <c r="E280" s="144"/>
      <c r="F280" s="144"/>
      <c r="G280" s="144"/>
      <c r="H280" s="144"/>
      <c r="I280" s="144"/>
      <c r="J280" s="144"/>
      <c r="K280" s="10"/>
      <c r="L280" s="16"/>
      <c r="M280" s="16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A279:J279"/>
    <mergeCell ref="A145:AA145"/>
    <mergeCell ref="A220:AA220"/>
    <mergeCell ref="N7:O7"/>
    <mergeCell ref="A221:AA221"/>
    <mergeCell ref="C7:C8"/>
    <mergeCell ref="A280:J280"/>
    <mergeCell ref="A7:A8"/>
    <mergeCell ref="B7:B8"/>
    <mergeCell ref="L7:M7"/>
    <mergeCell ref="J7:K7"/>
    <mergeCell ref="A259:AA259"/>
    <mergeCell ref="T7:U7"/>
    <mergeCell ref="R7:S7"/>
    <mergeCell ref="P7:Q7"/>
    <mergeCell ref="X7:Y7"/>
    <mergeCell ref="X6:AA6"/>
    <mergeCell ref="A258:AA258"/>
    <mergeCell ref="V7:W7"/>
    <mergeCell ref="A146:AA146"/>
    <mergeCell ref="A10:AA10"/>
    <mergeCell ref="V1:AA1"/>
    <mergeCell ref="V3:AA3"/>
    <mergeCell ref="A4:AA4"/>
    <mergeCell ref="A5:AA5"/>
    <mergeCell ref="A11:AA11"/>
    <mergeCell ref="D7:E7"/>
    <mergeCell ref="Z7:AA7"/>
    <mergeCell ref="V2:AA2"/>
    <mergeCell ref="H7:I7"/>
    <mergeCell ref="F7:G7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2023-03-10T06:05:05Z</cp:lastPrinted>
  <dcterms:created xsi:type="dcterms:W3CDTF">1996-10-08T23:32:33Z</dcterms:created>
  <dcterms:modified xsi:type="dcterms:W3CDTF">2023-03-10T06:05:51Z</dcterms:modified>
  <cp:category/>
  <cp:version/>
  <cp:contentType/>
  <cp:contentStatus/>
</cp:coreProperties>
</file>