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 год" sheetId="1" r:id="rId1"/>
  </sheets>
  <definedNames>
    <definedName name="_xlnm.Print_Titles" localSheetId="0">'2022 год'!$A:$A,'2022 год'!$7:$8</definedName>
    <definedName name="_xlnm.Print_Area" localSheetId="0">'2022 год'!$A$1:$AA$280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<sst xmlns="http://schemas.openxmlformats.org/spreadsheetml/2006/main" count="307" uniqueCount="78">
  <si>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</si>
  <si>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</si>
  <si>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</si>
  <si>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</si>
  <si>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</si>
  <si>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</si>
  <si>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</si>
  <si>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</si>
  <si>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</si>
  <si>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</si>
  <si>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</si>
  <si>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</si>
  <si>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</si>
  <si>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</si>
  <si>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</si>
  <si>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</si>
  <si>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</si>
  <si>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</si>
  <si>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</si>
  <si>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</si>
  <si>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ИТОГО по программе, в том числе</t>
  </si>
  <si>
    <t xml:space="preserve">3.1.2. Обеспечение деятельности (оказание услуг) архивного отдела Администрации города Когалыма </t>
  </si>
  <si>
    <t>МБУ "МВЦ"</t>
  </si>
  <si>
    <t>МАУ "КДК "АРТ-Праздник"</t>
  </si>
  <si>
    <t>СОГЛАСОВАНО</t>
  </si>
  <si>
    <t>Заместитель главы города Когалыма</t>
  </si>
  <si>
    <t xml:space="preserve"> "Культурное пространство города Когалыма"</t>
  </si>
  <si>
    <t>Подпрограмма 1. "Модернизация и развитие учреждений и организаций культуры"</t>
  </si>
  <si>
    <t>Подпрограмма 2. "Поддержка творческих инициатив, способствующих самореализации населения"</t>
  </si>
  <si>
    <t>2.1.1. Сохранение, возрождение и развитие народных художественных промыслов и ремесел</t>
  </si>
  <si>
    <t>МАУ "Дворец спорта"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</si>
  <si>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</si>
  <si>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</si>
  <si>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</si>
  <si>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</si>
  <si>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3.1.1. Обеспечение функций Управления культуры, спорта и молодежной политики Администрации города Когалыма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</si>
  <si>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</si>
  <si>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</si>
  <si>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</si>
  <si>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</si>
  <si>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в том числе:</t>
  </si>
  <si>
    <t>привлеченные средства</t>
  </si>
  <si>
    <t>в т.ч. бюджет города Когалыма в части софинансирования</t>
  </si>
  <si>
    <t>Подпрограмма 4. "Развитие туризма"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</si>
  <si>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</si>
  <si>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</si>
  <si>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>4.1.1. Создание условий для развития туризма</t>
  </si>
  <si>
    <t>____________________Л.А.Юрьева</t>
  </si>
  <si>
    <t>2.2.4.Поддержка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</si>
  <si>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</si>
  <si>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Процессная часть</t>
  </si>
  <si>
    <t>2.1. Сохранение нематериального и материального наследия города Когалыма и продвижение культурных проектов (I, 1)</t>
  </si>
  <si>
    <t>2.2. Стимулирование культурного разнообразия (II, 1,4,5,6)</t>
  </si>
  <si>
    <t>3.1. Реализация единой государственной политики в сфере культуры и архивного дела (II, 2,3)</t>
  </si>
  <si>
    <t>3.2. Развитие архивного дела (II, 2,3)</t>
  </si>
  <si>
    <t>3.3 Обеспечение хозяйственной деятельности учреждений культуры города Когалыма</t>
  </si>
  <si>
    <t>4.1. Продвижение внутреннего и въездного туризма (II, 1,7)</t>
  </si>
  <si>
    <t xml:space="preserve">Ответственный за составление сетевого графика </t>
  </si>
  <si>
    <t>План на 2023 год</t>
  </si>
  <si>
    <t>1.1. Развитие библиотечного дела (II, 1)</t>
  </si>
  <si>
    <t>1.1.1. Комплектование книжного фонда города Когалыма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</si>
  <si>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</si>
  <si>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</si>
  <si>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</si>
  <si>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1.1.5. Модернизация общедоступных библиотек города Когалыма</t>
  </si>
  <si>
    <t>1.2. Развитие музейного дела (I, 1)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</si>
  <si>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</si>
  <si>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</si>
  <si>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</si>
  <si>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1.2.4. Реализация музейных проектов</t>
  </si>
  <si>
    <t xml:space="preserve">1.2.5. Обеспечение деятельности (оказание  музейных услуг) </t>
  </si>
  <si>
    <t>1.3. Укрепление материально-технической базы учреждений культуры города Когалыма (II, 1)</t>
  </si>
  <si>
    <t>1.3.1. Развитие материально-технического состояния учреждений культуры города Когалыма МАУ КДК "АРТ-Праздник"</t>
  </si>
  <si>
    <t>1.3.2. Развитие материально-технического состояния учреждений культуры города Когалыма МАУ "МВЦ"</t>
  </si>
  <si>
    <t>1.3.3. Развитие материально-технического состояния учреждений культуры города Когалыма МБУ "ЦБС"</t>
  </si>
  <si>
    <t>исполнено на отчетну дату</t>
  </si>
  <si>
    <t>факт</t>
  </si>
  <si>
    <t>план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</si>
</sst>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0.000"/>
    <numFmt numFmtId="188" formatCode="#,##0.000\ _₽"/>
    <numFmt numFmtId="189" formatCode="#,##0.000"/>
    <numFmt numFmtId="190" formatCode="_-* #,##0.000\ _₽_-;\-* #,##0.000\ _₽_-;_-* &quot;-&quot;???\ _₽_-;_-@_-"/>
    <numFmt numFmtId="191" formatCode="_(* #,##0.0000_);_(* \(#,##0.0000\);_(* &quot;-&quot;??_);_(@_)"/>
    <numFmt numFmtId="192" formatCode="#,##0.000_ ;[Red]\-#,##0.000\ "/>
    <numFmt numFmtId="193" formatCode="#,##0.0\ _₽"/>
    <numFmt numFmtId="194" formatCode="#,##0.0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88" fontId="5" fillId="33" borderId="10" xfId="0" applyNumberFormat="1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>
      <alignment horizontal="left" vertical="top" wrapText="1"/>
    </xf>
    <xf numFmtId="188" fontId="4" fillId="33" borderId="10" xfId="0" applyNumberFormat="1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>
      <alignment horizontal="right" vertical="top" wrapText="1"/>
    </xf>
    <xf numFmtId="188" fontId="5" fillId="0" borderId="13" xfId="0" applyNumberFormat="1" applyFont="1" applyFill="1" applyBorder="1" applyAlignment="1">
      <alignment horizontal="right" vertical="top" wrapText="1"/>
    </xf>
    <xf numFmtId="188" fontId="5" fillId="0" borderId="13" xfId="0" applyNumberFormat="1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>
      <alignment horizontal="left" wrapText="1"/>
    </xf>
    <xf numFmtId="188" fontId="5" fillId="0" borderId="10" xfId="0" applyNumberFormat="1" applyFont="1" applyFill="1" applyBorder="1" applyAlignment="1">
      <alignment horizontal="right" vertical="top" wrapText="1"/>
    </xf>
    <xf numFmtId="188" fontId="5" fillId="7" borderId="10" xfId="0" applyNumberFormat="1" applyFont="1" applyFill="1" applyBorder="1" applyAlignment="1">
      <alignment horizontal="justify" wrapText="1"/>
    </xf>
    <xf numFmtId="0" fontId="2" fillId="7" borderId="0" xfId="0" applyFont="1" applyFill="1" applyBorder="1" applyAlignment="1">
      <alignment vertical="center" wrapText="1"/>
    </xf>
    <xf numFmtId="188" fontId="5" fillId="7" borderId="10" xfId="0" applyNumberFormat="1" applyFont="1" applyFill="1" applyBorder="1" applyAlignment="1">
      <alignment horizontal="left" vertical="center" wrapText="1"/>
    </xf>
    <xf numFmtId="188" fontId="4" fillId="34" borderId="10" xfId="0" applyNumberFormat="1" applyFont="1" applyFill="1" applyBorder="1" applyAlignment="1">
      <alignment horizontal="left" vertical="top" wrapText="1"/>
    </xf>
    <xf numFmtId="188" fontId="5" fillId="34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 applyProtection="1">
      <alignment vertical="center" wrapText="1"/>
      <protection/>
    </xf>
    <xf numFmtId="188" fontId="4" fillId="34" borderId="10" xfId="0" applyNumberFormat="1" applyFont="1" applyFill="1" applyBorder="1" applyAlignment="1">
      <alignment horizontal="left" wrapText="1"/>
    </xf>
    <xf numFmtId="188" fontId="4" fillId="34" borderId="10" xfId="0" applyNumberFormat="1" applyFont="1" applyFill="1" applyBorder="1" applyAlignment="1">
      <alignment horizontal="right" wrapText="1"/>
    </xf>
    <xf numFmtId="188" fontId="4" fillId="34" borderId="10" xfId="0" applyNumberFormat="1" applyFont="1" applyFill="1" applyBorder="1" applyAlignment="1" applyProtection="1">
      <alignment vertical="center" wrapText="1"/>
      <protection/>
    </xf>
    <xf numFmtId="188" fontId="5" fillId="34" borderId="10" xfId="0" applyNumberFormat="1" applyFont="1" applyFill="1" applyBorder="1" applyAlignment="1">
      <alignment horizontal="justify" wrapText="1"/>
    </xf>
    <xf numFmtId="188" fontId="4" fillId="34" borderId="10" xfId="0" applyNumberFormat="1" applyFont="1" applyFill="1" applyBorder="1" applyAlignment="1">
      <alignment horizontal="justify" wrapText="1"/>
    </xf>
    <xf numFmtId="188" fontId="4" fillId="34" borderId="10" xfId="0" applyNumberFormat="1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top" wrapText="1"/>
    </xf>
    <xf numFmtId="2" fontId="5" fillId="34" borderId="10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 applyProtection="1">
      <alignment vertical="center" wrapText="1"/>
      <protection/>
    </xf>
    <xf numFmtId="188" fontId="5" fillId="12" borderId="10" xfId="0" applyNumberFormat="1" applyFont="1" applyFill="1" applyBorder="1" applyAlignment="1">
      <alignment horizontal="right" vertical="top" wrapText="1"/>
    </xf>
    <xf numFmtId="0" fontId="2" fillId="1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justify" wrapText="1"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5" fillId="34" borderId="10" xfId="0" applyNumberFormat="1" applyFont="1" applyFill="1" applyBorder="1" applyAlignment="1">
      <alignment vertical="center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8" fontId="4" fillId="19" borderId="10" xfId="0" applyNumberFormat="1" applyFont="1" applyFill="1" applyBorder="1" applyAlignment="1">
      <alignment horizontal="justify" wrapText="1"/>
    </xf>
    <xf numFmtId="0" fontId="3" fillId="19" borderId="0" xfId="0" applyFont="1" applyFill="1" applyAlignment="1">
      <alignment vertical="center" wrapText="1"/>
    </xf>
    <xf numFmtId="186" fontId="4" fillId="34" borderId="10" xfId="0" applyNumberFormat="1" applyFont="1" applyFill="1" applyBorder="1" applyAlignment="1">
      <alignment horizontal="right" wrapText="1"/>
    </xf>
    <xf numFmtId="186" fontId="5" fillId="34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>
      <alignment horizontal="right" wrapText="1"/>
    </xf>
    <xf numFmtId="186" fontId="5" fillId="34" borderId="10" xfId="0" applyNumberFormat="1" applyFont="1" applyFill="1" applyBorder="1" applyAlignment="1">
      <alignment horizontal="right"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186" fontId="5" fillId="0" borderId="13" xfId="0" applyNumberFormat="1" applyFont="1" applyFill="1" applyBorder="1" applyAlignment="1" applyProtection="1">
      <alignment vertical="center" wrapText="1"/>
      <protection/>
    </xf>
    <xf numFmtId="186" fontId="5" fillId="0" borderId="13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>
      <alignment horizontal="right" vertical="center" wrapText="1"/>
    </xf>
    <xf numFmtId="186" fontId="4" fillId="0" borderId="14" xfId="0" applyNumberFormat="1" applyFont="1" applyFill="1" applyBorder="1" applyAlignment="1" applyProtection="1">
      <alignment vertical="center" wrapText="1"/>
      <protection/>
    </xf>
    <xf numFmtId="186" fontId="5" fillId="0" borderId="14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horizontal="right" wrapText="1"/>
      <protection/>
    </xf>
    <xf numFmtId="186" fontId="4" fillId="19" borderId="10" xfId="0" applyNumberFormat="1" applyFont="1" applyFill="1" applyBorder="1" applyAlignment="1">
      <alignment horizontal="right" wrapText="1"/>
    </xf>
    <xf numFmtId="186" fontId="5" fillId="7" borderId="10" xfId="0" applyNumberFormat="1" applyFont="1" applyFill="1" applyBorder="1" applyAlignment="1">
      <alignment horizontal="right" wrapText="1"/>
    </xf>
    <xf numFmtId="186" fontId="5" fillId="7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right" vertical="top" wrapText="1"/>
    </xf>
    <xf numFmtId="186" fontId="5" fillId="12" borderId="10" xfId="0" applyNumberFormat="1" applyFont="1" applyFill="1" applyBorder="1" applyAlignment="1" applyProtection="1">
      <alignment vertical="center" wrapText="1"/>
      <protection/>
    </xf>
    <xf numFmtId="186" fontId="5" fillId="12" borderId="10" xfId="0" applyNumberFormat="1" applyFont="1" applyFill="1" applyBorder="1" applyAlignment="1">
      <alignment horizontal="right" vertical="center" wrapText="1"/>
    </xf>
    <xf numFmtId="186" fontId="5" fillId="12" borderId="14" xfId="0" applyNumberFormat="1" applyFont="1" applyFill="1" applyBorder="1" applyAlignment="1" applyProtection="1">
      <alignment vertical="center" wrapText="1"/>
      <protection/>
    </xf>
    <xf numFmtId="188" fontId="4" fillId="12" borderId="10" xfId="0" applyNumberFormat="1" applyFont="1" applyFill="1" applyBorder="1" applyAlignment="1">
      <alignment horizontal="right" vertical="top" wrapText="1"/>
    </xf>
    <xf numFmtId="186" fontId="4" fillId="12" borderId="10" xfId="0" applyNumberFormat="1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vertical="center" wrapText="1"/>
    </xf>
    <xf numFmtId="188" fontId="4" fillId="13" borderId="0" xfId="0" applyNumberFormat="1" applyFont="1" applyFill="1" applyBorder="1" applyAlignment="1" applyProtection="1">
      <alignment vertical="top" wrapText="1"/>
      <protection/>
    </xf>
    <xf numFmtId="188" fontId="4" fillId="13" borderId="15" xfId="0" applyNumberFormat="1" applyFont="1" applyFill="1" applyBorder="1" applyAlignment="1" applyProtection="1">
      <alignment vertical="top" wrapText="1"/>
      <protection/>
    </xf>
    <xf numFmtId="172" fontId="5" fillId="33" borderId="10" xfId="0" applyNumberFormat="1" applyFont="1" applyFill="1" applyBorder="1" applyAlignment="1" applyProtection="1">
      <alignment vertical="center" wrapText="1"/>
      <protection/>
    </xf>
    <xf numFmtId="172" fontId="4" fillId="33" borderId="10" xfId="60" applyNumberFormat="1" applyFont="1" applyFill="1" applyBorder="1" applyAlignment="1" applyProtection="1">
      <alignment horizontal="center" vertical="center" wrapText="1"/>
      <protection/>
    </xf>
    <xf numFmtId="186" fontId="5" fillId="12" borderId="10" xfId="0" applyNumberFormat="1" applyFont="1" applyFill="1" applyBorder="1" applyAlignment="1">
      <alignment horizontal="right" wrapText="1"/>
    </xf>
    <xf numFmtId="172" fontId="4" fillId="12" borderId="10" xfId="60" applyNumberFormat="1" applyFont="1" applyFill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>
      <alignment horizontal="justify" vertical="top" wrapText="1"/>
    </xf>
    <xf numFmtId="188" fontId="5" fillId="33" borderId="10" xfId="0" applyNumberFormat="1" applyFont="1" applyFill="1" applyBorder="1" applyAlignment="1">
      <alignment horizontal="left" wrapText="1"/>
    </xf>
    <xf numFmtId="172" fontId="5" fillId="33" borderId="10" xfId="60" applyNumberFormat="1" applyFont="1" applyFill="1" applyBorder="1" applyAlignment="1" applyProtection="1">
      <alignment horizontal="center" vertical="center" wrapText="1"/>
      <protection/>
    </xf>
    <xf numFmtId="172" fontId="5" fillId="12" borderId="10" xfId="60" applyNumberFormat="1" applyFont="1" applyFill="1" applyBorder="1" applyAlignment="1" applyProtection="1">
      <alignment horizontal="center" vertical="center" wrapText="1"/>
      <protection/>
    </xf>
    <xf numFmtId="186" fontId="5" fillId="0" borderId="14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 applyProtection="1">
      <alignment vertical="center" wrapText="1"/>
      <protection/>
    </xf>
    <xf numFmtId="172" fontId="4" fillId="0" borderId="10" xfId="60" applyNumberFormat="1" applyFont="1" applyFill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4" fillId="0" borderId="10" xfId="0" applyNumberFormat="1" applyFont="1" applyFill="1" applyBorder="1" applyAlignment="1" applyProtection="1">
      <alignment vertical="center" wrapText="1"/>
      <protection/>
    </xf>
    <xf numFmtId="173" fontId="5" fillId="35" borderId="10" xfId="0" applyNumberFormat="1" applyFont="1" applyFill="1" applyBorder="1" applyAlignment="1">
      <alignment horizontal="center"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 applyProtection="1">
      <alignment vertical="center" wrapText="1"/>
      <protection/>
    </xf>
    <xf numFmtId="186" fontId="4" fillId="35" borderId="10" xfId="0" applyNumberFormat="1" applyFont="1" applyFill="1" applyBorder="1" applyAlignment="1" applyProtection="1">
      <alignment vertical="center" wrapText="1"/>
      <protection/>
    </xf>
    <xf numFmtId="186" fontId="5" fillId="35" borderId="10" xfId="0" applyNumberFormat="1" applyFont="1" applyFill="1" applyBorder="1" applyAlignment="1">
      <alignment horizontal="right" wrapText="1"/>
    </xf>
    <xf numFmtId="186" fontId="5" fillId="35" borderId="10" xfId="0" applyNumberFormat="1" applyFont="1" applyFill="1" applyBorder="1" applyAlignment="1" applyProtection="1">
      <alignment vertical="center" wrapText="1"/>
      <protection/>
    </xf>
    <xf numFmtId="172" fontId="4" fillId="35" borderId="10" xfId="60" applyNumberFormat="1" applyFont="1" applyFill="1" applyBorder="1" applyAlignment="1" applyProtection="1">
      <alignment horizontal="center" vertical="center" wrapText="1"/>
      <protection/>
    </xf>
    <xf numFmtId="186" fontId="4" fillId="35" borderId="10" xfId="0" applyNumberFormat="1" applyFont="1" applyFill="1" applyBorder="1" applyAlignment="1">
      <alignment horizontal="right" wrapText="1"/>
    </xf>
    <xf numFmtId="186" fontId="5" fillId="35" borderId="10" xfId="0" applyNumberFormat="1" applyFont="1" applyFill="1" applyBorder="1" applyAlignment="1">
      <alignment horizontal="right" vertical="center" wrapText="1"/>
    </xf>
    <xf numFmtId="186" fontId="5" fillId="35" borderId="13" xfId="0" applyNumberFormat="1" applyFont="1" applyFill="1" applyBorder="1" applyAlignment="1" applyProtection="1">
      <alignment vertical="center" wrapText="1"/>
      <protection/>
    </xf>
    <xf numFmtId="186" fontId="4" fillId="35" borderId="14" xfId="0" applyNumberFormat="1" applyFont="1" applyFill="1" applyBorder="1" applyAlignment="1" applyProtection="1">
      <alignment vertical="center" wrapText="1"/>
      <protection/>
    </xf>
    <xf numFmtId="186" fontId="5" fillId="35" borderId="14" xfId="0" applyNumberFormat="1" applyFont="1" applyFill="1" applyBorder="1" applyAlignment="1" applyProtection="1">
      <alignment vertical="center" wrapText="1"/>
      <protection/>
    </xf>
    <xf numFmtId="188" fontId="5" fillId="35" borderId="10" xfId="0" applyNumberFormat="1" applyFont="1" applyFill="1" applyBorder="1" applyAlignment="1" applyProtection="1">
      <alignment vertical="center" wrapText="1"/>
      <protection/>
    </xf>
    <xf numFmtId="186" fontId="4" fillId="35" borderId="10" xfId="0" applyNumberFormat="1" applyFont="1" applyFill="1" applyBorder="1" applyAlignment="1">
      <alignment horizontal="right" vertical="center" wrapText="1"/>
    </xf>
    <xf numFmtId="188" fontId="4" fillId="35" borderId="10" xfId="0" applyNumberFormat="1" applyFont="1" applyFill="1" applyBorder="1" applyAlignment="1" applyProtection="1">
      <alignment vertical="center" wrapText="1"/>
      <protection/>
    </xf>
    <xf numFmtId="173" fontId="4" fillId="35" borderId="0" xfId="0" applyNumberFormat="1" applyFont="1" applyFill="1" applyBorder="1" applyAlignment="1" applyProtection="1">
      <alignment vertical="center" wrapText="1"/>
      <protection/>
    </xf>
    <xf numFmtId="0" fontId="3" fillId="35" borderId="0" xfId="0" applyFont="1" applyFill="1" applyAlignment="1">
      <alignment vertical="center" wrapText="1"/>
    </xf>
    <xf numFmtId="173" fontId="3" fillId="35" borderId="0" xfId="0" applyNumberFormat="1" applyFont="1" applyFill="1" applyAlignment="1">
      <alignment vertical="center" wrapText="1"/>
    </xf>
    <xf numFmtId="4" fontId="5" fillId="33" borderId="10" xfId="60" applyNumberFormat="1" applyFont="1" applyFill="1" applyBorder="1" applyAlignment="1" applyProtection="1">
      <alignment horizontal="right" vertical="center" wrapText="1"/>
      <protection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172" fontId="5" fillId="33" borderId="10" xfId="60" applyNumberFormat="1" applyFont="1" applyFill="1" applyBorder="1" applyAlignment="1" applyProtection="1">
      <alignment horizontal="right" vertical="center" wrapText="1"/>
      <protection/>
    </xf>
    <xf numFmtId="172" fontId="5" fillId="12" borderId="10" xfId="60" applyNumberFormat="1" applyFont="1" applyFill="1" applyBorder="1" applyAlignment="1" applyProtection="1">
      <alignment horizontal="right" vertical="center" wrapText="1"/>
      <protection/>
    </xf>
    <xf numFmtId="172" fontId="5" fillId="0" borderId="10" xfId="0" applyNumberFormat="1" applyFont="1" applyFill="1" applyBorder="1" applyAlignment="1" applyProtection="1">
      <alignment vertical="center" wrapText="1"/>
      <protection/>
    </xf>
    <xf numFmtId="172" fontId="5" fillId="0" borderId="10" xfId="60" applyNumberFormat="1" applyFont="1" applyFill="1" applyBorder="1" applyAlignment="1" applyProtection="1">
      <alignment horizontal="center" vertical="center" wrapText="1"/>
      <protection/>
    </xf>
    <xf numFmtId="2" fontId="4" fillId="16" borderId="10" xfId="0" applyNumberFormat="1" applyFont="1" applyFill="1" applyBorder="1" applyAlignment="1" applyProtection="1">
      <alignment vertical="center" wrapText="1"/>
      <protection/>
    </xf>
    <xf numFmtId="186" fontId="5" fillId="10" borderId="10" xfId="0" applyNumberFormat="1" applyFont="1" applyFill="1" applyBorder="1" applyAlignment="1" applyProtection="1">
      <alignment vertical="center" wrapText="1"/>
      <protection/>
    </xf>
    <xf numFmtId="186" fontId="4" fillId="10" borderId="10" xfId="0" applyNumberFormat="1" applyFont="1" applyFill="1" applyBorder="1" applyAlignment="1" applyProtection="1">
      <alignment vertical="center" wrapText="1"/>
      <protection/>
    </xf>
    <xf numFmtId="186" fontId="5" fillId="10" borderId="10" xfId="0" applyNumberFormat="1" applyFont="1" applyFill="1" applyBorder="1" applyAlignment="1">
      <alignment horizontal="right" wrapText="1"/>
    </xf>
    <xf numFmtId="186" fontId="4" fillId="10" borderId="10" xfId="0" applyNumberFormat="1" applyFont="1" applyFill="1" applyBorder="1" applyAlignment="1">
      <alignment horizontal="right" wrapText="1"/>
    </xf>
    <xf numFmtId="173" fontId="3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4" fillId="13" borderId="14" xfId="0" applyFont="1" applyFill="1" applyBorder="1" applyAlignment="1" applyProtection="1">
      <alignment horizontal="center" vertical="top" wrapText="1"/>
      <protection/>
    </xf>
    <xf numFmtId="0" fontId="4" fillId="13" borderId="12" xfId="0" applyFont="1" applyFill="1" applyBorder="1" applyAlignment="1" applyProtection="1">
      <alignment horizontal="center" vertical="top" wrapText="1"/>
      <protection/>
    </xf>
    <xf numFmtId="0" fontId="4" fillId="13" borderId="16" xfId="0" applyFont="1" applyFill="1" applyBorder="1" applyAlignment="1" applyProtection="1">
      <alignment horizontal="center" vertical="top" wrapText="1"/>
      <protection/>
    </xf>
    <xf numFmtId="173" fontId="4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vertical="top" wrapText="1"/>
    </xf>
    <xf numFmtId="0" fontId="4" fillId="13" borderId="12" xfId="0" applyFont="1" applyFill="1" applyBorder="1" applyAlignment="1">
      <alignment horizontal="left" vertical="top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8" fontId="4" fillId="13" borderId="15" xfId="0" applyNumberFormat="1" applyFont="1" applyFill="1" applyBorder="1" applyAlignment="1" applyProtection="1">
      <alignment horizontal="left" vertical="top" wrapText="1"/>
      <protection/>
    </xf>
    <xf numFmtId="188" fontId="4" fillId="13" borderId="11" xfId="0" applyNumberFormat="1" applyFont="1" applyFill="1" applyBorder="1" applyAlignment="1" applyProtection="1">
      <alignment horizontal="left" vertical="top" wrapText="1"/>
      <protection/>
    </xf>
    <xf numFmtId="188" fontId="4" fillId="13" borderId="18" xfId="0" applyNumberFormat="1" applyFont="1" applyFill="1" applyBorder="1" applyAlignment="1" applyProtection="1">
      <alignment horizontal="left" vertical="top" wrapText="1"/>
      <protection/>
    </xf>
    <xf numFmtId="188" fontId="4" fillId="13" borderId="14" xfId="0" applyNumberFormat="1" applyFont="1" applyFill="1" applyBorder="1" applyAlignment="1" applyProtection="1">
      <alignment horizontal="left" vertical="top" wrapText="1"/>
      <protection/>
    </xf>
    <xf numFmtId="188" fontId="4" fillId="13" borderId="12" xfId="0" applyNumberFormat="1" applyFont="1" applyFill="1" applyBorder="1" applyAlignment="1" applyProtection="1">
      <alignment horizontal="left" vertical="top" wrapText="1"/>
      <protection/>
    </xf>
    <xf numFmtId="188" fontId="4" fillId="13" borderId="1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0" xfId="60" applyNumberFormat="1" applyFont="1" applyFill="1" applyBorder="1" applyAlignment="1" applyProtection="1">
      <alignment horizontal="right" vertical="top" wrapText="1"/>
      <protection/>
    </xf>
    <xf numFmtId="4" fontId="5" fillId="12" borderId="10" xfId="60" applyNumberFormat="1" applyFont="1" applyFill="1" applyBorder="1" applyAlignment="1" applyProtection="1">
      <alignment horizontal="right" vertical="top" wrapText="1"/>
      <protection/>
    </xf>
    <xf numFmtId="186" fontId="5" fillId="34" borderId="10" xfId="0" applyNumberFormat="1" applyFont="1" applyFill="1" applyBorder="1" applyAlignment="1">
      <alignment horizontal="right" vertical="top" wrapText="1"/>
    </xf>
    <xf numFmtId="186" fontId="4" fillId="0" borderId="10" xfId="0" applyNumberFormat="1" applyFont="1" applyFill="1" applyBorder="1" applyAlignment="1">
      <alignment horizontal="right" vertical="top" wrapText="1"/>
    </xf>
    <xf numFmtId="186" fontId="4" fillId="34" borderId="10" xfId="0" applyNumberFormat="1" applyFont="1" applyFill="1" applyBorder="1" applyAlignment="1">
      <alignment horizontal="right" vertical="top" wrapText="1"/>
    </xf>
    <xf numFmtId="186" fontId="4" fillId="33" borderId="10" xfId="0" applyNumberFormat="1" applyFont="1" applyFill="1" applyBorder="1" applyAlignment="1">
      <alignment horizontal="right" vertical="top" wrapText="1"/>
    </xf>
    <xf numFmtId="186" fontId="5" fillId="33" borderId="10" xfId="0" applyNumberFormat="1" applyFont="1" applyFill="1" applyBorder="1" applyAlignment="1">
      <alignment horizontal="right" vertical="top" wrapText="1"/>
    </xf>
    <xf numFmtId="186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186" fontId="4" fillId="19" borderId="10" xfId="0" applyNumberFormat="1" applyFont="1" applyFill="1" applyBorder="1" applyAlignment="1">
      <alignment horizontal="right" vertical="top" wrapText="1"/>
    </xf>
    <xf numFmtId="186" fontId="4" fillId="12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73" fontId="7" fillId="0" borderId="12" xfId="0" applyNumberFormat="1" applyFont="1" applyFill="1" applyBorder="1" applyAlignment="1">
      <alignment horizontal="right" vertical="top" wrapText="1"/>
    </xf>
    <xf numFmtId="174" fontId="5" fillId="0" borderId="10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 applyProtection="1">
      <alignment horizontal="right" vertical="top" wrapText="1"/>
      <protection/>
    </xf>
    <xf numFmtId="186" fontId="4" fillId="34" borderId="10" xfId="0" applyNumberFormat="1" applyFont="1" applyFill="1" applyBorder="1" applyAlignment="1" applyProtection="1">
      <alignment horizontal="right" vertical="top" wrapText="1"/>
      <protection/>
    </xf>
    <xf numFmtId="186" fontId="4" fillId="33" borderId="10" xfId="0" applyNumberFormat="1" applyFont="1" applyFill="1" applyBorder="1" applyAlignment="1" applyProtection="1">
      <alignment horizontal="right" vertical="top" wrapText="1"/>
      <protection/>
    </xf>
    <xf numFmtId="186" fontId="4" fillId="0" borderId="10" xfId="0" applyNumberFormat="1" applyFont="1" applyFill="1" applyBorder="1" applyAlignment="1" applyProtection="1">
      <alignment horizontal="right" vertical="top" wrapText="1"/>
      <protection/>
    </xf>
    <xf numFmtId="186" fontId="5" fillId="33" borderId="10" xfId="0" applyNumberFormat="1" applyFont="1" applyFill="1" applyBorder="1" applyAlignment="1" applyProtection="1">
      <alignment horizontal="right" vertical="top" wrapText="1"/>
      <protection/>
    </xf>
    <xf numFmtId="172" fontId="5" fillId="33" borderId="10" xfId="60" applyNumberFormat="1" applyFont="1" applyFill="1" applyBorder="1" applyAlignment="1" applyProtection="1">
      <alignment horizontal="right" vertical="top" wrapText="1"/>
      <protection/>
    </xf>
    <xf numFmtId="186" fontId="5" fillId="0" borderId="10" xfId="0" applyNumberFormat="1" applyFont="1" applyFill="1" applyBorder="1" applyAlignment="1" applyProtection="1">
      <alignment horizontal="right" vertical="top" wrapText="1"/>
      <protection/>
    </xf>
    <xf numFmtId="186" fontId="5" fillId="12" borderId="10" xfId="0" applyNumberFormat="1" applyFont="1" applyFill="1" applyBorder="1" applyAlignment="1" applyProtection="1">
      <alignment horizontal="right" vertical="top" wrapText="1"/>
      <protection/>
    </xf>
    <xf numFmtId="186" fontId="5" fillId="34" borderId="10" xfId="0" applyNumberFormat="1" applyFont="1" applyFill="1" applyBorder="1" applyAlignment="1" applyProtection="1">
      <alignment horizontal="right" vertical="top" wrapText="1"/>
      <protection/>
    </xf>
    <xf numFmtId="186" fontId="5" fillId="0" borderId="13" xfId="0" applyNumberFormat="1" applyFont="1" applyFill="1" applyBorder="1" applyAlignment="1" applyProtection="1">
      <alignment horizontal="right" vertical="top" wrapText="1"/>
      <protection/>
    </xf>
    <xf numFmtId="186" fontId="5" fillId="0" borderId="14" xfId="0" applyNumberFormat="1" applyFont="1" applyFill="1" applyBorder="1" applyAlignment="1" applyProtection="1">
      <alignment horizontal="right" vertical="top" wrapText="1"/>
      <protection/>
    </xf>
    <xf numFmtId="188" fontId="5" fillId="34" borderId="10" xfId="0" applyNumberFormat="1" applyFont="1" applyFill="1" applyBorder="1" applyAlignment="1" applyProtection="1">
      <alignment horizontal="right" vertical="top" wrapText="1"/>
      <protection/>
    </xf>
    <xf numFmtId="188" fontId="4" fillId="34" borderId="10" xfId="0" applyNumberFormat="1" applyFont="1" applyFill="1" applyBorder="1" applyAlignment="1" applyProtection="1">
      <alignment horizontal="right" vertical="top" wrapText="1"/>
      <protection/>
    </xf>
    <xf numFmtId="173" fontId="4" fillId="0" borderId="0" xfId="0" applyNumberFormat="1" applyFont="1" applyFill="1" applyBorder="1" applyAlignment="1" applyProtection="1">
      <alignment horizontal="right" vertical="top" wrapText="1"/>
      <protection/>
    </xf>
    <xf numFmtId="173" fontId="3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186" fontId="5" fillId="12" borderId="10" xfId="0" applyNumberFormat="1" applyFont="1" applyFill="1" applyBorder="1" applyAlignment="1" applyProtection="1">
      <alignment horizontal="right" vertical="center" wrapText="1"/>
      <protection/>
    </xf>
    <xf numFmtId="186" fontId="5" fillId="0" borderId="1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3"/>
  <sheetViews>
    <sheetView showGridLines="0" tabSelected="1" view="pageLayout" zoomScale="90" zoomScaleNormal="70" zoomScaleSheetLayoutView="70" zoomScalePageLayoutView="90" workbookViewId="0" topLeftCell="A273">
      <selection activeCell="L264" sqref="L264"/>
    </sheetView>
  </sheetViews>
  <sheetFormatPr defaultColWidth="9.140625" defaultRowHeight="12.75"/>
  <cols>
    <col min="1" max="1" width="48.140625" style="2" customWidth="1"/>
    <col min="2" max="3" width="18.140625" style="2" customWidth="1"/>
    <col min="4" max="5" width="17.57421875" style="1" customWidth="1"/>
    <col min="6" max="7" width="18.57421875" style="1" customWidth="1"/>
    <col min="8" max="9" width="17.00390625" style="1" customWidth="1"/>
    <col min="10" max="12" width="15.7109375" style="1" customWidth="1"/>
    <col min="13" max="13" width="15.7109375" style="169" customWidth="1"/>
    <col min="14" max="15" width="15.7109375" style="1" customWidth="1"/>
    <col min="16" max="25" width="15.7109375" style="3" customWidth="1"/>
    <col min="26" max="26" width="15.7109375" style="123" customWidth="1"/>
    <col min="27" max="27" width="15.7109375" style="3" customWidth="1"/>
    <col min="28" max="28" width="18.421875" style="1" customWidth="1"/>
    <col min="29" max="16384" width="9.140625" style="1" customWidth="1"/>
  </cols>
  <sheetData>
    <row r="1" spans="22:27" ht="15" customHeight="1">
      <c r="V1" s="135" t="s">
        <v>24</v>
      </c>
      <c r="W1" s="135"/>
      <c r="X1" s="135"/>
      <c r="Y1" s="135"/>
      <c r="Z1" s="135"/>
      <c r="AA1" s="135"/>
    </row>
    <row r="2" spans="22:27" ht="15" customHeight="1">
      <c r="V2" s="135" t="s">
        <v>25</v>
      </c>
      <c r="W2" s="135"/>
      <c r="X2" s="135"/>
      <c r="Y2" s="135"/>
      <c r="Z2" s="135"/>
      <c r="AA2" s="135"/>
    </row>
    <row r="3" spans="22:27" ht="15" customHeight="1">
      <c r="V3" s="135" t="s">
        <v>47</v>
      </c>
      <c r="W3" s="135"/>
      <c r="X3" s="135"/>
      <c r="Y3" s="135"/>
      <c r="Z3" s="135"/>
      <c r="AA3" s="135"/>
    </row>
    <row r="4" spans="1:27" ht="28.5" customHeight="1">
      <c r="A4" s="136" t="s">
        <v>18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</row>
    <row r="5" spans="1:27" ht="27" customHeight="1">
      <c r="A5" s="137" t="s">
        <v>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</row>
    <row r="6" spans="1:27" ht="20.25" customHeight="1">
      <c r="A6" s="11"/>
      <c r="B6" s="12"/>
      <c r="C6" s="12"/>
      <c r="D6" s="11"/>
      <c r="E6" s="11"/>
      <c r="F6" s="13"/>
      <c r="G6" s="13"/>
      <c r="H6" s="13"/>
      <c r="I6" s="13"/>
      <c r="J6" s="13"/>
      <c r="K6" s="13"/>
      <c r="L6" s="13"/>
      <c r="M6" s="170"/>
      <c r="N6" s="13"/>
      <c r="O6" s="13"/>
      <c r="P6" s="13"/>
      <c r="Q6" s="11"/>
      <c r="R6" s="11"/>
      <c r="S6" s="11"/>
      <c r="T6" s="11"/>
      <c r="U6" s="11"/>
      <c r="V6" s="11"/>
      <c r="W6" s="11"/>
      <c r="X6" s="143" t="s">
        <v>19</v>
      </c>
      <c r="Y6" s="143"/>
      <c r="Z6" s="143"/>
      <c r="AA6" s="143"/>
    </row>
    <row r="7" spans="1:27" s="4" customFormat="1" ht="18.75" customHeight="1">
      <c r="A7" s="155" t="s">
        <v>17</v>
      </c>
      <c r="B7" s="156" t="s">
        <v>58</v>
      </c>
      <c r="C7" s="146" t="s">
        <v>75</v>
      </c>
      <c r="D7" s="141" t="s">
        <v>0</v>
      </c>
      <c r="E7" s="142"/>
      <c r="F7" s="141" t="s">
        <v>1</v>
      </c>
      <c r="G7" s="142"/>
      <c r="H7" s="141" t="s">
        <v>2</v>
      </c>
      <c r="I7" s="142"/>
      <c r="J7" s="141" t="s">
        <v>3</v>
      </c>
      <c r="K7" s="142"/>
      <c r="L7" s="141" t="s">
        <v>4</v>
      </c>
      <c r="M7" s="142"/>
      <c r="N7" s="141" t="s">
        <v>5</v>
      </c>
      <c r="O7" s="142"/>
      <c r="P7" s="141" t="s">
        <v>6</v>
      </c>
      <c r="Q7" s="142"/>
      <c r="R7" s="141" t="s">
        <v>7</v>
      </c>
      <c r="S7" s="142"/>
      <c r="T7" s="141" t="s">
        <v>8</v>
      </c>
      <c r="U7" s="142"/>
      <c r="V7" s="141" t="s">
        <v>9</v>
      </c>
      <c r="W7" s="142"/>
      <c r="X7" s="141" t="s">
        <v>10</v>
      </c>
      <c r="Y7" s="142"/>
      <c r="Z7" s="141" t="s">
        <v>11</v>
      </c>
      <c r="AA7" s="142"/>
    </row>
    <row r="8" spans="1:27" s="6" customFormat="1" ht="63.75" customHeight="1">
      <c r="A8" s="155"/>
      <c r="B8" s="156"/>
      <c r="C8" s="147"/>
      <c r="D8" s="5" t="s">
        <v>12</v>
      </c>
      <c r="E8" s="5" t="s">
        <v>76</v>
      </c>
      <c r="F8" s="5" t="s">
        <v>12</v>
      </c>
      <c r="G8" s="5" t="s">
        <v>76</v>
      </c>
      <c r="H8" s="5" t="s">
        <v>12</v>
      </c>
      <c r="I8" s="5" t="s">
        <v>76</v>
      </c>
      <c r="J8" s="5" t="s">
        <v>12</v>
      </c>
      <c r="K8" s="5" t="s">
        <v>76</v>
      </c>
      <c r="L8" s="5" t="s">
        <v>12</v>
      </c>
      <c r="M8" s="5" t="s">
        <v>76</v>
      </c>
      <c r="N8" s="5" t="s">
        <v>12</v>
      </c>
      <c r="O8" s="5" t="s">
        <v>76</v>
      </c>
      <c r="P8" s="5" t="s">
        <v>12</v>
      </c>
      <c r="Q8" s="5" t="s">
        <v>76</v>
      </c>
      <c r="R8" s="5" t="s">
        <v>12</v>
      </c>
      <c r="S8" s="5" t="s">
        <v>76</v>
      </c>
      <c r="T8" s="5" t="s">
        <v>12</v>
      </c>
      <c r="U8" s="5" t="s">
        <v>76</v>
      </c>
      <c r="V8" s="5" t="s">
        <v>12</v>
      </c>
      <c r="W8" s="5" t="s">
        <v>76</v>
      </c>
      <c r="X8" s="5" t="s">
        <v>12</v>
      </c>
      <c r="Y8" s="5" t="s">
        <v>76</v>
      </c>
      <c r="Z8" s="106" t="s">
        <v>77</v>
      </c>
      <c r="AA8" s="5" t="s">
        <v>76</v>
      </c>
    </row>
    <row r="9" spans="1:27" s="8" customFormat="1" ht="24.75" customHeight="1">
      <c r="A9" s="7">
        <v>1</v>
      </c>
      <c r="B9" s="7">
        <v>2</v>
      </c>
      <c r="C9" s="7"/>
      <c r="D9" s="7">
        <v>3</v>
      </c>
      <c r="E9" s="7"/>
      <c r="F9" s="7">
        <v>4</v>
      </c>
      <c r="G9" s="7"/>
      <c r="H9" s="7">
        <v>5</v>
      </c>
      <c r="I9" s="7"/>
      <c r="J9" s="7">
        <v>6</v>
      </c>
      <c r="K9" s="7"/>
      <c r="L9" s="7">
        <v>7</v>
      </c>
      <c r="M9" s="171"/>
      <c r="N9" s="7">
        <v>8</v>
      </c>
      <c r="O9" s="7"/>
      <c r="P9" s="7">
        <v>9</v>
      </c>
      <c r="Q9" s="7"/>
      <c r="R9" s="7">
        <v>10</v>
      </c>
      <c r="S9" s="7"/>
      <c r="T9" s="7">
        <v>11</v>
      </c>
      <c r="U9" s="7"/>
      <c r="V9" s="7">
        <v>12</v>
      </c>
      <c r="W9" s="7"/>
      <c r="X9" s="7">
        <v>13</v>
      </c>
      <c r="Y9" s="7"/>
      <c r="Z9" s="107"/>
      <c r="AA9" s="7">
        <v>14</v>
      </c>
    </row>
    <row r="10" spans="1:27" s="45" customFormat="1" ht="18.75" customHeight="1">
      <c r="A10" s="138" t="s">
        <v>27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40"/>
    </row>
    <row r="11" spans="1:27" s="45" customFormat="1" ht="18.75" customHeight="1">
      <c r="A11" s="138" t="s">
        <v>50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40"/>
    </row>
    <row r="12" spans="1:27" s="9" customFormat="1" ht="18.75" customHeight="1">
      <c r="A12" s="46" t="s">
        <v>59</v>
      </c>
      <c r="B12" s="47"/>
      <c r="C12" s="47"/>
      <c r="D12" s="48"/>
      <c r="E12" s="48"/>
      <c r="F12" s="48"/>
      <c r="G12" s="48"/>
      <c r="H12" s="130"/>
      <c r="I12" s="102"/>
      <c r="J12" s="48"/>
      <c r="K12" s="48"/>
      <c r="L12" s="48"/>
      <c r="M12" s="172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108"/>
      <c r="AA12" s="102"/>
    </row>
    <row r="13" spans="1:28" s="17" customFormat="1" ht="18.75">
      <c r="A13" s="42" t="s">
        <v>16</v>
      </c>
      <c r="B13" s="65">
        <f>B14+B15+B16+B17</f>
        <v>60794.81</v>
      </c>
      <c r="C13" s="65">
        <f>C14+C15+C16+C17</f>
        <v>22340.94</v>
      </c>
      <c r="D13" s="61">
        <f aca="true" t="shared" si="0" ref="D13:AA13">D14+D15+D16+D17</f>
        <v>2339.5</v>
      </c>
      <c r="E13" s="61">
        <f t="shared" si="0"/>
        <v>1337.01</v>
      </c>
      <c r="F13" s="61">
        <f t="shared" si="0"/>
        <v>6151.07</v>
      </c>
      <c r="G13" s="61">
        <f t="shared" si="0"/>
        <v>4152.23</v>
      </c>
      <c r="H13" s="61">
        <f t="shared" si="0"/>
        <v>6360.07</v>
      </c>
      <c r="I13" s="52">
        <f t="shared" si="0"/>
        <v>4569.46</v>
      </c>
      <c r="J13" s="61">
        <f t="shared" si="0"/>
        <v>6017.54</v>
      </c>
      <c r="K13" s="61">
        <f t="shared" si="0"/>
        <v>5260</v>
      </c>
      <c r="L13" s="61">
        <f t="shared" si="0"/>
        <v>7204.48</v>
      </c>
      <c r="M13" s="173">
        <f t="shared" si="0"/>
        <v>7111.58</v>
      </c>
      <c r="N13" s="61">
        <f t="shared" si="0"/>
        <v>7243.02</v>
      </c>
      <c r="O13" s="61">
        <f t="shared" si="0"/>
        <v>0</v>
      </c>
      <c r="P13" s="61">
        <f t="shared" si="0"/>
        <v>6964.52</v>
      </c>
      <c r="Q13" s="61">
        <f t="shared" si="0"/>
        <v>0</v>
      </c>
      <c r="R13" s="61">
        <f t="shared" si="0"/>
        <v>2788.02</v>
      </c>
      <c r="S13" s="61">
        <f t="shared" si="0"/>
        <v>0</v>
      </c>
      <c r="T13" s="61">
        <f t="shared" si="0"/>
        <v>4221.02</v>
      </c>
      <c r="U13" s="61">
        <f t="shared" si="0"/>
        <v>0</v>
      </c>
      <c r="V13" s="61">
        <f t="shared" si="0"/>
        <v>3865.62</v>
      </c>
      <c r="W13" s="61">
        <f t="shared" si="0"/>
        <v>0</v>
      </c>
      <c r="X13" s="61">
        <f t="shared" si="0"/>
        <v>3777.02</v>
      </c>
      <c r="Y13" s="61">
        <f t="shared" si="0"/>
        <v>0</v>
      </c>
      <c r="Z13" s="109">
        <f t="shared" si="0"/>
        <v>3862.93</v>
      </c>
      <c r="AA13" s="52">
        <f t="shared" si="0"/>
        <v>0</v>
      </c>
      <c r="AB13" s="90">
        <f aca="true" t="shared" si="1" ref="AB13:AB20">D13+F13+H13+J13+L13+N13+P13+R13+T13+V13+X13+AA13</f>
        <v>56931.87999999999</v>
      </c>
    </row>
    <row r="14" spans="1:28" s="17" customFormat="1" ht="18.75">
      <c r="A14" s="41" t="s">
        <v>15</v>
      </c>
      <c r="B14" s="66">
        <f aca="true" t="shared" si="2" ref="B14:C16">B20+B27+B33+B39+B46</f>
        <v>114.8</v>
      </c>
      <c r="C14" s="66">
        <f t="shared" si="2"/>
        <v>0</v>
      </c>
      <c r="D14" s="66">
        <f aca="true" t="shared" si="3" ref="D14:AA14">D20+D27+D33+D39</f>
        <v>0</v>
      </c>
      <c r="E14" s="66">
        <f t="shared" si="3"/>
        <v>0</v>
      </c>
      <c r="F14" s="66">
        <f t="shared" si="3"/>
        <v>0</v>
      </c>
      <c r="G14" s="66">
        <f t="shared" si="3"/>
        <v>0</v>
      </c>
      <c r="H14" s="66">
        <f t="shared" si="3"/>
        <v>0</v>
      </c>
      <c r="I14" s="70">
        <f t="shared" si="3"/>
        <v>0</v>
      </c>
      <c r="J14" s="66">
        <f t="shared" si="3"/>
        <v>0</v>
      </c>
      <c r="K14" s="66">
        <f t="shared" si="3"/>
        <v>0</v>
      </c>
      <c r="L14" s="66">
        <f t="shared" si="3"/>
        <v>114.8</v>
      </c>
      <c r="M14" s="160">
        <f t="shared" si="3"/>
        <v>0</v>
      </c>
      <c r="N14" s="66">
        <f t="shared" si="3"/>
        <v>0</v>
      </c>
      <c r="O14" s="66">
        <f t="shared" si="3"/>
        <v>0</v>
      </c>
      <c r="P14" s="66">
        <f t="shared" si="3"/>
        <v>0</v>
      </c>
      <c r="Q14" s="66">
        <f t="shared" si="3"/>
        <v>0</v>
      </c>
      <c r="R14" s="66">
        <f t="shared" si="3"/>
        <v>0</v>
      </c>
      <c r="S14" s="66">
        <f t="shared" si="3"/>
        <v>0</v>
      </c>
      <c r="T14" s="66">
        <f t="shared" si="3"/>
        <v>0</v>
      </c>
      <c r="U14" s="66">
        <f t="shared" si="3"/>
        <v>0</v>
      </c>
      <c r="V14" s="66">
        <f t="shared" si="3"/>
        <v>0</v>
      </c>
      <c r="W14" s="66">
        <f t="shared" si="3"/>
        <v>0</v>
      </c>
      <c r="X14" s="66">
        <f t="shared" si="3"/>
        <v>0</v>
      </c>
      <c r="Y14" s="66">
        <f t="shared" si="3"/>
        <v>0</v>
      </c>
      <c r="Z14" s="110">
        <f t="shared" si="3"/>
        <v>0</v>
      </c>
      <c r="AA14" s="70">
        <f t="shared" si="3"/>
        <v>0</v>
      </c>
      <c r="AB14" s="90">
        <f t="shared" si="1"/>
        <v>114.8</v>
      </c>
    </row>
    <row r="15" spans="1:28" s="17" customFormat="1" ht="18.75">
      <c r="A15" s="41" t="s">
        <v>13</v>
      </c>
      <c r="B15" s="66">
        <f t="shared" si="2"/>
        <v>519.1</v>
      </c>
      <c r="C15" s="66">
        <f t="shared" si="2"/>
        <v>70.9</v>
      </c>
      <c r="D15" s="66">
        <f>D21+D28+D34+D40+D47</f>
        <v>0</v>
      </c>
      <c r="E15" s="66">
        <f>E21+E28+E34+E40+E47</f>
        <v>0</v>
      </c>
      <c r="F15" s="66">
        <f aca="true" t="shared" si="4" ref="F15:X15">F21+F28+F34+F40+F47</f>
        <v>0</v>
      </c>
      <c r="G15" s="66">
        <f aca="true" t="shared" si="5" ref="G15:I16">G21+G28+G34+G40+G47</f>
        <v>0</v>
      </c>
      <c r="H15" s="66">
        <f t="shared" si="5"/>
        <v>0</v>
      </c>
      <c r="I15" s="70">
        <f t="shared" si="5"/>
        <v>0</v>
      </c>
      <c r="J15" s="66">
        <f t="shared" si="4"/>
        <v>15.700000000000001</v>
      </c>
      <c r="K15" s="66">
        <f>K21+K28+K34+K40+K47</f>
        <v>15.700000000000001</v>
      </c>
      <c r="L15" s="66">
        <f t="shared" si="4"/>
        <v>250</v>
      </c>
      <c r="M15" s="160">
        <f>M21+M28+M34+M40+M47</f>
        <v>109.6</v>
      </c>
      <c r="N15" s="66">
        <f t="shared" si="4"/>
        <v>24.8</v>
      </c>
      <c r="O15" s="66">
        <f>O21+O28+O34+O40+O47</f>
        <v>0</v>
      </c>
      <c r="P15" s="66">
        <f t="shared" si="4"/>
        <v>24.8</v>
      </c>
      <c r="Q15" s="66">
        <f>Q21+Q28+Q34+Q40+Q47</f>
        <v>0</v>
      </c>
      <c r="R15" s="66">
        <f t="shared" si="4"/>
        <v>24.8</v>
      </c>
      <c r="S15" s="66">
        <f>S21+S28+S34+S40+S47</f>
        <v>0</v>
      </c>
      <c r="T15" s="66">
        <f t="shared" si="4"/>
        <v>92</v>
      </c>
      <c r="U15" s="66">
        <f>U21+U28+U34+U40+U47</f>
        <v>0</v>
      </c>
      <c r="V15" s="66">
        <f t="shared" si="4"/>
        <v>24.8</v>
      </c>
      <c r="W15" s="66">
        <f>W21+W28+W34+W40+W47</f>
        <v>0</v>
      </c>
      <c r="X15" s="66">
        <f t="shared" si="4"/>
        <v>24.8</v>
      </c>
      <c r="Y15" s="66">
        <f aca="true" t="shared" si="6" ref="Y15:AA16">Y21+Y28+Y34+Y40+Y47</f>
        <v>0</v>
      </c>
      <c r="Z15" s="110">
        <f t="shared" si="6"/>
        <v>37.4</v>
      </c>
      <c r="AA15" s="70">
        <f t="shared" si="6"/>
        <v>0</v>
      </c>
      <c r="AB15" s="90">
        <f t="shared" si="1"/>
        <v>481.70000000000005</v>
      </c>
    </row>
    <row r="16" spans="1:28" s="17" customFormat="1" ht="18.75">
      <c r="A16" s="41" t="s">
        <v>14</v>
      </c>
      <c r="B16" s="66">
        <f t="shared" si="2"/>
        <v>60160.909999999996</v>
      </c>
      <c r="C16" s="66">
        <f t="shared" si="2"/>
        <v>22270.039999999997</v>
      </c>
      <c r="D16" s="66">
        <f>D22+D29+D35+D41+D48</f>
        <v>2339.5</v>
      </c>
      <c r="E16" s="66">
        <f>E22+E29+E35+E41+E48</f>
        <v>1337.01</v>
      </c>
      <c r="F16" s="66">
        <f>F22+F29+F35+F41+F48</f>
        <v>6151.07</v>
      </c>
      <c r="G16" s="66">
        <f t="shared" si="5"/>
        <v>4152.23</v>
      </c>
      <c r="H16" s="66">
        <f t="shared" si="5"/>
        <v>6360.07</v>
      </c>
      <c r="I16" s="70">
        <f t="shared" si="5"/>
        <v>4569.46</v>
      </c>
      <c r="J16" s="66">
        <f>J22+J29+J35+J41+J48</f>
        <v>6001.84</v>
      </c>
      <c r="K16" s="66">
        <f>K22+K29+K35+K41+K48</f>
        <v>5244.3</v>
      </c>
      <c r="L16" s="66">
        <f>L22+L29+L35+L41+L48</f>
        <v>6839.679999999999</v>
      </c>
      <c r="M16" s="160">
        <f>M22+M29+M35+M41+M48</f>
        <v>7001.98</v>
      </c>
      <c r="N16" s="66">
        <f>N22+N29+N35+N41+N48</f>
        <v>7218.22</v>
      </c>
      <c r="O16" s="66">
        <f>O22+O29+O35+O41+O48</f>
        <v>0</v>
      </c>
      <c r="P16" s="66">
        <f>P22+P29+P35+P41+P48</f>
        <v>6939.72</v>
      </c>
      <c r="Q16" s="66">
        <f>Q22+Q29+Q35+Q41+Q48</f>
        <v>0</v>
      </c>
      <c r="R16" s="66">
        <f>R22+R29+R35+R41+R48</f>
        <v>2763.22</v>
      </c>
      <c r="S16" s="66">
        <f>S22+S29+S35+S41+S48</f>
        <v>0</v>
      </c>
      <c r="T16" s="66">
        <f>T22+T29+T35+T41+T48</f>
        <v>4129.02</v>
      </c>
      <c r="U16" s="66">
        <f>U22+U29+U35+U41+U48</f>
        <v>0</v>
      </c>
      <c r="V16" s="66">
        <f>V22+V29+V35+V41+V48</f>
        <v>3840.8199999999997</v>
      </c>
      <c r="W16" s="66">
        <f>W22+W29+W35+W41+W48</f>
        <v>0</v>
      </c>
      <c r="X16" s="66">
        <f>X22+X29+X35+X41+X48</f>
        <v>3752.22</v>
      </c>
      <c r="Y16" s="66">
        <f t="shared" si="6"/>
        <v>0</v>
      </c>
      <c r="Z16" s="110">
        <f t="shared" si="6"/>
        <v>3825.5299999999997</v>
      </c>
      <c r="AA16" s="70">
        <f t="shared" si="6"/>
        <v>0</v>
      </c>
      <c r="AB16" s="90">
        <f t="shared" si="1"/>
        <v>56335.38</v>
      </c>
    </row>
    <row r="17" spans="1:28" s="17" customFormat="1" ht="18.75">
      <c r="A17" s="41" t="s">
        <v>41</v>
      </c>
      <c r="B17" s="66">
        <f>B24+B30+B36+B43+B49</f>
        <v>0</v>
      </c>
      <c r="C17" s="66">
        <f>C24+C30+C36+C43+C49</f>
        <v>0</v>
      </c>
      <c r="D17" s="66">
        <f>D24+D30+D36+D43</f>
        <v>0</v>
      </c>
      <c r="E17" s="66">
        <f>E24+E30+E36+E43</f>
        <v>0</v>
      </c>
      <c r="F17" s="66">
        <f aca="true" t="shared" si="7" ref="F17:X17">F24+F30+F36+F43</f>
        <v>0</v>
      </c>
      <c r="G17" s="66">
        <f>G24+G30+G36+G43</f>
        <v>0</v>
      </c>
      <c r="H17" s="66">
        <f t="shared" si="7"/>
        <v>0</v>
      </c>
      <c r="I17" s="70">
        <f>I24+I30+I36+I43</f>
        <v>0</v>
      </c>
      <c r="J17" s="66">
        <f t="shared" si="7"/>
        <v>0</v>
      </c>
      <c r="K17" s="66">
        <f>K24+K30+K36+K43</f>
        <v>0</v>
      </c>
      <c r="L17" s="66">
        <f t="shared" si="7"/>
        <v>0</v>
      </c>
      <c r="M17" s="160">
        <f>M24+M30+M36+M43</f>
        <v>0</v>
      </c>
      <c r="N17" s="66">
        <f t="shared" si="7"/>
        <v>0</v>
      </c>
      <c r="O17" s="66">
        <f>O24+O30+O36+O43</f>
        <v>0</v>
      </c>
      <c r="P17" s="66">
        <f t="shared" si="7"/>
        <v>0</v>
      </c>
      <c r="Q17" s="66">
        <f>Q4+Q30+Q36+Q43</f>
        <v>0</v>
      </c>
      <c r="R17" s="66">
        <f t="shared" si="7"/>
        <v>0</v>
      </c>
      <c r="S17" s="66">
        <f>S24+S30+S36+S43</f>
        <v>0</v>
      </c>
      <c r="T17" s="66">
        <f t="shared" si="7"/>
        <v>0</v>
      </c>
      <c r="U17" s="66">
        <f>U24+U30+U36+U43</f>
        <v>0</v>
      </c>
      <c r="V17" s="66">
        <f t="shared" si="7"/>
        <v>0</v>
      </c>
      <c r="W17" s="66">
        <f>W24+W30+W36+W43</f>
        <v>0</v>
      </c>
      <c r="X17" s="66">
        <f t="shared" si="7"/>
        <v>0</v>
      </c>
      <c r="Y17" s="66">
        <f>Y24+Y30+Y36+Y43</f>
        <v>0</v>
      </c>
      <c r="Z17" s="110">
        <f>Z24+Z30+Z36+Z43</f>
        <v>0</v>
      </c>
      <c r="AA17" s="70">
        <f>AA24+AA30+AA36+AA43</f>
        <v>0</v>
      </c>
      <c r="AB17" s="90">
        <f t="shared" si="1"/>
        <v>0</v>
      </c>
    </row>
    <row r="18" spans="1:28" s="17" customFormat="1" ht="41.25" customHeight="1">
      <c r="A18" s="21" t="s">
        <v>60</v>
      </c>
      <c r="B18" s="67"/>
      <c r="C18" s="67"/>
      <c r="D18" s="68"/>
      <c r="E18" s="68"/>
      <c r="F18" s="68"/>
      <c r="G18" s="68"/>
      <c r="H18" s="68"/>
      <c r="I18" s="52"/>
      <c r="J18" s="68"/>
      <c r="K18" s="68"/>
      <c r="L18" s="68"/>
      <c r="M18" s="174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109"/>
      <c r="AA18" s="52"/>
      <c r="AB18" s="90">
        <f t="shared" si="1"/>
        <v>0</v>
      </c>
    </row>
    <row r="19" spans="1:28" s="9" customFormat="1" ht="18.75">
      <c r="A19" s="22" t="s">
        <v>16</v>
      </c>
      <c r="B19" s="69">
        <f>B21+B22+B20+B24</f>
        <v>1026.5</v>
      </c>
      <c r="C19" s="69">
        <f>C20+C21+C22+C24</f>
        <v>450</v>
      </c>
      <c r="D19" s="52">
        <f>D21+D22+D20</f>
        <v>0</v>
      </c>
      <c r="E19" s="52"/>
      <c r="F19" s="52">
        <f aca="true" t="shared" si="8" ref="F19:X19">F21+F22+F20</f>
        <v>200</v>
      </c>
      <c r="G19" s="52">
        <f>G20+G21+G22</f>
        <v>0</v>
      </c>
      <c r="H19" s="52">
        <f t="shared" si="8"/>
        <v>250</v>
      </c>
      <c r="I19" s="52">
        <f>I20+I21+I22</f>
        <v>450</v>
      </c>
      <c r="J19" s="52">
        <f t="shared" si="8"/>
        <v>0</v>
      </c>
      <c r="K19" s="52">
        <f>K20+K21+K22</f>
        <v>0</v>
      </c>
      <c r="L19" s="52">
        <f t="shared" si="8"/>
        <v>319</v>
      </c>
      <c r="M19" s="175">
        <f>M20+M21+M22</f>
        <v>0</v>
      </c>
      <c r="N19" s="52">
        <f t="shared" si="8"/>
        <v>257.5</v>
      </c>
      <c r="O19" s="52">
        <f>O20+O21+O22</f>
        <v>0</v>
      </c>
      <c r="P19" s="52">
        <f t="shared" si="8"/>
        <v>0</v>
      </c>
      <c r="Q19" s="52"/>
      <c r="R19" s="52">
        <f t="shared" si="8"/>
        <v>0</v>
      </c>
      <c r="S19" s="52"/>
      <c r="T19" s="52">
        <f t="shared" si="8"/>
        <v>0</v>
      </c>
      <c r="U19" s="52"/>
      <c r="V19" s="52">
        <f t="shared" si="8"/>
        <v>0</v>
      </c>
      <c r="W19" s="52"/>
      <c r="X19" s="52">
        <f t="shared" si="8"/>
        <v>0</v>
      </c>
      <c r="Y19" s="52"/>
      <c r="Z19" s="109">
        <f>Z21+Z22+Z20</f>
        <v>0</v>
      </c>
      <c r="AA19" s="52">
        <f>AA21+AA22+AA20</f>
        <v>0</v>
      </c>
      <c r="AB19" s="90">
        <f t="shared" si="1"/>
        <v>1026.5</v>
      </c>
    </row>
    <row r="20" spans="1:28" s="9" customFormat="1" ht="18.75">
      <c r="A20" s="23" t="s">
        <v>15</v>
      </c>
      <c r="B20" s="70">
        <f>D20+F20+H20+J20+L20+N20+P20+R20+T20+V20+X20+Z20</f>
        <v>114.8</v>
      </c>
      <c r="C20" s="70">
        <f>E20+G20+I20+K20+M20+O20+Q20+S20+U20+W20+Y20+AA20</f>
        <v>0</v>
      </c>
      <c r="D20" s="55"/>
      <c r="E20" s="55"/>
      <c r="F20" s="57"/>
      <c r="G20" s="57"/>
      <c r="H20" s="57"/>
      <c r="I20" s="55"/>
      <c r="J20" s="57"/>
      <c r="K20" s="57"/>
      <c r="L20" s="125">
        <v>114.8</v>
      </c>
      <c r="M20" s="176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111"/>
      <c r="AA20" s="55"/>
      <c r="AB20" s="90">
        <f t="shared" si="1"/>
        <v>114.8</v>
      </c>
    </row>
    <row r="21" spans="1:28" s="9" customFormat="1" ht="18.75">
      <c r="A21" s="23" t="s">
        <v>13</v>
      </c>
      <c r="B21" s="70">
        <f>F21+H21+J21+L21+N21+P21+R21+T21+V21+X21+Z21+D21</f>
        <v>140.4</v>
      </c>
      <c r="C21" s="70">
        <f>E21+G21+I21+K21+M21+O21+Q21+S21+U21+W21+Y21+AA21</f>
        <v>0</v>
      </c>
      <c r="D21" s="20"/>
      <c r="E21" s="20"/>
      <c r="F21" s="93"/>
      <c r="G21" s="93"/>
      <c r="H21" s="93"/>
      <c r="I21" s="128"/>
      <c r="J21" s="94"/>
      <c r="K21" s="94"/>
      <c r="L21" s="126">
        <v>140.4</v>
      </c>
      <c r="M21" s="177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112"/>
      <c r="AA21" s="103"/>
      <c r="AB21" s="90">
        <f>F21+H21+J21+L21+N21+P21+R21+T21+V21+CZ2115+AA21+X21</f>
        <v>140.4</v>
      </c>
    </row>
    <row r="22" spans="1:28" s="9" customFormat="1" ht="18.75">
      <c r="A22" s="23" t="s">
        <v>14</v>
      </c>
      <c r="B22" s="70">
        <f>F22+H22+J22+L22+N22+P22+R22+T22+V22+X22+Z22+D22</f>
        <v>771.3</v>
      </c>
      <c r="C22" s="70">
        <f>E22+G22+I22+K22+M22+O22+Q22+S22+U22+W22+Y22+AA22</f>
        <v>450</v>
      </c>
      <c r="D22" s="20"/>
      <c r="E22" s="20"/>
      <c r="F22" s="99">
        <v>200</v>
      </c>
      <c r="G22" s="124">
        <v>0</v>
      </c>
      <c r="H22" s="99">
        <v>250</v>
      </c>
      <c r="I22" s="129">
        <v>450</v>
      </c>
      <c r="J22" s="124">
        <v>0</v>
      </c>
      <c r="K22" s="124">
        <v>0</v>
      </c>
      <c r="L22" s="126">
        <v>63.8</v>
      </c>
      <c r="M22" s="158">
        <v>0</v>
      </c>
      <c r="N22" s="99">
        <v>257.5</v>
      </c>
      <c r="O22" s="99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112"/>
      <c r="AA22" s="103"/>
      <c r="AB22" s="90">
        <f>SUM(D22:AA22)</f>
        <v>1221.3</v>
      </c>
    </row>
    <row r="23" spans="1:28" s="44" customFormat="1" ht="37.5">
      <c r="A23" s="83" t="s">
        <v>42</v>
      </c>
      <c r="B23" s="95">
        <f>F23+H23+J23+L23+N23+P23+R23+T23+V23+X23+Z23</f>
        <v>63.8</v>
      </c>
      <c r="C23" s="95">
        <f>E23+G23+I23+K23+M23+O23+Q23+S23+U23+W23+Y23+AA23</f>
        <v>0</v>
      </c>
      <c r="D23" s="50"/>
      <c r="E23" s="50"/>
      <c r="F23" s="100"/>
      <c r="G23" s="100"/>
      <c r="H23" s="100"/>
      <c r="I23" s="100"/>
      <c r="J23" s="100"/>
      <c r="K23" s="100"/>
      <c r="L23" s="127">
        <v>63.8</v>
      </c>
      <c r="M23" s="159">
        <v>0</v>
      </c>
      <c r="N23" s="100"/>
      <c r="O23" s="100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112"/>
      <c r="AA23" s="103"/>
      <c r="AB23" s="90">
        <f>SUM(D23:AA23)</f>
        <v>63.8</v>
      </c>
    </row>
    <row r="24" spans="1:28" s="9" customFormat="1" ht="18.75">
      <c r="A24" s="23" t="s">
        <v>41</v>
      </c>
      <c r="B24" s="70">
        <f>F24+H24+J24+L24+N24+P24+R24+T24+V24+X24+Z24+D24</f>
        <v>0</v>
      </c>
      <c r="C24" s="70">
        <f>E24+G24+I24+K24+M24+O24+Q24+S24+U24+W24+Y24+AA24</f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178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111"/>
      <c r="AA24" s="55"/>
      <c r="AB24" s="90">
        <f aca="true" t="shared" si="9" ref="AB24:AB43">D24+F24+H24+J24+L24+N24+P24+R24+T24+V24+X24+AA24</f>
        <v>0</v>
      </c>
    </row>
    <row r="25" spans="1:28" s="9" customFormat="1" ht="66" customHeight="1">
      <c r="A25" s="89" t="s">
        <v>61</v>
      </c>
      <c r="B25" s="69"/>
      <c r="C25" s="69"/>
      <c r="D25" s="52"/>
      <c r="E25" s="52"/>
      <c r="F25" s="52"/>
      <c r="G25" s="52"/>
      <c r="H25" s="52"/>
      <c r="I25" s="52"/>
      <c r="J25" s="52"/>
      <c r="K25" s="52"/>
      <c r="L25" s="52"/>
      <c r="M25" s="175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109"/>
      <c r="AA25" s="52"/>
      <c r="AB25" s="90">
        <f t="shared" si="9"/>
        <v>0</v>
      </c>
    </row>
    <row r="26" spans="1:28" s="9" customFormat="1" ht="18.75">
      <c r="A26" s="22" t="s">
        <v>16</v>
      </c>
      <c r="B26" s="69">
        <f>B27+B28+B29+B30</f>
        <v>144.60000000000002</v>
      </c>
      <c r="C26" s="69">
        <f>C27+C28+C29+C30</f>
        <v>144.60000000000002</v>
      </c>
      <c r="D26" s="52">
        <f aca="true" t="shared" si="10" ref="D26:X26">D27+D28+D29</f>
        <v>0</v>
      </c>
      <c r="E26" s="52"/>
      <c r="F26" s="52">
        <f t="shared" si="10"/>
        <v>44.45</v>
      </c>
      <c r="G26" s="52">
        <f>G27+G28+G29</f>
        <v>44.45</v>
      </c>
      <c r="H26" s="52">
        <f>H27+H28+H29</f>
        <v>100.15</v>
      </c>
      <c r="I26" s="52">
        <f>I27+I28+I29</f>
        <v>100.15</v>
      </c>
      <c r="J26" s="52">
        <f t="shared" si="10"/>
        <v>0</v>
      </c>
      <c r="K26" s="52">
        <f>K27+K28+K29</f>
        <v>0</v>
      </c>
      <c r="L26" s="52">
        <f t="shared" si="10"/>
        <v>0</v>
      </c>
      <c r="M26" s="175">
        <f>M29</f>
        <v>0</v>
      </c>
      <c r="N26" s="52">
        <f t="shared" si="10"/>
        <v>0</v>
      </c>
      <c r="O26" s="52"/>
      <c r="P26" s="52">
        <f t="shared" si="10"/>
        <v>0</v>
      </c>
      <c r="Q26" s="52"/>
      <c r="R26" s="52">
        <f t="shared" si="10"/>
        <v>0</v>
      </c>
      <c r="S26" s="52"/>
      <c r="T26" s="52">
        <f t="shared" si="10"/>
        <v>0</v>
      </c>
      <c r="U26" s="52"/>
      <c r="V26" s="52">
        <f t="shared" si="10"/>
        <v>0</v>
      </c>
      <c r="W26" s="52"/>
      <c r="X26" s="52">
        <f t="shared" si="10"/>
        <v>0</v>
      </c>
      <c r="Y26" s="52"/>
      <c r="Z26" s="109">
        <f>Z27+Z28+Z29</f>
        <v>0</v>
      </c>
      <c r="AA26" s="52">
        <f>AA27+AA28+AA29</f>
        <v>0</v>
      </c>
      <c r="AB26" s="90">
        <f t="shared" si="9"/>
        <v>144.60000000000002</v>
      </c>
    </row>
    <row r="27" spans="1:28" s="9" customFormat="1" ht="18.75">
      <c r="A27" s="23" t="s">
        <v>15</v>
      </c>
      <c r="B27" s="70">
        <f>D27+F27+H27+J27+L27+N27+P27+R27+T27+V27+X27+AA27</f>
        <v>0</v>
      </c>
      <c r="C27" s="70"/>
      <c r="D27" s="55"/>
      <c r="E27" s="55"/>
      <c r="F27" s="55"/>
      <c r="G27" s="55"/>
      <c r="H27" s="55"/>
      <c r="I27" s="55"/>
      <c r="J27" s="55"/>
      <c r="K27" s="55"/>
      <c r="L27" s="55"/>
      <c r="M27" s="178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111"/>
      <c r="AA27" s="55"/>
      <c r="AB27" s="90">
        <f t="shared" si="9"/>
        <v>0</v>
      </c>
    </row>
    <row r="28" spans="1:28" s="9" customFormat="1" ht="18.75">
      <c r="A28" s="23" t="s">
        <v>13</v>
      </c>
      <c r="B28" s="70">
        <f>D28+F28+H28+J28+L28+N28+P28+R28+T28+V28+X28+AA28</f>
        <v>0</v>
      </c>
      <c r="C28" s="70"/>
      <c r="D28" s="55"/>
      <c r="E28" s="55"/>
      <c r="F28" s="55"/>
      <c r="G28" s="55"/>
      <c r="H28" s="55"/>
      <c r="I28" s="55"/>
      <c r="J28" s="55"/>
      <c r="K28" s="55"/>
      <c r="L28" s="55"/>
      <c r="M28" s="178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111"/>
      <c r="AA28" s="55"/>
      <c r="AB28" s="90">
        <f t="shared" si="9"/>
        <v>0</v>
      </c>
    </row>
    <row r="29" spans="1:28" s="9" customFormat="1" ht="18.75">
      <c r="A29" s="23" t="s">
        <v>14</v>
      </c>
      <c r="B29" s="70">
        <f>D29+F29+H29+J29+L29+N29+P29+R29+T29+V29+X29+Z29</f>
        <v>144.60000000000002</v>
      </c>
      <c r="C29" s="70">
        <f>E29+G29+I29+K29+M29+O29+Q29+S29+U29+W29+Y29+AA29</f>
        <v>144.60000000000002</v>
      </c>
      <c r="D29" s="55"/>
      <c r="E29" s="55"/>
      <c r="F29" s="55">
        <v>44.45</v>
      </c>
      <c r="G29" s="55">
        <v>44.45</v>
      </c>
      <c r="H29" s="55">
        <v>100.15</v>
      </c>
      <c r="I29" s="55">
        <v>100.15</v>
      </c>
      <c r="J29" s="55">
        <v>0</v>
      </c>
      <c r="K29" s="55">
        <v>0</v>
      </c>
      <c r="L29" s="55">
        <v>0</v>
      </c>
      <c r="M29" s="178">
        <v>0</v>
      </c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111"/>
      <c r="AA29" s="55"/>
      <c r="AB29" s="90">
        <f t="shared" si="9"/>
        <v>144.60000000000002</v>
      </c>
    </row>
    <row r="30" spans="1:28" s="9" customFormat="1" ht="18.75">
      <c r="A30" s="23" t="s">
        <v>41</v>
      </c>
      <c r="B30" s="70">
        <f>D30+F30+H30+J30+L30+N30+P30+R30+T30+V30+X30+AA30</f>
        <v>0</v>
      </c>
      <c r="C30" s="70"/>
      <c r="D30" s="55"/>
      <c r="E30" s="55"/>
      <c r="F30" s="55"/>
      <c r="G30" s="55"/>
      <c r="H30" s="55"/>
      <c r="I30" s="55"/>
      <c r="J30" s="55"/>
      <c r="K30" s="55"/>
      <c r="L30" s="55"/>
      <c r="M30" s="178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11"/>
      <c r="AA30" s="55"/>
      <c r="AB30" s="90">
        <f t="shared" si="9"/>
        <v>0</v>
      </c>
    </row>
    <row r="31" spans="1:28" s="9" customFormat="1" ht="56.25">
      <c r="A31" s="24" t="s">
        <v>62</v>
      </c>
      <c r="B31" s="69"/>
      <c r="C31" s="69"/>
      <c r="D31" s="52"/>
      <c r="E31" s="52"/>
      <c r="F31" s="52"/>
      <c r="G31" s="52"/>
      <c r="H31" s="52"/>
      <c r="I31" s="52"/>
      <c r="J31" s="52"/>
      <c r="K31" s="52"/>
      <c r="L31" s="52"/>
      <c r="M31" s="175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109"/>
      <c r="AA31" s="52"/>
      <c r="AB31" s="90">
        <f t="shared" si="9"/>
        <v>0</v>
      </c>
    </row>
    <row r="32" spans="1:28" s="9" customFormat="1" ht="18.75">
      <c r="A32" s="22" t="s">
        <v>16</v>
      </c>
      <c r="B32" s="69">
        <f>B34+B35+B33+B36</f>
        <v>59150.2</v>
      </c>
      <c r="C32" s="69">
        <f>C33+C34+C35+C36</f>
        <v>21641.62</v>
      </c>
      <c r="D32" s="52">
        <f>D34+D35+D36</f>
        <v>2339.5</v>
      </c>
      <c r="E32" s="52">
        <f>E35+E36</f>
        <v>1337.01</v>
      </c>
      <c r="F32" s="52">
        <f>F34+F35+F36</f>
        <v>5893.3</v>
      </c>
      <c r="G32" s="52">
        <f>G35+G36</f>
        <v>4094.46</v>
      </c>
      <c r="H32" s="52">
        <f>H34+H35+H36</f>
        <v>5986.8</v>
      </c>
      <c r="I32" s="52">
        <f>I35+I36</f>
        <v>3996.19</v>
      </c>
      <c r="J32" s="52">
        <f>J34+J35+J36</f>
        <v>5992</v>
      </c>
      <c r="K32" s="52">
        <f>K35+K36</f>
        <v>5234.46</v>
      </c>
      <c r="L32" s="52">
        <f>L34+L35+L36</f>
        <v>6753.4</v>
      </c>
      <c r="M32" s="175">
        <f>M35+M36</f>
        <v>6979.5</v>
      </c>
      <c r="N32" s="52">
        <f>N33+N34+N35+N36</f>
        <v>6959.5</v>
      </c>
      <c r="O32" s="52">
        <f>O35+O36</f>
        <v>0</v>
      </c>
      <c r="P32" s="52">
        <f>P34+P35+P33+P36</f>
        <v>6938.5</v>
      </c>
      <c r="Q32" s="52">
        <f>Q35+Q36</f>
        <v>0</v>
      </c>
      <c r="R32" s="52">
        <f>R34+R35+R36</f>
        <v>2762</v>
      </c>
      <c r="S32" s="52">
        <f>S35+S36</f>
        <v>0</v>
      </c>
      <c r="T32" s="52">
        <f>T34+T35+T36</f>
        <v>4111</v>
      </c>
      <c r="U32" s="52">
        <f>U35+U36</f>
        <v>0</v>
      </c>
      <c r="V32" s="52">
        <f>V34+V35+V36</f>
        <v>3839.6</v>
      </c>
      <c r="W32" s="52">
        <f>W35+W36</f>
        <v>0</v>
      </c>
      <c r="X32" s="52">
        <f>X34+X35+X36</f>
        <v>3751</v>
      </c>
      <c r="Y32" s="52">
        <f>Y35+Y36</f>
        <v>0</v>
      </c>
      <c r="Z32" s="109">
        <f>Z34+Z35+Z36</f>
        <v>3823.6</v>
      </c>
      <c r="AA32" s="52">
        <f>AA34+AA35+AA36</f>
        <v>0</v>
      </c>
      <c r="AB32" s="90">
        <f t="shared" si="9"/>
        <v>55326.6</v>
      </c>
    </row>
    <row r="33" spans="1:28" s="9" customFormat="1" ht="18.75">
      <c r="A33" s="23" t="s">
        <v>15</v>
      </c>
      <c r="B33" s="70">
        <f>D33+F33+H33+J33+L33+N33+P33+R33+T33+V33+X33+AA33</f>
        <v>0</v>
      </c>
      <c r="C33" s="70"/>
      <c r="D33" s="55"/>
      <c r="E33" s="55"/>
      <c r="F33" s="55"/>
      <c r="G33" s="55"/>
      <c r="H33" s="55"/>
      <c r="I33" s="55"/>
      <c r="J33" s="55"/>
      <c r="K33" s="55"/>
      <c r="L33" s="55"/>
      <c r="M33" s="178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111"/>
      <c r="AA33" s="55"/>
      <c r="AB33" s="90">
        <f t="shared" si="9"/>
        <v>0</v>
      </c>
    </row>
    <row r="34" spans="1:28" s="9" customFormat="1" ht="18.75">
      <c r="A34" s="23" t="s">
        <v>13</v>
      </c>
      <c r="B34" s="70">
        <f>D34+F34+H34+J34+L34+N34+P34+R34+T34+V34+X34+AA34</f>
        <v>0</v>
      </c>
      <c r="C34" s="70"/>
      <c r="D34" s="55"/>
      <c r="E34" s="55"/>
      <c r="F34" s="55"/>
      <c r="G34" s="55"/>
      <c r="H34" s="55"/>
      <c r="I34" s="55"/>
      <c r="J34" s="55"/>
      <c r="K34" s="55"/>
      <c r="L34" s="55"/>
      <c r="M34" s="178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11"/>
      <c r="AA34" s="55"/>
      <c r="AB34" s="90">
        <f t="shared" si="9"/>
        <v>0</v>
      </c>
    </row>
    <row r="35" spans="1:28" s="9" customFormat="1" ht="18.75">
      <c r="A35" s="23" t="s">
        <v>14</v>
      </c>
      <c r="B35" s="70">
        <f>D35+F35+H35+J35+L35+N35+P35+R35+T35+V35+X35+Z35</f>
        <v>59150.2</v>
      </c>
      <c r="C35" s="70">
        <f>E35+G35+I35+K35+M35+O35+Q35+S35+U35+W35+Y35+AA35</f>
        <v>21641.62</v>
      </c>
      <c r="D35" s="55">
        <v>2339.5</v>
      </c>
      <c r="E35" s="55">
        <v>1337.01</v>
      </c>
      <c r="F35" s="55">
        <v>5893.3</v>
      </c>
      <c r="G35" s="55">
        <v>4094.46</v>
      </c>
      <c r="H35" s="55">
        <v>5986.8</v>
      </c>
      <c r="I35" s="55">
        <v>3996.19</v>
      </c>
      <c r="J35" s="55">
        <v>5992</v>
      </c>
      <c r="K35" s="55">
        <v>5234.46</v>
      </c>
      <c r="L35" s="55">
        <v>6753.4</v>
      </c>
      <c r="M35" s="178">
        <v>6979.5</v>
      </c>
      <c r="N35" s="55">
        <v>6959.5</v>
      </c>
      <c r="O35" s="55"/>
      <c r="P35" s="55">
        <v>6938.5</v>
      </c>
      <c r="Q35" s="55"/>
      <c r="R35" s="55">
        <v>2762</v>
      </c>
      <c r="S35" s="55"/>
      <c r="T35" s="55">
        <v>4111</v>
      </c>
      <c r="U35" s="55"/>
      <c r="V35" s="55">
        <v>3839.6</v>
      </c>
      <c r="W35" s="55"/>
      <c r="X35" s="55">
        <v>3751</v>
      </c>
      <c r="Y35" s="55"/>
      <c r="Z35" s="111">
        <v>3823.6</v>
      </c>
      <c r="AA35" s="55">
        <v>0</v>
      </c>
      <c r="AB35" s="90">
        <f t="shared" si="9"/>
        <v>55326.6</v>
      </c>
    </row>
    <row r="36" spans="1:28" s="9" customFormat="1" ht="18.75">
      <c r="A36" s="23" t="s">
        <v>41</v>
      </c>
      <c r="B36" s="70">
        <f>D36+F36+H36+J36+L36+N36+P36+R36+T36+V36+X36+AA36</f>
        <v>0</v>
      </c>
      <c r="C36" s="70"/>
      <c r="D36" s="55"/>
      <c r="E36" s="55"/>
      <c r="F36" s="55"/>
      <c r="G36" s="55"/>
      <c r="H36" s="55"/>
      <c r="I36" s="55"/>
      <c r="J36" s="55"/>
      <c r="K36" s="55"/>
      <c r="L36" s="55"/>
      <c r="M36" s="178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111"/>
      <c r="AA36" s="55"/>
      <c r="AB36" s="90">
        <f t="shared" si="9"/>
        <v>0</v>
      </c>
    </row>
    <row r="37" spans="1:28" s="9" customFormat="1" ht="120.75" customHeight="1">
      <c r="A37" s="51" t="s">
        <v>63</v>
      </c>
      <c r="B37" s="70"/>
      <c r="C37" s="70"/>
      <c r="D37" s="55"/>
      <c r="E37" s="55"/>
      <c r="F37" s="55"/>
      <c r="G37" s="55"/>
      <c r="H37" s="55"/>
      <c r="I37" s="55"/>
      <c r="J37" s="55"/>
      <c r="K37" s="55"/>
      <c r="L37" s="55"/>
      <c r="M37" s="178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111"/>
      <c r="AA37" s="55"/>
      <c r="AB37" s="90">
        <f t="shared" si="9"/>
        <v>0</v>
      </c>
    </row>
    <row r="38" spans="1:28" s="9" customFormat="1" ht="18.75">
      <c r="A38" s="53" t="s">
        <v>16</v>
      </c>
      <c r="B38" s="69">
        <f>B40+B41+B39+B43</f>
        <v>277.62000000000006</v>
      </c>
      <c r="C38" s="69">
        <f>C39+C40+C41+C43</f>
        <v>104.72</v>
      </c>
      <c r="D38" s="69">
        <f>D40+D41+D39</f>
        <v>0</v>
      </c>
      <c r="E38" s="69"/>
      <c r="F38" s="69">
        <f>F40+F41+F39</f>
        <v>0</v>
      </c>
      <c r="G38" s="69"/>
      <c r="H38" s="69">
        <f>H40+H41+H39+H43</f>
        <v>9.8</v>
      </c>
      <c r="I38" s="69">
        <f>I40+I41+I39+I43</f>
        <v>9.8</v>
      </c>
      <c r="J38" s="69">
        <f>J40+J41+J39+J43</f>
        <v>12.22</v>
      </c>
      <c r="K38" s="69">
        <f>K39+K40+K41+K43</f>
        <v>12.22</v>
      </c>
      <c r="L38" s="69">
        <f>L40+L41+L39+L43</f>
        <v>82.7</v>
      </c>
      <c r="M38" s="161">
        <f>M39+M40+M41+M43</f>
        <v>82.7</v>
      </c>
      <c r="N38" s="69">
        <f>N40+N41+N39+N43</f>
        <v>12.7</v>
      </c>
      <c r="O38" s="69">
        <f>O39+O40+O41+O43</f>
        <v>0</v>
      </c>
      <c r="P38" s="69">
        <f>P40+P41+P39+P43</f>
        <v>12.7</v>
      </c>
      <c r="Q38" s="69">
        <f>Q39+Q40+Q41+Q43</f>
        <v>0</v>
      </c>
      <c r="R38" s="69">
        <f>R40+R41+R39+R43</f>
        <v>12.7</v>
      </c>
      <c r="S38" s="69">
        <f>S39+S40+S41+S43</f>
        <v>0</v>
      </c>
      <c r="T38" s="69">
        <f>T40+T41+T39+T43</f>
        <v>96.7</v>
      </c>
      <c r="U38" s="69">
        <f>U39+U40+U41+U43</f>
        <v>0</v>
      </c>
      <c r="V38" s="69">
        <f>V40+V41+V39+V43</f>
        <v>12.7</v>
      </c>
      <c r="W38" s="69">
        <f>W39+W40+W41+W43</f>
        <v>0</v>
      </c>
      <c r="X38" s="69">
        <f>X40+X41+X39+X43</f>
        <v>12.7</v>
      </c>
      <c r="Y38" s="69">
        <f>Y39+Y40+Y41+Y43</f>
        <v>0</v>
      </c>
      <c r="Z38" s="113">
        <f>Z40+Z41+Z39+Z43</f>
        <v>12.7</v>
      </c>
      <c r="AA38" s="69">
        <f>AA40+AA41+AA39+AA43</f>
        <v>0</v>
      </c>
      <c r="AB38" s="90">
        <f t="shared" si="9"/>
        <v>264.91999999999996</v>
      </c>
    </row>
    <row r="39" spans="1:28" s="9" customFormat="1" ht="18.75">
      <c r="A39" s="54" t="s">
        <v>15</v>
      </c>
      <c r="B39" s="70">
        <f>D39+F39+H39+J39+L39+N39+P39+R39+T39+V39+X39+Z39</f>
        <v>0</v>
      </c>
      <c r="C39" s="70"/>
      <c r="D39" s="55"/>
      <c r="E39" s="55"/>
      <c r="F39" s="55"/>
      <c r="G39" s="55"/>
      <c r="H39" s="55"/>
      <c r="I39" s="55"/>
      <c r="J39" s="55"/>
      <c r="K39" s="55"/>
      <c r="L39" s="55"/>
      <c r="M39" s="178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111"/>
      <c r="AA39" s="55"/>
      <c r="AB39" s="90">
        <f t="shared" si="9"/>
        <v>0</v>
      </c>
    </row>
    <row r="40" spans="1:28" s="9" customFormat="1" ht="18.75">
      <c r="A40" s="54" t="s">
        <v>13</v>
      </c>
      <c r="B40" s="70">
        <f>D40+F40+H40+J40+L40+N40+P40+R40+T40+V40+X40+Z40</f>
        <v>222.10000000000002</v>
      </c>
      <c r="C40" s="70">
        <f>E40+G40+I40+K40+M40+O40+Q40+S40+U40+W40+Y40+AA40</f>
        <v>70.9</v>
      </c>
      <c r="D40" s="55"/>
      <c r="E40" s="55"/>
      <c r="F40" s="55"/>
      <c r="G40" s="55"/>
      <c r="H40" s="55"/>
      <c r="I40" s="55"/>
      <c r="J40" s="55">
        <v>2.9</v>
      </c>
      <c r="K40" s="55">
        <v>2.9</v>
      </c>
      <c r="L40" s="55">
        <v>68</v>
      </c>
      <c r="M40" s="178">
        <v>68</v>
      </c>
      <c r="N40" s="55">
        <v>12</v>
      </c>
      <c r="O40" s="55"/>
      <c r="P40" s="55">
        <v>12</v>
      </c>
      <c r="Q40" s="55"/>
      <c r="R40" s="55">
        <v>12</v>
      </c>
      <c r="S40" s="55"/>
      <c r="T40" s="55">
        <v>79.2</v>
      </c>
      <c r="U40" s="55"/>
      <c r="V40" s="55">
        <v>12</v>
      </c>
      <c r="W40" s="55"/>
      <c r="X40" s="55">
        <v>12</v>
      </c>
      <c r="Y40" s="55"/>
      <c r="Z40" s="111">
        <v>12</v>
      </c>
      <c r="AA40" s="55">
        <v>0</v>
      </c>
      <c r="AB40" s="90">
        <f t="shared" si="9"/>
        <v>210.10000000000002</v>
      </c>
    </row>
    <row r="41" spans="1:28" s="9" customFormat="1" ht="18.75">
      <c r="A41" s="54" t="s">
        <v>14</v>
      </c>
      <c r="B41" s="70">
        <f>D41+F41+H41+J41+L41+N41+P41+R41+T41+V41+X41+Z41</f>
        <v>55.52000000000002</v>
      </c>
      <c r="C41" s="70">
        <f>E41+G41+I41+K41+M41+O41+Q41+S41+U41+W41+Y41+AA41</f>
        <v>33.82</v>
      </c>
      <c r="D41" s="55"/>
      <c r="E41" s="55"/>
      <c r="F41" s="55"/>
      <c r="G41" s="55"/>
      <c r="H41" s="55">
        <v>9.8</v>
      </c>
      <c r="I41" s="55">
        <v>9.8</v>
      </c>
      <c r="J41" s="55">
        <v>9.32</v>
      </c>
      <c r="K41" s="55">
        <v>9.32</v>
      </c>
      <c r="L41" s="55">
        <v>14.7</v>
      </c>
      <c r="M41" s="178">
        <v>14.7</v>
      </c>
      <c r="N41" s="55">
        <v>0.7</v>
      </c>
      <c r="O41" s="55"/>
      <c r="P41" s="55">
        <v>0.7</v>
      </c>
      <c r="Q41" s="55"/>
      <c r="R41" s="55">
        <v>0.7</v>
      </c>
      <c r="S41" s="55"/>
      <c r="T41" s="55">
        <v>17.5</v>
      </c>
      <c r="U41" s="55"/>
      <c r="V41" s="55">
        <v>0.7</v>
      </c>
      <c r="W41" s="55"/>
      <c r="X41" s="55">
        <v>0.7</v>
      </c>
      <c r="Y41" s="55"/>
      <c r="Z41" s="111">
        <v>0.7</v>
      </c>
      <c r="AA41" s="55">
        <v>0</v>
      </c>
      <c r="AB41" s="90">
        <f t="shared" si="9"/>
        <v>54.820000000000014</v>
      </c>
    </row>
    <row r="42" spans="1:28" s="44" customFormat="1" ht="37.5">
      <c r="A42" s="83" t="s">
        <v>42</v>
      </c>
      <c r="B42" s="85">
        <f>D42+F42+H42+J42+L42+N42+P42+R42+T42+V42+X42+Z42</f>
        <v>55.52000000000002</v>
      </c>
      <c r="C42" s="85">
        <f>E42+G42+I42+K42+M42+O42+Q42+S42+U42+W42+Y42+AA42</f>
        <v>33.82</v>
      </c>
      <c r="D42" s="85"/>
      <c r="E42" s="85"/>
      <c r="F42" s="84"/>
      <c r="G42" s="84"/>
      <c r="H42" s="84">
        <v>9.8</v>
      </c>
      <c r="I42" s="84">
        <v>9.8</v>
      </c>
      <c r="J42" s="84">
        <v>9.32</v>
      </c>
      <c r="K42" s="84">
        <v>9.32</v>
      </c>
      <c r="L42" s="84">
        <v>14.7</v>
      </c>
      <c r="M42" s="188">
        <v>14.7</v>
      </c>
      <c r="N42" s="84">
        <v>0.7</v>
      </c>
      <c r="O42" s="84"/>
      <c r="P42" s="84">
        <v>0.7</v>
      </c>
      <c r="Q42" s="84"/>
      <c r="R42" s="84">
        <v>0.7</v>
      </c>
      <c r="S42" s="84"/>
      <c r="T42" s="84">
        <v>0.7</v>
      </c>
      <c r="U42" s="84"/>
      <c r="V42" s="84">
        <v>17.5</v>
      </c>
      <c r="W42" s="84"/>
      <c r="X42" s="84">
        <v>0.7</v>
      </c>
      <c r="Y42" s="84"/>
      <c r="Z42" s="111">
        <v>0.7</v>
      </c>
      <c r="AA42" s="55">
        <v>0</v>
      </c>
      <c r="AB42" s="90">
        <f t="shared" si="9"/>
        <v>54.820000000000014</v>
      </c>
    </row>
    <row r="43" spans="1:28" s="9" customFormat="1" ht="18.75">
      <c r="A43" s="54" t="s">
        <v>41</v>
      </c>
      <c r="B43" s="70">
        <f>D43+F43+H43+J43+L43+N43+P43+R43+T43+V43+X43+Z43</f>
        <v>0</v>
      </c>
      <c r="C43" s="70"/>
      <c r="D43" s="55"/>
      <c r="E43" s="55"/>
      <c r="F43" s="55"/>
      <c r="G43" s="55"/>
      <c r="H43" s="55"/>
      <c r="I43" s="55"/>
      <c r="J43" s="55"/>
      <c r="K43" s="55"/>
      <c r="L43" s="55"/>
      <c r="M43" s="189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111"/>
      <c r="AA43" s="55"/>
      <c r="AB43" s="90">
        <f t="shared" si="9"/>
        <v>0</v>
      </c>
    </row>
    <row r="44" spans="1:28" s="9" customFormat="1" ht="46.5" customHeight="1">
      <c r="A44" s="24" t="s">
        <v>64</v>
      </c>
      <c r="B44" s="69"/>
      <c r="C44" s="69"/>
      <c r="D44" s="55"/>
      <c r="E44" s="55"/>
      <c r="F44" s="55"/>
      <c r="G44" s="55"/>
      <c r="H44" s="55"/>
      <c r="I44" s="55"/>
      <c r="J44" s="55"/>
      <c r="K44" s="55"/>
      <c r="L44" s="55"/>
      <c r="M44" s="178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111"/>
      <c r="AA44" s="55"/>
      <c r="AB44" s="90">
        <f aca="true" t="shared" si="11" ref="AB44:AB77">D44+F44+H44+J44+L44+N44+P44+R44+T44+V44+X44+AA44</f>
        <v>0</v>
      </c>
    </row>
    <row r="45" spans="1:28" s="9" customFormat="1" ht="18.75">
      <c r="A45" s="22" t="s">
        <v>16</v>
      </c>
      <c r="B45" s="69">
        <f>B47+B48+B46+B49</f>
        <v>195.89000000000001</v>
      </c>
      <c r="C45" s="69">
        <f>C46+C47+C48+C49</f>
        <v>0</v>
      </c>
      <c r="D45" s="69">
        <f>D47+D48+D46</f>
        <v>0</v>
      </c>
      <c r="E45" s="69"/>
      <c r="F45" s="69">
        <f>F47+F48+F46</f>
        <v>13.32</v>
      </c>
      <c r="G45" s="69">
        <f>G46+G47+G48</f>
        <v>13.32</v>
      </c>
      <c r="H45" s="69">
        <f>H47+H48+H46</f>
        <v>13.32</v>
      </c>
      <c r="I45" s="69">
        <f>I46+I47+I48</f>
        <v>13.32</v>
      </c>
      <c r="J45" s="69">
        <f>J47+J48+J46</f>
        <v>13.32</v>
      </c>
      <c r="K45" s="69">
        <f>K46+K47+K48</f>
        <v>13.32</v>
      </c>
      <c r="L45" s="69">
        <f>L47+L48+L46</f>
        <v>49.38</v>
      </c>
      <c r="M45" s="161">
        <f>M46+M47+M48</f>
        <v>49.38</v>
      </c>
      <c r="N45" s="69">
        <f>N47+N48+N46</f>
        <v>13.32</v>
      </c>
      <c r="O45" s="69">
        <f>O46+O47+O48</f>
        <v>0</v>
      </c>
      <c r="P45" s="69">
        <f>P46+P47+P48</f>
        <v>13.32</v>
      </c>
      <c r="Q45" s="69">
        <f>Q46+Q47+Q48</f>
        <v>0</v>
      </c>
      <c r="R45" s="69">
        <f>R47+R48+R46</f>
        <v>13.32</v>
      </c>
      <c r="S45" s="69">
        <f>S46+S47+S48</f>
        <v>0</v>
      </c>
      <c r="T45" s="69">
        <f>T47+T48+T46</f>
        <v>13.32</v>
      </c>
      <c r="U45" s="69">
        <f>U46+U47+U48</f>
        <v>0</v>
      </c>
      <c r="V45" s="69">
        <f>V47+V48+V46</f>
        <v>13.32</v>
      </c>
      <c r="W45" s="69">
        <f>W46+W47+W48</f>
        <v>0</v>
      </c>
      <c r="X45" s="69">
        <f>X47+X48+X46</f>
        <v>13.32</v>
      </c>
      <c r="Y45" s="69">
        <f>Y46+Y47+Y48</f>
        <v>0</v>
      </c>
      <c r="Z45" s="113">
        <f>Z46+Z47+Z48</f>
        <v>26.63</v>
      </c>
      <c r="AA45" s="69">
        <f>AA47+AA48+AA46</f>
        <v>0</v>
      </c>
      <c r="AB45" s="90">
        <f t="shared" si="11"/>
        <v>169.25999999999996</v>
      </c>
    </row>
    <row r="46" spans="1:28" s="9" customFormat="1" ht="18.75">
      <c r="A46" s="23" t="s">
        <v>15</v>
      </c>
      <c r="B46" s="70">
        <f>D46+F46+H46+J46+L46+N46+P46+R46+T46+V46+X46+AA46</f>
        <v>0</v>
      </c>
      <c r="C46" s="70"/>
      <c r="D46" s="55"/>
      <c r="E46" s="55"/>
      <c r="F46" s="55"/>
      <c r="G46" s="55"/>
      <c r="H46" s="55"/>
      <c r="I46" s="55"/>
      <c r="J46" s="55"/>
      <c r="K46" s="55"/>
      <c r="L46" s="55"/>
      <c r="M46" s="178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111"/>
      <c r="AA46" s="55"/>
      <c r="AB46" s="90">
        <f t="shared" si="11"/>
        <v>0</v>
      </c>
    </row>
    <row r="47" spans="1:28" s="9" customFormat="1" ht="18.75">
      <c r="A47" s="23" t="s">
        <v>13</v>
      </c>
      <c r="B47" s="70">
        <f>D47+F47+H47+J47+L47+N47+P47+R47+T47+V47+X47+Z47</f>
        <v>156.6</v>
      </c>
      <c r="C47" s="70"/>
      <c r="D47" s="55"/>
      <c r="E47" s="55"/>
      <c r="F47" s="55"/>
      <c r="G47" s="55"/>
      <c r="H47" s="55"/>
      <c r="I47" s="55"/>
      <c r="J47" s="55">
        <v>12.8</v>
      </c>
      <c r="K47" s="55">
        <v>12.8</v>
      </c>
      <c r="L47" s="55">
        <v>41.6</v>
      </c>
      <c r="M47" s="178">
        <v>41.6</v>
      </c>
      <c r="N47" s="55">
        <v>12.8</v>
      </c>
      <c r="O47" s="55"/>
      <c r="P47" s="55">
        <v>12.8</v>
      </c>
      <c r="Q47" s="55"/>
      <c r="R47" s="55">
        <v>12.8</v>
      </c>
      <c r="S47" s="55"/>
      <c r="T47" s="55">
        <v>12.8</v>
      </c>
      <c r="U47" s="55"/>
      <c r="V47" s="55">
        <v>12.8</v>
      </c>
      <c r="W47" s="55"/>
      <c r="X47" s="55">
        <v>12.8</v>
      </c>
      <c r="Y47" s="55"/>
      <c r="Z47" s="111">
        <v>25.4</v>
      </c>
      <c r="AA47" s="55">
        <v>0</v>
      </c>
      <c r="AB47" s="90">
        <f t="shared" si="11"/>
        <v>131.2</v>
      </c>
    </row>
    <row r="48" spans="1:28" s="9" customFormat="1" ht="18.75">
      <c r="A48" s="23" t="s">
        <v>14</v>
      </c>
      <c r="B48" s="70">
        <f>D48+F48+H48+J48+L48+N48+P48+R48+T48+V48+X48+Z48</f>
        <v>39.29000000000001</v>
      </c>
      <c r="C48" s="70"/>
      <c r="D48" s="55"/>
      <c r="E48" s="55"/>
      <c r="F48" s="55">
        <v>13.32</v>
      </c>
      <c r="G48" s="55">
        <v>13.32</v>
      </c>
      <c r="H48" s="55">
        <v>13.32</v>
      </c>
      <c r="I48" s="55">
        <v>13.32</v>
      </c>
      <c r="J48" s="55">
        <v>0.52</v>
      </c>
      <c r="K48" s="55">
        <v>0.52</v>
      </c>
      <c r="L48" s="55">
        <v>7.78</v>
      </c>
      <c r="M48" s="178">
        <v>7.78</v>
      </c>
      <c r="N48" s="55">
        <v>0.52</v>
      </c>
      <c r="O48" s="55"/>
      <c r="P48" s="55">
        <v>0.52</v>
      </c>
      <c r="Q48" s="55"/>
      <c r="R48" s="55">
        <v>0.52</v>
      </c>
      <c r="S48" s="55"/>
      <c r="T48" s="55">
        <v>0.52</v>
      </c>
      <c r="U48" s="55"/>
      <c r="V48" s="55">
        <v>0.52</v>
      </c>
      <c r="W48" s="55"/>
      <c r="X48" s="55">
        <v>0.52</v>
      </c>
      <c r="Y48" s="55"/>
      <c r="Z48" s="111">
        <v>1.23</v>
      </c>
      <c r="AA48" s="55">
        <v>0</v>
      </c>
      <c r="AB48" s="90">
        <f t="shared" si="11"/>
        <v>38.06000000000002</v>
      </c>
    </row>
    <row r="49" spans="1:28" s="9" customFormat="1" ht="18.75">
      <c r="A49" s="23" t="s">
        <v>41</v>
      </c>
      <c r="B49" s="70">
        <f>D49+F49+H49+J49+L49+N49+P49+R49+T49+V49+X49+Z49</f>
        <v>0</v>
      </c>
      <c r="C49" s="70"/>
      <c r="D49" s="55"/>
      <c r="E49" s="55"/>
      <c r="F49" s="55"/>
      <c r="G49" s="55"/>
      <c r="H49" s="55"/>
      <c r="I49" s="55"/>
      <c r="J49" s="55"/>
      <c r="K49" s="55"/>
      <c r="L49" s="55"/>
      <c r="M49" s="178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111"/>
      <c r="AA49" s="55"/>
      <c r="AB49" s="90">
        <f t="shared" si="11"/>
        <v>0</v>
      </c>
    </row>
    <row r="50" spans="1:28" s="9" customFormat="1" ht="18.75" customHeight="1">
      <c r="A50" s="35" t="s">
        <v>65</v>
      </c>
      <c r="B50" s="65"/>
      <c r="C50" s="65"/>
      <c r="D50" s="61"/>
      <c r="E50" s="61"/>
      <c r="F50" s="61"/>
      <c r="G50" s="61"/>
      <c r="H50" s="61"/>
      <c r="I50" s="52"/>
      <c r="J50" s="61"/>
      <c r="K50" s="61"/>
      <c r="L50" s="61"/>
      <c r="M50" s="173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109"/>
      <c r="AA50" s="52"/>
      <c r="AB50" s="90">
        <f t="shared" si="11"/>
        <v>0</v>
      </c>
    </row>
    <row r="51" spans="1:28" s="17" customFormat="1" ht="18.75">
      <c r="A51" s="42" t="s">
        <v>16</v>
      </c>
      <c r="B51" s="65">
        <f>B52+B53+B54+B55</f>
        <v>59651.498</v>
      </c>
      <c r="C51" s="65"/>
      <c r="D51" s="61">
        <f>D52+D53+D54+D55</f>
        <v>3527</v>
      </c>
      <c r="E51" s="61">
        <f>E52+E53+E54+E55</f>
        <v>1886.991</v>
      </c>
      <c r="F51" s="61">
        <f>F52+F53+F54+F55</f>
        <v>5139.2</v>
      </c>
      <c r="G51" s="61">
        <f>G52+G53+G54+G55</f>
        <v>3876.286</v>
      </c>
      <c r="H51" s="61">
        <f>H53+H54+H55+H52</f>
        <v>5066.6</v>
      </c>
      <c r="I51" s="52">
        <f>I52+I53+I54+I55</f>
        <v>3942.948</v>
      </c>
      <c r="J51" s="61">
        <f>J53+J54+J52</f>
        <v>6137</v>
      </c>
      <c r="K51" s="61">
        <f>K52+K53+K54+K55</f>
        <v>6637.892</v>
      </c>
      <c r="L51" s="61">
        <f>L53+L54+L52+L55</f>
        <v>6158.7</v>
      </c>
      <c r="M51" s="173">
        <f>M52+M53+M54+M55</f>
        <v>6053.93</v>
      </c>
      <c r="N51" s="61">
        <f>N53+N54+N52+N55</f>
        <v>5928.9</v>
      </c>
      <c r="O51" s="61">
        <f>O52+O53+O54+O55</f>
        <v>0</v>
      </c>
      <c r="P51" s="61">
        <f>P53+P54+P52+P55</f>
        <v>6427.3</v>
      </c>
      <c r="Q51" s="61">
        <f>Q52+Q53+Q54+Q55</f>
        <v>0</v>
      </c>
      <c r="R51" s="61">
        <f>R53+R54+R52+R55</f>
        <v>5204.2</v>
      </c>
      <c r="S51" s="61">
        <f>S52+S53+S54+S55</f>
        <v>0</v>
      </c>
      <c r="T51" s="61">
        <f>T53+T54+T52+T55</f>
        <v>4310.2</v>
      </c>
      <c r="U51" s="61">
        <f>U52+U53+U54+U55</f>
        <v>0</v>
      </c>
      <c r="V51" s="61">
        <f>V53+V54+V52+V55</f>
        <v>4634.228</v>
      </c>
      <c r="W51" s="61">
        <f>W52+W53+W54+W55</f>
        <v>0</v>
      </c>
      <c r="X51" s="61">
        <f>X53+X54+X52+X55</f>
        <v>3975.5</v>
      </c>
      <c r="Y51" s="61">
        <f>Y52+Y53+Y54+Y55</f>
        <v>0</v>
      </c>
      <c r="Z51" s="109">
        <f>Z52+Z53+Z54+Z55</f>
        <v>3142.67</v>
      </c>
      <c r="AA51" s="52">
        <f>AA53+AA54+AA52+AA55</f>
        <v>0</v>
      </c>
      <c r="AB51" s="90">
        <f t="shared" si="11"/>
        <v>56508.828</v>
      </c>
    </row>
    <row r="52" spans="1:28" s="17" customFormat="1" ht="18.75">
      <c r="A52" s="41" t="s">
        <v>15</v>
      </c>
      <c r="B52" s="66">
        <f aca="true" t="shared" si="12" ref="B52:AA52">B58+B64+B70+B76+B82</f>
        <v>0</v>
      </c>
      <c r="C52" s="66"/>
      <c r="D52" s="59">
        <f t="shared" si="12"/>
        <v>0</v>
      </c>
      <c r="E52" s="59"/>
      <c r="F52" s="59">
        <f t="shared" si="12"/>
        <v>0</v>
      </c>
      <c r="G52" s="59"/>
      <c r="H52" s="59">
        <f t="shared" si="12"/>
        <v>0</v>
      </c>
      <c r="I52" s="55"/>
      <c r="J52" s="59">
        <f t="shared" si="12"/>
        <v>0</v>
      </c>
      <c r="K52" s="59"/>
      <c r="L52" s="59">
        <f t="shared" si="12"/>
        <v>0</v>
      </c>
      <c r="M52" s="180"/>
      <c r="N52" s="59">
        <f t="shared" si="12"/>
        <v>0</v>
      </c>
      <c r="O52" s="59"/>
      <c r="P52" s="59">
        <f t="shared" si="12"/>
        <v>0</v>
      </c>
      <c r="Q52" s="59"/>
      <c r="R52" s="59">
        <f t="shared" si="12"/>
        <v>0</v>
      </c>
      <c r="S52" s="59"/>
      <c r="T52" s="59">
        <f t="shared" si="12"/>
        <v>0</v>
      </c>
      <c r="U52" s="59"/>
      <c r="V52" s="59">
        <f t="shared" si="12"/>
        <v>0</v>
      </c>
      <c r="W52" s="59"/>
      <c r="X52" s="59">
        <f t="shared" si="12"/>
        <v>0</v>
      </c>
      <c r="Y52" s="59"/>
      <c r="Z52" s="111"/>
      <c r="AA52" s="55">
        <f t="shared" si="12"/>
        <v>0</v>
      </c>
      <c r="AB52" s="90">
        <f t="shared" si="11"/>
        <v>0</v>
      </c>
    </row>
    <row r="53" spans="1:28" s="17" customFormat="1" ht="18.75">
      <c r="A53" s="41" t="s">
        <v>13</v>
      </c>
      <c r="B53" s="66">
        <f>B65+B77+B83+B59+B71</f>
        <v>0</v>
      </c>
      <c r="C53" s="66"/>
      <c r="D53" s="59">
        <f aca="true" t="shared" si="13" ref="D53:AA53">D59+D65+D71+D77+D83</f>
        <v>0</v>
      </c>
      <c r="E53" s="59"/>
      <c r="F53" s="59">
        <f t="shared" si="13"/>
        <v>0</v>
      </c>
      <c r="G53" s="59"/>
      <c r="H53" s="59">
        <f t="shared" si="13"/>
        <v>0</v>
      </c>
      <c r="I53" s="55"/>
      <c r="J53" s="59">
        <f t="shared" si="13"/>
        <v>0</v>
      </c>
      <c r="K53" s="59"/>
      <c r="L53" s="59">
        <f t="shared" si="13"/>
        <v>0</v>
      </c>
      <c r="M53" s="180"/>
      <c r="N53" s="59">
        <f t="shared" si="13"/>
        <v>0</v>
      </c>
      <c r="O53" s="59"/>
      <c r="P53" s="59">
        <f t="shared" si="13"/>
        <v>0</v>
      </c>
      <c r="Q53" s="59"/>
      <c r="R53" s="59">
        <f t="shared" si="13"/>
        <v>0</v>
      </c>
      <c r="S53" s="59"/>
      <c r="T53" s="59">
        <f t="shared" si="13"/>
        <v>0</v>
      </c>
      <c r="U53" s="59"/>
      <c r="V53" s="59">
        <f t="shared" si="13"/>
        <v>0</v>
      </c>
      <c r="W53" s="59"/>
      <c r="X53" s="59">
        <f t="shared" si="13"/>
        <v>0</v>
      </c>
      <c r="Y53" s="59"/>
      <c r="Z53" s="111"/>
      <c r="AA53" s="55">
        <f t="shared" si="13"/>
        <v>0</v>
      </c>
      <c r="AB53" s="90">
        <f>D53+F53+H53+J53+L53+N53+P53+R53+T53+V53+X53+AA53</f>
        <v>0</v>
      </c>
    </row>
    <row r="54" spans="1:28" s="17" customFormat="1" ht="18.75">
      <c r="A54" s="41" t="s">
        <v>14</v>
      </c>
      <c r="B54" s="66">
        <f>B60+B66+B72+B84+B78</f>
        <v>59651.498</v>
      </c>
      <c r="C54" s="66"/>
      <c r="D54" s="59">
        <f>D60+D66+D72+D84+D78</f>
        <v>3527</v>
      </c>
      <c r="E54" s="59">
        <f aca="true" t="shared" si="14" ref="E54:AA54">E60+E66+E72+E78+E84</f>
        <v>1886.991</v>
      </c>
      <c r="F54" s="59">
        <f t="shared" si="14"/>
        <v>5139.2</v>
      </c>
      <c r="G54" s="59">
        <f t="shared" si="14"/>
        <v>3876.286</v>
      </c>
      <c r="H54" s="59">
        <f t="shared" si="14"/>
        <v>5066.6</v>
      </c>
      <c r="I54" s="55">
        <f t="shared" si="14"/>
        <v>3942.948</v>
      </c>
      <c r="J54" s="59">
        <f t="shared" si="14"/>
        <v>6137</v>
      </c>
      <c r="K54" s="59">
        <f t="shared" si="14"/>
        <v>6637.892</v>
      </c>
      <c r="L54" s="59">
        <f t="shared" si="14"/>
        <v>6158.7</v>
      </c>
      <c r="M54" s="180">
        <f t="shared" si="14"/>
        <v>6053.93</v>
      </c>
      <c r="N54" s="59">
        <f t="shared" si="14"/>
        <v>5928.9</v>
      </c>
      <c r="O54" s="59">
        <f t="shared" si="14"/>
        <v>0</v>
      </c>
      <c r="P54" s="59">
        <f t="shared" si="14"/>
        <v>6427.3</v>
      </c>
      <c r="Q54" s="59">
        <f t="shared" si="14"/>
        <v>0</v>
      </c>
      <c r="R54" s="59">
        <f t="shared" si="14"/>
        <v>5204.2</v>
      </c>
      <c r="S54" s="59">
        <f t="shared" si="14"/>
        <v>0</v>
      </c>
      <c r="T54" s="59">
        <f t="shared" si="14"/>
        <v>4310.2</v>
      </c>
      <c r="U54" s="59">
        <f t="shared" si="14"/>
        <v>0</v>
      </c>
      <c r="V54" s="59">
        <f t="shared" si="14"/>
        <v>4634.228</v>
      </c>
      <c r="W54" s="59">
        <f t="shared" si="14"/>
        <v>0</v>
      </c>
      <c r="X54" s="59">
        <f t="shared" si="14"/>
        <v>3975.5</v>
      </c>
      <c r="Y54" s="59">
        <f t="shared" si="14"/>
        <v>0</v>
      </c>
      <c r="Z54" s="111">
        <f t="shared" si="14"/>
        <v>3142.67</v>
      </c>
      <c r="AA54" s="55">
        <f t="shared" si="14"/>
        <v>0</v>
      </c>
      <c r="AB54" s="90">
        <f t="shared" si="11"/>
        <v>56508.828</v>
      </c>
    </row>
    <row r="55" spans="1:28" s="17" customFormat="1" ht="18.75">
      <c r="A55" s="41" t="s">
        <v>41</v>
      </c>
      <c r="B55" s="66">
        <f>B61+B67+B73++B85</f>
        <v>0</v>
      </c>
      <c r="C55" s="66"/>
      <c r="D55" s="59">
        <f>D61+D67+D73+D85</f>
        <v>0</v>
      </c>
      <c r="E55" s="59"/>
      <c r="F55" s="59">
        <f aca="true" t="shared" si="15" ref="F55:AA55">F61+F67+F73+F85</f>
        <v>0</v>
      </c>
      <c r="G55" s="59"/>
      <c r="H55" s="59">
        <f t="shared" si="15"/>
        <v>0</v>
      </c>
      <c r="I55" s="55"/>
      <c r="J55" s="59">
        <f t="shared" si="15"/>
        <v>0</v>
      </c>
      <c r="K55" s="59"/>
      <c r="L55" s="59">
        <f t="shared" si="15"/>
        <v>0</v>
      </c>
      <c r="M55" s="180"/>
      <c r="N55" s="59">
        <f t="shared" si="15"/>
        <v>0</v>
      </c>
      <c r="O55" s="59"/>
      <c r="P55" s="59">
        <f t="shared" si="15"/>
        <v>0</v>
      </c>
      <c r="Q55" s="59"/>
      <c r="R55" s="59">
        <f t="shared" si="15"/>
        <v>0</v>
      </c>
      <c r="S55" s="59"/>
      <c r="T55" s="59">
        <f t="shared" si="15"/>
        <v>0</v>
      </c>
      <c r="U55" s="59"/>
      <c r="V55" s="59">
        <f t="shared" si="15"/>
        <v>0</v>
      </c>
      <c r="W55" s="59"/>
      <c r="X55" s="59">
        <f t="shared" si="15"/>
        <v>0</v>
      </c>
      <c r="Y55" s="59"/>
      <c r="Z55" s="111"/>
      <c r="AA55" s="55">
        <f t="shared" si="15"/>
        <v>0</v>
      </c>
      <c r="AB55" s="90">
        <f t="shared" si="11"/>
        <v>0</v>
      </c>
    </row>
    <row r="56" spans="1:28" s="17" customFormat="1" ht="37.5">
      <c r="A56" s="21" t="s">
        <v>66</v>
      </c>
      <c r="B56" s="67"/>
      <c r="C56" s="67"/>
      <c r="D56" s="57"/>
      <c r="E56" s="57"/>
      <c r="F56" s="57"/>
      <c r="G56" s="57"/>
      <c r="H56" s="57"/>
      <c r="I56" s="55"/>
      <c r="J56" s="57"/>
      <c r="K56" s="57"/>
      <c r="L56" s="57"/>
      <c r="M56" s="176"/>
      <c r="N56" s="57"/>
      <c r="O56" s="57"/>
      <c r="P56" s="57"/>
      <c r="Q56" s="57"/>
      <c r="R56" s="57"/>
      <c r="S56" s="57"/>
      <c r="T56" s="68"/>
      <c r="U56" s="68"/>
      <c r="V56" s="68"/>
      <c r="W56" s="68"/>
      <c r="X56" s="68"/>
      <c r="Y56" s="68"/>
      <c r="Z56" s="109"/>
      <c r="AA56" s="52"/>
      <c r="AB56" s="90">
        <f t="shared" si="11"/>
        <v>0</v>
      </c>
    </row>
    <row r="57" spans="1:28" s="17" customFormat="1" ht="18.75">
      <c r="A57" s="25" t="s">
        <v>16</v>
      </c>
      <c r="B57" s="71">
        <f>B60+B59+B58+B61</f>
        <v>314.7</v>
      </c>
      <c r="C57" s="71"/>
      <c r="D57" s="68">
        <f>D58+D59+D60</f>
        <v>0</v>
      </c>
      <c r="E57" s="68"/>
      <c r="F57" s="68">
        <f>F58+F59+F60</f>
        <v>0</v>
      </c>
      <c r="G57" s="68"/>
      <c r="H57" s="68">
        <f>H58+H59+H60</f>
        <v>0</v>
      </c>
      <c r="I57" s="52"/>
      <c r="J57" s="68">
        <f>J58+J59+J60</f>
        <v>0</v>
      </c>
      <c r="K57" s="68"/>
      <c r="L57" s="68">
        <f>L58+L59+L60</f>
        <v>0</v>
      </c>
      <c r="M57" s="174"/>
      <c r="N57" s="68">
        <f>N58+N59+N60</f>
        <v>0</v>
      </c>
      <c r="O57" s="68"/>
      <c r="P57" s="68">
        <f>P58+P59+P60</f>
        <v>0</v>
      </c>
      <c r="Q57" s="68"/>
      <c r="R57" s="68">
        <f>R58+R59+R60+R61</f>
        <v>314.7</v>
      </c>
      <c r="S57" s="68">
        <f>S58+S59+S60+S61</f>
        <v>0</v>
      </c>
      <c r="T57" s="68">
        <f>T58+T59+T60</f>
        <v>0</v>
      </c>
      <c r="U57" s="68"/>
      <c r="V57" s="68">
        <f>V58+V59+V60</f>
        <v>0</v>
      </c>
      <c r="W57" s="68"/>
      <c r="X57" s="68">
        <f>X58+X59+X60</f>
        <v>0</v>
      </c>
      <c r="Y57" s="68"/>
      <c r="Z57" s="109"/>
      <c r="AA57" s="52">
        <f>AA58+AA59+AA60</f>
        <v>0</v>
      </c>
      <c r="AB57" s="90">
        <f t="shared" si="11"/>
        <v>314.7</v>
      </c>
    </row>
    <row r="58" spans="1:28" s="17" customFormat="1" ht="18.75">
      <c r="A58" s="26" t="s">
        <v>15</v>
      </c>
      <c r="B58" s="67">
        <f>D58+F58+H58+J58+L58+N58+P58+R58+T58+V58+X58+AA58</f>
        <v>0</v>
      </c>
      <c r="C58" s="67"/>
      <c r="D58" s="57"/>
      <c r="E58" s="57"/>
      <c r="F58" s="57"/>
      <c r="G58" s="57"/>
      <c r="H58" s="57"/>
      <c r="I58" s="55"/>
      <c r="J58" s="57"/>
      <c r="K58" s="57"/>
      <c r="L58" s="57"/>
      <c r="M58" s="176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111"/>
      <c r="AA58" s="55"/>
      <c r="AB58" s="90">
        <f t="shared" si="11"/>
        <v>0</v>
      </c>
    </row>
    <row r="59" spans="1:28" s="17" customFormat="1" ht="18.75">
      <c r="A59" s="26" t="s">
        <v>13</v>
      </c>
      <c r="B59" s="67">
        <f>D59+F59+H59+J59+L59+N59+P59+R59+T59+V59+X59+AA59</f>
        <v>0</v>
      </c>
      <c r="C59" s="67"/>
      <c r="D59" s="57"/>
      <c r="E59" s="57"/>
      <c r="F59" s="57"/>
      <c r="G59" s="57"/>
      <c r="H59" s="57"/>
      <c r="I59" s="55"/>
      <c r="J59" s="57"/>
      <c r="K59" s="57"/>
      <c r="L59" s="57"/>
      <c r="M59" s="176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111"/>
      <c r="AA59" s="55"/>
      <c r="AB59" s="90"/>
    </row>
    <row r="60" spans="1:28" s="9" customFormat="1" ht="18.75">
      <c r="A60" s="23" t="s">
        <v>14</v>
      </c>
      <c r="B60" s="70">
        <f>D60+F60+H60+J60+L60+N60+P60+R60+T60+V60+X60+Z60</f>
        <v>314.7</v>
      </c>
      <c r="C60" s="70"/>
      <c r="D60" s="55"/>
      <c r="E60" s="55"/>
      <c r="F60" s="55"/>
      <c r="G60" s="55"/>
      <c r="H60" s="55"/>
      <c r="I60" s="55"/>
      <c r="J60" s="55"/>
      <c r="K60" s="55"/>
      <c r="L60" s="55"/>
      <c r="M60" s="178"/>
      <c r="N60" s="55"/>
      <c r="O60" s="55"/>
      <c r="P60" s="55"/>
      <c r="Q60" s="55"/>
      <c r="R60" s="55">
        <v>314.7</v>
      </c>
      <c r="S60" s="55"/>
      <c r="T60" s="55"/>
      <c r="U60" s="55"/>
      <c r="V60" s="55"/>
      <c r="W60" s="55"/>
      <c r="X60" s="55"/>
      <c r="Y60" s="55"/>
      <c r="Z60" s="111"/>
      <c r="AA60" s="55"/>
      <c r="AB60" s="90"/>
    </row>
    <row r="61" spans="1:28" s="9" customFormat="1" ht="18.75">
      <c r="A61" s="23" t="s">
        <v>41</v>
      </c>
      <c r="B61" s="70">
        <f>D61+F61+H61+J61+L61+N61+P61+R61+T61+V61+X61+AA61</f>
        <v>0</v>
      </c>
      <c r="C61" s="70"/>
      <c r="D61" s="55"/>
      <c r="E61" s="55"/>
      <c r="F61" s="55"/>
      <c r="G61" s="55"/>
      <c r="H61" s="55"/>
      <c r="I61" s="55"/>
      <c r="J61" s="55"/>
      <c r="K61" s="55"/>
      <c r="L61" s="55"/>
      <c r="M61" s="178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111"/>
      <c r="AA61" s="55"/>
      <c r="AB61" s="90">
        <f t="shared" si="11"/>
        <v>0</v>
      </c>
    </row>
    <row r="62" spans="1:28" s="9" customFormat="1" ht="37.5">
      <c r="A62" s="24" t="s">
        <v>67</v>
      </c>
      <c r="B62" s="69"/>
      <c r="C62" s="69"/>
      <c r="D62" s="52"/>
      <c r="E62" s="52"/>
      <c r="F62" s="52"/>
      <c r="G62" s="52"/>
      <c r="H62" s="52"/>
      <c r="I62" s="52"/>
      <c r="J62" s="52"/>
      <c r="K62" s="52"/>
      <c r="L62" s="52"/>
      <c r="M62" s="175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109"/>
      <c r="AA62" s="52"/>
      <c r="AB62" s="90">
        <f t="shared" si="11"/>
        <v>0</v>
      </c>
    </row>
    <row r="63" spans="1:28" s="9" customFormat="1" ht="18.75">
      <c r="A63" s="22" t="s">
        <v>16</v>
      </c>
      <c r="B63" s="69">
        <f>B65+B66+B64+B67</f>
        <v>65</v>
      </c>
      <c r="C63" s="69"/>
      <c r="D63" s="52">
        <f>D64+D65+D66</f>
        <v>0</v>
      </c>
      <c r="E63" s="52"/>
      <c r="F63" s="52">
        <f>F64+F65+F66</f>
        <v>0</v>
      </c>
      <c r="G63" s="52"/>
      <c r="H63" s="52">
        <f>H64+H65+H66</f>
        <v>0</v>
      </c>
      <c r="I63" s="52"/>
      <c r="J63" s="52">
        <f>J64+J65+J66</f>
        <v>0</v>
      </c>
      <c r="K63" s="52"/>
      <c r="L63" s="52">
        <f>L64+L65+L66+L67</f>
        <v>65</v>
      </c>
      <c r="M63" s="175">
        <f>M64+M65+M66+M67</f>
        <v>65</v>
      </c>
      <c r="N63" s="52">
        <f>N64+N65+N66</f>
        <v>0</v>
      </c>
      <c r="O63" s="52"/>
      <c r="P63" s="52">
        <f>P64+P65+P66</f>
        <v>0</v>
      </c>
      <c r="Q63" s="52"/>
      <c r="R63" s="52">
        <f>R64+R65+R66</f>
        <v>0</v>
      </c>
      <c r="S63" s="52"/>
      <c r="T63" s="52">
        <f>T64+T65+T66</f>
        <v>0</v>
      </c>
      <c r="U63" s="52"/>
      <c r="V63" s="52">
        <f>V64+V65+V66</f>
        <v>0</v>
      </c>
      <c r="W63" s="52"/>
      <c r="X63" s="52">
        <f>X64+X65+X66</f>
        <v>0</v>
      </c>
      <c r="Y63" s="52"/>
      <c r="Z63" s="109"/>
      <c r="AA63" s="52">
        <f>AA64+AA65+AA66</f>
        <v>0</v>
      </c>
      <c r="AB63" s="90">
        <f t="shared" si="11"/>
        <v>65</v>
      </c>
    </row>
    <row r="64" spans="1:28" s="9" customFormat="1" ht="18.75">
      <c r="A64" s="23" t="s">
        <v>15</v>
      </c>
      <c r="B64" s="70">
        <f>D64+F64+H64+J64+L64+N64+P64+R64+T64+V64+X64+AA64</f>
        <v>0</v>
      </c>
      <c r="C64" s="70"/>
      <c r="D64" s="55"/>
      <c r="E64" s="55"/>
      <c r="F64" s="55"/>
      <c r="G64" s="55"/>
      <c r="H64" s="55"/>
      <c r="I64" s="55"/>
      <c r="J64" s="55"/>
      <c r="K64" s="55"/>
      <c r="L64" s="55"/>
      <c r="M64" s="178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111"/>
      <c r="AA64" s="55"/>
      <c r="AB64" s="90">
        <f t="shared" si="11"/>
        <v>0</v>
      </c>
    </row>
    <row r="65" spans="1:28" s="9" customFormat="1" ht="18.75">
      <c r="A65" s="23" t="s">
        <v>13</v>
      </c>
      <c r="B65" s="70">
        <f>D65+F65+H65+J65+L65+N65+P65+R65+T65+V65+X65+AA65</f>
        <v>0</v>
      </c>
      <c r="C65" s="70"/>
      <c r="D65" s="55"/>
      <c r="E65" s="55"/>
      <c r="F65" s="55"/>
      <c r="G65" s="55"/>
      <c r="H65" s="55"/>
      <c r="I65" s="55"/>
      <c r="J65" s="55"/>
      <c r="K65" s="55"/>
      <c r="L65" s="55"/>
      <c r="M65" s="178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111"/>
      <c r="AA65" s="55"/>
      <c r="AB65" s="90">
        <f t="shared" si="11"/>
        <v>0</v>
      </c>
    </row>
    <row r="66" spans="1:28" s="9" customFormat="1" ht="18.75">
      <c r="A66" s="23" t="s">
        <v>14</v>
      </c>
      <c r="B66" s="70">
        <f>D66+F66+H66+J66+N66+L66+P66+R66+T66+V66+X66+Z66</f>
        <v>65</v>
      </c>
      <c r="C66" s="70"/>
      <c r="D66" s="55"/>
      <c r="E66" s="55"/>
      <c r="F66" s="55"/>
      <c r="G66" s="55"/>
      <c r="H66" s="55"/>
      <c r="I66" s="55"/>
      <c r="J66" s="55"/>
      <c r="K66" s="55"/>
      <c r="L66" s="55">
        <v>65</v>
      </c>
      <c r="M66" s="178">
        <v>65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111"/>
      <c r="AA66" s="55"/>
      <c r="AB66" s="90">
        <f t="shared" si="11"/>
        <v>65</v>
      </c>
    </row>
    <row r="67" spans="1:28" s="9" customFormat="1" ht="18.75">
      <c r="A67" s="23" t="s">
        <v>41</v>
      </c>
      <c r="B67" s="70">
        <f>D67+F67+H67+J67+L67+N67+P67+R67+T67+V67+X67+AA67</f>
        <v>0</v>
      </c>
      <c r="C67" s="70"/>
      <c r="D67" s="55"/>
      <c r="E67" s="55"/>
      <c r="F67" s="55"/>
      <c r="G67" s="55"/>
      <c r="H67" s="55"/>
      <c r="I67" s="55"/>
      <c r="J67" s="55"/>
      <c r="K67" s="55"/>
      <c r="L67" s="55"/>
      <c r="M67" s="178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111"/>
      <c r="AA67" s="55"/>
      <c r="AB67" s="90">
        <f t="shared" si="11"/>
        <v>0</v>
      </c>
    </row>
    <row r="68" spans="1:28" s="9" customFormat="1" ht="37.5">
      <c r="A68" s="24" t="s">
        <v>68</v>
      </c>
      <c r="B68" s="69"/>
      <c r="C68" s="69"/>
      <c r="D68" s="52"/>
      <c r="E68" s="52"/>
      <c r="F68" s="52"/>
      <c r="G68" s="52"/>
      <c r="H68" s="52"/>
      <c r="I68" s="52"/>
      <c r="J68" s="52"/>
      <c r="K68" s="52"/>
      <c r="L68" s="52"/>
      <c r="M68" s="175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109"/>
      <c r="AA68" s="52"/>
      <c r="AB68" s="90">
        <f t="shared" si="11"/>
        <v>0</v>
      </c>
    </row>
    <row r="69" spans="1:28" s="9" customFormat="1" ht="18.75">
      <c r="A69" s="22" t="s">
        <v>16</v>
      </c>
      <c r="B69" s="69">
        <f>B72+B71+B70+B73</f>
        <v>500</v>
      </c>
      <c r="C69" s="69"/>
      <c r="D69" s="52">
        <f>D70+D71+D72</f>
        <v>0</v>
      </c>
      <c r="E69" s="52"/>
      <c r="F69" s="52">
        <f>F70+F71+F72</f>
        <v>0</v>
      </c>
      <c r="G69" s="52"/>
      <c r="H69" s="52">
        <f>H70+H71+H72+H73</f>
        <v>181</v>
      </c>
      <c r="I69" s="52">
        <f>I70+I71+I72+I73</f>
        <v>181</v>
      </c>
      <c r="J69" s="52">
        <f>J70+J71+J72+J73</f>
        <v>232</v>
      </c>
      <c r="K69" s="52">
        <f>K70+K71+K72+K73</f>
        <v>142</v>
      </c>
      <c r="L69" s="52">
        <f>L70+L71+L72</f>
        <v>0</v>
      </c>
      <c r="M69" s="175">
        <f>M70+M71+M72</f>
        <v>90</v>
      </c>
      <c r="N69" s="52">
        <f>N70+N71+N72</f>
        <v>0</v>
      </c>
      <c r="O69" s="52"/>
      <c r="P69" s="52">
        <f>P70+P71+P72</f>
        <v>0</v>
      </c>
      <c r="Q69" s="52"/>
      <c r="R69" s="52">
        <f>R70+R71+R72+R73</f>
        <v>87</v>
      </c>
      <c r="S69" s="52">
        <f>S70+S71+S72+S73</f>
        <v>0</v>
      </c>
      <c r="T69" s="52">
        <f>T70+T71+T72</f>
        <v>0</v>
      </c>
      <c r="U69" s="52"/>
      <c r="V69" s="52">
        <f>V70+V71+V72</f>
        <v>0</v>
      </c>
      <c r="W69" s="52"/>
      <c r="X69" s="52">
        <f>X70+X71+X72</f>
        <v>0</v>
      </c>
      <c r="Y69" s="52"/>
      <c r="Z69" s="109"/>
      <c r="AA69" s="52">
        <f>AA70+AA71+AA72</f>
        <v>0</v>
      </c>
      <c r="AB69" s="90">
        <f t="shared" si="11"/>
        <v>500</v>
      </c>
    </row>
    <row r="70" spans="1:28" s="9" customFormat="1" ht="18.75">
      <c r="A70" s="23" t="s">
        <v>15</v>
      </c>
      <c r="B70" s="70">
        <f>D70+F70+H70+J70+L70+N70+P70+R70+T70+V70+X70+AA70</f>
        <v>0</v>
      </c>
      <c r="C70" s="70"/>
      <c r="D70" s="55"/>
      <c r="E70" s="55"/>
      <c r="F70" s="55"/>
      <c r="G70" s="55"/>
      <c r="H70" s="55"/>
      <c r="I70" s="55"/>
      <c r="J70" s="55"/>
      <c r="K70" s="55"/>
      <c r="L70" s="55"/>
      <c r="M70" s="178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111"/>
      <c r="AA70" s="55"/>
      <c r="AB70" s="90">
        <f t="shared" si="11"/>
        <v>0</v>
      </c>
    </row>
    <row r="71" spans="1:28" s="9" customFormat="1" ht="18.75">
      <c r="A71" s="23" t="s">
        <v>13</v>
      </c>
      <c r="B71" s="70">
        <f>D71+F71+H71+J71+L71+N71+P71+R71+T71+V71+X71+AA71</f>
        <v>0</v>
      </c>
      <c r="C71" s="70"/>
      <c r="D71" s="55"/>
      <c r="E71" s="55"/>
      <c r="F71" s="55"/>
      <c r="G71" s="55"/>
      <c r="H71" s="55"/>
      <c r="I71" s="55"/>
      <c r="J71" s="55"/>
      <c r="K71" s="55"/>
      <c r="L71" s="55"/>
      <c r="M71" s="178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111"/>
      <c r="AA71" s="55"/>
      <c r="AB71" s="90">
        <f t="shared" si="11"/>
        <v>0</v>
      </c>
    </row>
    <row r="72" spans="1:28" s="9" customFormat="1" ht="18.75">
      <c r="A72" s="23" t="s">
        <v>14</v>
      </c>
      <c r="B72" s="70">
        <f>D72+F72+H72+J72+L72+N72+P72+R72+T72+V72+X72+Z72</f>
        <v>500</v>
      </c>
      <c r="C72" s="70"/>
      <c r="D72" s="55"/>
      <c r="E72" s="55"/>
      <c r="F72" s="55"/>
      <c r="G72" s="55"/>
      <c r="H72" s="55">
        <v>181</v>
      </c>
      <c r="I72" s="55">
        <v>181</v>
      </c>
      <c r="J72" s="55">
        <v>232</v>
      </c>
      <c r="K72" s="55">
        <v>142</v>
      </c>
      <c r="L72" s="55"/>
      <c r="M72" s="178">
        <v>90</v>
      </c>
      <c r="N72" s="55"/>
      <c r="O72" s="55"/>
      <c r="P72" s="55"/>
      <c r="Q72" s="55"/>
      <c r="R72" s="55">
        <v>87</v>
      </c>
      <c r="S72" s="55"/>
      <c r="T72" s="55"/>
      <c r="U72" s="55"/>
      <c r="V72" s="55"/>
      <c r="W72" s="55"/>
      <c r="X72" s="55"/>
      <c r="Y72" s="55"/>
      <c r="Z72" s="111"/>
      <c r="AA72" s="55"/>
      <c r="AB72" s="90">
        <f t="shared" si="11"/>
        <v>500</v>
      </c>
    </row>
    <row r="73" spans="1:28" s="9" customFormat="1" ht="18.75">
      <c r="A73" s="23" t="s">
        <v>41</v>
      </c>
      <c r="B73" s="70">
        <f>D73+F73+H73+J73+L73+N73+P73+R73+T73+V73+X73+AA73</f>
        <v>0</v>
      </c>
      <c r="C73" s="70"/>
      <c r="D73" s="55"/>
      <c r="E73" s="55"/>
      <c r="F73" s="55"/>
      <c r="G73" s="55"/>
      <c r="H73" s="55"/>
      <c r="I73" s="55"/>
      <c r="J73" s="55"/>
      <c r="K73" s="55"/>
      <c r="L73" s="55"/>
      <c r="M73" s="178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111"/>
      <c r="AA73" s="55"/>
      <c r="AB73" s="90">
        <f t="shared" si="11"/>
        <v>0</v>
      </c>
    </row>
    <row r="74" spans="1:28" s="9" customFormat="1" ht="18.75" customHeight="1">
      <c r="A74" s="24" t="s">
        <v>69</v>
      </c>
      <c r="B74" s="70"/>
      <c r="C74" s="70"/>
      <c r="D74" s="55"/>
      <c r="E74" s="55"/>
      <c r="F74" s="55"/>
      <c r="G74" s="55"/>
      <c r="H74" s="55"/>
      <c r="I74" s="55"/>
      <c r="J74" s="55"/>
      <c r="K74" s="55"/>
      <c r="L74" s="55"/>
      <c r="M74" s="178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111"/>
      <c r="AA74" s="55"/>
      <c r="AB74" s="90">
        <f t="shared" si="11"/>
        <v>0</v>
      </c>
    </row>
    <row r="75" spans="1:28" s="9" customFormat="1" ht="18.75" customHeight="1">
      <c r="A75" s="22" t="s">
        <v>16</v>
      </c>
      <c r="B75" s="69">
        <f>B78+B77+B76+B79</f>
        <v>444.8</v>
      </c>
      <c r="C75" s="69"/>
      <c r="D75" s="52">
        <f>D78+D77+D76</f>
        <v>0</v>
      </c>
      <c r="E75" s="52"/>
      <c r="F75" s="52">
        <f>F76+F77+F78</f>
        <v>0</v>
      </c>
      <c r="G75" s="52"/>
      <c r="H75" s="52">
        <f>H76+H77+H78</f>
        <v>0</v>
      </c>
      <c r="I75" s="52"/>
      <c r="J75" s="52">
        <f>J76+J77+J78+J79</f>
        <v>444.8</v>
      </c>
      <c r="K75" s="52">
        <f>K76+K77+K78+K79</f>
        <v>144.8</v>
      </c>
      <c r="L75" s="52">
        <f>L76+L77+L78</f>
        <v>0</v>
      </c>
      <c r="M75" s="175">
        <f>M76+M77+M78</f>
        <v>270</v>
      </c>
      <c r="N75" s="52">
        <f>N76+N77+N78</f>
        <v>0</v>
      </c>
      <c r="O75" s="52"/>
      <c r="P75" s="52">
        <f>P76+P77+P78</f>
        <v>0</v>
      </c>
      <c r="Q75" s="52"/>
      <c r="R75" s="52">
        <f>R76+R77+R78</f>
        <v>0</v>
      </c>
      <c r="S75" s="52"/>
      <c r="T75" s="52">
        <f>T76+T77+T78</f>
        <v>0</v>
      </c>
      <c r="U75" s="52"/>
      <c r="V75" s="52">
        <f>V76+V77+V78</f>
        <v>0</v>
      </c>
      <c r="W75" s="52"/>
      <c r="X75" s="52">
        <f>X76+X77+X78</f>
        <v>0</v>
      </c>
      <c r="Y75" s="52"/>
      <c r="Z75" s="109"/>
      <c r="AA75" s="52">
        <f>AA76+AA77+AA78</f>
        <v>0</v>
      </c>
      <c r="AB75" s="90">
        <f t="shared" si="11"/>
        <v>444.8</v>
      </c>
    </row>
    <row r="76" spans="1:28" s="9" customFormat="1" ht="18.75" customHeight="1">
      <c r="A76" s="23" t="s">
        <v>15</v>
      </c>
      <c r="B76" s="70">
        <f>D76+F76+H76+J76+L76+N76+P76+R76+T76+V76+X76+AA76</f>
        <v>0</v>
      </c>
      <c r="C76" s="70"/>
      <c r="D76" s="55"/>
      <c r="E76" s="55"/>
      <c r="F76" s="55"/>
      <c r="G76" s="55"/>
      <c r="H76" s="55"/>
      <c r="I76" s="55"/>
      <c r="J76" s="55"/>
      <c r="K76" s="55"/>
      <c r="L76" s="55"/>
      <c r="M76" s="178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111"/>
      <c r="AA76" s="55"/>
      <c r="AB76" s="90">
        <f t="shared" si="11"/>
        <v>0</v>
      </c>
    </row>
    <row r="77" spans="1:28" s="9" customFormat="1" ht="18.75" customHeight="1">
      <c r="A77" s="23" t="s">
        <v>13</v>
      </c>
      <c r="B77" s="70">
        <f>D77+F77+H77+J77+L77+N77+P77+R77+T77+V77+X77+AA77</f>
        <v>0</v>
      </c>
      <c r="C77" s="70"/>
      <c r="D77" s="55"/>
      <c r="E77" s="55"/>
      <c r="F77" s="55"/>
      <c r="G77" s="55"/>
      <c r="H77" s="55"/>
      <c r="I77" s="55"/>
      <c r="J77" s="55"/>
      <c r="K77" s="55"/>
      <c r="L77" s="55"/>
      <c r="M77" s="178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111"/>
      <c r="AA77" s="55"/>
      <c r="AB77" s="90">
        <f t="shared" si="11"/>
        <v>0</v>
      </c>
    </row>
    <row r="78" spans="1:28" s="9" customFormat="1" ht="18.75">
      <c r="A78" s="23" t="s">
        <v>14</v>
      </c>
      <c r="B78" s="70">
        <f>D78+F78+H78+J78+L78+N78+P78+R78+T78+V78+X78+Z78</f>
        <v>444.8</v>
      </c>
      <c r="C78" s="70"/>
      <c r="D78" s="55"/>
      <c r="E78" s="55"/>
      <c r="F78" s="55"/>
      <c r="G78" s="55"/>
      <c r="H78" s="55"/>
      <c r="I78" s="55"/>
      <c r="J78" s="55">
        <v>444.8</v>
      </c>
      <c r="K78" s="55">
        <v>144.8</v>
      </c>
      <c r="L78" s="55">
        <v>0</v>
      </c>
      <c r="M78" s="178">
        <v>270</v>
      </c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111"/>
      <c r="AA78" s="55"/>
      <c r="AB78" s="90">
        <f aca="true" t="shared" si="16" ref="AB78:AB135">D78+F78+H78+J78+L78+N78+P78+R78+T78+V78+X78+AA78</f>
        <v>444.8</v>
      </c>
    </row>
    <row r="79" spans="1:28" s="9" customFormat="1" ht="18.75">
      <c r="A79" s="23" t="s">
        <v>41</v>
      </c>
      <c r="B79" s="70">
        <f>D79+F79+H79+J79+L79+N79+P79+R79+T79+V79+X79+AA79</f>
        <v>0</v>
      </c>
      <c r="C79" s="70"/>
      <c r="D79" s="55"/>
      <c r="E79" s="55"/>
      <c r="F79" s="55"/>
      <c r="G79" s="55"/>
      <c r="H79" s="55"/>
      <c r="I79" s="55"/>
      <c r="J79" s="55"/>
      <c r="K79" s="55"/>
      <c r="L79" s="55"/>
      <c r="M79" s="178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111"/>
      <c r="AA79" s="55"/>
      <c r="AB79" s="90">
        <f t="shared" si="16"/>
        <v>0</v>
      </c>
    </row>
    <row r="80" spans="1:28" s="9" customFormat="1" ht="42" customHeight="1">
      <c r="A80" s="24" t="s">
        <v>70</v>
      </c>
      <c r="B80" s="69"/>
      <c r="C80" s="69"/>
      <c r="D80" s="52"/>
      <c r="E80" s="52"/>
      <c r="F80" s="52"/>
      <c r="G80" s="52"/>
      <c r="H80" s="52"/>
      <c r="I80" s="52"/>
      <c r="J80" s="52"/>
      <c r="K80" s="52"/>
      <c r="L80" s="52"/>
      <c r="M80" s="175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109"/>
      <c r="AA80" s="52"/>
      <c r="AB80" s="90">
        <f t="shared" si="16"/>
        <v>0</v>
      </c>
    </row>
    <row r="81" spans="1:28" s="9" customFormat="1" ht="18.75" customHeight="1">
      <c r="A81" s="22" t="s">
        <v>16</v>
      </c>
      <c r="B81" s="69">
        <f>B82+B83+B84+B85</f>
        <v>58326.998</v>
      </c>
      <c r="C81" s="69"/>
      <c r="D81" s="52">
        <f aca="true" t="shared" si="17" ref="D81:T81">D82+D83+D84+D85</f>
        <v>3527</v>
      </c>
      <c r="E81" s="52">
        <f t="shared" si="17"/>
        <v>1886.991</v>
      </c>
      <c r="F81" s="52">
        <f t="shared" si="17"/>
        <v>5139.2</v>
      </c>
      <c r="G81" s="52">
        <f t="shared" si="17"/>
        <v>3876.286</v>
      </c>
      <c r="H81" s="52">
        <f t="shared" si="17"/>
        <v>4885.6</v>
      </c>
      <c r="I81" s="52">
        <f t="shared" si="17"/>
        <v>3761.948</v>
      </c>
      <c r="J81" s="52">
        <f t="shared" si="17"/>
        <v>5460.2</v>
      </c>
      <c r="K81" s="52">
        <f t="shared" si="17"/>
        <v>6351.092</v>
      </c>
      <c r="L81" s="52">
        <f t="shared" si="17"/>
        <v>6093.7</v>
      </c>
      <c r="M81" s="175">
        <f t="shared" si="17"/>
        <v>5628.93</v>
      </c>
      <c r="N81" s="52">
        <f t="shared" si="17"/>
        <v>5928.9</v>
      </c>
      <c r="O81" s="52">
        <f t="shared" si="17"/>
        <v>0</v>
      </c>
      <c r="P81" s="52">
        <f t="shared" si="17"/>
        <v>6427.3</v>
      </c>
      <c r="Q81" s="52">
        <f t="shared" si="17"/>
        <v>0</v>
      </c>
      <c r="R81" s="52">
        <f t="shared" si="17"/>
        <v>4802.5</v>
      </c>
      <c r="S81" s="52">
        <f t="shared" si="17"/>
        <v>0</v>
      </c>
      <c r="T81" s="52">
        <f t="shared" si="17"/>
        <v>4310.2</v>
      </c>
      <c r="U81" s="52">
        <f>U82+U84+U83+U85</f>
        <v>0</v>
      </c>
      <c r="V81" s="52">
        <f aca="true" t="shared" si="18" ref="V81:AA81">V82+V83+V84+V85</f>
        <v>4634.228</v>
      </c>
      <c r="W81" s="52">
        <f t="shared" si="18"/>
        <v>0</v>
      </c>
      <c r="X81" s="52">
        <f t="shared" si="18"/>
        <v>3975.5</v>
      </c>
      <c r="Y81" s="52">
        <f t="shared" si="18"/>
        <v>0</v>
      </c>
      <c r="Z81" s="109">
        <f t="shared" si="18"/>
        <v>3142.67</v>
      </c>
      <c r="AA81" s="52">
        <f t="shared" si="18"/>
        <v>0</v>
      </c>
      <c r="AB81" s="90">
        <f>D81+F81+H81+J81+L81+N81+P81+R81+T81+V81+X81+AA81</f>
        <v>55184.328</v>
      </c>
    </row>
    <row r="82" spans="1:28" s="9" customFormat="1" ht="18.75" customHeight="1">
      <c r="A82" s="23" t="s">
        <v>15</v>
      </c>
      <c r="B82" s="70">
        <f>D82+F82+H82+J82+L82+N82+P82+R82+T82+V82+X82+AA82</f>
        <v>0</v>
      </c>
      <c r="C82" s="70"/>
      <c r="D82" s="55"/>
      <c r="E82" s="55"/>
      <c r="F82" s="55"/>
      <c r="G82" s="55"/>
      <c r="H82" s="55"/>
      <c r="I82" s="55"/>
      <c r="J82" s="55"/>
      <c r="K82" s="55"/>
      <c r="L82" s="55"/>
      <c r="M82" s="178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111"/>
      <c r="AA82" s="55"/>
      <c r="AB82" s="90">
        <f t="shared" si="16"/>
        <v>0</v>
      </c>
    </row>
    <row r="83" spans="1:28" s="9" customFormat="1" ht="18.75" customHeight="1">
      <c r="A83" s="23" t="s">
        <v>13</v>
      </c>
      <c r="B83" s="70">
        <f>D83+F83+H83+J83+L83+N83+P83+R83+T83+V83+X83+AA83</f>
        <v>0</v>
      </c>
      <c r="C83" s="70"/>
      <c r="D83" s="55"/>
      <c r="E83" s="55"/>
      <c r="F83" s="55"/>
      <c r="G83" s="55"/>
      <c r="H83" s="55"/>
      <c r="I83" s="55"/>
      <c r="J83" s="55"/>
      <c r="K83" s="55"/>
      <c r="L83" s="55"/>
      <c r="M83" s="178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111"/>
      <c r="AA83" s="55"/>
      <c r="AB83" s="90">
        <f t="shared" si="16"/>
        <v>0</v>
      </c>
    </row>
    <row r="84" spans="1:28" s="9" customFormat="1" ht="18.75" customHeight="1">
      <c r="A84" s="23" t="s">
        <v>14</v>
      </c>
      <c r="B84" s="70">
        <f>D84+F84+H84+J84+L84+N84+P84+R84+T84+V84+X84+Z84</f>
        <v>58326.998</v>
      </c>
      <c r="C84" s="70"/>
      <c r="D84" s="55">
        <v>3527</v>
      </c>
      <c r="E84" s="55">
        <v>1886.991</v>
      </c>
      <c r="F84" s="55">
        <v>5139.2</v>
      </c>
      <c r="G84" s="55">
        <v>3876.286</v>
      </c>
      <c r="H84" s="55">
        <v>4885.6</v>
      </c>
      <c r="I84" s="55">
        <v>3761.948</v>
      </c>
      <c r="J84" s="55">
        <v>5460.2</v>
      </c>
      <c r="K84" s="55">
        <v>6351.092</v>
      </c>
      <c r="L84" s="55">
        <v>6093.7</v>
      </c>
      <c r="M84" s="178">
        <v>5628.93</v>
      </c>
      <c r="N84" s="55">
        <v>5928.9</v>
      </c>
      <c r="O84" s="55"/>
      <c r="P84" s="55">
        <v>6427.3</v>
      </c>
      <c r="Q84" s="55"/>
      <c r="R84" s="55">
        <v>4802.5</v>
      </c>
      <c r="S84" s="55"/>
      <c r="T84" s="55">
        <v>4310.2</v>
      </c>
      <c r="U84" s="55"/>
      <c r="V84" s="55">
        <v>4634.228</v>
      </c>
      <c r="W84" s="55"/>
      <c r="X84" s="55">
        <v>3975.5</v>
      </c>
      <c r="Y84" s="55"/>
      <c r="Z84" s="111">
        <v>3142.67</v>
      </c>
      <c r="AA84" s="55">
        <v>0</v>
      </c>
      <c r="AB84" s="90">
        <f t="shared" si="16"/>
        <v>55184.328</v>
      </c>
    </row>
    <row r="85" spans="1:28" s="9" customFormat="1" ht="18.75" customHeight="1">
      <c r="A85" s="23" t="s">
        <v>41</v>
      </c>
      <c r="B85" s="70">
        <f>D85+F85+H85+J85+L85+N85+P85+R85+T85+V85+X85+AA85</f>
        <v>0</v>
      </c>
      <c r="C85" s="70"/>
      <c r="D85" s="55"/>
      <c r="E85" s="55"/>
      <c r="F85" s="55"/>
      <c r="G85" s="55"/>
      <c r="H85" s="55"/>
      <c r="I85" s="55"/>
      <c r="J85" s="55"/>
      <c r="K85" s="55"/>
      <c r="L85" s="55"/>
      <c r="M85" s="178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111"/>
      <c r="AA85" s="55"/>
      <c r="AB85" s="90">
        <f t="shared" si="16"/>
        <v>0</v>
      </c>
    </row>
    <row r="86" spans="1:28" s="9" customFormat="1" ht="66" customHeight="1">
      <c r="A86" s="35" t="s">
        <v>71</v>
      </c>
      <c r="B86" s="65"/>
      <c r="C86" s="65"/>
      <c r="D86" s="61"/>
      <c r="E86" s="61"/>
      <c r="F86" s="61"/>
      <c r="G86" s="61"/>
      <c r="H86" s="61"/>
      <c r="I86" s="52"/>
      <c r="J86" s="61"/>
      <c r="K86" s="61"/>
      <c r="L86" s="61"/>
      <c r="M86" s="173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109"/>
      <c r="AA86" s="52"/>
      <c r="AB86" s="90">
        <f t="shared" si="16"/>
        <v>0</v>
      </c>
    </row>
    <row r="87" spans="1:28" s="17" customFormat="1" ht="18.75" customHeight="1">
      <c r="A87" s="22" t="s">
        <v>16</v>
      </c>
      <c r="B87" s="69">
        <f>B88+B89+B90+B91</f>
        <v>14292.3</v>
      </c>
      <c r="C87" s="65"/>
      <c r="D87" s="65">
        <f>D89+D90+D88+D91</f>
        <v>243.85</v>
      </c>
      <c r="E87" s="65">
        <f>E88+E89+E90+E91</f>
        <v>243.85</v>
      </c>
      <c r="F87" s="65">
        <f>F89+F90+F88+F91</f>
        <v>547.525</v>
      </c>
      <c r="G87" s="65">
        <f>G88+G89+G90+G91</f>
        <v>162.525</v>
      </c>
      <c r="H87" s="65">
        <f>H89+H90+H88+H91</f>
        <v>816.5</v>
      </c>
      <c r="I87" s="69">
        <f>I88+I89+I90+I91</f>
        <v>514.16</v>
      </c>
      <c r="J87" s="65">
        <f>J89+J90+J88+J91</f>
        <v>1331.4</v>
      </c>
      <c r="K87" s="65">
        <f>K88+K89+K90+K91</f>
        <v>899.567</v>
      </c>
      <c r="L87" s="65">
        <f>L89+L90+L88+L91</f>
        <v>0</v>
      </c>
      <c r="M87" s="162">
        <f>M88+M89+M90+M91</f>
        <v>506.03000000000003</v>
      </c>
      <c r="N87" s="65">
        <f>N89+N90+N88+N91</f>
        <v>0</v>
      </c>
      <c r="O87" s="65">
        <f>O88+O89+O90+O91</f>
        <v>0</v>
      </c>
      <c r="P87" s="65">
        <f>P89+P90+P88+P91</f>
        <v>0</v>
      </c>
      <c r="Q87" s="65">
        <f>Q88+Q89+Q90+Q91</f>
        <v>0</v>
      </c>
      <c r="R87" s="65">
        <f>R89+R90+R88+R91</f>
        <v>30</v>
      </c>
      <c r="S87" s="65">
        <f>S88+S89+S90+S91</f>
        <v>0</v>
      </c>
      <c r="T87" s="65">
        <f>T89+T90+T88+T91</f>
        <v>27.525</v>
      </c>
      <c r="U87" s="65">
        <f>U88+U89+U90+U91</f>
        <v>0</v>
      </c>
      <c r="V87" s="65">
        <f>V89+V90+V88+V91</f>
        <v>228.46</v>
      </c>
      <c r="W87" s="65">
        <f>W88+W89+W90+W91</f>
        <v>0</v>
      </c>
      <c r="X87" s="65">
        <f>X89+X90+X88+X91</f>
        <v>10867.8</v>
      </c>
      <c r="Y87" s="65">
        <f>Y88+Y89+Y90+Y91</f>
        <v>0</v>
      </c>
      <c r="Z87" s="113">
        <f>Z88+Z89+Z90+Z91</f>
        <v>199.24</v>
      </c>
      <c r="AA87" s="69">
        <f>AA89+AA90+AA88+AA91</f>
        <v>0</v>
      </c>
      <c r="AB87" s="90">
        <f t="shared" si="16"/>
        <v>14093.06</v>
      </c>
    </row>
    <row r="88" spans="1:28" s="17" customFormat="1" ht="18.75" customHeight="1">
      <c r="A88" s="23" t="s">
        <v>15</v>
      </c>
      <c r="B88" s="70">
        <f aca="true" t="shared" si="19" ref="B88:AA88">B94+B101+B107</f>
        <v>0</v>
      </c>
      <c r="C88" s="66"/>
      <c r="D88" s="66">
        <f t="shared" si="19"/>
        <v>0</v>
      </c>
      <c r="E88" s="66"/>
      <c r="F88" s="66">
        <f t="shared" si="19"/>
        <v>0</v>
      </c>
      <c r="G88" s="66"/>
      <c r="H88" s="66">
        <f t="shared" si="19"/>
        <v>0</v>
      </c>
      <c r="I88" s="70"/>
      <c r="J88" s="66">
        <f t="shared" si="19"/>
        <v>0</v>
      </c>
      <c r="K88" s="66"/>
      <c r="L88" s="66">
        <f t="shared" si="19"/>
        <v>0</v>
      </c>
      <c r="M88" s="160"/>
      <c r="N88" s="66">
        <f t="shared" si="19"/>
        <v>0</v>
      </c>
      <c r="O88" s="66"/>
      <c r="P88" s="66">
        <f t="shared" si="19"/>
        <v>0</v>
      </c>
      <c r="Q88" s="66"/>
      <c r="R88" s="66">
        <f t="shared" si="19"/>
        <v>0</v>
      </c>
      <c r="S88" s="66"/>
      <c r="T88" s="66">
        <f t="shared" si="19"/>
        <v>0</v>
      </c>
      <c r="U88" s="66"/>
      <c r="V88" s="66">
        <f t="shared" si="19"/>
        <v>0</v>
      </c>
      <c r="W88" s="66"/>
      <c r="X88" s="66">
        <f t="shared" si="19"/>
        <v>0</v>
      </c>
      <c r="Y88" s="66"/>
      <c r="Z88" s="110"/>
      <c r="AA88" s="70">
        <f t="shared" si="19"/>
        <v>0</v>
      </c>
      <c r="AB88" s="90">
        <f t="shared" si="16"/>
        <v>0</v>
      </c>
    </row>
    <row r="89" spans="1:28" s="17" customFormat="1" ht="18.75" customHeight="1">
      <c r="A89" s="23" t="s">
        <v>13</v>
      </c>
      <c r="B89" s="70">
        <f aca="true" t="shared" si="20" ref="B89:AA89">B95+B102+B108</f>
        <v>0</v>
      </c>
      <c r="C89" s="66"/>
      <c r="D89" s="66">
        <f t="shared" si="20"/>
        <v>0</v>
      </c>
      <c r="E89" s="66"/>
      <c r="F89" s="66">
        <f t="shared" si="20"/>
        <v>0</v>
      </c>
      <c r="G89" s="66"/>
      <c r="H89" s="66">
        <f t="shared" si="20"/>
        <v>0</v>
      </c>
      <c r="I89" s="70"/>
      <c r="J89" s="66">
        <f t="shared" si="20"/>
        <v>0</v>
      </c>
      <c r="K89" s="66"/>
      <c r="L89" s="66">
        <f t="shared" si="20"/>
        <v>0</v>
      </c>
      <c r="M89" s="160"/>
      <c r="N89" s="66">
        <f t="shared" si="20"/>
        <v>0</v>
      </c>
      <c r="O89" s="66"/>
      <c r="P89" s="66">
        <f t="shared" si="20"/>
        <v>0</v>
      </c>
      <c r="Q89" s="66"/>
      <c r="R89" s="66">
        <f t="shared" si="20"/>
        <v>0</v>
      </c>
      <c r="S89" s="66"/>
      <c r="T89" s="66">
        <f t="shared" si="20"/>
        <v>0</v>
      </c>
      <c r="U89" s="66"/>
      <c r="V89" s="66">
        <f t="shared" si="20"/>
        <v>0</v>
      </c>
      <c r="W89" s="66"/>
      <c r="X89" s="66">
        <f t="shared" si="20"/>
        <v>0</v>
      </c>
      <c r="Y89" s="66"/>
      <c r="Z89" s="110"/>
      <c r="AA89" s="70">
        <f t="shared" si="20"/>
        <v>0</v>
      </c>
      <c r="AB89" s="90">
        <f t="shared" si="16"/>
        <v>0</v>
      </c>
    </row>
    <row r="90" spans="1:28" s="17" customFormat="1" ht="18.75" customHeight="1">
      <c r="A90" s="23" t="s">
        <v>14</v>
      </c>
      <c r="B90" s="70">
        <f>B96+B103+B109</f>
        <v>13952.3</v>
      </c>
      <c r="C90" s="66"/>
      <c r="D90" s="66">
        <f aca="true" t="shared" si="21" ref="D90:I90">D96+D103+D109</f>
        <v>243.85</v>
      </c>
      <c r="E90" s="66">
        <f t="shared" si="21"/>
        <v>243.85</v>
      </c>
      <c r="F90" s="66">
        <f t="shared" si="21"/>
        <v>547.525</v>
      </c>
      <c r="G90" s="66">
        <f t="shared" si="21"/>
        <v>162.525</v>
      </c>
      <c r="H90" s="66">
        <f t="shared" si="21"/>
        <v>816.5</v>
      </c>
      <c r="I90" s="70">
        <f t="shared" si="21"/>
        <v>514.16</v>
      </c>
      <c r="J90" s="66">
        <f aca="true" t="shared" si="22" ref="J90:AA90">J96+J103+J109</f>
        <v>991.4</v>
      </c>
      <c r="K90" s="66">
        <f t="shared" si="22"/>
        <v>808.5</v>
      </c>
      <c r="L90" s="66">
        <f t="shared" si="22"/>
        <v>0</v>
      </c>
      <c r="M90" s="160">
        <f t="shared" si="22"/>
        <v>257.1</v>
      </c>
      <c r="N90" s="66">
        <f t="shared" si="22"/>
        <v>0</v>
      </c>
      <c r="O90" s="66">
        <f t="shared" si="22"/>
        <v>0</v>
      </c>
      <c r="P90" s="66">
        <f t="shared" si="22"/>
        <v>0</v>
      </c>
      <c r="Q90" s="66">
        <f t="shared" si="22"/>
        <v>0</v>
      </c>
      <c r="R90" s="66">
        <f t="shared" si="22"/>
        <v>30</v>
      </c>
      <c r="S90" s="66">
        <f t="shared" si="22"/>
        <v>0</v>
      </c>
      <c r="T90" s="66">
        <f t="shared" si="22"/>
        <v>27.525</v>
      </c>
      <c r="U90" s="66">
        <f t="shared" si="22"/>
        <v>0</v>
      </c>
      <c r="V90" s="66">
        <f t="shared" si="22"/>
        <v>228.46</v>
      </c>
      <c r="W90" s="66">
        <f t="shared" si="22"/>
        <v>0</v>
      </c>
      <c r="X90" s="66">
        <f t="shared" si="22"/>
        <v>10867.8</v>
      </c>
      <c r="Y90" s="66">
        <f t="shared" si="22"/>
        <v>0</v>
      </c>
      <c r="Z90" s="110">
        <f t="shared" si="22"/>
        <v>199.24</v>
      </c>
      <c r="AA90" s="70">
        <f t="shared" si="22"/>
        <v>0</v>
      </c>
      <c r="AB90" s="90">
        <f t="shared" si="16"/>
        <v>13753.06</v>
      </c>
    </row>
    <row r="91" spans="1:28" s="17" customFormat="1" ht="18.75" customHeight="1">
      <c r="A91" s="24" t="s">
        <v>41</v>
      </c>
      <c r="B91" s="73">
        <f>B97+B122+B104+B110</f>
        <v>340</v>
      </c>
      <c r="C91" s="72"/>
      <c r="D91" s="72">
        <f>D97+D122</f>
        <v>0</v>
      </c>
      <c r="E91" s="72"/>
      <c r="F91" s="72">
        <f>F97+F122</f>
        <v>0</v>
      </c>
      <c r="G91" s="72"/>
      <c r="H91" s="72">
        <f>H97+H122</f>
        <v>0</v>
      </c>
      <c r="I91" s="73"/>
      <c r="J91" s="72">
        <f>J97+J122+J104</f>
        <v>340</v>
      </c>
      <c r="K91" s="72">
        <f>K97+K104</f>
        <v>91.067</v>
      </c>
      <c r="L91" s="72">
        <f>L97+L104</f>
        <v>0</v>
      </c>
      <c r="M91" s="160">
        <f>M97+M104</f>
        <v>248.93</v>
      </c>
      <c r="N91" s="72">
        <f>N97+N122</f>
        <v>0</v>
      </c>
      <c r="O91" s="72"/>
      <c r="P91" s="72">
        <f>P97+P122</f>
        <v>0</v>
      </c>
      <c r="Q91" s="72"/>
      <c r="R91" s="72">
        <f>R97+R122</f>
        <v>0</v>
      </c>
      <c r="S91" s="72"/>
      <c r="T91" s="72">
        <f>T97+T122</f>
        <v>0</v>
      </c>
      <c r="U91" s="72"/>
      <c r="V91" s="72">
        <f>V97+V122</f>
        <v>0</v>
      </c>
      <c r="W91" s="72"/>
      <c r="X91" s="72">
        <f>X97+X122</f>
        <v>0</v>
      </c>
      <c r="Y91" s="72"/>
      <c r="Z91" s="114"/>
      <c r="AA91" s="73">
        <f>AA97+AA122</f>
        <v>0</v>
      </c>
      <c r="AB91" s="90">
        <f t="shared" si="16"/>
        <v>340</v>
      </c>
    </row>
    <row r="92" spans="1:28" s="17" customFormat="1" ht="75" customHeight="1">
      <c r="A92" s="21" t="s">
        <v>72</v>
      </c>
      <c r="B92" s="71"/>
      <c r="C92" s="71"/>
      <c r="D92" s="68"/>
      <c r="E92" s="68"/>
      <c r="F92" s="68"/>
      <c r="G92" s="68"/>
      <c r="H92" s="68"/>
      <c r="I92" s="52"/>
      <c r="J92" s="68"/>
      <c r="K92" s="68"/>
      <c r="L92" s="68"/>
      <c r="M92" s="174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109"/>
      <c r="AA92" s="52"/>
      <c r="AB92" s="90">
        <f t="shared" si="16"/>
        <v>0</v>
      </c>
    </row>
    <row r="93" spans="1:28" s="17" customFormat="1" ht="20.25" customHeight="1">
      <c r="A93" s="22" t="s">
        <v>16</v>
      </c>
      <c r="B93" s="71">
        <f>B94+B95+B96+B97</f>
        <v>3084.5</v>
      </c>
      <c r="C93" s="71"/>
      <c r="D93" s="71">
        <f>D94+D95+D96+D97</f>
        <v>243.85</v>
      </c>
      <c r="E93" s="71">
        <f>E94+E95+E96+E97</f>
        <v>243.85</v>
      </c>
      <c r="F93" s="71">
        <f aca="true" t="shared" si="23" ref="F93:AA93">F94+F95+F96+F97</f>
        <v>547.525</v>
      </c>
      <c r="G93" s="71">
        <f>G94+G95+G96+G97</f>
        <v>162.525</v>
      </c>
      <c r="H93" s="71">
        <f t="shared" si="23"/>
        <v>816.5</v>
      </c>
      <c r="I93" s="69">
        <f>I94+I95+I96+I97</f>
        <v>514.16</v>
      </c>
      <c r="J93" s="71">
        <f t="shared" si="23"/>
        <v>991.4</v>
      </c>
      <c r="K93" s="71">
        <f>K94+K95+K96+K97</f>
        <v>808.5</v>
      </c>
      <c r="L93" s="71">
        <f t="shared" si="23"/>
        <v>0</v>
      </c>
      <c r="M93" s="163">
        <f>M94+M95+M96+M97</f>
        <v>257.1</v>
      </c>
      <c r="N93" s="71">
        <f t="shared" si="23"/>
        <v>0</v>
      </c>
      <c r="O93" s="71">
        <f>O94+O95+O96+O97</f>
        <v>0</v>
      </c>
      <c r="P93" s="71">
        <f t="shared" si="23"/>
        <v>0</v>
      </c>
      <c r="Q93" s="71">
        <f>Q94+Q95+Q96+Q97</f>
        <v>0</v>
      </c>
      <c r="R93" s="71">
        <f t="shared" si="23"/>
        <v>30</v>
      </c>
      <c r="S93" s="71">
        <f>S94+S95+S96+S97</f>
        <v>0</v>
      </c>
      <c r="T93" s="71">
        <f t="shared" si="23"/>
        <v>27.525</v>
      </c>
      <c r="U93" s="71">
        <f>U94+U95+U96+U97</f>
        <v>0</v>
      </c>
      <c r="V93" s="71">
        <f t="shared" si="23"/>
        <v>228.46</v>
      </c>
      <c r="W93" s="71">
        <f>W94+W95+W96+W97</f>
        <v>0</v>
      </c>
      <c r="X93" s="71">
        <f t="shared" si="23"/>
        <v>0</v>
      </c>
      <c r="Y93" s="71">
        <f>Y94+Y95+Y96+Y97</f>
        <v>0</v>
      </c>
      <c r="Z93" s="113">
        <f>Z94+Z95+Z96+Z97</f>
        <v>199.24</v>
      </c>
      <c r="AA93" s="69">
        <f t="shared" si="23"/>
        <v>0</v>
      </c>
      <c r="AB93" s="90">
        <f t="shared" si="16"/>
        <v>2885.26</v>
      </c>
    </row>
    <row r="94" spans="1:28" s="17" customFormat="1" ht="18.75" customHeight="1">
      <c r="A94" s="23" t="s">
        <v>15</v>
      </c>
      <c r="B94" s="67"/>
      <c r="C94" s="67"/>
      <c r="D94" s="67"/>
      <c r="E94" s="67"/>
      <c r="F94" s="67"/>
      <c r="G94" s="67"/>
      <c r="H94" s="67"/>
      <c r="I94" s="70"/>
      <c r="J94" s="67"/>
      <c r="K94" s="67"/>
      <c r="L94" s="67"/>
      <c r="M94" s="164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110"/>
      <c r="AA94" s="70">
        <f>AA101+AA107+AA113</f>
        <v>0</v>
      </c>
      <c r="AB94" s="90">
        <f t="shared" si="16"/>
        <v>0</v>
      </c>
    </row>
    <row r="95" spans="1:28" s="17" customFormat="1" ht="18.75" customHeight="1">
      <c r="A95" s="23" t="s">
        <v>13</v>
      </c>
      <c r="B95" s="67"/>
      <c r="C95" s="67"/>
      <c r="D95" s="67"/>
      <c r="E95" s="67"/>
      <c r="F95" s="67"/>
      <c r="G95" s="67"/>
      <c r="H95" s="67"/>
      <c r="I95" s="70"/>
      <c r="J95" s="67"/>
      <c r="K95" s="67"/>
      <c r="L95" s="67"/>
      <c r="M95" s="164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110"/>
      <c r="AA95" s="70">
        <f>AA102+AA108+AA114</f>
        <v>0</v>
      </c>
      <c r="AB95" s="90">
        <f t="shared" si="16"/>
        <v>0</v>
      </c>
    </row>
    <row r="96" spans="1:28" s="17" customFormat="1" ht="18.75" customHeight="1">
      <c r="A96" s="23" t="s">
        <v>14</v>
      </c>
      <c r="B96" s="67">
        <f>D96+F96+H96+J96+L96+N96+P96+R96+T96+V96+X96+Z96</f>
        <v>3084.5</v>
      </c>
      <c r="C96" s="67"/>
      <c r="D96" s="67">
        <v>243.85</v>
      </c>
      <c r="E96" s="67">
        <v>243.85</v>
      </c>
      <c r="F96" s="67">
        <v>547.525</v>
      </c>
      <c r="G96" s="67">
        <v>162.525</v>
      </c>
      <c r="H96" s="67">
        <v>816.5</v>
      </c>
      <c r="I96" s="70">
        <v>514.16</v>
      </c>
      <c r="J96" s="67">
        <v>991.4</v>
      </c>
      <c r="K96" s="67">
        <v>808.5</v>
      </c>
      <c r="L96" s="67"/>
      <c r="M96" s="164">
        <v>257.1</v>
      </c>
      <c r="N96" s="67"/>
      <c r="O96" s="67"/>
      <c r="P96" s="67"/>
      <c r="Q96" s="67"/>
      <c r="R96" s="67">
        <v>30</v>
      </c>
      <c r="S96" s="67"/>
      <c r="T96" s="67">
        <v>27.525</v>
      </c>
      <c r="U96" s="67"/>
      <c r="V96" s="67">
        <v>228.46</v>
      </c>
      <c r="W96" s="67"/>
      <c r="X96" s="67"/>
      <c r="Y96" s="67"/>
      <c r="Z96" s="110">
        <v>199.24</v>
      </c>
      <c r="AA96" s="70">
        <v>0</v>
      </c>
      <c r="AB96" s="90">
        <f t="shared" si="16"/>
        <v>2885.26</v>
      </c>
    </row>
    <row r="97" spans="1:28" s="17" customFormat="1" ht="18.75" customHeight="1">
      <c r="A97" s="24" t="s">
        <v>41</v>
      </c>
      <c r="B97" s="67"/>
      <c r="C97" s="67"/>
      <c r="D97" s="67"/>
      <c r="E97" s="67"/>
      <c r="F97" s="67"/>
      <c r="G97" s="67"/>
      <c r="H97" s="67"/>
      <c r="I97" s="70"/>
      <c r="J97" s="67"/>
      <c r="K97" s="67"/>
      <c r="L97" s="67"/>
      <c r="M97" s="164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110"/>
      <c r="AA97" s="70">
        <f>AA104+AA110+AA116</f>
        <v>0</v>
      </c>
      <c r="AB97" s="90">
        <f t="shared" si="16"/>
        <v>0</v>
      </c>
    </row>
    <row r="98" spans="1:28" s="17" customFormat="1" ht="18.75">
      <c r="A98" s="27"/>
      <c r="B98" s="71"/>
      <c r="C98" s="71"/>
      <c r="D98" s="68"/>
      <c r="E98" s="68"/>
      <c r="F98" s="68"/>
      <c r="G98" s="68"/>
      <c r="H98" s="68"/>
      <c r="I98" s="52"/>
      <c r="J98" s="68"/>
      <c r="K98" s="68"/>
      <c r="L98" s="68"/>
      <c r="M98" s="174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109"/>
      <c r="AA98" s="52"/>
      <c r="AB98" s="90">
        <f t="shared" si="16"/>
        <v>0</v>
      </c>
    </row>
    <row r="99" spans="1:28" s="17" customFormat="1" ht="72" customHeight="1">
      <c r="A99" s="98" t="s">
        <v>73</v>
      </c>
      <c r="B99" s="71"/>
      <c r="C99" s="71"/>
      <c r="D99" s="68"/>
      <c r="E99" s="68"/>
      <c r="F99" s="68"/>
      <c r="G99" s="68"/>
      <c r="H99" s="68"/>
      <c r="I99" s="52"/>
      <c r="J99" s="68"/>
      <c r="K99" s="68"/>
      <c r="L99" s="68"/>
      <c r="M99" s="174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109"/>
      <c r="AA99" s="52"/>
      <c r="AB99" s="90">
        <f t="shared" si="16"/>
        <v>0</v>
      </c>
    </row>
    <row r="100" spans="1:28" s="9" customFormat="1" ht="18.75" customHeight="1">
      <c r="A100" s="22" t="s">
        <v>16</v>
      </c>
      <c r="B100" s="69">
        <f>B101+B102+B103+B104</f>
        <v>340</v>
      </c>
      <c r="C100" s="69"/>
      <c r="D100" s="52">
        <f aca="true" t="shared" si="24" ref="D100:AA100">D101+D102+D103+D104</f>
        <v>0</v>
      </c>
      <c r="E100" s="52">
        <f t="shared" si="24"/>
        <v>0</v>
      </c>
      <c r="F100" s="52">
        <f t="shared" si="24"/>
        <v>0</v>
      </c>
      <c r="G100" s="52">
        <f t="shared" si="24"/>
        <v>0</v>
      </c>
      <c r="H100" s="52">
        <f t="shared" si="24"/>
        <v>0</v>
      </c>
      <c r="I100" s="52">
        <f t="shared" si="24"/>
        <v>0</v>
      </c>
      <c r="J100" s="52">
        <f t="shared" si="24"/>
        <v>340</v>
      </c>
      <c r="K100" s="52">
        <f t="shared" si="24"/>
        <v>91.067</v>
      </c>
      <c r="L100" s="52">
        <f t="shared" si="24"/>
        <v>0</v>
      </c>
      <c r="M100" s="175">
        <f t="shared" si="24"/>
        <v>248.93</v>
      </c>
      <c r="N100" s="52">
        <f t="shared" si="24"/>
        <v>0</v>
      </c>
      <c r="O100" s="52">
        <f t="shared" si="24"/>
        <v>0</v>
      </c>
      <c r="P100" s="52">
        <f t="shared" si="24"/>
        <v>0</v>
      </c>
      <c r="Q100" s="52">
        <f t="shared" si="24"/>
        <v>0</v>
      </c>
      <c r="R100" s="52">
        <f t="shared" si="24"/>
        <v>0</v>
      </c>
      <c r="S100" s="52">
        <f t="shared" si="24"/>
        <v>0</v>
      </c>
      <c r="T100" s="52">
        <f t="shared" si="24"/>
        <v>0</v>
      </c>
      <c r="U100" s="52">
        <f t="shared" si="24"/>
        <v>0</v>
      </c>
      <c r="V100" s="52">
        <f t="shared" si="24"/>
        <v>0</v>
      </c>
      <c r="W100" s="52">
        <f t="shared" si="24"/>
        <v>0</v>
      </c>
      <c r="X100" s="52">
        <f t="shared" si="24"/>
        <v>0</v>
      </c>
      <c r="Y100" s="52">
        <f t="shared" si="24"/>
        <v>0</v>
      </c>
      <c r="Z100" s="109">
        <f t="shared" si="24"/>
        <v>0</v>
      </c>
      <c r="AA100" s="52">
        <f t="shared" si="24"/>
        <v>0</v>
      </c>
      <c r="AB100" s="90">
        <f t="shared" si="16"/>
        <v>340</v>
      </c>
    </row>
    <row r="101" spans="1:28" s="9" customFormat="1" ht="18.75" customHeight="1">
      <c r="A101" s="23" t="s">
        <v>15</v>
      </c>
      <c r="B101" s="70"/>
      <c r="C101" s="70"/>
      <c r="D101" s="55"/>
      <c r="E101" s="55"/>
      <c r="F101" s="55"/>
      <c r="G101" s="55"/>
      <c r="H101" s="55"/>
      <c r="I101" s="55"/>
      <c r="J101" s="55"/>
      <c r="K101" s="55"/>
      <c r="L101" s="55"/>
      <c r="M101" s="178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111"/>
      <c r="AA101" s="55"/>
      <c r="AB101" s="90">
        <f t="shared" si="16"/>
        <v>0</v>
      </c>
    </row>
    <row r="102" spans="1:28" s="9" customFormat="1" ht="18.75" customHeight="1">
      <c r="A102" s="23" t="s">
        <v>13</v>
      </c>
      <c r="B102" s="70"/>
      <c r="C102" s="70"/>
      <c r="D102" s="55"/>
      <c r="E102" s="55"/>
      <c r="F102" s="55"/>
      <c r="G102" s="55"/>
      <c r="H102" s="55"/>
      <c r="I102" s="55"/>
      <c r="J102" s="55"/>
      <c r="K102" s="55"/>
      <c r="L102" s="55"/>
      <c r="M102" s="178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11"/>
      <c r="AA102" s="55"/>
      <c r="AB102" s="90">
        <f t="shared" si="16"/>
        <v>0</v>
      </c>
    </row>
    <row r="103" spans="1:28" s="9" customFormat="1" ht="18.75" customHeight="1">
      <c r="A103" s="23" t="s">
        <v>14</v>
      </c>
      <c r="B103" s="70">
        <f>D103+F103+H103+J103+L103+N103+P103+R103+T103+V103+X103+AA103</f>
        <v>0</v>
      </c>
      <c r="C103" s="70"/>
      <c r="D103" s="55"/>
      <c r="E103" s="55"/>
      <c r="F103" s="55"/>
      <c r="G103" s="55"/>
      <c r="H103" s="55"/>
      <c r="I103" s="55"/>
      <c r="J103" s="55"/>
      <c r="K103" s="55"/>
      <c r="L103" s="55"/>
      <c r="M103" s="178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111"/>
      <c r="AA103" s="55"/>
      <c r="AB103" s="90">
        <f t="shared" si="16"/>
        <v>0</v>
      </c>
    </row>
    <row r="104" spans="1:28" s="9" customFormat="1" ht="18.75" customHeight="1">
      <c r="A104" s="24" t="s">
        <v>41</v>
      </c>
      <c r="B104" s="73">
        <f>D104+F104+H104+J104+L104+N104+P104+R104+T104+V104+X104+AA104</f>
        <v>340</v>
      </c>
      <c r="C104" s="73"/>
      <c r="D104" s="55"/>
      <c r="E104" s="55"/>
      <c r="F104" s="55"/>
      <c r="G104" s="55"/>
      <c r="H104" s="55"/>
      <c r="I104" s="55"/>
      <c r="J104" s="55">
        <v>340</v>
      </c>
      <c r="K104" s="55">
        <v>91.067</v>
      </c>
      <c r="L104" s="55">
        <v>0</v>
      </c>
      <c r="M104" s="178">
        <v>248.93</v>
      </c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111"/>
      <c r="AA104" s="55"/>
      <c r="AB104" s="90">
        <f>D104+F104+H104+J104+L104+N104+P104+R104+T104+V104+X104+AA104</f>
        <v>340</v>
      </c>
    </row>
    <row r="105" spans="1:28" s="9" customFormat="1" ht="72" customHeight="1">
      <c r="A105" s="97" t="s">
        <v>74</v>
      </c>
      <c r="B105" s="70"/>
      <c r="C105" s="70"/>
      <c r="D105" s="55"/>
      <c r="E105" s="55"/>
      <c r="F105" s="55"/>
      <c r="G105" s="55"/>
      <c r="H105" s="55"/>
      <c r="I105" s="55"/>
      <c r="J105" s="55"/>
      <c r="K105" s="55"/>
      <c r="L105" s="55"/>
      <c r="M105" s="178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111"/>
      <c r="AA105" s="55"/>
      <c r="AB105" s="90">
        <f t="shared" si="16"/>
        <v>0</v>
      </c>
    </row>
    <row r="106" spans="1:28" s="9" customFormat="1" ht="18.75" customHeight="1">
      <c r="A106" s="22" t="s">
        <v>16</v>
      </c>
      <c r="B106" s="69">
        <f>B107+B108+B109+B110</f>
        <v>10867.8</v>
      </c>
      <c r="C106" s="69"/>
      <c r="D106" s="52">
        <f aca="true" t="shared" si="25" ref="D106:AA106">D107+D108+D109+D110</f>
        <v>0</v>
      </c>
      <c r="E106" s="52">
        <f t="shared" si="25"/>
        <v>0</v>
      </c>
      <c r="F106" s="52">
        <f t="shared" si="25"/>
        <v>0</v>
      </c>
      <c r="G106" s="52">
        <f t="shared" si="25"/>
        <v>0</v>
      </c>
      <c r="H106" s="52">
        <f t="shared" si="25"/>
        <v>0</v>
      </c>
      <c r="I106" s="52">
        <f t="shared" si="25"/>
        <v>0</v>
      </c>
      <c r="J106" s="52">
        <f t="shared" si="25"/>
        <v>0</v>
      </c>
      <c r="K106" s="52">
        <f t="shared" si="25"/>
        <v>0</v>
      </c>
      <c r="L106" s="52">
        <f t="shared" si="25"/>
        <v>0</v>
      </c>
      <c r="M106" s="175">
        <f t="shared" si="25"/>
        <v>0</v>
      </c>
      <c r="N106" s="52">
        <f t="shared" si="25"/>
        <v>0</v>
      </c>
      <c r="O106" s="52">
        <f t="shared" si="25"/>
        <v>0</v>
      </c>
      <c r="P106" s="52">
        <f t="shared" si="25"/>
        <v>0</v>
      </c>
      <c r="Q106" s="52">
        <f t="shared" si="25"/>
        <v>0</v>
      </c>
      <c r="R106" s="52">
        <f t="shared" si="25"/>
        <v>0</v>
      </c>
      <c r="S106" s="52">
        <f t="shared" si="25"/>
        <v>0</v>
      </c>
      <c r="T106" s="52">
        <f t="shared" si="25"/>
        <v>0</v>
      </c>
      <c r="U106" s="52">
        <f t="shared" si="25"/>
        <v>0</v>
      </c>
      <c r="V106" s="52">
        <f t="shared" si="25"/>
        <v>0</v>
      </c>
      <c r="W106" s="52">
        <f t="shared" si="25"/>
        <v>0</v>
      </c>
      <c r="X106" s="52">
        <f t="shared" si="25"/>
        <v>10867.8</v>
      </c>
      <c r="Y106" s="52">
        <f t="shared" si="25"/>
        <v>0</v>
      </c>
      <c r="Z106" s="109">
        <f t="shared" si="25"/>
        <v>0</v>
      </c>
      <c r="AA106" s="52">
        <f t="shared" si="25"/>
        <v>0</v>
      </c>
      <c r="AB106" s="90">
        <f t="shared" si="16"/>
        <v>10867.8</v>
      </c>
    </row>
    <row r="107" spans="1:28" s="9" customFormat="1" ht="18.75" customHeight="1">
      <c r="A107" s="23" t="s">
        <v>15</v>
      </c>
      <c r="B107" s="70">
        <f>D107+F107+H107+J107+L107+N107+P107+R107+T107+V107+X107+AA107</f>
        <v>0</v>
      </c>
      <c r="C107" s="70"/>
      <c r="D107" s="55">
        <v>0</v>
      </c>
      <c r="E107" s="55"/>
      <c r="F107" s="55">
        <v>0</v>
      </c>
      <c r="G107" s="55"/>
      <c r="H107" s="55">
        <v>0</v>
      </c>
      <c r="I107" s="55"/>
      <c r="J107" s="55">
        <v>0</v>
      </c>
      <c r="K107" s="55"/>
      <c r="L107" s="55">
        <v>0</v>
      </c>
      <c r="M107" s="178"/>
      <c r="N107" s="55">
        <v>0</v>
      </c>
      <c r="O107" s="55"/>
      <c r="P107" s="55">
        <v>0</v>
      </c>
      <c r="Q107" s="55"/>
      <c r="R107" s="55">
        <v>0</v>
      </c>
      <c r="S107" s="55"/>
      <c r="T107" s="55">
        <v>0</v>
      </c>
      <c r="U107" s="55"/>
      <c r="V107" s="55">
        <v>0</v>
      </c>
      <c r="W107" s="55"/>
      <c r="X107" s="55">
        <v>0</v>
      </c>
      <c r="Y107" s="55"/>
      <c r="Z107" s="111"/>
      <c r="AA107" s="55">
        <v>0</v>
      </c>
      <c r="AB107" s="90">
        <f t="shared" si="16"/>
        <v>0</v>
      </c>
    </row>
    <row r="108" spans="1:28" s="9" customFormat="1" ht="18.75" customHeight="1">
      <c r="A108" s="23" t="s">
        <v>13</v>
      </c>
      <c r="B108" s="70">
        <f>D108+F108+H108+J108+L108+N108+R108+T108+V108+X108+AA108+P108</f>
        <v>0</v>
      </c>
      <c r="C108" s="70"/>
      <c r="D108" s="55">
        <v>0</v>
      </c>
      <c r="E108" s="55"/>
      <c r="F108" s="55">
        <v>0</v>
      </c>
      <c r="G108" s="55"/>
      <c r="H108" s="55">
        <v>0</v>
      </c>
      <c r="I108" s="55"/>
      <c r="J108" s="55">
        <v>0</v>
      </c>
      <c r="K108" s="55"/>
      <c r="L108" s="55">
        <v>0</v>
      </c>
      <c r="M108" s="178"/>
      <c r="N108" s="55">
        <v>0</v>
      </c>
      <c r="O108" s="55"/>
      <c r="P108" s="55">
        <v>0</v>
      </c>
      <c r="Q108" s="55"/>
      <c r="R108" s="55">
        <v>0</v>
      </c>
      <c r="S108" s="55"/>
      <c r="T108" s="55">
        <v>0</v>
      </c>
      <c r="U108" s="55"/>
      <c r="V108" s="55">
        <v>0</v>
      </c>
      <c r="W108" s="55"/>
      <c r="X108" s="55">
        <v>0</v>
      </c>
      <c r="Y108" s="55"/>
      <c r="Z108" s="111"/>
      <c r="AA108" s="55">
        <v>0</v>
      </c>
      <c r="AB108" s="90">
        <f t="shared" si="16"/>
        <v>0</v>
      </c>
    </row>
    <row r="109" spans="1:28" s="9" customFormat="1" ht="18.75" customHeight="1">
      <c r="A109" s="23" t="s">
        <v>14</v>
      </c>
      <c r="B109" s="70">
        <f>D109+F109+H109+J109+L109+N109+P109+R109+T109+V109+X109+AA109</f>
        <v>10867.8</v>
      </c>
      <c r="C109" s="70"/>
      <c r="D109" s="55">
        <v>0</v>
      </c>
      <c r="E109" s="55"/>
      <c r="F109" s="55">
        <v>0</v>
      </c>
      <c r="G109" s="55"/>
      <c r="H109" s="55">
        <v>0</v>
      </c>
      <c r="I109" s="55"/>
      <c r="J109" s="55">
        <v>0</v>
      </c>
      <c r="K109" s="55"/>
      <c r="L109" s="55">
        <v>0</v>
      </c>
      <c r="M109" s="178"/>
      <c r="N109" s="55">
        <v>0</v>
      </c>
      <c r="O109" s="55"/>
      <c r="P109" s="55">
        <v>0</v>
      </c>
      <c r="Q109" s="55"/>
      <c r="R109" s="55">
        <v>0</v>
      </c>
      <c r="S109" s="55"/>
      <c r="T109" s="55">
        <v>0</v>
      </c>
      <c r="U109" s="55"/>
      <c r="V109" s="55">
        <v>0</v>
      </c>
      <c r="W109" s="55"/>
      <c r="X109" s="55">
        <v>10867.8</v>
      </c>
      <c r="Y109" s="55"/>
      <c r="Z109" s="111"/>
      <c r="AA109" s="55">
        <v>0</v>
      </c>
      <c r="AB109" s="90">
        <f t="shared" si="16"/>
        <v>10867.8</v>
      </c>
    </row>
    <row r="110" spans="1:28" s="9" customFormat="1" ht="21" customHeight="1">
      <c r="A110" s="24" t="s">
        <v>41</v>
      </c>
      <c r="B110" s="73">
        <f>D110+F110+H110+J110+L110+N110+R110+T110+V110+X110+AA110+P110</f>
        <v>0</v>
      </c>
      <c r="C110" s="73"/>
      <c r="D110" s="55">
        <v>0</v>
      </c>
      <c r="E110" s="55"/>
      <c r="F110" s="55">
        <v>0</v>
      </c>
      <c r="G110" s="55"/>
      <c r="H110" s="55">
        <v>0</v>
      </c>
      <c r="I110" s="55"/>
      <c r="J110" s="55">
        <v>0</v>
      </c>
      <c r="K110" s="55"/>
      <c r="L110" s="55">
        <v>0</v>
      </c>
      <c r="M110" s="178"/>
      <c r="N110" s="55">
        <v>0</v>
      </c>
      <c r="O110" s="55"/>
      <c r="P110" s="55">
        <v>0</v>
      </c>
      <c r="Q110" s="55"/>
      <c r="R110" s="55">
        <v>0</v>
      </c>
      <c r="S110" s="55"/>
      <c r="T110" s="55">
        <v>0</v>
      </c>
      <c r="U110" s="55"/>
      <c r="V110" s="55">
        <v>0</v>
      </c>
      <c r="W110" s="55"/>
      <c r="X110" s="55">
        <v>0</v>
      </c>
      <c r="Y110" s="55"/>
      <c r="Z110" s="111"/>
      <c r="AA110" s="55">
        <v>0</v>
      </c>
      <c r="AB110" s="90">
        <f t="shared" si="16"/>
        <v>0</v>
      </c>
    </row>
    <row r="111" spans="1:28" s="9" customFormat="1" ht="1.5" customHeight="1" hidden="1">
      <c r="A111" s="23"/>
      <c r="B111" s="70"/>
      <c r="C111" s="70"/>
      <c r="D111" s="55"/>
      <c r="E111" s="55"/>
      <c r="F111" s="55"/>
      <c r="G111" s="55"/>
      <c r="H111" s="55"/>
      <c r="I111" s="55"/>
      <c r="J111" s="55"/>
      <c r="K111" s="55"/>
      <c r="L111" s="55"/>
      <c r="M111" s="178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111"/>
      <c r="AA111" s="55"/>
      <c r="AB111" s="90">
        <f t="shared" si="16"/>
        <v>0</v>
      </c>
    </row>
    <row r="112" spans="1:28" s="9" customFormat="1" ht="18.75" customHeight="1" hidden="1">
      <c r="A112" s="22"/>
      <c r="B112" s="69"/>
      <c r="C112" s="69"/>
      <c r="D112" s="52"/>
      <c r="E112" s="52"/>
      <c r="F112" s="52"/>
      <c r="G112" s="52"/>
      <c r="H112" s="52"/>
      <c r="I112" s="52"/>
      <c r="J112" s="52"/>
      <c r="K112" s="52"/>
      <c r="L112" s="52"/>
      <c r="M112" s="175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109"/>
      <c r="AA112" s="52"/>
      <c r="AB112" s="90">
        <f t="shared" si="16"/>
        <v>0</v>
      </c>
    </row>
    <row r="113" spans="1:28" s="9" customFormat="1" ht="0.75" customHeight="1" hidden="1">
      <c r="A113" s="23"/>
      <c r="B113" s="70"/>
      <c r="C113" s="70"/>
      <c r="D113" s="55"/>
      <c r="E113" s="55"/>
      <c r="F113" s="55"/>
      <c r="G113" s="55"/>
      <c r="H113" s="55"/>
      <c r="I113" s="55"/>
      <c r="J113" s="55"/>
      <c r="K113" s="55"/>
      <c r="L113" s="55"/>
      <c r="M113" s="178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111"/>
      <c r="AA113" s="55"/>
      <c r="AB113" s="90">
        <f t="shared" si="16"/>
        <v>0</v>
      </c>
    </row>
    <row r="114" spans="1:28" s="9" customFormat="1" ht="1.5" customHeight="1" hidden="1">
      <c r="A114" s="23"/>
      <c r="B114" s="70"/>
      <c r="C114" s="70"/>
      <c r="D114" s="55"/>
      <c r="E114" s="55"/>
      <c r="F114" s="55"/>
      <c r="G114" s="55"/>
      <c r="H114" s="55"/>
      <c r="I114" s="55"/>
      <c r="J114" s="55"/>
      <c r="K114" s="55"/>
      <c r="L114" s="55"/>
      <c r="M114" s="178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111"/>
      <c r="AA114" s="55"/>
      <c r="AB114" s="90">
        <f t="shared" si="16"/>
        <v>0</v>
      </c>
    </row>
    <row r="115" spans="1:28" s="9" customFormat="1" ht="18.75" customHeight="1" hidden="1">
      <c r="A115" s="23"/>
      <c r="B115" s="70"/>
      <c r="C115" s="70"/>
      <c r="D115" s="55"/>
      <c r="E115" s="55"/>
      <c r="F115" s="55"/>
      <c r="G115" s="55"/>
      <c r="H115" s="55"/>
      <c r="I115" s="55"/>
      <c r="J115" s="55"/>
      <c r="K115" s="55"/>
      <c r="L115" s="55"/>
      <c r="M115" s="178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111"/>
      <c r="AA115" s="55"/>
      <c r="AB115" s="90">
        <f t="shared" si="16"/>
        <v>0</v>
      </c>
    </row>
    <row r="116" spans="1:28" s="9" customFormat="1" ht="6.75" customHeight="1" hidden="1">
      <c r="A116" s="24"/>
      <c r="B116" s="73"/>
      <c r="C116" s="73"/>
      <c r="D116" s="55"/>
      <c r="E116" s="55"/>
      <c r="F116" s="55"/>
      <c r="G116" s="55"/>
      <c r="H116" s="55"/>
      <c r="I116" s="55"/>
      <c r="J116" s="55"/>
      <c r="K116" s="55"/>
      <c r="L116" s="55"/>
      <c r="M116" s="178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111"/>
      <c r="AA116" s="55"/>
      <c r="AB116" s="90">
        <f t="shared" si="16"/>
        <v>0</v>
      </c>
    </row>
    <row r="117" spans="1:28" s="9" customFormat="1" ht="96" customHeight="1" hidden="1">
      <c r="A117" s="24" t="s">
        <v>44</v>
      </c>
      <c r="B117" s="70"/>
      <c r="C117" s="70"/>
      <c r="D117" s="55"/>
      <c r="E117" s="55"/>
      <c r="F117" s="55"/>
      <c r="G117" s="55"/>
      <c r="H117" s="55"/>
      <c r="I117" s="55"/>
      <c r="J117" s="55"/>
      <c r="K117" s="55"/>
      <c r="L117" s="55"/>
      <c r="M117" s="178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111"/>
      <c r="AA117" s="55"/>
      <c r="AB117" s="90">
        <f t="shared" si="16"/>
        <v>0</v>
      </c>
    </row>
    <row r="118" spans="1:28" s="9" customFormat="1" ht="18.75" customHeight="1" hidden="1">
      <c r="A118" s="22" t="s">
        <v>16</v>
      </c>
      <c r="B118" s="69">
        <f aca="true" t="shared" si="26" ref="B118:AA118">B119+B120+B121</f>
        <v>0</v>
      </c>
      <c r="C118" s="69"/>
      <c r="D118" s="52">
        <f t="shared" si="26"/>
        <v>0</v>
      </c>
      <c r="E118" s="52"/>
      <c r="F118" s="52">
        <f t="shared" si="26"/>
        <v>0</v>
      </c>
      <c r="G118" s="52"/>
      <c r="H118" s="52">
        <f t="shared" si="26"/>
        <v>0</v>
      </c>
      <c r="I118" s="52"/>
      <c r="J118" s="52">
        <f t="shared" si="26"/>
        <v>0</v>
      </c>
      <c r="K118" s="52"/>
      <c r="L118" s="52">
        <f t="shared" si="26"/>
        <v>0</v>
      </c>
      <c r="M118" s="175"/>
      <c r="N118" s="52">
        <f t="shared" si="26"/>
        <v>0</v>
      </c>
      <c r="O118" s="52"/>
      <c r="P118" s="52">
        <f t="shared" si="26"/>
        <v>0</v>
      </c>
      <c r="Q118" s="52"/>
      <c r="R118" s="52">
        <f t="shared" si="26"/>
        <v>0</v>
      </c>
      <c r="S118" s="52"/>
      <c r="T118" s="52">
        <f t="shared" si="26"/>
        <v>0</v>
      </c>
      <c r="U118" s="52"/>
      <c r="V118" s="52">
        <f t="shared" si="26"/>
        <v>0</v>
      </c>
      <c r="W118" s="52"/>
      <c r="X118" s="52">
        <f t="shared" si="26"/>
        <v>0</v>
      </c>
      <c r="Y118" s="52"/>
      <c r="Z118" s="109"/>
      <c r="AA118" s="52">
        <f t="shared" si="26"/>
        <v>0</v>
      </c>
      <c r="AB118" s="90">
        <f t="shared" si="16"/>
        <v>0</v>
      </c>
    </row>
    <row r="119" spans="1:28" s="9" customFormat="1" ht="18.75" customHeight="1" hidden="1">
      <c r="A119" s="23" t="s">
        <v>15</v>
      </c>
      <c r="B119" s="70">
        <f>D119+F119+H119+J119+L119+N119+P119+R119+T119+V119+X119+AA119</f>
        <v>0</v>
      </c>
      <c r="C119" s="70"/>
      <c r="D119" s="55">
        <v>0</v>
      </c>
      <c r="E119" s="55"/>
      <c r="F119" s="55">
        <v>0</v>
      </c>
      <c r="G119" s="55"/>
      <c r="H119" s="55">
        <v>0</v>
      </c>
      <c r="I119" s="55"/>
      <c r="J119" s="55">
        <v>0</v>
      </c>
      <c r="K119" s="55"/>
      <c r="L119" s="55">
        <v>0</v>
      </c>
      <c r="M119" s="178"/>
      <c r="N119" s="55">
        <v>0</v>
      </c>
      <c r="O119" s="55"/>
      <c r="P119" s="55">
        <v>0</v>
      </c>
      <c r="Q119" s="55"/>
      <c r="R119" s="55">
        <v>0</v>
      </c>
      <c r="S119" s="55"/>
      <c r="T119" s="55">
        <v>0</v>
      </c>
      <c r="U119" s="55"/>
      <c r="V119" s="55">
        <v>0</v>
      </c>
      <c r="W119" s="55"/>
      <c r="X119" s="55">
        <v>0</v>
      </c>
      <c r="Y119" s="55"/>
      <c r="Z119" s="111"/>
      <c r="AA119" s="55">
        <v>0</v>
      </c>
      <c r="AB119" s="90">
        <f t="shared" si="16"/>
        <v>0</v>
      </c>
    </row>
    <row r="120" spans="1:28" s="9" customFormat="1" ht="18.75" customHeight="1" hidden="1">
      <c r="A120" s="23" t="s">
        <v>13</v>
      </c>
      <c r="B120" s="70">
        <f>D120+F120+H120+J120+L120+N120+R120+T120+V120+X120+AA120+P120</f>
        <v>0</v>
      </c>
      <c r="C120" s="70"/>
      <c r="D120" s="55">
        <v>0</v>
      </c>
      <c r="E120" s="55"/>
      <c r="F120" s="55">
        <v>0</v>
      </c>
      <c r="G120" s="55"/>
      <c r="H120" s="55">
        <v>0</v>
      </c>
      <c r="I120" s="55"/>
      <c r="J120" s="55">
        <v>0</v>
      </c>
      <c r="K120" s="55"/>
      <c r="L120" s="55">
        <v>0</v>
      </c>
      <c r="M120" s="178"/>
      <c r="N120" s="55">
        <v>0</v>
      </c>
      <c r="O120" s="55"/>
      <c r="P120" s="55">
        <v>0</v>
      </c>
      <c r="Q120" s="55"/>
      <c r="R120" s="55">
        <v>0</v>
      </c>
      <c r="S120" s="55"/>
      <c r="T120" s="55">
        <v>0</v>
      </c>
      <c r="U120" s="55"/>
      <c r="V120" s="55">
        <v>0</v>
      </c>
      <c r="W120" s="55"/>
      <c r="X120" s="55">
        <v>0</v>
      </c>
      <c r="Y120" s="55"/>
      <c r="Z120" s="111"/>
      <c r="AA120" s="55">
        <v>0</v>
      </c>
      <c r="AB120" s="90">
        <f t="shared" si="16"/>
        <v>0</v>
      </c>
    </row>
    <row r="121" spans="1:28" s="9" customFormat="1" ht="18.75" customHeight="1" hidden="1">
      <c r="A121" s="23" t="s">
        <v>14</v>
      </c>
      <c r="B121" s="70">
        <f>D121+F121+H121+J121+L121+N121+P121+R121+T121+V121+X121+AA121</f>
        <v>0</v>
      </c>
      <c r="C121" s="70"/>
      <c r="D121" s="55">
        <v>0</v>
      </c>
      <c r="E121" s="55"/>
      <c r="F121" s="55">
        <v>0</v>
      </c>
      <c r="G121" s="55"/>
      <c r="H121" s="55">
        <v>0</v>
      </c>
      <c r="I121" s="55"/>
      <c r="J121" s="55">
        <v>0</v>
      </c>
      <c r="K121" s="55"/>
      <c r="L121" s="55">
        <v>0</v>
      </c>
      <c r="M121" s="178"/>
      <c r="N121" s="55">
        <v>0</v>
      </c>
      <c r="O121" s="55"/>
      <c r="P121" s="55">
        <v>0</v>
      </c>
      <c r="Q121" s="55"/>
      <c r="R121" s="55">
        <v>0</v>
      </c>
      <c r="S121" s="55"/>
      <c r="T121" s="55">
        <v>0</v>
      </c>
      <c r="U121" s="55"/>
      <c r="V121" s="55">
        <v>0</v>
      </c>
      <c r="W121" s="55"/>
      <c r="X121" s="55">
        <v>0</v>
      </c>
      <c r="Y121" s="55"/>
      <c r="Z121" s="111"/>
      <c r="AA121" s="55">
        <v>0</v>
      </c>
      <c r="AB121" s="90">
        <f t="shared" si="16"/>
        <v>0</v>
      </c>
    </row>
    <row r="122" spans="1:28" s="9" customFormat="1" ht="18.75" customHeight="1" hidden="1">
      <c r="A122" s="23" t="s">
        <v>41</v>
      </c>
      <c r="B122" s="70">
        <f>D122+F122+H122+J122+L122+N122+P122+R122+T122+V122+X122+AA122</f>
        <v>0</v>
      </c>
      <c r="C122" s="70"/>
      <c r="D122" s="55">
        <v>0</v>
      </c>
      <c r="E122" s="55"/>
      <c r="F122" s="55">
        <v>0</v>
      </c>
      <c r="G122" s="55"/>
      <c r="H122" s="55">
        <v>0</v>
      </c>
      <c r="I122" s="55"/>
      <c r="J122" s="55">
        <v>0</v>
      </c>
      <c r="K122" s="55"/>
      <c r="L122" s="55">
        <v>0</v>
      </c>
      <c r="M122" s="178"/>
      <c r="N122" s="55">
        <v>0</v>
      </c>
      <c r="O122" s="55"/>
      <c r="P122" s="55">
        <v>0</v>
      </c>
      <c r="Q122" s="55"/>
      <c r="R122" s="55">
        <v>0</v>
      </c>
      <c r="S122" s="55"/>
      <c r="T122" s="55">
        <v>0</v>
      </c>
      <c r="U122" s="55"/>
      <c r="V122" s="55">
        <v>0</v>
      </c>
      <c r="W122" s="55"/>
      <c r="X122" s="55">
        <v>0</v>
      </c>
      <c r="Y122" s="55"/>
      <c r="Z122" s="111"/>
      <c r="AA122" s="55">
        <v>0</v>
      </c>
      <c r="AB122" s="90">
        <f t="shared" si="16"/>
        <v>0</v>
      </c>
    </row>
    <row r="123" spans="1:28" s="9" customFormat="1" ht="18.75" customHeight="1" hidden="1">
      <c r="A123" s="28" t="s">
        <v>40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181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115"/>
      <c r="AA123" s="74"/>
      <c r="AB123" s="90">
        <f t="shared" si="16"/>
        <v>0</v>
      </c>
    </row>
    <row r="124" spans="1:28" s="9" customFormat="1" ht="126" customHeight="1" hidden="1">
      <c r="A124" s="29" t="s">
        <v>37</v>
      </c>
      <c r="B124" s="75"/>
      <c r="C124" s="75"/>
      <c r="D124" s="74"/>
      <c r="E124" s="74"/>
      <c r="F124" s="74"/>
      <c r="G124" s="74"/>
      <c r="H124" s="74"/>
      <c r="I124" s="74"/>
      <c r="J124" s="74"/>
      <c r="K124" s="74"/>
      <c r="L124" s="74"/>
      <c r="M124" s="181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115"/>
      <c r="AA124" s="74"/>
      <c r="AB124" s="90">
        <f t="shared" si="16"/>
        <v>0</v>
      </c>
    </row>
    <row r="125" spans="1:37" s="20" customFormat="1" ht="18.75" customHeight="1" hidden="1">
      <c r="A125" s="30" t="s">
        <v>16</v>
      </c>
      <c r="B125" s="76">
        <f aca="true" t="shared" si="27" ref="B125:AA125">B126+B127+B128</f>
        <v>0</v>
      </c>
      <c r="C125" s="76"/>
      <c r="D125" s="52">
        <f t="shared" si="27"/>
        <v>0</v>
      </c>
      <c r="E125" s="52"/>
      <c r="F125" s="52">
        <f t="shared" si="27"/>
        <v>0</v>
      </c>
      <c r="G125" s="52"/>
      <c r="H125" s="52">
        <f t="shared" si="27"/>
        <v>0</v>
      </c>
      <c r="I125" s="52"/>
      <c r="J125" s="52">
        <f t="shared" si="27"/>
        <v>0</v>
      </c>
      <c r="K125" s="52"/>
      <c r="L125" s="52">
        <f t="shared" si="27"/>
        <v>0</v>
      </c>
      <c r="M125" s="175"/>
      <c r="N125" s="52">
        <f t="shared" si="27"/>
        <v>0</v>
      </c>
      <c r="O125" s="52"/>
      <c r="P125" s="52">
        <f t="shared" si="27"/>
        <v>0</v>
      </c>
      <c r="Q125" s="52"/>
      <c r="R125" s="52">
        <f t="shared" si="27"/>
        <v>0</v>
      </c>
      <c r="S125" s="52"/>
      <c r="T125" s="52">
        <f t="shared" si="27"/>
        <v>0</v>
      </c>
      <c r="U125" s="52"/>
      <c r="V125" s="52">
        <f t="shared" si="27"/>
        <v>0</v>
      </c>
      <c r="W125" s="52"/>
      <c r="X125" s="52">
        <f t="shared" si="27"/>
        <v>0</v>
      </c>
      <c r="Y125" s="77"/>
      <c r="Z125" s="116"/>
      <c r="AA125" s="77">
        <f t="shared" si="27"/>
        <v>0</v>
      </c>
      <c r="AB125" s="90">
        <f t="shared" si="16"/>
        <v>0</v>
      </c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20" customFormat="1" ht="18.75" customHeight="1" hidden="1">
      <c r="A126" s="23" t="s">
        <v>15</v>
      </c>
      <c r="B126" s="70">
        <f>D126+F126+H126+J126+L126+N126+P126+R126+T126+V126+X126+AA126</f>
        <v>0</v>
      </c>
      <c r="C126" s="70"/>
      <c r="D126" s="55">
        <f>D132+D138+D143</f>
        <v>0</v>
      </c>
      <c r="E126" s="55"/>
      <c r="F126" s="55">
        <v>0</v>
      </c>
      <c r="G126" s="55"/>
      <c r="H126" s="55">
        <v>0</v>
      </c>
      <c r="I126" s="55"/>
      <c r="J126" s="55">
        <v>0</v>
      </c>
      <c r="K126" s="55"/>
      <c r="L126" s="55">
        <v>0</v>
      </c>
      <c r="M126" s="178"/>
      <c r="N126" s="55">
        <v>0</v>
      </c>
      <c r="O126" s="55"/>
      <c r="P126" s="55">
        <v>0</v>
      </c>
      <c r="Q126" s="55"/>
      <c r="R126" s="55">
        <v>0</v>
      </c>
      <c r="S126" s="55"/>
      <c r="T126" s="55">
        <v>0</v>
      </c>
      <c r="U126" s="55"/>
      <c r="V126" s="55">
        <v>0</v>
      </c>
      <c r="W126" s="55"/>
      <c r="X126" s="55">
        <v>0</v>
      </c>
      <c r="Y126" s="78"/>
      <c r="Z126" s="117"/>
      <c r="AA126" s="78">
        <v>0</v>
      </c>
      <c r="AB126" s="90">
        <f t="shared" si="16"/>
        <v>0</v>
      </c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20" customFormat="1" ht="18.75" customHeight="1" hidden="1">
      <c r="A127" s="23" t="s">
        <v>13</v>
      </c>
      <c r="B127" s="70">
        <f>D127+F127+H127+J127+L127+N127+P127+R127+T127+V127+X127+AA127</f>
        <v>0</v>
      </c>
      <c r="C127" s="70"/>
      <c r="D127" s="55">
        <f>D133+D139+D143</f>
        <v>0</v>
      </c>
      <c r="E127" s="55"/>
      <c r="F127" s="55">
        <f>F133+F139+F143</f>
        <v>0</v>
      </c>
      <c r="G127" s="55"/>
      <c r="H127" s="55">
        <f>H133+H139+H143</f>
        <v>0</v>
      </c>
      <c r="I127" s="55"/>
      <c r="J127" s="55">
        <f aca="true" t="shared" si="28" ref="J127:AA127">J133+J139+J143</f>
        <v>0</v>
      </c>
      <c r="K127" s="55"/>
      <c r="L127" s="55">
        <f t="shared" si="28"/>
        <v>0</v>
      </c>
      <c r="M127" s="178"/>
      <c r="N127" s="55">
        <f t="shared" si="28"/>
        <v>0</v>
      </c>
      <c r="O127" s="55"/>
      <c r="P127" s="55">
        <f t="shared" si="28"/>
        <v>0</v>
      </c>
      <c r="Q127" s="55"/>
      <c r="R127" s="55">
        <f t="shared" si="28"/>
        <v>0</v>
      </c>
      <c r="S127" s="55"/>
      <c r="T127" s="55">
        <f t="shared" si="28"/>
        <v>0</v>
      </c>
      <c r="U127" s="55"/>
      <c r="V127" s="55">
        <f t="shared" si="28"/>
        <v>0</v>
      </c>
      <c r="W127" s="55"/>
      <c r="X127" s="55">
        <f t="shared" si="28"/>
        <v>0</v>
      </c>
      <c r="Y127" s="55"/>
      <c r="Z127" s="111"/>
      <c r="AA127" s="55">
        <f t="shared" si="28"/>
        <v>0</v>
      </c>
      <c r="AB127" s="90">
        <f t="shared" si="16"/>
        <v>0</v>
      </c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20" customFormat="1" ht="18.75" customHeight="1" hidden="1">
      <c r="A128" s="23" t="s">
        <v>14</v>
      </c>
      <c r="B128" s="70">
        <f>D128+F128+H128+J128+L128+N128+P128+R128+T128+V128+X128+AA128</f>
        <v>0</v>
      </c>
      <c r="C128" s="70"/>
      <c r="D128" s="55">
        <v>0</v>
      </c>
      <c r="E128" s="55"/>
      <c r="F128" s="55">
        <v>0</v>
      </c>
      <c r="G128" s="55"/>
      <c r="H128" s="55">
        <v>0</v>
      </c>
      <c r="I128" s="55"/>
      <c r="J128" s="55">
        <v>0</v>
      </c>
      <c r="K128" s="55"/>
      <c r="L128" s="55">
        <v>0</v>
      </c>
      <c r="M128" s="178"/>
      <c r="N128" s="55">
        <v>0</v>
      </c>
      <c r="O128" s="55"/>
      <c r="P128" s="55">
        <v>0</v>
      </c>
      <c r="Q128" s="55"/>
      <c r="R128" s="55">
        <v>0</v>
      </c>
      <c r="S128" s="55"/>
      <c r="T128" s="55">
        <v>0</v>
      </c>
      <c r="U128" s="55"/>
      <c r="V128" s="55">
        <v>0</v>
      </c>
      <c r="W128" s="55"/>
      <c r="X128" s="55">
        <v>0</v>
      </c>
      <c r="Y128" s="55"/>
      <c r="Z128" s="111"/>
      <c r="AA128" s="55">
        <v>0</v>
      </c>
      <c r="AB128" s="90">
        <f t="shared" si="16"/>
        <v>0</v>
      </c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50" customFormat="1" ht="36" customHeight="1" hidden="1">
      <c r="A129" s="49" t="s">
        <v>42</v>
      </c>
      <c r="B129" s="85">
        <f>D129+F129+H129+J129+L129+N129+P129+R129+T129+V129+X129+AA129</f>
        <v>0</v>
      </c>
      <c r="C129" s="85"/>
      <c r="D129" s="84">
        <v>0</v>
      </c>
      <c r="E129" s="84"/>
      <c r="F129" s="84">
        <v>0</v>
      </c>
      <c r="G129" s="84"/>
      <c r="H129" s="84">
        <v>0</v>
      </c>
      <c r="I129" s="55"/>
      <c r="J129" s="84">
        <v>0</v>
      </c>
      <c r="K129" s="84"/>
      <c r="L129" s="84">
        <v>0</v>
      </c>
      <c r="M129" s="179"/>
      <c r="N129" s="84">
        <v>0</v>
      </c>
      <c r="O129" s="84"/>
      <c r="P129" s="84">
        <v>0</v>
      </c>
      <c r="Q129" s="84"/>
      <c r="R129" s="84">
        <v>0</v>
      </c>
      <c r="S129" s="84"/>
      <c r="T129" s="84">
        <v>0</v>
      </c>
      <c r="U129" s="84"/>
      <c r="V129" s="84">
        <v>0</v>
      </c>
      <c r="W129" s="84"/>
      <c r="X129" s="84">
        <v>0</v>
      </c>
      <c r="Y129" s="84"/>
      <c r="Z129" s="111"/>
      <c r="AA129" s="55">
        <v>0</v>
      </c>
      <c r="AB129" s="90">
        <f t="shared" si="16"/>
        <v>0</v>
      </c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s="20" customFormat="1" ht="18.75" customHeight="1" hidden="1">
      <c r="A130" s="24" t="s">
        <v>41</v>
      </c>
      <c r="B130" s="70">
        <f>D130+F130+H130+J130+L130+N130+P130+R130+T130+V130+X130+AA130</f>
        <v>0</v>
      </c>
      <c r="C130" s="70"/>
      <c r="D130" s="55">
        <v>0</v>
      </c>
      <c r="E130" s="55"/>
      <c r="F130" s="55">
        <v>0</v>
      </c>
      <c r="G130" s="55"/>
      <c r="H130" s="55">
        <v>0</v>
      </c>
      <c r="I130" s="55"/>
      <c r="J130" s="55">
        <v>0</v>
      </c>
      <c r="K130" s="55"/>
      <c r="L130" s="55">
        <v>0</v>
      </c>
      <c r="M130" s="178"/>
      <c r="N130" s="55">
        <v>0</v>
      </c>
      <c r="O130" s="55"/>
      <c r="P130" s="55">
        <v>0</v>
      </c>
      <c r="Q130" s="55"/>
      <c r="R130" s="55">
        <v>0</v>
      </c>
      <c r="S130" s="55"/>
      <c r="T130" s="55">
        <v>0</v>
      </c>
      <c r="U130" s="55"/>
      <c r="V130" s="55">
        <v>0</v>
      </c>
      <c r="W130" s="55"/>
      <c r="X130" s="55">
        <v>0</v>
      </c>
      <c r="Y130" s="78"/>
      <c r="Z130" s="117"/>
      <c r="AA130" s="78">
        <v>0</v>
      </c>
      <c r="AB130" s="90">
        <f t="shared" si="16"/>
        <v>0</v>
      </c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20" customFormat="1" ht="36" customHeight="1" hidden="1">
      <c r="A131" s="24" t="s">
        <v>38</v>
      </c>
      <c r="B131" s="70"/>
      <c r="C131" s="70"/>
      <c r="D131" s="55"/>
      <c r="E131" s="55"/>
      <c r="F131" s="55"/>
      <c r="G131" s="55"/>
      <c r="H131" s="55"/>
      <c r="I131" s="55"/>
      <c r="J131" s="55"/>
      <c r="K131" s="55"/>
      <c r="L131" s="55"/>
      <c r="M131" s="178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78"/>
      <c r="Z131" s="117"/>
      <c r="AA131" s="78"/>
      <c r="AB131" s="90">
        <f t="shared" si="16"/>
        <v>0</v>
      </c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20" customFormat="1" ht="18.75" customHeight="1" hidden="1">
      <c r="A132" s="30" t="s">
        <v>16</v>
      </c>
      <c r="B132" s="76">
        <f aca="true" t="shared" si="29" ref="B132:AA132">B133+B134+B135</f>
        <v>0</v>
      </c>
      <c r="C132" s="76"/>
      <c r="D132" s="52">
        <f t="shared" si="29"/>
        <v>0</v>
      </c>
      <c r="E132" s="52"/>
      <c r="F132" s="52">
        <f t="shared" si="29"/>
        <v>0</v>
      </c>
      <c r="G132" s="52"/>
      <c r="H132" s="52">
        <f t="shared" si="29"/>
        <v>0</v>
      </c>
      <c r="I132" s="52"/>
      <c r="J132" s="52">
        <f t="shared" si="29"/>
        <v>0</v>
      </c>
      <c r="K132" s="52"/>
      <c r="L132" s="52">
        <f t="shared" si="29"/>
        <v>0</v>
      </c>
      <c r="M132" s="175"/>
      <c r="N132" s="52">
        <f t="shared" si="29"/>
        <v>0</v>
      </c>
      <c r="O132" s="52"/>
      <c r="P132" s="52">
        <f t="shared" si="29"/>
        <v>0</v>
      </c>
      <c r="Q132" s="52"/>
      <c r="R132" s="52">
        <f t="shared" si="29"/>
        <v>0</v>
      </c>
      <c r="S132" s="52"/>
      <c r="T132" s="52">
        <f t="shared" si="29"/>
        <v>0</v>
      </c>
      <c r="U132" s="52"/>
      <c r="V132" s="52">
        <f t="shared" si="29"/>
        <v>0</v>
      </c>
      <c r="W132" s="52"/>
      <c r="X132" s="52">
        <f t="shared" si="29"/>
        <v>0</v>
      </c>
      <c r="Y132" s="77"/>
      <c r="Z132" s="116"/>
      <c r="AA132" s="77">
        <f t="shared" si="29"/>
        <v>0</v>
      </c>
      <c r="AB132" s="90">
        <f t="shared" si="16"/>
        <v>0</v>
      </c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20" customFormat="1" ht="18.75" customHeight="1" hidden="1">
      <c r="A133" s="23" t="s">
        <v>15</v>
      </c>
      <c r="B133" s="70">
        <f>D133+F133+H133+J133+L133+N133+P133+R133+T133+V133+X133+AA133</f>
        <v>0</v>
      </c>
      <c r="C133" s="101"/>
      <c r="D133" s="78">
        <v>0</v>
      </c>
      <c r="E133" s="78"/>
      <c r="F133" s="78">
        <v>0</v>
      </c>
      <c r="G133" s="78"/>
      <c r="H133" s="78">
        <v>0</v>
      </c>
      <c r="I133" s="78"/>
      <c r="J133" s="78">
        <v>0</v>
      </c>
      <c r="K133" s="78"/>
      <c r="L133" s="78">
        <v>0</v>
      </c>
      <c r="M133" s="182"/>
      <c r="N133" s="78">
        <v>0</v>
      </c>
      <c r="O133" s="78"/>
      <c r="P133" s="78">
        <v>0</v>
      </c>
      <c r="Q133" s="78"/>
      <c r="R133" s="78">
        <v>0</v>
      </c>
      <c r="S133" s="78"/>
      <c r="T133" s="78">
        <v>0</v>
      </c>
      <c r="U133" s="78"/>
      <c r="V133" s="78">
        <v>0</v>
      </c>
      <c r="W133" s="78"/>
      <c r="X133" s="78">
        <v>0</v>
      </c>
      <c r="Y133" s="78"/>
      <c r="Z133" s="117"/>
      <c r="AA133" s="78">
        <v>0</v>
      </c>
      <c r="AB133" s="90">
        <f t="shared" si="16"/>
        <v>0</v>
      </c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20" customFormat="1" ht="18.75" customHeight="1" hidden="1">
      <c r="A134" s="23" t="s">
        <v>13</v>
      </c>
      <c r="B134" s="70">
        <f>D134+F134+H134+J134+L134+N134+P134+R134+T134+V134+X134+AA134</f>
        <v>0</v>
      </c>
      <c r="C134" s="70"/>
      <c r="D134" s="55">
        <v>0</v>
      </c>
      <c r="E134" s="55"/>
      <c r="F134" s="55">
        <v>0</v>
      </c>
      <c r="G134" s="55"/>
      <c r="H134" s="55">
        <v>0</v>
      </c>
      <c r="I134" s="55"/>
      <c r="J134" s="55">
        <v>0</v>
      </c>
      <c r="K134" s="55"/>
      <c r="L134" s="55">
        <v>0</v>
      </c>
      <c r="M134" s="178"/>
      <c r="N134" s="55">
        <v>0</v>
      </c>
      <c r="O134" s="55"/>
      <c r="P134" s="55">
        <v>0</v>
      </c>
      <c r="Q134" s="55"/>
      <c r="R134" s="55">
        <v>0</v>
      </c>
      <c r="S134" s="55"/>
      <c r="T134" s="55">
        <v>0</v>
      </c>
      <c r="U134" s="55"/>
      <c r="V134" s="55">
        <v>0</v>
      </c>
      <c r="W134" s="55"/>
      <c r="X134" s="55">
        <v>0</v>
      </c>
      <c r="Y134" s="55"/>
      <c r="Z134" s="111"/>
      <c r="AA134" s="55">
        <v>0</v>
      </c>
      <c r="AB134" s="90">
        <f t="shared" si="16"/>
        <v>0</v>
      </c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20" customFormat="1" ht="18.75" customHeight="1" hidden="1">
      <c r="A135" s="23" t="s">
        <v>14</v>
      </c>
      <c r="B135" s="70">
        <f>D135+F135+H135+J135+L135+N135+P135+R135+T135+V135+X135+AA135</f>
        <v>0</v>
      </c>
      <c r="C135" s="70"/>
      <c r="D135" s="55">
        <v>0</v>
      </c>
      <c r="E135" s="55"/>
      <c r="F135" s="55">
        <v>0</v>
      </c>
      <c r="G135" s="55"/>
      <c r="H135" s="55">
        <v>0</v>
      </c>
      <c r="I135" s="55"/>
      <c r="J135" s="55">
        <v>0</v>
      </c>
      <c r="K135" s="55"/>
      <c r="L135" s="55">
        <v>0</v>
      </c>
      <c r="M135" s="178"/>
      <c r="N135" s="55">
        <v>0</v>
      </c>
      <c r="O135" s="55"/>
      <c r="P135" s="55">
        <v>0</v>
      </c>
      <c r="Q135" s="55"/>
      <c r="R135" s="55">
        <v>0</v>
      </c>
      <c r="S135" s="55"/>
      <c r="T135" s="55">
        <v>0</v>
      </c>
      <c r="U135" s="55"/>
      <c r="V135" s="55">
        <v>0</v>
      </c>
      <c r="W135" s="55"/>
      <c r="X135" s="55">
        <v>0</v>
      </c>
      <c r="Y135" s="55"/>
      <c r="Z135" s="111"/>
      <c r="AA135" s="55">
        <v>0</v>
      </c>
      <c r="AB135" s="90">
        <f t="shared" si="16"/>
        <v>0</v>
      </c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50" customFormat="1" ht="37.5" customHeight="1" hidden="1">
      <c r="A136" s="49" t="s">
        <v>42</v>
      </c>
      <c r="B136" s="85">
        <f>D136+F136+H136+J136+L136+N136+P136+R136+T136+V136+X136+AA136</f>
        <v>0</v>
      </c>
      <c r="C136" s="85"/>
      <c r="D136" s="84">
        <v>0</v>
      </c>
      <c r="E136" s="84"/>
      <c r="F136" s="84">
        <v>0</v>
      </c>
      <c r="G136" s="84"/>
      <c r="H136" s="84">
        <v>0</v>
      </c>
      <c r="I136" s="55"/>
      <c r="J136" s="84">
        <v>0</v>
      </c>
      <c r="K136" s="84"/>
      <c r="L136" s="84">
        <v>0</v>
      </c>
      <c r="M136" s="179"/>
      <c r="N136" s="84">
        <v>0</v>
      </c>
      <c r="O136" s="84"/>
      <c r="P136" s="84">
        <v>0</v>
      </c>
      <c r="Q136" s="84"/>
      <c r="R136" s="84">
        <v>0</v>
      </c>
      <c r="S136" s="84"/>
      <c r="T136" s="84">
        <v>0</v>
      </c>
      <c r="U136" s="84"/>
      <c r="V136" s="84">
        <v>0</v>
      </c>
      <c r="W136" s="84"/>
      <c r="X136" s="84">
        <v>0</v>
      </c>
      <c r="Y136" s="84"/>
      <c r="Z136" s="111"/>
      <c r="AA136" s="55">
        <v>0</v>
      </c>
      <c r="AB136" s="90">
        <f aca="true" t="shared" si="30" ref="AB136:AB199">D136+F136+H136+J136+L136+N136+P136+R136+T136+V136+X136+AA136</f>
        <v>0</v>
      </c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s="20" customFormat="1" ht="18.75" customHeight="1" hidden="1">
      <c r="A137" s="24" t="s">
        <v>41</v>
      </c>
      <c r="B137" s="70">
        <f>D137+F137+H137+J137+L137+N137+P137+R137+T137+V137+X137+AA137</f>
        <v>0</v>
      </c>
      <c r="C137" s="70"/>
      <c r="D137" s="55">
        <v>0</v>
      </c>
      <c r="E137" s="55"/>
      <c r="F137" s="55">
        <v>0</v>
      </c>
      <c r="G137" s="55"/>
      <c r="H137" s="55">
        <v>0</v>
      </c>
      <c r="I137" s="55"/>
      <c r="J137" s="55">
        <v>0</v>
      </c>
      <c r="K137" s="55"/>
      <c r="L137" s="55">
        <v>0</v>
      </c>
      <c r="M137" s="178"/>
      <c r="N137" s="55">
        <v>0</v>
      </c>
      <c r="O137" s="55"/>
      <c r="P137" s="55">
        <v>0</v>
      </c>
      <c r="Q137" s="55"/>
      <c r="R137" s="55">
        <v>0</v>
      </c>
      <c r="S137" s="55"/>
      <c r="T137" s="55">
        <v>0</v>
      </c>
      <c r="U137" s="55"/>
      <c r="V137" s="55">
        <v>0</v>
      </c>
      <c r="W137" s="55"/>
      <c r="X137" s="55">
        <v>0</v>
      </c>
      <c r="Y137" s="55"/>
      <c r="Z137" s="111"/>
      <c r="AA137" s="55">
        <v>0</v>
      </c>
      <c r="AB137" s="90">
        <f t="shared" si="30"/>
        <v>0</v>
      </c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20" customFormat="1" ht="39.75" customHeight="1" hidden="1">
      <c r="A138" s="24" t="s">
        <v>39</v>
      </c>
      <c r="B138" s="70"/>
      <c r="C138" s="70"/>
      <c r="D138" s="55"/>
      <c r="E138" s="55"/>
      <c r="F138" s="55"/>
      <c r="G138" s="55"/>
      <c r="H138" s="55"/>
      <c r="I138" s="55"/>
      <c r="J138" s="55"/>
      <c r="K138" s="55"/>
      <c r="L138" s="55"/>
      <c r="M138" s="178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78"/>
      <c r="Z138" s="117"/>
      <c r="AA138" s="78"/>
      <c r="AB138" s="90">
        <f t="shared" si="30"/>
        <v>0</v>
      </c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20" customFormat="1" ht="18.75" customHeight="1" hidden="1">
      <c r="A139" s="30" t="s">
        <v>16</v>
      </c>
      <c r="B139" s="76">
        <f aca="true" t="shared" si="31" ref="B139:AA139">B140+B141+B142</f>
        <v>0</v>
      </c>
      <c r="C139" s="76"/>
      <c r="D139" s="52">
        <f t="shared" si="31"/>
        <v>0</v>
      </c>
      <c r="E139" s="52"/>
      <c r="F139" s="52">
        <f t="shared" si="31"/>
        <v>0</v>
      </c>
      <c r="G139" s="52"/>
      <c r="H139" s="52">
        <f t="shared" si="31"/>
        <v>0</v>
      </c>
      <c r="I139" s="52"/>
      <c r="J139" s="52">
        <f t="shared" si="31"/>
        <v>0</v>
      </c>
      <c r="K139" s="52"/>
      <c r="L139" s="52">
        <f t="shared" si="31"/>
        <v>0</v>
      </c>
      <c r="M139" s="175"/>
      <c r="N139" s="52">
        <f t="shared" si="31"/>
        <v>0</v>
      </c>
      <c r="O139" s="52"/>
      <c r="P139" s="52">
        <f t="shared" si="31"/>
        <v>0</v>
      </c>
      <c r="Q139" s="52"/>
      <c r="R139" s="52">
        <f t="shared" si="31"/>
        <v>0</v>
      </c>
      <c r="S139" s="52"/>
      <c r="T139" s="52">
        <f t="shared" si="31"/>
        <v>0</v>
      </c>
      <c r="U139" s="52"/>
      <c r="V139" s="52">
        <f t="shared" si="31"/>
        <v>0</v>
      </c>
      <c r="W139" s="52"/>
      <c r="X139" s="52">
        <f t="shared" si="31"/>
        <v>0</v>
      </c>
      <c r="Y139" s="77"/>
      <c r="Z139" s="116"/>
      <c r="AA139" s="77">
        <f t="shared" si="31"/>
        <v>0</v>
      </c>
      <c r="AB139" s="90">
        <f t="shared" si="30"/>
        <v>0</v>
      </c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20" customFormat="1" ht="18.75" customHeight="1" hidden="1">
      <c r="A140" s="23" t="s">
        <v>15</v>
      </c>
      <c r="B140" s="70">
        <f>D140+F140+H140+J140+L140+N140+P140+R140+T140+V140+X140+AA140</f>
        <v>0</v>
      </c>
      <c r="C140" s="101"/>
      <c r="D140" s="78">
        <v>0</v>
      </c>
      <c r="E140" s="78"/>
      <c r="F140" s="78">
        <v>0</v>
      </c>
      <c r="G140" s="78"/>
      <c r="H140" s="78">
        <v>0</v>
      </c>
      <c r="I140" s="78"/>
      <c r="J140" s="78">
        <v>0</v>
      </c>
      <c r="K140" s="78"/>
      <c r="L140" s="78">
        <v>0</v>
      </c>
      <c r="M140" s="182"/>
      <c r="N140" s="78">
        <v>0</v>
      </c>
      <c r="O140" s="78"/>
      <c r="P140" s="78">
        <v>0</v>
      </c>
      <c r="Q140" s="78"/>
      <c r="R140" s="78">
        <v>0</v>
      </c>
      <c r="S140" s="78"/>
      <c r="T140" s="78">
        <v>0</v>
      </c>
      <c r="U140" s="78"/>
      <c r="V140" s="78">
        <v>0</v>
      </c>
      <c r="W140" s="78"/>
      <c r="X140" s="78">
        <v>0</v>
      </c>
      <c r="Y140" s="78"/>
      <c r="Z140" s="117"/>
      <c r="AA140" s="78">
        <v>0</v>
      </c>
      <c r="AB140" s="90">
        <f t="shared" si="30"/>
        <v>0</v>
      </c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20" customFormat="1" ht="18.75" customHeight="1" hidden="1">
      <c r="A141" s="23" t="s">
        <v>13</v>
      </c>
      <c r="B141" s="70">
        <f>D141+F141+H141+J141+L141+N141+P141+R141+T141+V141+X141+AA141</f>
        <v>0</v>
      </c>
      <c r="C141" s="70"/>
      <c r="D141" s="55">
        <v>0</v>
      </c>
      <c r="E141" s="55"/>
      <c r="F141" s="55">
        <v>0</v>
      </c>
      <c r="G141" s="55"/>
      <c r="H141" s="55">
        <v>0</v>
      </c>
      <c r="I141" s="55"/>
      <c r="J141" s="55">
        <v>0</v>
      </c>
      <c r="K141" s="55"/>
      <c r="L141" s="55">
        <v>0</v>
      </c>
      <c r="M141" s="178"/>
      <c r="N141" s="55">
        <v>0</v>
      </c>
      <c r="O141" s="55"/>
      <c r="P141" s="55">
        <v>0</v>
      </c>
      <c r="Q141" s="55"/>
      <c r="R141" s="55">
        <v>0</v>
      </c>
      <c r="S141" s="55"/>
      <c r="T141" s="55">
        <v>0</v>
      </c>
      <c r="U141" s="55"/>
      <c r="V141" s="55">
        <v>0</v>
      </c>
      <c r="W141" s="55"/>
      <c r="X141" s="55">
        <v>0</v>
      </c>
      <c r="Y141" s="78"/>
      <c r="Z141" s="117"/>
      <c r="AA141" s="78">
        <v>0</v>
      </c>
      <c r="AB141" s="90">
        <f t="shared" si="30"/>
        <v>0</v>
      </c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20" customFormat="1" ht="18.75" customHeight="1" hidden="1">
      <c r="A142" s="23" t="s">
        <v>14</v>
      </c>
      <c r="B142" s="70">
        <f>D142+F142+H142+J142+L142+N142+P142+R142+T142+V142+X142+AA142</f>
        <v>0</v>
      </c>
      <c r="C142" s="70"/>
      <c r="D142" s="55">
        <v>0</v>
      </c>
      <c r="E142" s="55"/>
      <c r="F142" s="55">
        <v>0</v>
      </c>
      <c r="G142" s="55"/>
      <c r="H142" s="55">
        <v>0</v>
      </c>
      <c r="I142" s="55"/>
      <c r="J142" s="55">
        <v>0</v>
      </c>
      <c r="K142" s="55"/>
      <c r="L142" s="55">
        <v>0</v>
      </c>
      <c r="M142" s="178"/>
      <c r="N142" s="55">
        <v>0</v>
      </c>
      <c r="O142" s="55"/>
      <c r="P142" s="55">
        <v>0</v>
      </c>
      <c r="Q142" s="55"/>
      <c r="R142" s="55">
        <v>0</v>
      </c>
      <c r="S142" s="55"/>
      <c r="T142" s="55">
        <v>0</v>
      </c>
      <c r="U142" s="55"/>
      <c r="V142" s="55">
        <v>0</v>
      </c>
      <c r="W142" s="55"/>
      <c r="X142" s="55">
        <v>0</v>
      </c>
      <c r="Y142" s="78"/>
      <c r="Z142" s="117"/>
      <c r="AA142" s="78">
        <v>0</v>
      </c>
      <c r="AB142" s="90">
        <f t="shared" si="30"/>
        <v>0</v>
      </c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50" customFormat="1" ht="39" customHeight="1" hidden="1">
      <c r="A143" s="49" t="s">
        <v>42</v>
      </c>
      <c r="B143" s="85">
        <f>D143+F143+H143+J143+L143+N143+P143+R143+T143+V143+X143+AA143</f>
        <v>0</v>
      </c>
      <c r="C143" s="85"/>
      <c r="D143" s="84">
        <v>0</v>
      </c>
      <c r="E143" s="84"/>
      <c r="F143" s="84">
        <v>0</v>
      </c>
      <c r="G143" s="84"/>
      <c r="H143" s="84">
        <v>0</v>
      </c>
      <c r="I143" s="55"/>
      <c r="J143" s="84">
        <v>0</v>
      </c>
      <c r="K143" s="84"/>
      <c r="L143" s="84">
        <v>0</v>
      </c>
      <c r="M143" s="179"/>
      <c r="N143" s="84">
        <v>0</v>
      </c>
      <c r="O143" s="84"/>
      <c r="P143" s="84">
        <v>0</v>
      </c>
      <c r="Q143" s="84"/>
      <c r="R143" s="84">
        <v>0</v>
      </c>
      <c r="S143" s="84"/>
      <c r="T143" s="84">
        <v>0</v>
      </c>
      <c r="U143" s="84"/>
      <c r="V143" s="84">
        <v>0</v>
      </c>
      <c r="W143" s="84"/>
      <c r="X143" s="84">
        <v>0</v>
      </c>
      <c r="Y143" s="86"/>
      <c r="Z143" s="117"/>
      <c r="AA143" s="78">
        <v>0</v>
      </c>
      <c r="AB143" s="90">
        <f t="shared" si="30"/>
        <v>0</v>
      </c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28" s="9" customFormat="1" ht="18.75" customHeight="1" hidden="1">
      <c r="A144" s="24" t="s">
        <v>41</v>
      </c>
      <c r="B144" s="70">
        <f>D144+F144+H144+J144+L144+N144+P144+R144+T144+V144+X144+AA144</f>
        <v>0</v>
      </c>
      <c r="C144" s="70"/>
      <c r="D144" s="55">
        <v>0</v>
      </c>
      <c r="E144" s="55"/>
      <c r="F144" s="55">
        <v>0</v>
      </c>
      <c r="G144" s="55"/>
      <c r="H144" s="55">
        <v>0</v>
      </c>
      <c r="I144" s="55"/>
      <c r="J144" s="55">
        <v>0</v>
      </c>
      <c r="K144" s="55"/>
      <c r="L144" s="55">
        <v>0</v>
      </c>
      <c r="M144" s="178"/>
      <c r="N144" s="55">
        <v>0</v>
      </c>
      <c r="O144" s="55"/>
      <c r="P144" s="55">
        <v>0</v>
      </c>
      <c r="Q144" s="55"/>
      <c r="R144" s="55">
        <v>0</v>
      </c>
      <c r="S144" s="55"/>
      <c r="T144" s="55">
        <v>0</v>
      </c>
      <c r="U144" s="55"/>
      <c r="V144" s="55">
        <v>0</v>
      </c>
      <c r="W144" s="55"/>
      <c r="X144" s="55">
        <v>0</v>
      </c>
      <c r="Y144" s="55"/>
      <c r="Z144" s="111"/>
      <c r="AA144" s="55">
        <v>0</v>
      </c>
      <c r="AB144" s="90">
        <f t="shared" si="30"/>
        <v>0</v>
      </c>
    </row>
    <row r="145" spans="1:28" s="45" customFormat="1" ht="18.75" customHeight="1">
      <c r="A145" s="148" t="s">
        <v>28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50"/>
      <c r="AB145" s="90">
        <f t="shared" si="30"/>
        <v>0</v>
      </c>
    </row>
    <row r="146" spans="1:37" s="92" customFormat="1" ht="18.75" customHeight="1">
      <c r="A146" s="151" t="s">
        <v>50</v>
      </c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90">
        <f t="shared" si="30"/>
        <v>0</v>
      </c>
      <c r="AC146" s="91"/>
      <c r="AD146" s="91"/>
      <c r="AE146" s="91"/>
      <c r="AF146" s="91"/>
      <c r="AG146" s="91"/>
      <c r="AH146" s="91"/>
      <c r="AI146" s="91"/>
      <c r="AJ146" s="91"/>
      <c r="AK146" s="91"/>
    </row>
    <row r="147" spans="1:28" s="9" customFormat="1" ht="76.5" customHeight="1">
      <c r="A147" s="35" t="s">
        <v>51</v>
      </c>
      <c r="B147" s="36"/>
      <c r="C147" s="36"/>
      <c r="D147" s="37"/>
      <c r="E147" s="37"/>
      <c r="F147" s="37"/>
      <c r="G147" s="37"/>
      <c r="H147" s="37"/>
      <c r="I147" s="104"/>
      <c r="J147" s="37"/>
      <c r="K147" s="37"/>
      <c r="L147" s="37"/>
      <c r="M147" s="183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118"/>
      <c r="AA147" s="104"/>
      <c r="AB147" s="90">
        <f t="shared" si="30"/>
        <v>0</v>
      </c>
    </row>
    <row r="148" spans="1:28" s="9" customFormat="1" ht="18.75" customHeight="1">
      <c r="A148" s="42" t="s">
        <v>16</v>
      </c>
      <c r="B148" s="65">
        <f>B150+B151+B149+B152</f>
        <v>373.90000000000003</v>
      </c>
      <c r="C148" s="65"/>
      <c r="D148" s="65">
        <f>D150+D151+D149+D152</f>
        <v>0</v>
      </c>
      <c r="E148" s="65">
        <f>E149+E150+E151+E152</f>
        <v>0</v>
      </c>
      <c r="F148" s="65">
        <f>F150+F151+F149+F152</f>
        <v>0</v>
      </c>
      <c r="G148" s="65">
        <f>G149+G150+G151+G152</f>
        <v>0</v>
      </c>
      <c r="H148" s="65">
        <f>H150+H151+H149+H152</f>
        <v>158.8</v>
      </c>
      <c r="I148" s="69">
        <f>I149+I150+I151+I152</f>
        <v>70</v>
      </c>
      <c r="J148" s="65">
        <f>J150+J151+J149+J152</f>
        <v>15.1</v>
      </c>
      <c r="K148" s="65">
        <f>K149+K150+K151+K152</f>
        <v>61.35</v>
      </c>
      <c r="L148" s="65">
        <f>L150+L151+L149+L152</f>
        <v>0</v>
      </c>
      <c r="M148" s="162">
        <f>M149+M150+M151+M152</f>
        <v>0</v>
      </c>
      <c r="N148" s="65">
        <f>N150+N151+N149+N152</f>
        <v>0</v>
      </c>
      <c r="O148" s="65">
        <f>O149+O150+O151+O152</f>
        <v>0</v>
      </c>
      <c r="P148" s="65">
        <f>P150+P151+P149+P152</f>
        <v>0</v>
      </c>
      <c r="Q148" s="65">
        <f>Q149+Q150+Q151+Q152</f>
        <v>0</v>
      </c>
      <c r="R148" s="65">
        <f>R150+R151+R149+R152</f>
        <v>60</v>
      </c>
      <c r="S148" s="65">
        <f>S149+S150+S151+S152</f>
        <v>0</v>
      </c>
      <c r="T148" s="65">
        <f>T150+T151+T149+T152</f>
        <v>140</v>
      </c>
      <c r="U148" s="65">
        <f>U149+U150+U151+U152</f>
        <v>0</v>
      </c>
      <c r="V148" s="65">
        <f>V149+V150+V151+V152</f>
        <v>0</v>
      </c>
      <c r="W148" s="65">
        <f>W149+W150+W151+W152</f>
        <v>0</v>
      </c>
      <c r="X148" s="65">
        <f>X150+X151+X149+X152</f>
        <v>0</v>
      </c>
      <c r="Y148" s="65">
        <f>Y149+Y150+Y151+Y152</f>
        <v>0</v>
      </c>
      <c r="Z148" s="113">
        <f>Z149+Z150+Z151+Z152</f>
        <v>0</v>
      </c>
      <c r="AA148" s="69">
        <f>AA150+AA151+AA149+AA152</f>
        <v>0</v>
      </c>
      <c r="AB148" s="90">
        <f t="shared" si="30"/>
        <v>373.9</v>
      </c>
    </row>
    <row r="149" spans="1:28" s="9" customFormat="1" ht="18.75" customHeight="1">
      <c r="A149" s="41" t="s">
        <v>15</v>
      </c>
      <c r="B149" s="66">
        <f aca="true" t="shared" si="32" ref="B149:AA150">B155</f>
        <v>0</v>
      </c>
      <c r="C149" s="66"/>
      <c r="D149" s="66">
        <f t="shared" si="32"/>
        <v>0</v>
      </c>
      <c r="E149" s="66"/>
      <c r="F149" s="66">
        <f t="shared" si="32"/>
        <v>0</v>
      </c>
      <c r="G149" s="66"/>
      <c r="H149" s="66">
        <f t="shared" si="32"/>
        <v>0</v>
      </c>
      <c r="I149" s="70"/>
      <c r="J149" s="66">
        <f t="shared" si="32"/>
        <v>0</v>
      </c>
      <c r="K149" s="66"/>
      <c r="L149" s="66">
        <f t="shared" si="32"/>
        <v>0</v>
      </c>
      <c r="M149" s="160"/>
      <c r="N149" s="66">
        <f t="shared" si="32"/>
        <v>0</v>
      </c>
      <c r="O149" s="66"/>
      <c r="P149" s="66">
        <f t="shared" si="32"/>
        <v>0</v>
      </c>
      <c r="Q149" s="66"/>
      <c r="R149" s="66">
        <f t="shared" si="32"/>
        <v>0</v>
      </c>
      <c r="S149" s="66"/>
      <c r="T149" s="66">
        <f t="shared" si="32"/>
        <v>0</v>
      </c>
      <c r="U149" s="66"/>
      <c r="V149" s="66">
        <f t="shared" si="32"/>
        <v>0</v>
      </c>
      <c r="W149" s="66"/>
      <c r="X149" s="66">
        <f t="shared" si="32"/>
        <v>0</v>
      </c>
      <c r="Y149" s="66"/>
      <c r="Z149" s="110"/>
      <c r="AA149" s="70">
        <f t="shared" si="32"/>
        <v>0</v>
      </c>
      <c r="AB149" s="90">
        <f t="shared" si="30"/>
        <v>0</v>
      </c>
    </row>
    <row r="150" spans="1:28" s="9" customFormat="1" ht="18.75" customHeight="1">
      <c r="A150" s="41" t="s">
        <v>13</v>
      </c>
      <c r="B150" s="66">
        <f t="shared" si="32"/>
        <v>0</v>
      </c>
      <c r="C150" s="66"/>
      <c r="D150" s="66">
        <f t="shared" si="32"/>
        <v>0</v>
      </c>
      <c r="E150" s="66"/>
      <c r="F150" s="66">
        <f t="shared" si="32"/>
        <v>0</v>
      </c>
      <c r="G150" s="66"/>
      <c r="H150" s="66">
        <f t="shared" si="32"/>
        <v>0</v>
      </c>
      <c r="I150" s="70"/>
      <c r="J150" s="66">
        <f t="shared" si="32"/>
        <v>0</v>
      </c>
      <c r="K150" s="66"/>
      <c r="L150" s="66">
        <f t="shared" si="32"/>
        <v>0</v>
      </c>
      <c r="M150" s="160"/>
      <c r="N150" s="66">
        <f t="shared" si="32"/>
        <v>0</v>
      </c>
      <c r="O150" s="66"/>
      <c r="P150" s="66">
        <f t="shared" si="32"/>
        <v>0</v>
      </c>
      <c r="Q150" s="66"/>
      <c r="R150" s="66">
        <f t="shared" si="32"/>
        <v>0</v>
      </c>
      <c r="S150" s="66"/>
      <c r="T150" s="66">
        <f t="shared" si="32"/>
        <v>0</v>
      </c>
      <c r="U150" s="66"/>
      <c r="V150" s="66">
        <f t="shared" si="32"/>
        <v>0</v>
      </c>
      <c r="W150" s="66"/>
      <c r="X150" s="66">
        <f t="shared" si="32"/>
        <v>0</v>
      </c>
      <c r="Y150" s="66"/>
      <c r="Z150" s="110"/>
      <c r="AA150" s="70">
        <f t="shared" si="32"/>
        <v>0</v>
      </c>
      <c r="AB150" s="90">
        <f t="shared" si="30"/>
        <v>0</v>
      </c>
    </row>
    <row r="151" spans="1:28" s="9" customFormat="1" ht="18.75" customHeight="1">
      <c r="A151" s="41" t="s">
        <v>14</v>
      </c>
      <c r="B151" s="66">
        <f>B157+B182</f>
        <v>373.90000000000003</v>
      </c>
      <c r="C151" s="66"/>
      <c r="D151" s="66">
        <f>D157</f>
        <v>0</v>
      </c>
      <c r="E151" s="66"/>
      <c r="F151" s="66">
        <f>F157</f>
        <v>0</v>
      </c>
      <c r="G151" s="66"/>
      <c r="H151" s="66">
        <f>H157+H182</f>
        <v>158.8</v>
      </c>
      <c r="I151" s="70">
        <f>I157+I182</f>
        <v>70</v>
      </c>
      <c r="J151" s="66">
        <f>J157+J182</f>
        <v>15.1</v>
      </c>
      <c r="K151" s="66">
        <f>K157+K182</f>
        <v>61.35</v>
      </c>
      <c r="L151" s="66">
        <f>L157</f>
        <v>0</v>
      </c>
      <c r="M151" s="160"/>
      <c r="N151" s="66">
        <f>N157</f>
        <v>0</v>
      </c>
      <c r="O151" s="66"/>
      <c r="P151" s="66">
        <f>P157</f>
        <v>0</v>
      </c>
      <c r="Q151" s="66"/>
      <c r="R151" s="66">
        <f>R157+R182</f>
        <v>60</v>
      </c>
      <c r="S151" s="66">
        <f>S157+S182</f>
        <v>0</v>
      </c>
      <c r="T151" s="66">
        <f>T157+T182</f>
        <v>140</v>
      </c>
      <c r="U151" s="66">
        <f>U157+U182</f>
        <v>0</v>
      </c>
      <c r="V151" s="66">
        <f>V157</f>
        <v>0</v>
      </c>
      <c r="W151" s="66"/>
      <c r="X151" s="66">
        <f>X157</f>
        <v>0</v>
      </c>
      <c r="Y151" s="66"/>
      <c r="Z151" s="110"/>
      <c r="AA151" s="70">
        <f>AA157</f>
        <v>0</v>
      </c>
      <c r="AB151" s="90">
        <f t="shared" si="30"/>
        <v>373.9</v>
      </c>
    </row>
    <row r="152" spans="1:28" s="9" customFormat="1" ht="18.75" customHeight="1">
      <c r="A152" s="41" t="s">
        <v>41</v>
      </c>
      <c r="B152" s="66">
        <f>B158</f>
        <v>0</v>
      </c>
      <c r="C152" s="66"/>
      <c r="D152" s="66">
        <f aca="true" t="shared" si="33" ref="D152:AA152">D158</f>
        <v>0</v>
      </c>
      <c r="E152" s="66"/>
      <c r="F152" s="66">
        <f t="shared" si="33"/>
        <v>0</v>
      </c>
      <c r="G152" s="66"/>
      <c r="H152" s="66">
        <f t="shared" si="33"/>
        <v>0</v>
      </c>
      <c r="I152" s="70"/>
      <c r="J152" s="66">
        <f t="shared" si="33"/>
        <v>0</v>
      </c>
      <c r="K152" s="66"/>
      <c r="L152" s="66">
        <f t="shared" si="33"/>
        <v>0</v>
      </c>
      <c r="M152" s="160"/>
      <c r="N152" s="66">
        <f t="shared" si="33"/>
        <v>0</v>
      </c>
      <c r="O152" s="66"/>
      <c r="P152" s="66">
        <f t="shared" si="33"/>
        <v>0</v>
      </c>
      <c r="Q152" s="66"/>
      <c r="R152" s="66">
        <f t="shared" si="33"/>
        <v>0</v>
      </c>
      <c r="S152" s="66"/>
      <c r="T152" s="66">
        <f t="shared" si="33"/>
        <v>0</v>
      </c>
      <c r="U152" s="66"/>
      <c r="V152" s="66">
        <f t="shared" si="33"/>
        <v>0</v>
      </c>
      <c r="W152" s="66"/>
      <c r="X152" s="66">
        <f t="shared" si="33"/>
        <v>0</v>
      </c>
      <c r="Y152" s="66"/>
      <c r="Z152" s="110"/>
      <c r="AA152" s="70">
        <f t="shared" si="33"/>
        <v>0</v>
      </c>
      <c r="AB152" s="90">
        <f t="shared" si="30"/>
        <v>0</v>
      </c>
    </row>
    <row r="153" spans="1:28" s="9" customFormat="1" ht="56.25" customHeight="1">
      <c r="A153" s="24" t="s">
        <v>29</v>
      </c>
      <c r="B153" s="73"/>
      <c r="C153" s="73"/>
      <c r="D153" s="55"/>
      <c r="E153" s="55"/>
      <c r="F153" s="55"/>
      <c r="G153" s="55"/>
      <c r="H153" s="55"/>
      <c r="I153" s="55"/>
      <c r="J153" s="55"/>
      <c r="K153" s="55"/>
      <c r="L153" s="55"/>
      <c r="M153" s="178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111"/>
      <c r="AA153" s="55"/>
      <c r="AB153" s="90">
        <f t="shared" si="30"/>
        <v>0</v>
      </c>
    </row>
    <row r="154" spans="1:28" s="9" customFormat="1" ht="18.75" customHeight="1">
      <c r="A154" s="30" t="s">
        <v>16</v>
      </c>
      <c r="B154" s="76">
        <f>B155+B156+B157+B158</f>
        <v>373.90000000000003</v>
      </c>
      <c r="C154" s="76"/>
      <c r="D154" s="76">
        <f aca="true" t="shared" si="34" ref="D154:AA154">D155+D156+D157+D158</f>
        <v>0</v>
      </c>
      <c r="E154" s="76">
        <f t="shared" si="34"/>
        <v>0</v>
      </c>
      <c r="F154" s="76">
        <f t="shared" si="34"/>
        <v>0</v>
      </c>
      <c r="G154" s="76">
        <f t="shared" si="34"/>
        <v>0</v>
      </c>
      <c r="H154" s="76">
        <f t="shared" si="34"/>
        <v>158.8</v>
      </c>
      <c r="I154" s="76">
        <f t="shared" si="34"/>
        <v>70</v>
      </c>
      <c r="J154" s="76">
        <f t="shared" si="34"/>
        <v>15.1</v>
      </c>
      <c r="K154" s="76">
        <f t="shared" si="34"/>
        <v>61.35</v>
      </c>
      <c r="L154" s="76">
        <f t="shared" si="34"/>
        <v>0</v>
      </c>
      <c r="M154" s="161">
        <f t="shared" si="34"/>
        <v>0</v>
      </c>
      <c r="N154" s="76">
        <f t="shared" si="34"/>
        <v>0</v>
      </c>
      <c r="O154" s="76">
        <f t="shared" si="34"/>
        <v>0</v>
      </c>
      <c r="P154" s="76">
        <f t="shared" si="34"/>
        <v>0</v>
      </c>
      <c r="Q154" s="76">
        <f t="shared" si="34"/>
        <v>0</v>
      </c>
      <c r="R154" s="76">
        <f t="shared" si="34"/>
        <v>60</v>
      </c>
      <c r="S154" s="76">
        <f t="shared" si="34"/>
        <v>0</v>
      </c>
      <c r="T154" s="76">
        <f t="shared" si="34"/>
        <v>140</v>
      </c>
      <c r="U154" s="76">
        <f t="shared" si="34"/>
        <v>0</v>
      </c>
      <c r="V154" s="76">
        <f t="shared" si="34"/>
        <v>0</v>
      </c>
      <c r="W154" s="76">
        <f t="shared" si="34"/>
        <v>0</v>
      </c>
      <c r="X154" s="76">
        <f t="shared" si="34"/>
        <v>0</v>
      </c>
      <c r="Y154" s="76">
        <f t="shared" si="34"/>
        <v>0</v>
      </c>
      <c r="Z154" s="119">
        <f t="shared" si="34"/>
        <v>0</v>
      </c>
      <c r="AA154" s="76">
        <f t="shared" si="34"/>
        <v>0</v>
      </c>
      <c r="AB154" s="90">
        <f t="shared" si="30"/>
        <v>373.9</v>
      </c>
    </row>
    <row r="155" spans="1:28" s="9" customFormat="1" ht="18.75" customHeight="1">
      <c r="A155" s="23" t="s">
        <v>15</v>
      </c>
      <c r="B155" s="70">
        <f aca="true" t="shared" si="35" ref="B155:AA155">B162+B168+B174</f>
        <v>0</v>
      </c>
      <c r="C155" s="70"/>
      <c r="D155" s="70">
        <f t="shared" si="35"/>
        <v>0</v>
      </c>
      <c r="E155" s="70"/>
      <c r="F155" s="70">
        <f t="shared" si="35"/>
        <v>0</v>
      </c>
      <c r="G155" s="70"/>
      <c r="H155" s="70">
        <f t="shared" si="35"/>
        <v>0</v>
      </c>
      <c r="I155" s="70"/>
      <c r="J155" s="70">
        <f t="shared" si="35"/>
        <v>0</v>
      </c>
      <c r="K155" s="70"/>
      <c r="L155" s="70">
        <f t="shared" si="35"/>
        <v>0</v>
      </c>
      <c r="M155" s="165"/>
      <c r="N155" s="70">
        <f t="shared" si="35"/>
        <v>0</v>
      </c>
      <c r="O155" s="70"/>
      <c r="P155" s="70">
        <f t="shared" si="35"/>
        <v>0</v>
      </c>
      <c r="Q155" s="70"/>
      <c r="R155" s="70">
        <f t="shared" si="35"/>
        <v>0</v>
      </c>
      <c r="S155" s="70"/>
      <c r="T155" s="70">
        <f t="shared" si="35"/>
        <v>0</v>
      </c>
      <c r="U155" s="70"/>
      <c r="V155" s="70">
        <f t="shared" si="35"/>
        <v>0</v>
      </c>
      <c r="W155" s="70"/>
      <c r="X155" s="70">
        <f t="shared" si="35"/>
        <v>0</v>
      </c>
      <c r="Y155" s="70"/>
      <c r="Z155" s="110"/>
      <c r="AA155" s="70">
        <f t="shared" si="35"/>
        <v>0</v>
      </c>
      <c r="AB155" s="90">
        <f t="shared" si="30"/>
        <v>0</v>
      </c>
    </row>
    <row r="156" spans="1:28" s="9" customFormat="1" ht="18.75" customHeight="1">
      <c r="A156" s="23" t="s">
        <v>13</v>
      </c>
      <c r="B156" s="70">
        <f aca="true" t="shared" si="36" ref="B156:AA156">B163+B169+B175</f>
        <v>0</v>
      </c>
      <c r="C156" s="70"/>
      <c r="D156" s="70">
        <f t="shared" si="36"/>
        <v>0</v>
      </c>
      <c r="E156" s="70"/>
      <c r="F156" s="70">
        <f t="shared" si="36"/>
        <v>0</v>
      </c>
      <c r="G156" s="70"/>
      <c r="H156" s="70">
        <f t="shared" si="36"/>
        <v>0</v>
      </c>
      <c r="I156" s="70"/>
      <c r="J156" s="70">
        <f t="shared" si="36"/>
        <v>0</v>
      </c>
      <c r="K156" s="70"/>
      <c r="L156" s="70">
        <f t="shared" si="36"/>
        <v>0</v>
      </c>
      <c r="M156" s="165"/>
      <c r="N156" s="70">
        <f t="shared" si="36"/>
        <v>0</v>
      </c>
      <c r="O156" s="70"/>
      <c r="P156" s="70">
        <f t="shared" si="36"/>
        <v>0</v>
      </c>
      <c r="Q156" s="70"/>
      <c r="R156" s="70">
        <f t="shared" si="36"/>
        <v>0</v>
      </c>
      <c r="S156" s="70"/>
      <c r="T156" s="70">
        <f t="shared" si="36"/>
        <v>0</v>
      </c>
      <c r="U156" s="70"/>
      <c r="V156" s="70">
        <f t="shared" si="36"/>
        <v>0</v>
      </c>
      <c r="W156" s="70"/>
      <c r="X156" s="70">
        <f t="shared" si="36"/>
        <v>0</v>
      </c>
      <c r="Y156" s="70"/>
      <c r="Z156" s="110"/>
      <c r="AA156" s="70">
        <f t="shared" si="36"/>
        <v>0</v>
      </c>
      <c r="AB156" s="90">
        <f t="shared" si="30"/>
        <v>0</v>
      </c>
    </row>
    <row r="157" spans="1:28" s="9" customFormat="1" ht="18.75" customHeight="1">
      <c r="A157" s="23" t="s">
        <v>14</v>
      </c>
      <c r="B157" s="70">
        <f>B164+B170+B176</f>
        <v>373.90000000000003</v>
      </c>
      <c r="C157" s="70"/>
      <c r="D157" s="70">
        <f>D164+D170+D176</f>
        <v>0</v>
      </c>
      <c r="E157" s="70"/>
      <c r="F157" s="70">
        <f>F164+F170+F176</f>
        <v>0</v>
      </c>
      <c r="G157" s="70"/>
      <c r="H157" s="70">
        <f>H164+H170+H176</f>
        <v>158.8</v>
      </c>
      <c r="I157" s="70">
        <f>I164+I170+I176</f>
        <v>70</v>
      </c>
      <c r="J157" s="70">
        <f>J164+J170+J176</f>
        <v>15.1</v>
      </c>
      <c r="K157" s="70">
        <f>K164+K170+K176</f>
        <v>61.35</v>
      </c>
      <c r="L157" s="70"/>
      <c r="M157" s="165"/>
      <c r="N157" s="70">
        <f>N164+N170+N176</f>
        <v>0</v>
      </c>
      <c r="O157" s="70"/>
      <c r="P157" s="70">
        <f>P164+P170+P176</f>
        <v>0</v>
      </c>
      <c r="Q157" s="70"/>
      <c r="R157" s="70">
        <f>R164+R170+R176</f>
        <v>60</v>
      </c>
      <c r="S157" s="70">
        <f>S164+S170+S176</f>
        <v>0</v>
      </c>
      <c r="T157" s="70">
        <f>T164+T170+T176</f>
        <v>140</v>
      </c>
      <c r="U157" s="70">
        <f>U164+U170+U176</f>
        <v>0</v>
      </c>
      <c r="V157" s="70"/>
      <c r="W157" s="70"/>
      <c r="X157" s="70">
        <f>X164+X170+X176</f>
        <v>0</v>
      </c>
      <c r="Y157" s="70"/>
      <c r="Z157" s="110"/>
      <c r="AA157" s="70">
        <f>AA164+AA170+AA176</f>
        <v>0</v>
      </c>
      <c r="AB157" s="90">
        <f t="shared" si="30"/>
        <v>373.9</v>
      </c>
    </row>
    <row r="158" spans="1:28" s="9" customFormat="1" ht="18.75" customHeight="1">
      <c r="A158" s="23" t="s">
        <v>41</v>
      </c>
      <c r="B158" s="70">
        <f>B165+B171+B177</f>
        <v>0</v>
      </c>
      <c r="C158" s="70"/>
      <c r="D158" s="70">
        <f aca="true" t="shared" si="37" ref="D158:AA158">D165+D171+D177</f>
        <v>0</v>
      </c>
      <c r="E158" s="70"/>
      <c r="F158" s="70">
        <f t="shared" si="37"/>
        <v>0</v>
      </c>
      <c r="G158" s="70"/>
      <c r="H158" s="70">
        <f t="shared" si="37"/>
        <v>0</v>
      </c>
      <c r="I158" s="70"/>
      <c r="J158" s="70">
        <f t="shared" si="37"/>
        <v>0</v>
      </c>
      <c r="K158" s="70"/>
      <c r="L158" s="70">
        <f t="shared" si="37"/>
        <v>0</v>
      </c>
      <c r="M158" s="165"/>
      <c r="N158" s="70">
        <f t="shared" si="37"/>
        <v>0</v>
      </c>
      <c r="O158" s="70"/>
      <c r="P158" s="70">
        <f t="shared" si="37"/>
        <v>0</v>
      </c>
      <c r="Q158" s="70"/>
      <c r="R158" s="70">
        <f t="shared" si="37"/>
        <v>0</v>
      </c>
      <c r="S158" s="70"/>
      <c r="T158" s="70">
        <f t="shared" si="37"/>
        <v>0</v>
      </c>
      <c r="U158" s="70"/>
      <c r="V158" s="70">
        <f t="shared" si="37"/>
        <v>0</v>
      </c>
      <c r="W158" s="70"/>
      <c r="X158" s="70">
        <f t="shared" si="37"/>
        <v>0</v>
      </c>
      <c r="Y158" s="70"/>
      <c r="Z158" s="110"/>
      <c r="AA158" s="70">
        <f t="shared" si="37"/>
        <v>0</v>
      </c>
      <c r="AB158" s="90">
        <f t="shared" si="30"/>
        <v>0</v>
      </c>
    </row>
    <row r="159" spans="1:28" s="9" customFormat="1" ht="18.75" customHeight="1">
      <c r="A159" s="31" t="s">
        <v>40</v>
      </c>
      <c r="B159" s="70"/>
      <c r="C159" s="70"/>
      <c r="D159" s="55"/>
      <c r="E159" s="55"/>
      <c r="F159" s="55"/>
      <c r="G159" s="55"/>
      <c r="H159" s="55"/>
      <c r="I159" s="55"/>
      <c r="J159" s="55"/>
      <c r="K159" s="55"/>
      <c r="L159" s="55"/>
      <c r="M159" s="178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111"/>
      <c r="AA159" s="55"/>
      <c r="AB159" s="90">
        <f t="shared" si="30"/>
        <v>0</v>
      </c>
    </row>
    <row r="160" spans="1:28" s="9" customFormat="1" ht="18.75" customHeight="1">
      <c r="A160" s="24" t="s">
        <v>23</v>
      </c>
      <c r="B160" s="73"/>
      <c r="C160" s="73"/>
      <c r="D160" s="55"/>
      <c r="E160" s="55"/>
      <c r="F160" s="55"/>
      <c r="G160" s="55"/>
      <c r="H160" s="55"/>
      <c r="I160" s="55"/>
      <c r="J160" s="55"/>
      <c r="K160" s="55"/>
      <c r="L160" s="55"/>
      <c r="M160" s="178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111"/>
      <c r="AA160" s="55"/>
      <c r="AB160" s="90">
        <f t="shared" si="30"/>
        <v>0</v>
      </c>
    </row>
    <row r="161" spans="1:28" s="9" customFormat="1" ht="18.75" customHeight="1">
      <c r="A161" s="30" t="s">
        <v>16</v>
      </c>
      <c r="B161" s="76">
        <f>B162+B163+B164+B165</f>
        <v>105.1</v>
      </c>
      <c r="C161" s="76"/>
      <c r="D161" s="52">
        <f>D162+D163+D164</f>
        <v>0</v>
      </c>
      <c r="E161" s="52"/>
      <c r="F161" s="52">
        <f>F162+F163+F164</f>
        <v>0</v>
      </c>
      <c r="G161" s="52"/>
      <c r="H161" s="52">
        <f>H162+H163+H164+H165</f>
        <v>90</v>
      </c>
      <c r="I161" s="52">
        <f>I162+I163+I164+I165</f>
        <v>70</v>
      </c>
      <c r="J161" s="52">
        <f>J162+J163+J164+J165</f>
        <v>15.1</v>
      </c>
      <c r="K161" s="52">
        <f>K162+K163+K164+K165</f>
        <v>15.1</v>
      </c>
      <c r="L161" s="52">
        <f>L162+L163+L164</f>
        <v>0</v>
      </c>
      <c r="M161" s="175"/>
      <c r="N161" s="52">
        <f>N162+N163+N164</f>
        <v>0</v>
      </c>
      <c r="O161" s="52"/>
      <c r="P161" s="52">
        <f>P162+P163+P164</f>
        <v>0</v>
      </c>
      <c r="Q161" s="52"/>
      <c r="R161" s="52">
        <f>R162+R163+R164</f>
        <v>0</v>
      </c>
      <c r="S161" s="52"/>
      <c r="T161" s="52">
        <f>T162+T163+T164</f>
        <v>0</v>
      </c>
      <c r="U161" s="52"/>
      <c r="V161" s="52">
        <f>V162+V163+V164</f>
        <v>0</v>
      </c>
      <c r="W161" s="52"/>
      <c r="X161" s="52">
        <f>X162+X163+X164</f>
        <v>0</v>
      </c>
      <c r="Y161" s="52"/>
      <c r="Z161" s="109"/>
      <c r="AA161" s="52">
        <f>AA162+AA163+AA164</f>
        <v>0</v>
      </c>
      <c r="AB161" s="90">
        <f t="shared" si="30"/>
        <v>105.1</v>
      </c>
    </row>
    <row r="162" spans="1:28" s="9" customFormat="1" ht="18.75" customHeight="1">
      <c r="A162" s="23" t="s">
        <v>15</v>
      </c>
      <c r="B162" s="73">
        <f>D162+F162+H162+J162+L162+N162+P162+R162+T162+V162+X162+AA162</f>
        <v>0</v>
      </c>
      <c r="C162" s="73"/>
      <c r="D162" s="55"/>
      <c r="E162" s="55"/>
      <c r="F162" s="55"/>
      <c r="G162" s="55"/>
      <c r="H162" s="55"/>
      <c r="I162" s="55"/>
      <c r="J162" s="55"/>
      <c r="K162" s="55"/>
      <c r="L162" s="55"/>
      <c r="M162" s="178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111"/>
      <c r="AA162" s="55"/>
      <c r="AB162" s="90">
        <f t="shared" si="30"/>
        <v>0</v>
      </c>
    </row>
    <row r="163" spans="1:28" s="9" customFormat="1" ht="18.75" customHeight="1">
      <c r="A163" s="23" t="s">
        <v>13</v>
      </c>
      <c r="B163" s="73">
        <f>D163+F163+H163+J163+L163+N163+P163+R163+T163+V163+X163+AA163</f>
        <v>0</v>
      </c>
      <c r="C163" s="73"/>
      <c r="D163" s="55"/>
      <c r="E163" s="55"/>
      <c r="F163" s="55"/>
      <c r="G163" s="55"/>
      <c r="H163" s="55"/>
      <c r="I163" s="55"/>
      <c r="J163" s="55"/>
      <c r="K163" s="55"/>
      <c r="L163" s="55"/>
      <c r="M163" s="178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111"/>
      <c r="AA163" s="55"/>
      <c r="AB163" s="90">
        <f t="shared" si="30"/>
        <v>0</v>
      </c>
    </row>
    <row r="164" spans="1:28" s="9" customFormat="1" ht="18.75" customHeight="1">
      <c r="A164" s="23" t="s">
        <v>14</v>
      </c>
      <c r="B164" s="73">
        <f>D164+F164+H164+J164+L164+N164+P164+R164+T164+V164+X164+Z164</f>
        <v>105.1</v>
      </c>
      <c r="C164" s="73"/>
      <c r="D164" s="55"/>
      <c r="E164" s="55"/>
      <c r="F164" s="55"/>
      <c r="G164" s="55"/>
      <c r="H164" s="55">
        <v>90</v>
      </c>
      <c r="I164" s="55">
        <v>70</v>
      </c>
      <c r="J164" s="55">
        <v>15.1</v>
      </c>
      <c r="K164" s="55">
        <v>15.1</v>
      </c>
      <c r="L164" s="55"/>
      <c r="M164" s="178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111"/>
      <c r="AA164" s="55"/>
      <c r="AB164" s="90">
        <f t="shared" si="30"/>
        <v>105.1</v>
      </c>
    </row>
    <row r="165" spans="1:28" s="9" customFormat="1" ht="18.75" customHeight="1">
      <c r="A165" s="23" t="s">
        <v>41</v>
      </c>
      <c r="B165" s="73">
        <f>D165+F165+H165+J165+L165+N165+P165+R165+T165+V165+X165+AA165</f>
        <v>0</v>
      </c>
      <c r="C165" s="73"/>
      <c r="D165" s="55"/>
      <c r="E165" s="55"/>
      <c r="F165" s="55"/>
      <c r="G165" s="55"/>
      <c r="H165" s="55"/>
      <c r="I165" s="55"/>
      <c r="J165" s="55"/>
      <c r="K165" s="55"/>
      <c r="L165" s="55"/>
      <c r="M165" s="178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111"/>
      <c r="AA165" s="55"/>
      <c r="AB165" s="90">
        <f t="shared" si="30"/>
        <v>0</v>
      </c>
    </row>
    <row r="166" spans="1:28" s="9" customFormat="1" ht="18.75" customHeight="1">
      <c r="A166" s="24" t="s">
        <v>22</v>
      </c>
      <c r="B166" s="73"/>
      <c r="C166" s="73"/>
      <c r="D166" s="55"/>
      <c r="E166" s="55"/>
      <c r="F166" s="55"/>
      <c r="G166" s="55"/>
      <c r="H166" s="55"/>
      <c r="I166" s="55"/>
      <c r="J166" s="55"/>
      <c r="K166" s="55"/>
      <c r="L166" s="55"/>
      <c r="M166" s="178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111"/>
      <c r="AA166" s="55"/>
      <c r="AB166" s="90">
        <f t="shared" si="30"/>
        <v>0</v>
      </c>
    </row>
    <row r="167" spans="1:28" s="9" customFormat="1" ht="18.75" customHeight="1">
      <c r="A167" s="30" t="s">
        <v>16</v>
      </c>
      <c r="B167" s="76">
        <f>B168+B169+B170+B171</f>
        <v>200</v>
      </c>
      <c r="C167" s="76"/>
      <c r="D167" s="52">
        <f>D168+D169+D170</f>
        <v>0</v>
      </c>
      <c r="E167" s="52"/>
      <c r="F167" s="52">
        <f>F168+F169+F170</f>
        <v>0</v>
      </c>
      <c r="G167" s="52"/>
      <c r="H167" s="52">
        <f>H168+H169+H170</f>
        <v>0</v>
      </c>
      <c r="I167" s="52"/>
      <c r="J167" s="52">
        <f>J168+J169+J170</f>
        <v>0</v>
      </c>
      <c r="K167" s="52"/>
      <c r="L167" s="52">
        <f>L168+L169+L170</f>
        <v>0</v>
      </c>
      <c r="M167" s="175"/>
      <c r="N167" s="52">
        <f>N168+N169+N170</f>
        <v>0</v>
      </c>
      <c r="O167" s="52"/>
      <c r="P167" s="52">
        <f>P168+P169+P170</f>
        <v>0</v>
      </c>
      <c r="Q167" s="52"/>
      <c r="R167" s="52">
        <f>R168+R169+R170+R171</f>
        <v>60</v>
      </c>
      <c r="S167" s="52">
        <f>S168+S169+S170+S171</f>
        <v>0</v>
      </c>
      <c r="T167" s="52">
        <f>T168+T169+T170+T171</f>
        <v>140</v>
      </c>
      <c r="U167" s="52">
        <f>U168+U169+U170+U171</f>
        <v>0</v>
      </c>
      <c r="V167" s="52">
        <f>V168+V169+V170</f>
        <v>0</v>
      </c>
      <c r="W167" s="52"/>
      <c r="X167" s="52">
        <f>X168+X169+X170</f>
        <v>0</v>
      </c>
      <c r="Y167" s="52"/>
      <c r="Z167" s="109"/>
      <c r="AA167" s="52">
        <f>AA168+AA169+AA170</f>
        <v>0</v>
      </c>
      <c r="AB167" s="90">
        <f t="shared" si="30"/>
        <v>200</v>
      </c>
    </row>
    <row r="168" spans="1:28" s="9" customFormat="1" ht="18.75" customHeight="1">
      <c r="A168" s="23" t="s">
        <v>15</v>
      </c>
      <c r="B168" s="73">
        <f>D168+F168+H168+J168+L168+N168+P168+R168+T168+V168+X168+AA168</f>
        <v>0</v>
      </c>
      <c r="C168" s="73"/>
      <c r="D168" s="55">
        <v>0</v>
      </c>
      <c r="E168" s="55"/>
      <c r="F168" s="55">
        <v>0</v>
      </c>
      <c r="G168" s="55"/>
      <c r="H168" s="55"/>
      <c r="I168" s="55"/>
      <c r="J168" s="55"/>
      <c r="K168" s="55"/>
      <c r="L168" s="55"/>
      <c r="M168" s="178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111"/>
      <c r="AA168" s="55"/>
      <c r="AB168" s="90">
        <f t="shared" si="30"/>
        <v>0</v>
      </c>
    </row>
    <row r="169" spans="1:28" s="9" customFormat="1" ht="18.75" customHeight="1">
      <c r="A169" s="23" t="s">
        <v>13</v>
      </c>
      <c r="B169" s="73">
        <f>D169+F169+H169+J169+L169+N169+P169+R169+T169+V169+X169+AA169</f>
        <v>0</v>
      </c>
      <c r="C169" s="73"/>
      <c r="D169" s="55">
        <v>0</v>
      </c>
      <c r="E169" s="55"/>
      <c r="F169" s="55">
        <v>0</v>
      </c>
      <c r="G169" s="55"/>
      <c r="H169" s="55"/>
      <c r="I169" s="55"/>
      <c r="J169" s="55"/>
      <c r="K169" s="55"/>
      <c r="L169" s="55"/>
      <c r="M169" s="178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111"/>
      <c r="AA169" s="55"/>
      <c r="AB169" s="90">
        <f t="shared" si="30"/>
        <v>0</v>
      </c>
    </row>
    <row r="170" spans="1:28" s="9" customFormat="1" ht="18.75" customHeight="1">
      <c r="A170" s="23" t="s">
        <v>14</v>
      </c>
      <c r="B170" s="73">
        <f>D170+F170+H170+J170+L170+N170+P170+R170+T170+V170+X170+Z170</f>
        <v>200</v>
      </c>
      <c r="C170" s="73"/>
      <c r="D170" s="55">
        <v>0</v>
      </c>
      <c r="E170" s="55"/>
      <c r="F170" s="55">
        <v>0</v>
      </c>
      <c r="G170" s="55"/>
      <c r="H170" s="55"/>
      <c r="I170" s="55"/>
      <c r="J170" s="55"/>
      <c r="K170" s="55"/>
      <c r="L170" s="55"/>
      <c r="M170" s="178"/>
      <c r="N170" s="55"/>
      <c r="O170" s="55"/>
      <c r="P170" s="55"/>
      <c r="Q170" s="55"/>
      <c r="R170" s="55">
        <v>60</v>
      </c>
      <c r="S170" s="55"/>
      <c r="T170" s="55">
        <v>140</v>
      </c>
      <c r="U170" s="55"/>
      <c r="V170" s="55"/>
      <c r="W170" s="55"/>
      <c r="X170" s="55"/>
      <c r="Y170" s="55"/>
      <c r="Z170" s="111"/>
      <c r="AA170" s="55"/>
      <c r="AB170" s="90">
        <f t="shared" si="30"/>
        <v>200</v>
      </c>
    </row>
    <row r="171" spans="1:28" s="9" customFormat="1" ht="18.75" customHeight="1">
      <c r="A171" s="23" t="s">
        <v>41</v>
      </c>
      <c r="B171" s="73">
        <f>D171+F171+H171+J171+L171+N171+P171+R171+T171+V171+X171+AA171</f>
        <v>0</v>
      </c>
      <c r="C171" s="73"/>
      <c r="D171" s="55">
        <v>0</v>
      </c>
      <c r="E171" s="55"/>
      <c r="F171" s="55">
        <v>0</v>
      </c>
      <c r="G171" s="55"/>
      <c r="H171" s="55"/>
      <c r="I171" s="55"/>
      <c r="J171" s="55"/>
      <c r="K171" s="55"/>
      <c r="L171" s="55"/>
      <c r="M171" s="178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111"/>
      <c r="AA171" s="55"/>
      <c r="AB171" s="90">
        <f t="shared" si="30"/>
        <v>0</v>
      </c>
    </row>
    <row r="172" spans="1:28" s="9" customFormat="1" ht="18.75" customHeight="1">
      <c r="A172" s="24" t="s">
        <v>30</v>
      </c>
      <c r="B172" s="73"/>
      <c r="C172" s="73"/>
      <c r="D172" s="55"/>
      <c r="E172" s="55"/>
      <c r="F172" s="55"/>
      <c r="G172" s="55"/>
      <c r="H172" s="55"/>
      <c r="I172" s="55"/>
      <c r="J172" s="55"/>
      <c r="K172" s="55"/>
      <c r="L172" s="55"/>
      <c r="M172" s="178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111"/>
      <c r="AA172" s="55"/>
      <c r="AB172" s="90">
        <f t="shared" si="30"/>
        <v>0</v>
      </c>
    </row>
    <row r="173" spans="1:28" s="9" customFormat="1" ht="18.75" customHeight="1">
      <c r="A173" s="30" t="s">
        <v>16</v>
      </c>
      <c r="B173" s="76">
        <f>B174+B175+B176+B177</f>
        <v>68.8</v>
      </c>
      <c r="C173" s="76"/>
      <c r="D173" s="52">
        <f aca="true" t="shared" si="38" ref="D173:X173">D174+D175+D176</f>
        <v>0</v>
      </c>
      <c r="E173" s="52"/>
      <c r="F173" s="52">
        <f t="shared" si="38"/>
        <v>0</v>
      </c>
      <c r="G173" s="52"/>
      <c r="H173" s="52">
        <f>H174+H175+H176+H177</f>
        <v>68.8</v>
      </c>
      <c r="I173" s="52">
        <f>I174+I175+I176+I177</f>
        <v>0</v>
      </c>
      <c r="J173" s="52">
        <f t="shared" si="38"/>
        <v>0</v>
      </c>
      <c r="K173" s="52">
        <f>K174+K175+K176</f>
        <v>46.25</v>
      </c>
      <c r="L173" s="52">
        <f t="shared" si="38"/>
        <v>0</v>
      </c>
      <c r="M173" s="175"/>
      <c r="N173" s="52">
        <f t="shared" si="38"/>
        <v>0</v>
      </c>
      <c r="O173" s="52"/>
      <c r="P173" s="52">
        <f t="shared" si="38"/>
        <v>0</v>
      </c>
      <c r="Q173" s="52"/>
      <c r="R173" s="52">
        <f t="shared" si="38"/>
        <v>0</v>
      </c>
      <c r="S173" s="52"/>
      <c r="T173" s="52">
        <f t="shared" si="38"/>
        <v>0</v>
      </c>
      <c r="U173" s="52"/>
      <c r="V173" s="52">
        <f t="shared" si="38"/>
        <v>0</v>
      </c>
      <c r="W173" s="52"/>
      <c r="X173" s="52">
        <f t="shared" si="38"/>
        <v>0</v>
      </c>
      <c r="Y173" s="52"/>
      <c r="Z173" s="109"/>
      <c r="AA173" s="52">
        <f>AA174+AA175+AA176</f>
        <v>0</v>
      </c>
      <c r="AB173" s="90">
        <f t="shared" si="30"/>
        <v>68.8</v>
      </c>
    </row>
    <row r="174" spans="1:28" s="9" customFormat="1" ht="18.75" customHeight="1">
      <c r="A174" s="23" t="s">
        <v>15</v>
      </c>
      <c r="B174" s="73">
        <f>D174+F174+H174+J174+L174+N174+P174+R174+T174+V174+X174+AA174</f>
        <v>0</v>
      </c>
      <c r="C174" s="73"/>
      <c r="D174" s="55">
        <v>0</v>
      </c>
      <c r="E174" s="55"/>
      <c r="F174" s="55">
        <v>0</v>
      </c>
      <c r="G174" s="55"/>
      <c r="H174" s="55"/>
      <c r="I174" s="55"/>
      <c r="J174" s="55"/>
      <c r="K174" s="55"/>
      <c r="L174" s="55"/>
      <c r="M174" s="178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111"/>
      <c r="AA174" s="55"/>
      <c r="AB174" s="90">
        <f t="shared" si="30"/>
        <v>0</v>
      </c>
    </row>
    <row r="175" spans="1:28" s="9" customFormat="1" ht="18.75" customHeight="1">
      <c r="A175" s="23" t="s">
        <v>13</v>
      </c>
      <c r="B175" s="73">
        <f>D175+F175+H175+J175+L175+N175+P175+R175+T175+V175+X175+AA175</f>
        <v>0</v>
      </c>
      <c r="C175" s="73"/>
      <c r="D175" s="55">
        <v>0</v>
      </c>
      <c r="E175" s="55"/>
      <c r="F175" s="55">
        <v>0</v>
      </c>
      <c r="G175" s="55"/>
      <c r="H175" s="55"/>
      <c r="I175" s="55"/>
      <c r="J175" s="55"/>
      <c r="K175" s="55"/>
      <c r="L175" s="55"/>
      <c r="M175" s="178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111"/>
      <c r="AA175" s="55"/>
      <c r="AB175" s="90">
        <f t="shared" si="30"/>
        <v>0</v>
      </c>
    </row>
    <row r="176" spans="1:28" s="9" customFormat="1" ht="18.75" customHeight="1">
      <c r="A176" s="23" t="s">
        <v>14</v>
      </c>
      <c r="B176" s="73">
        <f>D176+F176+H176+J176+L176+N176+P176+R176+T176+V176+X176+Z176</f>
        <v>68.8</v>
      </c>
      <c r="C176" s="73"/>
      <c r="D176" s="55">
        <v>0</v>
      </c>
      <c r="E176" s="55"/>
      <c r="F176" s="55">
        <v>0</v>
      </c>
      <c r="G176" s="55"/>
      <c r="H176" s="55">
        <v>68.8</v>
      </c>
      <c r="I176" s="55"/>
      <c r="J176" s="55">
        <v>0</v>
      </c>
      <c r="K176" s="55">
        <v>46.25</v>
      </c>
      <c r="L176" s="55"/>
      <c r="M176" s="178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111"/>
      <c r="AA176" s="55"/>
      <c r="AB176" s="90">
        <f t="shared" si="30"/>
        <v>68.8</v>
      </c>
    </row>
    <row r="177" spans="1:28" s="9" customFormat="1" ht="18.75" customHeight="1">
      <c r="A177" s="23" t="s">
        <v>41</v>
      </c>
      <c r="B177" s="73">
        <f>D177+F177+H177+J177+L177+N177+P177+R177+T177+V177+X177+AA177</f>
        <v>0</v>
      </c>
      <c r="C177" s="73"/>
      <c r="D177" s="55">
        <v>0</v>
      </c>
      <c r="E177" s="55"/>
      <c r="F177" s="55">
        <v>0</v>
      </c>
      <c r="G177" s="55"/>
      <c r="H177" s="55"/>
      <c r="I177" s="55"/>
      <c r="J177" s="55"/>
      <c r="K177" s="55"/>
      <c r="L177" s="55"/>
      <c r="M177" s="178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111"/>
      <c r="AA177" s="55"/>
      <c r="AB177" s="90">
        <f t="shared" si="30"/>
        <v>0</v>
      </c>
    </row>
    <row r="178" spans="1:28" s="9" customFormat="1" ht="81" customHeight="1">
      <c r="A178" s="24" t="s">
        <v>45</v>
      </c>
      <c r="B178" s="70"/>
      <c r="C178" s="70"/>
      <c r="D178" s="55"/>
      <c r="E178" s="55"/>
      <c r="F178" s="55"/>
      <c r="G178" s="55"/>
      <c r="H178" s="55"/>
      <c r="I178" s="55"/>
      <c r="J178" s="55"/>
      <c r="K178" s="55"/>
      <c r="L178" s="55"/>
      <c r="M178" s="178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111"/>
      <c r="AA178" s="55"/>
      <c r="AB178" s="90">
        <f t="shared" si="30"/>
        <v>0</v>
      </c>
    </row>
    <row r="179" spans="1:28" s="9" customFormat="1" ht="18.75" customHeight="1">
      <c r="A179" s="22" t="s">
        <v>16</v>
      </c>
      <c r="B179" s="69">
        <f>B180+B181+B182+B183</f>
        <v>0</v>
      </c>
      <c r="C179" s="69"/>
      <c r="D179" s="55"/>
      <c r="E179" s="55"/>
      <c r="F179" s="55"/>
      <c r="G179" s="55"/>
      <c r="H179" s="55"/>
      <c r="I179" s="55"/>
      <c r="J179" s="55"/>
      <c r="K179" s="55"/>
      <c r="L179" s="55"/>
      <c r="M179" s="178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111"/>
      <c r="AA179" s="55"/>
      <c r="AB179" s="90">
        <f t="shared" si="30"/>
        <v>0</v>
      </c>
    </row>
    <row r="180" spans="1:28" s="9" customFormat="1" ht="18.75" customHeight="1">
      <c r="A180" s="23" t="s">
        <v>15</v>
      </c>
      <c r="B180" s="70">
        <f>D180+F180+H180+J180+L180+N180+P180+R180+T180+V180+X180+AA180</f>
        <v>0</v>
      </c>
      <c r="C180" s="70"/>
      <c r="D180" s="55"/>
      <c r="E180" s="55"/>
      <c r="F180" s="55"/>
      <c r="G180" s="55"/>
      <c r="H180" s="55"/>
      <c r="I180" s="55"/>
      <c r="J180" s="55"/>
      <c r="K180" s="55"/>
      <c r="L180" s="55"/>
      <c r="M180" s="178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111"/>
      <c r="AA180" s="55"/>
      <c r="AB180" s="90">
        <f t="shared" si="30"/>
        <v>0</v>
      </c>
    </row>
    <row r="181" spans="1:28" s="9" customFormat="1" ht="18.75" customHeight="1">
      <c r="A181" s="23" t="s">
        <v>13</v>
      </c>
      <c r="B181" s="70">
        <f>D181+F181+H181+J181+L181+N181+R181+T181+V181+X181+AA181+P181</f>
        <v>0</v>
      </c>
      <c r="C181" s="70"/>
      <c r="D181" s="55"/>
      <c r="E181" s="55"/>
      <c r="F181" s="55"/>
      <c r="G181" s="55"/>
      <c r="H181" s="55"/>
      <c r="I181" s="55"/>
      <c r="J181" s="55"/>
      <c r="K181" s="55"/>
      <c r="L181" s="55"/>
      <c r="M181" s="178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111"/>
      <c r="AA181" s="55"/>
      <c r="AB181" s="90">
        <f t="shared" si="30"/>
        <v>0</v>
      </c>
    </row>
    <row r="182" spans="1:28" s="9" customFormat="1" ht="18.75" customHeight="1">
      <c r="A182" s="23" t="s">
        <v>14</v>
      </c>
      <c r="B182" s="70">
        <f>D182+F182+H182+J182+L182+N182+P182+R182+T182+V182+X182+AA182</f>
        <v>0</v>
      </c>
      <c r="C182" s="70"/>
      <c r="D182" s="55"/>
      <c r="E182" s="55"/>
      <c r="F182" s="55"/>
      <c r="G182" s="55"/>
      <c r="H182" s="55"/>
      <c r="I182" s="55"/>
      <c r="J182" s="55"/>
      <c r="K182" s="55"/>
      <c r="L182" s="55"/>
      <c r="M182" s="178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111"/>
      <c r="AA182" s="55"/>
      <c r="AB182" s="90">
        <f t="shared" si="30"/>
        <v>0</v>
      </c>
    </row>
    <row r="183" spans="1:28" s="9" customFormat="1" ht="18.75" customHeight="1">
      <c r="A183" s="23" t="s">
        <v>41</v>
      </c>
      <c r="B183" s="70">
        <f>D183+F183+H183+J183+L183+N183+P183+R183+T183+V183+X183+AA183</f>
        <v>0</v>
      </c>
      <c r="C183" s="70"/>
      <c r="D183" s="55"/>
      <c r="E183" s="55"/>
      <c r="F183" s="55"/>
      <c r="G183" s="55"/>
      <c r="H183" s="55"/>
      <c r="I183" s="55"/>
      <c r="J183" s="55"/>
      <c r="K183" s="55"/>
      <c r="L183" s="55"/>
      <c r="M183" s="178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11"/>
      <c r="AA183" s="55"/>
      <c r="AB183" s="90">
        <f t="shared" si="30"/>
        <v>0</v>
      </c>
    </row>
    <row r="184" spans="1:28" s="9" customFormat="1" ht="41.25" customHeight="1">
      <c r="A184" s="35" t="s">
        <v>52</v>
      </c>
      <c r="B184" s="66"/>
      <c r="C184" s="66"/>
      <c r="D184" s="61"/>
      <c r="E184" s="61"/>
      <c r="F184" s="61"/>
      <c r="G184" s="61"/>
      <c r="H184" s="61"/>
      <c r="I184" s="52"/>
      <c r="J184" s="61"/>
      <c r="K184" s="61"/>
      <c r="L184" s="61"/>
      <c r="M184" s="173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109"/>
      <c r="AA184" s="52"/>
      <c r="AB184" s="90">
        <f t="shared" si="30"/>
        <v>0</v>
      </c>
    </row>
    <row r="185" spans="1:28" s="17" customFormat="1" ht="18.75">
      <c r="A185" s="42" t="s">
        <v>16</v>
      </c>
      <c r="B185" s="65">
        <f>B187+B188+B186+B189</f>
        <v>158485.29799999995</v>
      </c>
      <c r="C185" s="65"/>
      <c r="D185" s="61">
        <f aca="true" t="shared" si="39" ref="D185:AA185">D186+D187+D188+D189</f>
        <v>14665.927</v>
      </c>
      <c r="E185" s="61">
        <f t="shared" si="39"/>
        <v>9373.05</v>
      </c>
      <c r="F185" s="61">
        <f t="shared" si="39"/>
        <v>12152.187</v>
      </c>
      <c r="G185" s="61">
        <f t="shared" si="39"/>
        <v>13207.249</v>
      </c>
      <c r="H185" s="61">
        <f t="shared" si="39"/>
        <v>9864.331999999999</v>
      </c>
      <c r="I185" s="52">
        <f t="shared" si="39"/>
        <v>12065.866</v>
      </c>
      <c r="J185" s="61">
        <f t="shared" si="39"/>
        <v>15994.224</v>
      </c>
      <c r="K185" s="61">
        <f t="shared" si="39"/>
        <v>14495.671999999999</v>
      </c>
      <c r="L185" s="61">
        <f t="shared" si="39"/>
        <v>13650.365</v>
      </c>
      <c r="M185" s="173">
        <f t="shared" si="39"/>
        <v>10250.9</v>
      </c>
      <c r="N185" s="61">
        <f t="shared" si="39"/>
        <v>14259.657000000001</v>
      </c>
      <c r="O185" s="61">
        <f t="shared" si="39"/>
        <v>0</v>
      </c>
      <c r="P185" s="61">
        <f t="shared" si="39"/>
        <v>15839.17</v>
      </c>
      <c r="Q185" s="61">
        <f t="shared" si="39"/>
        <v>0</v>
      </c>
      <c r="R185" s="61">
        <f t="shared" si="39"/>
        <v>7601.188999999999</v>
      </c>
      <c r="S185" s="61">
        <f t="shared" si="39"/>
        <v>0</v>
      </c>
      <c r="T185" s="61">
        <f t="shared" si="39"/>
        <v>14491.826000000001</v>
      </c>
      <c r="U185" s="61">
        <f t="shared" si="39"/>
        <v>0</v>
      </c>
      <c r="V185" s="61">
        <f t="shared" si="39"/>
        <v>16444.345</v>
      </c>
      <c r="W185" s="61">
        <f t="shared" si="39"/>
        <v>0</v>
      </c>
      <c r="X185" s="61">
        <f t="shared" si="39"/>
        <v>8774.328</v>
      </c>
      <c r="Y185" s="61">
        <f t="shared" si="39"/>
        <v>0</v>
      </c>
      <c r="Z185" s="109">
        <f t="shared" si="39"/>
        <v>14747.748</v>
      </c>
      <c r="AA185" s="52">
        <f t="shared" si="39"/>
        <v>0</v>
      </c>
      <c r="AB185" s="90">
        <f t="shared" si="30"/>
        <v>143737.55000000002</v>
      </c>
    </row>
    <row r="186" spans="1:28" s="17" customFormat="1" ht="18.75">
      <c r="A186" s="41" t="s">
        <v>15</v>
      </c>
      <c r="B186" s="66">
        <f>B192+B198+B204+B210+B216</f>
        <v>0</v>
      </c>
      <c r="C186" s="66"/>
      <c r="D186" s="66">
        <f aca="true" t="shared" si="40" ref="D186:AA186">D192+D198+D204+D210+D216</f>
        <v>0</v>
      </c>
      <c r="E186" s="66"/>
      <c r="F186" s="66">
        <f t="shared" si="40"/>
        <v>0</v>
      </c>
      <c r="G186" s="66"/>
      <c r="H186" s="66">
        <f t="shared" si="40"/>
        <v>0</v>
      </c>
      <c r="I186" s="70"/>
      <c r="J186" s="66">
        <f t="shared" si="40"/>
        <v>0</v>
      </c>
      <c r="K186" s="66"/>
      <c r="L186" s="66">
        <f t="shared" si="40"/>
        <v>0</v>
      </c>
      <c r="M186" s="160"/>
      <c r="N186" s="66">
        <f t="shared" si="40"/>
        <v>0</v>
      </c>
      <c r="O186" s="66"/>
      <c r="P186" s="66">
        <f t="shared" si="40"/>
        <v>0</v>
      </c>
      <c r="Q186" s="66"/>
      <c r="R186" s="66">
        <f t="shared" si="40"/>
        <v>0</v>
      </c>
      <c r="S186" s="66"/>
      <c r="T186" s="66">
        <f t="shared" si="40"/>
        <v>0</v>
      </c>
      <c r="U186" s="66"/>
      <c r="V186" s="66">
        <f t="shared" si="40"/>
        <v>0</v>
      </c>
      <c r="W186" s="66"/>
      <c r="X186" s="66">
        <f t="shared" si="40"/>
        <v>0</v>
      </c>
      <c r="Y186" s="66"/>
      <c r="Z186" s="110"/>
      <c r="AA186" s="70">
        <f t="shared" si="40"/>
        <v>0</v>
      </c>
      <c r="AB186" s="90">
        <f t="shared" si="30"/>
        <v>0</v>
      </c>
    </row>
    <row r="187" spans="1:28" s="17" customFormat="1" ht="18.75">
      <c r="A187" s="41" t="s">
        <v>13</v>
      </c>
      <c r="B187" s="66">
        <f>B193+B199+B205+B211+B217</f>
        <v>0</v>
      </c>
      <c r="C187" s="66"/>
      <c r="D187" s="66">
        <f>D193+D199+D205+D211+D217</f>
        <v>0</v>
      </c>
      <c r="E187" s="66"/>
      <c r="F187" s="66">
        <f>F193+F199+F205+F211+F217</f>
        <v>0</v>
      </c>
      <c r="G187" s="66"/>
      <c r="H187" s="66">
        <f>H193+H199+H205+H211+H217</f>
        <v>0</v>
      </c>
      <c r="I187" s="70"/>
      <c r="J187" s="66">
        <f>J193+J199+J205+J211+J217</f>
        <v>0</v>
      </c>
      <c r="K187" s="66"/>
      <c r="L187" s="66">
        <f>L193+L199+L205+L211+L217</f>
        <v>0</v>
      </c>
      <c r="M187" s="160"/>
      <c r="N187" s="66">
        <f>N193+N199+N205+N211+N217</f>
        <v>0</v>
      </c>
      <c r="O187" s="66"/>
      <c r="P187" s="66">
        <f>P193+P199+P205+P211+P217</f>
        <v>0</v>
      </c>
      <c r="Q187" s="66"/>
      <c r="R187" s="66">
        <f>R193+R199+R205+R211+R217</f>
        <v>0</v>
      </c>
      <c r="S187" s="66"/>
      <c r="T187" s="66">
        <f>T193+T199+T205+T211+T217</f>
        <v>0</v>
      </c>
      <c r="U187" s="66"/>
      <c r="V187" s="66">
        <f>V193+V199+V205+V211+V217</f>
        <v>0</v>
      </c>
      <c r="W187" s="66"/>
      <c r="X187" s="66">
        <f>X193+X199+X205+X211+X217</f>
        <v>0</v>
      </c>
      <c r="Y187" s="66"/>
      <c r="Z187" s="110"/>
      <c r="AA187" s="70">
        <f>AA193+AA199+AA205+AA211+AA217</f>
        <v>0</v>
      </c>
      <c r="AB187" s="90">
        <f t="shared" si="30"/>
        <v>0</v>
      </c>
    </row>
    <row r="188" spans="1:28" s="17" customFormat="1" ht="18.75">
      <c r="A188" s="41" t="s">
        <v>14</v>
      </c>
      <c r="B188" s="66">
        <f>B194+B200+B206+B212+B218</f>
        <v>154801.29799999995</v>
      </c>
      <c r="C188" s="66"/>
      <c r="D188" s="66">
        <f>D194+D200+D206+D212+D218</f>
        <v>14665.927</v>
      </c>
      <c r="E188" s="66">
        <f>E194+E200+E206+E212+E218</f>
        <v>9373.05</v>
      </c>
      <c r="F188" s="66">
        <f>F194+F200+F206+F212+F218</f>
        <v>12152.187</v>
      </c>
      <c r="G188" s="66">
        <f>G194+G200+G206+G212+G218</f>
        <v>13207.249</v>
      </c>
      <c r="H188" s="66">
        <f>H194+H200+H206+H212+H218</f>
        <v>9864.331999999999</v>
      </c>
      <c r="I188" s="70">
        <f>I194+I200+I206+I212+I218</f>
        <v>12065.866</v>
      </c>
      <c r="J188" s="66">
        <f>J194+J200+J206+J212+J218</f>
        <v>15994.224</v>
      </c>
      <c r="K188" s="66">
        <f>K194+K200+K206+K212+K218</f>
        <v>14495.671999999999</v>
      </c>
      <c r="L188" s="66">
        <f>L194+L200+L206+L212+L218</f>
        <v>13650.365</v>
      </c>
      <c r="M188" s="160">
        <f>M194+M200+M206+M212+M218</f>
        <v>10250.9</v>
      </c>
      <c r="N188" s="66">
        <f>N194+N200+N206+N212+N218</f>
        <v>14259.657000000001</v>
      </c>
      <c r="O188" s="66">
        <f>O194+O200+O206+O212+O218</f>
        <v>0</v>
      </c>
      <c r="P188" s="66">
        <f>P194+P200+P206+P212+P218</f>
        <v>15839.17</v>
      </c>
      <c r="Q188" s="66">
        <f>Q194+Q200+Q206+Q212+Q218</f>
        <v>0</v>
      </c>
      <c r="R188" s="66">
        <f>R194+R200+R206+R212+R218</f>
        <v>7601.188999999999</v>
      </c>
      <c r="S188" s="66">
        <f>S194+S200+S206+S212+S218</f>
        <v>0</v>
      </c>
      <c r="T188" s="66">
        <f>T194+T200+T206+T212+T218</f>
        <v>10807.826000000001</v>
      </c>
      <c r="U188" s="66">
        <f>U194+U200+U206+U212+U218</f>
        <v>0</v>
      </c>
      <c r="V188" s="66">
        <f>V194+V200+V206+V212+V218</f>
        <v>16444.345</v>
      </c>
      <c r="W188" s="66">
        <f>W194+W200+W206+W212+W218</f>
        <v>0</v>
      </c>
      <c r="X188" s="66">
        <f>X194+X200+X206+X212+X218</f>
        <v>8774.328</v>
      </c>
      <c r="Y188" s="66">
        <f>Y194+Y200+Y206+Y212+Y218</f>
        <v>0</v>
      </c>
      <c r="Z188" s="110">
        <f>Z194+Z200+Z206+Z212+Z218</f>
        <v>14747.748</v>
      </c>
      <c r="AA188" s="70">
        <f>AA194+AA200+AA206+AA212+AA218</f>
        <v>0</v>
      </c>
      <c r="AB188" s="90">
        <f t="shared" si="30"/>
        <v>140053.55000000002</v>
      </c>
    </row>
    <row r="189" spans="1:28" s="17" customFormat="1" ht="18.75">
      <c r="A189" s="41" t="s">
        <v>41</v>
      </c>
      <c r="B189" s="66">
        <f>B195+B201+B207+B213+B219</f>
        <v>3684</v>
      </c>
      <c r="C189" s="66"/>
      <c r="D189" s="66">
        <f>D195+D201+D207+D213+D219</f>
        <v>0</v>
      </c>
      <c r="E189" s="66"/>
      <c r="F189" s="66">
        <f>F195+F201+F207+F213+F219</f>
        <v>0</v>
      </c>
      <c r="G189" s="66"/>
      <c r="H189" s="66">
        <f>H195+H201+H207+H213+H219</f>
        <v>0</v>
      </c>
      <c r="I189" s="70"/>
      <c r="J189" s="66">
        <f>J195+J201+J207+J213+J219</f>
        <v>0</v>
      </c>
      <c r="K189" s="66"/>
      <c r="L189" s="66">
        <f>L195+L201+L207+L213+L219</f>
        <v>0</v>
      </c>
      <c r="M189" s="160"/>
      <c r="N189" s="66">
        <f>N195+N201+N207+N213+N219</f>
        <v>0</v>
      </c>
      <c r="O189" s="66"/>
      <c r="P189" s="66">
        <f>P195+P201+P207+P213+P219</f>
        <v>0</v>
      </c>
      <c r="Q189" s="66"/>
      <c r="R189" s="66">
        <f>R195+R201+R207+R213+R219</f>
        <v>0</v>
      </c>
      <c r="S189" s="66"/>
      <c r="T189" s="66">
        <f>T195+T201+T207+T213+T219</f>
        <v>3684</v>
      </c>
      <c r="U189" s="66"/>
      <c r="V189" s="66">
        <f>V195+V201+V207+V213+V219</f>
        <v>0</v>
      </c>
      <c r="W189" s="66"/>
      <c r="X189" s="66">
        <f>X195+X201+X207+X213+X219</f>
        <v>0</v>
      </c>
      <c r="Y189" s="66"/>
      <c r="Z189" s="110"/>
      <c r="AA189" s="70">
        <f>AA195+AA201+AA207+AA213+AA219</f>
        <v>0</v>
      </c>
      <c r="AB189" s="90">
        <f t="shared" si="30"/>
        <v>3684</v>
      </c>
    </row>
    <row r="190" spans="1:28" s="17" customFormat="1" ht="41.25" customHeight="1">
      <c r="A190" s="21" t="s">
        <v>31</v>
      </c>
      <c r="B190" s="79"/>
      <c r="C190" s="79"/>
      <c r="D190" s="68"/>
      <c r="E190" s="68"/>
      <c r="F190" s="68"/>
      <c r="G190" s="68"/>
      <c r="H190" s="68"/>
      <c r="I190" s="52"/>
      <c r="J190" s="68"/>
      <c r="K190" s="68"/>
      <c r="L190" s="68"/>
      <c r="M190" s="174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109"/>
      <c r="AA190" s="52"/>
      <c r="AB190" s="90">
        <f t="shared" si="30"/>
        <v>0</v>
      </c>
    </row>
    <row r="191" spans="1:28" s="9" customFormat="1" ht="18.75">
      <c r="A191" s="22" t="s">
        <v>16</v>
      </c>
      <c r="B191" s="69">
        <f>B194+B193+B192+B195</f>
        <v>13894.9</v>
      </c>
      <c r="C191" s="69"/>
      <c r="D191" s="52">
        <f aca="true" t="shared" si="41" ref="D191:AA191">D192+D193+D194+D195</f>
        <v>222.84</v>
      </c>
      <c r="E191" s="52">
        <f t="shared" si="41"/>
        <v>24.946</v>
      </c>
      <c r="F191" s="52">
        <f t="shared" si="41"/>
        <v>833.321</v>
      </c>
      <c r="G191" s="52">
        <f t="shared" si="41"/>
        <v>380.148</v>
      </c>
      <c r="H191" s="52">
        <f t="shared" si="41"/>
        <v>911.89</v>
      </c>
      <c r="I191" s="52">
        <f t="shared" si="41"/>
        <v>1001.101</v>
      </c>
      <c r="J191" s="52">
        <f t="shared" si="41"/>
        <v>561.437</v>
      </c>
      <c r="K191" s="52">
        <f t="shared" si="41"/>
        <v>584.497</v>
      </c>
      <c r="L191" s="52">
        <f t="shared" si="41"/>
        <v>822.052</v>
      </c>
      <c r="M191" s="175">
        <f t="shared" si="41"/>
        <v>233.72</v>
      </c>
      <c r="N191" s="52">
        <f t="shared" si="41"/>
        <v>243.602</v>
      </c>
      <c r="O191" s="52">
        <f t="shared" si="41"/>
        <v>0</v>
      </c>
      <c r="P191" s="52">
        <f t="shared" si="41"/>
        <v>0</v>
      </c>
      <c r="Q191" s="52">
        <f t="shared" si="41"/>
        <v>0</v>
      </c>
      <c r="R191" s="52">
        <f t="shared" si="41"/>
        <v>566.713</v>
      </c>
      <c r="S191" s="52">
        <f t="shared" si="41"/>
        <v>0</v>
      </c>
      <c r="T191" s="52">
        <f t="shared" si="41"/>
        <v>6129.456</v>
      </c>
      <c r="U191" s="52">
        <f t="shared" si="41"/>
        <v>0</v>
      </c>
      <c r="V191" s="52">
        <f t="shared" si="41"/>
        <v>2672.842</v>
      </c>
      <c r="W191" s="52">
        <f t="shared" si="41"/>
        <v>0</v>
      </c>
      <c r="X191" s="52">
        <f t="shared" si="41"/>
        <v>67</v>
      </c>
      <c r="Y191" s="52">
        <f t="shared" si="41"/>
        <v>0</v>
      </c>
      <c r="Z191" s="109">
        <f t="shared" si="41"/>
        <v>863.747</v>
      </c>
      <c r="AA191" s="52">
        <f t="shared" si="41"/>
        <v>0</v>
      </c>
      <c r="AB191" s="90">
        <f t="shared" si="30"/>
        <v>13031.153</v>
      </c>
    </row>
    <row r="192" spans="1:28" s="9" customFormat="1" ht="18.75">
      <c r="A192" s="23" t="s">
        <v>15</v>
      </c>
      <c r="B192" s="70">
        <f>D192+F192+H192+J192+L192+N192+P192+R192+T192+V192+X192+AA192</f>
        <v>0</v>
      </c>
      <c r="C192" s="70"/>
      <c r="D192" s="55"/>
      <c r="E192" s="55"/>
      <c r="F192" s="55"/>
      <c r="G192" s="55"/>
      <c r="H192" s="55"/>
      <c r="I192" s="55"/>
      <c r="J192" s="55"/>
      <c r="K192" s="55"/>
      <c r="L192" s="55"/>
      <c r="M192" s="178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111"/>
      <c r="AA192" s="55"/>
      <c r="AB192" s="90">
        <f t="shared" si="30"/>
        <v>0</v>
      </c>
    </row>
    <row r="193" spans="1:28" s="9" customFormat="1" ht="18.75">
      <c r="A193" s="23" t="s">
        <v>13</v>
      </c>
      <c r="B193" s="70">
        <f>D193+F193+H193+J193+L193+N193+P193+R193+T193+V193+X193+AA193</f>
        <v>0</v>
      </c>
      <c r="C193" s="70"/>
      <c r="D193" s="55"/>
      <c r="E193" s="55"/>
      <c r="F193" s="55"/>
      <c r="G193" s="55"/>
      <c r="H193" s="55"/>
      <c r="I193" s="55"/>
      <c r="J193" s="55"/>
      <c r="K193" s="55"/>
      <c r="L193" s="55"/>
      <c r="M193" s="178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111"/>
      <c r="AA193" s="55"/>
      <c r="AB193" s="90">
        <f t="shared" si="30"/>
        <v>0</v>
      </c>
    </row>
    <row r="194" spans="1:28" s="9" customFormat="1" ht="18.75">
      <c r="A194" s="23" t="s">
        <v>14</v>
      </c>
      <c r="B194" s="70">
        <f>D194+F194+H194+J194+L194+N194+P194+R194+T194+V194+X194+Z194</f>
        <v>10210.9</v>
      </c>
      <c r="C194" s="70"/>
      <c r="D194" s="55">
        <v>222.84</v>
      </c>
      <c r="E194" s="55">
        <v>24.946</v>
      </c>
      <c r="F194" s="55">
        <v>833.321</v>
      </c>
      <c r="G194" s="55">
        <v>380.148</v>
      </c>
      <c r="H194" s="55">
        <v>911.89</v>
      </c>
      <c r="I194" s="55">
        <v>1001.101</v>
      </c>
      <c r="J194" s="55">
        <v>561.437</v>
      </c>
      <c r="K194" s="55">
        <v>584.497</v>
      </c>
      <c r="L194" s="55">
        <v>822.052</v>
      </c>
      <c r="M194" s="178">
        <v>233.72</v>
      </c>
      <c r="N194" s="55">
        <v>243.602</v>
      </c>
      <c r="O194" s="55"/>
      <c r="P194" s="55"/>
      <c r="Q194" s="55"/>
      <c r="R194" s="55">
        <v>566.713</v>
      </c>
      <c r="S194" s="55"/>
      <c r="T194" s="55">
        <v>2445.456</v>
      </c>
      <c r="U194" s="55"/>
      <c r="V194" s="55">
        <v>2672.842</v>
      </c>
      <c r="W194" s="55"/>
      <c r="X194" s="55">
        <v>67</v>
      </c>
      <c r="Y194" s="55"/>
      <c r="Z194" s="111">
        <v>863.747</v>
      </c>
      <c r="AA194" s="55">
        <v>0</v>
      </c>
      <c r="AB194" s="90">
        <f t="shared" si="30"/>
        <v>9347.153</v>
      </c>
    </row>
    <row r="195" spans="1:28" s="9" customFormat="1" ht="18.75">
      <c r="A195" s="23" t="s">
        <v>41</v>
      </c>
      <c r="B195" s="70">
        <f>D195+F195+H195+J195+L195+N195+P195+R195+T195+V195+X195+AA195</f>
        <v>3684</v>
      </c>
      <c r="C195" s="70"/>
      <c r="D195" s="55"/>
      <c r="E195" s="55"/>
      <c r="F195" s="55"/>
      <c r="G195" s="55"/>
      <c r="H195" s="55"/>
      <c r="I195" s="55"/>
      <c r="J195" s="55"/>
      <c r="K195" s="55"/>
      <c r="L195" s="55"/>
      <c r="M195" s="178"/>
      <c r="N195" s="55"/>
      <c r="O195" s="55"/>
      <c r="P195" s="55"/>
      <c r="Q195" s="55"/>
      <c r="R195" s="55"/>
      <c r="S195" s="55"/>
      <c r="T195" s="55">
        <v>3684</v>
      </c>
      <c r="U195" s="55"/>
      <c r="V195" s="55"/>
      <c r="W195" s="55"/>
      <c r="X195" s="55"/>
      <c r="Y195" s="55"/>
      <c r="Z195" s="111"/>
      <c r="AA195" s="55"/>
      <c r="AB195" s="90">
        <f t="shared" si="30"/>
        <v>3684</v>
      </c>
    </row>
    <row r="196" spans="1:28" s="9" customFormat="1" ht="37.5">
      <c r="A196" s="24" t="s">
        <v>32</v>
      </c>
      <c r="B196" s="69"/>
      <c r="C196" s="69"/>
      <c r="D196" s="52"/>
      <c r="E196" s="52"/>
      <c r="F196" s="52"/>
      <c r="G196" s="52"/>
      <c r="H196" s="52"/>
      <c r="I196" s="52"/>
      <c r="J196" s="52"/>
      <c r="K196" s="52"/>
      <c r="L196" s="52"/>
      <c r="M196" s="175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109"/>
      <c r="AA196" s="52"/>
      <c r="AB196" s="90">
        <f t="shared" si="30"/>
        <v>0</v>
      </c>
    </row>
    <row r="197" spans="1:28" s="9" customFormat="1" ht="18.75">
      <c r="A197" s="22" t="s">
        <v>16</v>
      </c>
      <c r="B197" s="69">
        <f>B198+B199+B200+B201</f>
        <v>50</v>
      </c>
      <c r="C197" s="69"/>
      <c r="D197" s="52">
        <f>D198+D199+D200</f>
        <v>0</v>
      </c>
      <c r="E197" s="52"/>
      <c r="F197" s="52">
        <f>F198+F199+F200</f>
        <v>0</v>
      </c>
      <c r="G197" s="52"/>
      <c r="H197" s="52">
        <f>H198+H199+H200</f>
        <v>0</v>
      </c>
      <c r="I197" s="52"/>
      <c r="J197" s="52">
        <f>J198+J199+J200</f>
        <v>0</v>
      </c>
      <c r="K197" s="52"/>
      <c r="L197" s="52">
        <f>L198+L199+L200</f>
        <v>0</v>
      </c>
      <c r="M197" s="175"/>
      <c r="N197" s="52">
        <f>N198+N199+N200</f>
        <v>0</v>
      </c>
      <c r="O197" s="52"/>
      <c r="P197" s="52">
        <f>P198+P199+P200</f>
        <v>0</v>
      </c>
      <c r="Q197" s="52"/>
      <c r="R197" s="52">
        <f>R198+R199+R200</f>
        <v>0</v>
      </c>
      <c r="S197" s="52"/>
      <c r="T197" s="52">
        <f>T198+T199+T200</f>
        <v>0</v>
      </c>
      <c r="U197" s="52"/>
      <c r="V197" s="52">
        <f>V198+V199+V200</f>
        <v>0</v>
      </c>
      <c r="W197" s="52"/>
      <c r="X197" s="52">
        <f>X198+X199+X200+X201</f>
        <v>50</v>
      </c>
      <c r="Y197" s="52">
        <f>Y198+Y199+Y200+Y201</f>
        <v>0</v>
      </c>
      <c r="Z197" s="109"/>
      <c r="AA197" s="52">
        <f>AA198+AA199+AA200</f>
        <v>0</v>
      </c>
      <c r="AB197" s="90">
        <f t="shared" si="30"/>
        <v>50</v>
      </c>
    </row>
    <row r="198" spans="1:28" s="9" customFormat="1" ht="18.75">
      <c r="A198" s="23" t="s">
        <v>15</v>
      </c>
      <c r="B198" s="70">
        <f>D198+F198+H198+J198+L198+N198+P198+R198+T198+V198+X198+AA198</f>
        <v>0</v>
      </c>
      <c r="C198" s="70"/>
      <c r="D198" s="55"/>
      <c r="E198" s="55"/>
      <c r="F198" s="55"/>
      <c r="G198" s="55"/>
      <c r="H198" s="55"/>
      <c r="I198" s="55"/>
      <c r="J198" s="55"/>
      <c r="K198" s="55"/>
      <c r="L198" s="55"/>
      <c r="M198" s="178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111"/>
      <c r="AA198" s="55"/>
      <c r="AB198" s="90">
        <f t="shared" si="30"/>
        <v>0</v>
      </c>
    </row>
    <row r="199" spans="1:28" s="9" customFormat="1" ht="18.75">
      <c r="A199" s="23" t="s">
        <v>13</v>
      </c>
      <c r="B199" s="70">
        <f>D199+F199+H199+J199+L199+N199+P199+R199+T199+V199+X199+AA199</f>
        <v>0</v>
      </c>
      <c r="C199" s="70"/>
      <c r="D199" s="55"/>
      <c r="E199" s="55"/>
      <c r="F199" s="55"/>
      <c r="G199" s="55"/>
      <c r="H199" s="55"/>
      <c r="I199" s="55"/>
      <c r="J199" s="55"/>
      <c r="K199" s="55"/>
      <c r="L199" s="55"/>
      <c r="M199" s="178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111"/>
      <c r="AA199" s="55"/>
      <c r="AB199" s="90">
        <f t="shared" si="30"/>
        <v>0</v>
      </c>
    </row>
    <row r="200" spans="1:28" s="9" customFormat="1" ht="18.75">
      <c r="A200" s="23" t="s">
        <v>14</v>
      </c>
      <c r="B200" s="70">
        <f>D200+F200+H200+J200+L200+N200+P200+R200+T200+V200+X200+Z200</f>
        <v>50</v>
      </c>
      <c r="C200" s="70"/>
      <c r="D200" s="55"/>
      <c r="E200" s="55"/>
      <c r="F200" s="55"/>
      <c r="G200" s="55"/>
      <c r="H200" s="55"/>
      <c r="I200" s="55"/>
      <c r="J200" s="55"/>
      <c r="K200" s="55"/>
      <c r="L200" s="55"/>
      <c r="M200" s="178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>
        <v>50</v>
      </c>
      <c r="Y200" s="55"/>
      <c r="Z200" s="111"/>
      <c r="AA200" s="55"/>
      <c r="AB200" s="90">
        <f aca="true" t="shared" si="42" ref="AB200:AB269">D200+F200+H200+J200+L200+N200+P200+R200+T200+V200+X200+AA200</f>
        <v>50</v>
      </c>
    </row>
    <row r="201" spans="1:28" s="9" customFormat="1" ht="18.75">
      <c r="A201" s="23" t="s">
        <v>41</v>
      </c>
      <c r="B201" s="70">
        <f>D201+F201+H201+J201+L201+N201+P201+R201+T201+V201+X201+AA201</f>
        <v>0</v>
      </c>
      <c r="C201" s="70"/>
      <c r="D201" s="55"/>
      <c r="E201" s="55"/>
      <c r="F201" s="55"/>
      <c r="G201" s="55"/>
      <c r="H201" s="55"/>
      <c r="I201" s="55"/>
      <c r="J201" s="55"/>
      <c r="K201" s="55"/>
      <c r="L201" s="55"/>
      <c r="M201" s="178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111"/>
      <c r="AA201" s="55"/>
      <c r="AB201" s="90">
        <f t="shared" si="42"/>
        <v>0</v>
      </c>
    </row>
    <row r="202" spans="1:28" s="9" customFormat="1" ht="75">
      <c r="A202" s="24" t="s">
        <v>33</v>
      </c>
      <c r="B202" s="69"/>
      <c r="C202" s="69"/>
      <c r="D202" s="52"/>
      <c r="E202" s="52"/>
      <c r="F202" s="52"/>
      <c r="G202" s="52"/>
      <c r="H202" s="52"/>
      <c r="I202" s="52"/>
      <c r="J202" s="52"/>
      <c r="K202" s="52"/>
      <c r="L202" s="52"/>
      <c r="M202" s="175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109"/>
      <c r="AA202" s="52"/>
      <c r="AB202" s="90">
        <f t="shared" si="42"/>
        <v>0</v>
      </c>
    </row>
    <row r="203" spans="1:28" s="17" customFormat="1" ht="18.75">
      <c r="A203" s="25" t="s">
        <v>16</v>
      </c>
      <c r="B203" s="71">
        <f>B205+B206+B207+B204</f>
        <v>136634.99799999996</v>
      </c>
      <c r="C203" s="71"/>
      <c r="D203" s="68">
        <f aca="true" t="shared" si="43" ref="D203:AA203">D204+D205+D206+D207</f>
        <v>8143.787</v>
      </c>
      <c r="E203" s="68">
        <f t="shared" si="43"/>
        <v>3048.804</v>
      </c>
      <c r="F203" s="68">
        <f t="shared" si="43"/>
        <v>9835.266</v>
      </c>
      <c r="G203" s="68">
        <f t="shared" si="43"/>
        <v>12827.101</v>
      </c>
      <c r="H203" s="68">
        <f t="shared" si="43"/>
        <v>8829.942</v>
      </c>
      <c r="I203" s="52">
        <f t="shared" si="43"/>
        <v>9581.166</v>
      </c>
      <c r="J203" s="68">
        <f t="shared" si="43"/>
        <v>15432.787</v>
      </c>
      <c r="K203" s="68">
        <f t="shared" si="43"/>
        <v>13911.175</v>
      </c>
      <c r="L203" s="68">
        <f t="shared" si="43"/>
        <v>12828.313</v>
      </c>
      <c r="M203" s="174">
        <f t="shared" si="43"/>
        <v>10017.18</v>
      </c>
      <c r="N203" s="68">
        <f t="shared" si="43"/>
        <v>14016.055</v>
      </c>
      <c r="O203" s="68">
        <f t="shared" si="43"/>
        <v>0</v>
      </c>
      <c r="P203" s="68">
        <f t="shared" si="43"/>
        <v>15839.17</v>
      </c>
      <c r="Q203" s="68">
        <f t="shared" si="43"/>
        <v>0</v>
      </c>
      <c r="R203" s="68">
        <f t="shared" si="43"/>
        <v>7034.476</v>
      </c>
      <c r="S203" s="68">
        <f t="shared" si="43"/>
        <v>0</v>
      </c>
      <c r="T203" s="68">
        <f t="shared" si="43"/>
        <v>8362.37</v>
      </c>
      <c r="U203" s="68">
        <f t="shared" si="43"/>
        <v>0</v>
      </c>
      <c r="V203" s="68">
        <f t="shared" si="43"/>
        <v>13771.503</v>
      </c>
      <c r="W203" s="68">
        <f t="shared" si="43"/>
        <v>0</v>
      </c>
      <c r="X203" s="68">
        <f t="shared" si="43"/>
        <v>8657.328</v>
      </c>
      <c r="Y203" s="68">
        <f t="shared" si="43"/>
        <v>0</v>
      </c>
      <c r="Z203" s="109">
        <f t="shared" si="43"/>
        <v>13884.001</v>
      </c>
      <c r="AA203" s="52">
        <f t="shared" si="43"/>
        <v>0</v>
      </c>
      <c r="AB203" s="90">
        <f t="shared" si="42"/>
        <v>122750.99699999997</v>
      </c>
    </row>
    <row r="204" spans="1:28" s="17" customFormat="1" ht="18.75">
      <c r="A204" s="23" t="s">
        <v>15</v>
      </c>
      <c r="B204" s="67">
        <f>D204+F204+H204+J204+L204+N204+P204+R204+T204+V204+X204+AA204</f>
        <v>0</v>
      </c>
      <c r="C204" s="67"/>
      <c r="D204" s="57"/>
      <c r="E204" s="57"/>
      <c r="F204" s="57"/>
      <c r="G204" s="57"/>
      <c r="H204" s="57"/>
      <c r="I204" s="55"/>
      <c r="J204" s="57"/>
      <c r="K204" s="57"/>
      <c r="L204" s="57"/>
      <c r="M204" s="176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111"/>
      <c r="AA204" s="55"/>
      <c r="AB204" s="90">
        <f t="shared" si="42"/>
        <v>0</v>
      </c>
    </row>
    <row r="205" spans="1:28" s="17" customFormat="1" ht="18.75">
      <c r="A205" s="26" t="s">
        <v>13</v>
      </c>
      <c r="B205" s="67">
        <f>D205+F205+H205+J205+L205+N205+P205+R205+T205+V205+X205+AA205</f>
        <v>0</v>
      </c>
      <c r="C205" s="67"/>
      <c r="D205" s="57"/>
      <c r="E205" s="57"/>
      <c r="F205" s="57"/>
      <c r="G205" s="57"/>
      <c r="H205" s="57"/>
      <c r="I205" s="55"/>
      <c r="J205" s="57"/>
      <c r="K205" s="57"/>
      <c r="L205" s="57"/>
      <c r="M205" s="176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111"/>
      <c r="AA205" s="55"/>
      <c r="AB205" s="90">
        <f t="shared" si="42"/>
        <v>0</v>
      </c>
    </row>
    <row r="206" spans="1:28" s="17" customFormat="1" ht="18.75">
      <c r="A206" s="26" t="s">
        <v>14</v>
      </c>
      <c r="B206" s="67">
        <f>D206+F206+H206+J206+L206+N206+P206+R206+T206+V206+X206+Z206</f>
        <v>136634.99799999996</v>
      </c>
      <c r="C206" s="67"/>
      <c r="D206" s="57">
        <v>8143.787</v>
      </c>
      <c r="E206" s="57">
        <v>3048.804</v>
      </c>
      <c r="F206" s="57">
        <v>9835.266</v>
      </c>
      <c r="G206" s="57">
        <v>12827.101</v>
      </c>
      <c r="H206" s="57">
        <v>8829.942</v>
      </c>
      <c r="I206" s="55">
        <v>9581.166</v>
      </c>
      <c r="J206" s="57">
        <v>15432.787</v>
      </c>
      <c r="K206" s="57">
        <v>13911.175</v>
      </c>
      <c r="L206" s="57">
        <v>12828.313</v>
      </c>
      <c r="M206" s="166">
        <v>10017.18</v>
      </c>
      <c r="N206" s="57">
        <v>14016.055</v>
      </c>
      <c r="O206" s="57"/>
      <c r="P206" s="57">
        <v>15839.17</v>
      </c>
      <c r="Q206" s="57"/>
      <c r="R206" s="57">
        <v>7034.476</v>
      </c>
      <c r="S206" s="57"/>
      <c r="T206" s="57">
        <v>8362.37</v>
      </c>
      <c r="U206" s="57"/>
      <c r="V206" s="57">
        <v>13771.503</v>
      </c>
      <c r="W206" s="57"/>
      <c r="X206" s="57">
        <v>8657.328</v>
      </c>
      <c r="Y206" s="57"/>
      <c r="Z206" s="111">
        <v>13884.001</v>
      </c>
      <c r="AA206" s="55">
        <v>0</v>
      </c>
      <c r="AB206" s="90">
        <f t="shared" si="42"/>
        <v>122750.99699999997</v>
      </c>
    </row>
    <row r="207" spans="1:28" s="17" customFormat="1" ht="18.75">
      <c r="A207" s="26" t="s">
        <v>41</v>
      </c>
      <c r="B207" s="67">
        <f>D207+F207+H207+J207+L207+N207+P207+R207+T207+V207+X207+AA207</f>
        <v>0</v>
      </c>
      <c r="C207" s="67"/>
      <c r="D207" s="57"/>
      <c r="E207" s="57"/>
      <c r="F207" s="57"/>
      <c r="G207" s="57"/>
      <c r="H207" s="57"/>
      <c r="I207" s="55"/>
      <c r="J207" s="57"/>
      <c r="K207" s="57"/>
      <c r="L207" s="57"/>
      <c r="M207" s="176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111"/>
      <c r="AA207" s="55"/>
      <c r="AB207" s="90">
        <f t="shared" si="42"/>
        <v>0</v>
      </c>
    </row>
    <row r="208" spans="1:28" s="17" customFormat="1" ht="82.5" customHeight="1">
      <c r="A208" s="21" t="s">
        <v>48</v>
      </c>
      <c r="B208" s="67"/>
      <c r="C208" s="67"/>
      <c r="D208" s="57"/>
      <c r="E208" s="57"/>
      <c r="F208" s="57"/>
      <c r="G208" s="57"/>
      <c r="H208" s="57"/>
      <c r="I208" s="55"/>
      <c r="J208" s="57"/>
      <c r="K208" s="57"/>
      <c r="L208" s="57"/>
      <c r="M208" s="176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111"/>
      <c r="AA208" s="55"/>
      <c r="AB208" s="90">
        <f t="shared" si="42"/>
        <v>0</v>
      </c>
    </row>
    <row r="209" spans="1:28" s="17" customFormat="1" ht="18.75">
      <c r="A209" s="22" t="s">
        <v>16</v>
      </c>
      <c r="B209" s="69">
        <f>B210+B211+B212+B213</f>
        <v>7782.9</v>
      </c>
      <c r="C209" s="69"/>
      <c r="D209" s="52">
        <f aca="true" t="shared" si="44" ref="D209:I209">D210+D211+D212+D213</f>
        <v>6299.3</v>
      </c>
      <c r="E209" s="52">
        <f t="shared" si="44"/>
        <v>6299.3</v>
      </c>
      <c r="F209" s="52">
        <f t="shared" si="44"/>
        <v>1483.6</v>
      </c>
      <c r="G209" s="52">
        <f t="shared" si="44"/>
        <v>0</v>
      </c>
      <c r="H209" s="52">
        <f t="shared" si="44"/>
        <v>0</v>
      </c>
      <c r="I209" s="52">
        <f t="shared" si="44"/>
        <v>1483.599</v>
      </c>
      <c r="J209" s="52">
        <f>J210+J211+J212</f>
        <v>0</v>
      </c>
      <c r="K209" s="52">
        <f>K210+K211+K212+K213</f>
        <v>0</v>
      </c>
      <c r="L209" s="52">
        <f>L210+L211+L212</f>
        <v>0</v>
      </c>
      <c r="M209" s="175"/>
      <c r="N209" s="52">
        <f>N210+N211+N212</f>
        <v>0</v>
      </c>
      <c r="O209" s="52"/>
      <c r="P209" s="52">
        <f>P210+P211+P212</f>
        <v>0</v>
      </c>
      <c r="Q209" s="52"/>
      <c r="R209" s="52">
        <f>R210+R211+R212</f>
        <v>0</v>
      </c>
      <c r="S209" s="52"/>
      <c r="T209" s="52">
        <f>T210+T211+T212</f>
        <v>0</v>
      </c>
      <c r="U209" s="52"/>
      <c r="V209" s="52">
        <f>V210+V211+V212</f>
        <v>0</v>
      </c>
      <c r="W209" s="52"/>
      <c r="X209" s="52">
        <f>X210+X211+X212</f>
        <v>0</v>
      </c>
      <c r="Y209" s="52"/>
      <c r="Z209" s="109"/>
      <c r="AA209" s="52">
        <f>AA210+AA211+AA212</f>
        <v>0</v>
      </c>
      <c r="AB209" s="90">
        <f t="shared" si="42"/>
        <v>7782.9</v>
      </c>
    </row>
    <row r="210" spans="1:28" s="17" customFormat="1" ht="18.75">
      <c r="A210" s="23" t="s">
        <v>15</v>
      </c>
      <c r="B210" s="70">
        <f>D210+F210+H210+J210+L210+N210+P210+R210+T210+V210+X210+AA210</f>
        <v>0</v>
      </c>
      <c r="C210" s="70"/>
      <c r="D210" s="55"/>
      <c r="E210" s="55"/>
      <c r="F210" s="55"/>
      <c r="G210" s="55"/>
      <c r="H210" s="55"/>
      <c r="I210" s="55"/>
      <c r="J210" s="55"/>
      <c r="K210" s="55"/>
      <c r="L210" s="55"/>
      <c r="M210" s="178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111"/>
      <c r="AA210" s="55"/>
      <c r="AB210" s="90">
        <f t="shared" si="42"/>
        <v>0</v>
      </c>
    </row>
    <row r="211" spans="1:28" s="17" customFormat="1" ht="18.75">
      <c r="A211" s="23" t="s">
        <v>13</v>
      </c>
      <c r="B211" s="70">
        <f>D211+F211+H211+J211+L211+N211+P211+R211+T211+V211+X211+AA211</f>
        <v>0</v>
      </c>
      <c r="C211" s="70"/>
      <c r="D211" s="55"/>
      <c r="E211" s="55"/>
      <c r="F211" s="55"/>
      <c r="G211" s="55"/>
      <c r="H211" s="55"/>
      <c r="I211" s="55"/>
      <c r="J211" s="55"/>
      <c r="K211" s="55"/>
      <c r="L211" s="55"/>
      <c r="M211" s="178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111"/>
      <c r="AA211" s="55"/>
      <c r="AB211" s="90">
        <f t="shared" si="42"/>
        <v>0</v>
      </c>
    </row>
    <row r="212" spans="1:28" s="17" customFormat="1" ht="18.75">
      <c r="A212" s="23" t="s">
        <v>14</v>
      </c>
      <c r="B212" s="70">
        <f>D212+F212+H212+J212+L212+N212+P212+R212+T212+V212+X212+Z212</f>
        <v>7782.9</v>
      </c>
      <c r="C212" s="70"/>
      <c r="D212" s="55">
        <v>6299.3</v>
      </c>
      <c r="E212" s="55">
        <v>6299.3</v>
      </c>
      <c r="F212" s="55">
        <v>1483.6</v>
      </c>
      <c r="G212" s="55">
        <v>0</v>
      </c>
      <c r="H212" s="55">
        <v>0</v>
      </c>
      <c r="I212" s="55">
        <v>1483.599</v>
      </c>
      <c r="J212" s="55">
        <v>0</v>
      </c>
      <c r="K212" s="55">
        <v>0</v>
      </c>
      <c r="L212" s="55"/>
      <c r="M212" s="178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111"/>
      <c r="AA212" s="55"/>
      <c r="AB212" s="90">
        <f t="shared" si="42"/>
        <v>7782.9</v>
      </c>
    </row>
    <row r="213" spans="1:28" s="17" customFormat="1" ht="18.75">
      <c r="A213" s="23" t="s">
        <v>41</v>
      </c>
      <c r="B213" s="70">
        <f>D213+F213+H213+J213+L213+N213+P213+R213+T213+V213+X213+AA213</f>
        <v>0</v>
      </c>
      <c r="C213" s="70"/>
      <c r="D213" s="55"/>
      <c r="E213" s="55"/>
      <c r="F213" s="55"/>
      <c r="G213" s="55"/>
      <c r="H213" s="55"/>
      <c r="I213" s="55"/>
      <c r="J213" s="55"/>
      <c r="K213" s="55"/>
      <c r="L213" s="55"/>
      <c r="M213" s="178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111"/>
      <c r="AA213" s="55"/>
      <c r="AB213" s="90">
        <f t="shared" si="42"/>
        <v>0</v>
      </c>
    </row>
    <row r="214" spans="1:28" s="17" customFormat="1" ht="75">
      <c r="A214" s="21" t="s">
        <v>49</v>
      </c>
      <c r="B214" s="67"/>
      <c r="C214" s="67"/>
      <c r="D214" s="57"/>
      <c r="E214" s="57"/>
      <c r="F214" s="57"/>
      <c r="G214" s="57"/>
      <c r="H214" s="57"/>
      <c r="I214" s="55"/>
      <c r="J214" s="57"/>
      <c r="K214" s="57"/>
      <c r="L214" s="57"/>
      <c r="M214" s="176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111"/>
      <c r="AA214" s="55"/>
      <c r="AB214" s="90"/>
    </row>
    <row r="215" spans="1:28" s="17" customFormat="1" ht="18.75">
      <c r="A215" s="22" t="s">
        <v>16</v>
      </c>
      <c r="B215" s="69">
        <f>B216+B217+B218+B219</f>
        <v>122.5</v>
      </c>
      <c r="C215" s="69"/>
      <c r="D215" s="52">
        <f>D216+D217+D218</f>
        <v>0</v>
      </c>
      <c r="E215" s="52"/>
      <c r="F215" s="52">
        <f>F216+F217+F218</f>
        <v>0</v>
      </c>
      <c r="G215" s="52"/>
      <c r="H215" s="52">
        <f>H216+H217+H218+H219</f>
        <v>122.5</v>
      </c>
      <c r="I215" s="52">
        <f>I216+I217+I218+I219</f>
        <v>0</v>
      </c>
      <c r="J215" s="52">
        <f>J216+J217+J218</f>
        <v>0</v>
      </c>
      <c r="K215" s="52">
        <f>K216+K217+K218+K219</f>
        <v>0</v>
      </c>
      <c r="L215" s="52">
        <f>L216+L217+L218</f>
        <v>0</v>
      </c>
      <c r="M215" s="175"/>
      <c r="N215" s="52">
        <f>N216+N217+N218</f>
        <v>0</v>
      </c>
      <c r="O215" s="52"/>
      <c r="P215" s="52">
        <f>P216+P217+P218</f>
        <v>0</v>
      </c>
      <c r="Q215" s="52"/>
      <c r="R215" s="52">
        <f>R216+R217+R218</f>
        <v>0</v>
      </c>
      <c r="S215" s="52"/>
      <c r="T215" s="52">
        <f>T216+T217+T218</f>
        <v>0</v>
      </c>
      <c r="U215" s="52"/>
      <c r="V215" s="52">
        <f>V216+V217+V218</f>
        <v>0</v>
      </c>
      <c r="W215" s="52"/>
      <c r="X215" s="52">
        <f>X216+X217+X218</f>
        <v>0</v>
      </c>
      <c r="Y215" s="52"/>
      <c r="Z215" s="109"/>
      <c r="AA215" s="52">
        <f>AA216+AA217+AA218</f>
        <v>0</v>
      </c>
      <c r="AB215" s="90"/>
    </row>
    <row r="216" spans="1:28" s="17" customFormat="1" ht="18.75">
      <c r="A216" s="23" t="s">
        <v>15</v>
      </c>
      <c r="B216" s="70">
        <f>D216+F216+H216+J216+L216+N216+P216+R216+T216+V216+X216+AA216</f>
        <v>0</v>
      </c>
      <c r="C216" s="70"/>
      <c r="D216" s="55"/>
      <c r="E216" s="55"/>
      <c r="F216" s="55"/>
      <c r="G216" s="55"/>
      <c r="H216" s="55"/>
      <c r="I216" s="55"/>
      <c r="J216" s="55"/>
      <c r="K216" s="55"/>
      <c r="L216" s="55"/>
      <c r="M216" s="178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111"/>
      <c r="AA216" s="55"/>
      <c r="AB216" s="90"/>
    </row>
    <row r="217" spans="1:28" s="17" customFormat="1" ht="18.75">
      <c r="A217" s="23" t="s">
        <v>13</v>
      </c>
      <c r="B217" s="70">
        <f>D217+F217+H217+J217+L217+N217+P217+R217+T217+V217+X217+AA217</f>
        <v>0</v>
      </c>
      <c r="C217" s="70"/>
      <c r="D217" s="55"/>
      <c r="E217" s="55"/>
      <c r="F217" s="55"/>
      <c r="G217" s="55"/>
      <c r="H217" s="55"/>
      <c r="I217" s="55">
        <v>0</v>
      </c>
      <c r="J217" s="55"/>
      <c r="K217" s="55"/>
      <c r="L217" s="55"/>
      <c r="M217" s="178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111"/>
      <c r="AA217" s="55"/>
      <c r="AB217" s="90"/>
    </row>
    <row r="218" spans="1:28" s="17" customFormat="1" ht="18.75">
      <c r="A218" s="23" t="s">
        <v>14</v>
      </c>
      <c r="B218" s="70">
        <f>D218+F218+H218+J218+L218+N218+P218+R218+T218+V218+X218+Z218</f>
        <v>122.5</v>
      </c>
      <c r="C218" s="70"/>
      <c r="D218" s="55"/>
      <c r="E218" s="55"/>
      <c r="F218" s="55"/>
      <c r="G218" s="55"/>
      <c r="H218" s="55">
        <v>122.5</v>
      </c>
      <c r="I218" s="55">
        <v>0</v>
      </c>
      <c r="J218" s="55">
        <v>0</v>
      </c>
      <c r="K218" s="55">
        <v>0</v>
      </c>
      <c r="L218" s="55"/>
      <c r="M218" s="178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111"/>
      <c r="AA218" s="55"/>
      <c r="AB218" s="90"/>
    </row>
    <row r="219" spans="1:28" s="17" customFormat="1" ht="18.75">
      <c r="A219" s="23" t="s">
        <v>41</v>
      </c>
      <c r="B219" s="70">
        <f>D219+F219+H219+J219+L219+N219+P219+R219+T219+V219+X219+AA219</f>
        <v>0</v>
      </c>
      <c r="C219" s="70"/>
      <c r="D219" s="55"/>
      <c r="E219" s="55"/>
      <c r="F219" s="55"/>
      <c r="G219" s="55"/>
      <c r="H219" s="55"/>
      <c r="I219" s="55">
        <v>0</v>
      </c>
      <c r="J219" s="55"/>
      <c r="K219" s="55"/>
      <c r="L219" s="55"/>
      <c r="M219" s="178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111"/>
      <c r="AA219" s="55"/>
      <c r="AB219" s="90"/>
    </row>
    <row r="220" spans="1:28" s="45" customFormat="1" ht="18.75" customHeight="1">
      <c r="A220" s="151" t="s">
        <v>34</v>
      </c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  <c r="AA220" s="153"/>
      <c r="AB220" s="90">
        <f t="shared" si="42"/>
        <v>0</v>
      </c>
    </row>
    <row r="221" spans="1:28" s="45" customFormat="1" ht="18.75" customHeight="1">
      <c r="A221" s="151" t="s">
        <v>50</v>
      </c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  <c r="AA221" s="153"/>
      <c r="AB221" s="90">
        <f t="shared" si="42"/>
        <v>0</v>
      </c>
    </row>
    <row r="222" spans="1:28" s="9" customFormat="1" ht="69" customHeight="1">
      <c r="A222" s="43" t="s">
        <v>53</v>
      </c>
      <c r="B222" s="39"/>
      <c r="C222" s="39"/>
      <c r="D222" s="40"/>
      <c r="E222" s="40"/>
      <c r="F222" s="40"/>
      <c r="G222" s="40"/>
      <c r="H222" s="40"/>
      <c r="I222" s="105"/>
      <c r="J222" s="40"/>
      <c r="K222" s="40"/>
      <c r="L222" s="40"/>
      <c r="M222" s="184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120"/>
      <c r="AA222" s="105"/>
      <c r="AB222" s="90">
        <f t="shared" si="42"/>
        <v>0</v>
      </c>
    </row>
    <row r="223" spans="1:28" s="17" customFormat="1" ht="18.75">
      <c r="A223" s="42" t="s">
        <v>16</v>
      </c>
      <c r="B223" s="61">
        <f>B224+B225+B226+B227</f>
        <v>18655.9</v>
      </c>
      <c r="C223" s="61"/>
      <c r="D223" s="61">
        <f aca="true" t="shared" si="45" ref="D223:AA223">D224+D225+D226+D227</f>
        <v>2204.6440000000002</v>
      </c>
      <c r="E223" s="61">
        <f t="shared" si="45"/>
        <v>1680.457</v>
      </c>
      <c r="F223" s="61">
        <f t="shared" si="45"/>
        <v>1402.466</v>
      </c>
      <c r="G223" s="61">
        <f t="shared" si="45"/>
        <v>1340.855</v>
      </c>
      <c r="H223" s="61">
        <f t="shared" si="45"/>
        <v>867.897</v>
      </c>
      <c r="I223" s="52">
        <f t="shared" si="45"/>
        <v>519.538</v>
      </c>
      <c r="J223" s="61">
        <f t="shared" si="45"/>
        <v>1674.067</v>
      </c>
      <c r="K223" s="61">
        <f t="shared" si="45"/>
        <v>1057.679</v>
      </c>
      <c r="L223" s="61">
        <f t="shared" si="45"/>
        <v>1488.874</v>
      </c>
      <c r="M223" s="173">
        <f t="shared" si="45"/>
        <v>1149.87</v>
      </c>
      <c r="N223" s="61">
        <f t="shared" si="45"/>
        <v>1359.4189999999999</v>
      </c>
      <c r="O223" s="61">
        <f t="shared" si="45"/>
        <v>0</v>
      </c>
      <c r="P223" s="61">
        <f t="shared" si="45"/>
        <v>1788.077</v>
      </c>
      <c r="Q223" s="61">
        <f t="shared" si="45"/>
        <v>0</v>
      </c>
      <c r="R223" s="61">
        <f t="shared" si="45"/>
        <v>1488.876</v>
      </c>
      <c r="S223" s="61">
        <f t="shared" si="45"/>
        <v>0</v>
      </c>
      <c r="T223" s="61">
        <f t="shared" si="45"/>
        <v>1359.4189999999999</v>
      </c>
      <c r="U223" s="61">
        <f t="shared" si="45"/>
        <v>0</v>
      </c>
      <c r="V223" s="61">
        <f t="shared" si="45"/>
        <v>1618.748</v>
      </c>
      <c r="W223" s="61">
        <f t="shared" si="45"/>
        <v>0</v>
      </c>
      <c r="X223" s="61">
        <f t="shared" si="45"/>
        <v>1437.7359999999999</v>
      </c>
      <c r="Y223" s="61">
        <f t="shared" si="45"/>
        <v>0</v>
      </c>
      <c r="Z223" s="109">
        <f t="shared" si="45"/>
        <v>1965.677</v>
      </c>
      <c r="AA223" s="52">
        <f t="shared" si="45"/>
        <v>0</v>
      </c>
      <c r="AB223" s="90">
        <f t="shared" si="42"/>
        <v>16690.222999999998</v>
      </c>
    </row>
    <row r="224" spans="1:28" s="17" customFormat="1" ht="18.75">
      <c r="A224" s="41" t="s">
        <v>15</v>
      </c>
      <c r="B224" s="66">
        <f aca="true" t="shared" si="46" ref="B224:AA224">B230+B236</f>
        <v>0</v>
      </c>
      <c r="C224" s="66"/>
      <c r="D224" s="66">
        <f t="shared" si="46"/>
        <v>0</v>
      </c>
      <c r="E224" s="66"/>
      <c r="F224" s="66">
        <f t="shared" si="46"/>
        <v>0</v>
      </c>
      <c r="G224" s="66"/>
      <c r="H224" s="66">
        <f t="shared" si="46"/>
        <v>0</v>
      </c>
      <c r="I224" s="70"/>
      <c r="J224" s="66">
        <f t="shared" si="46"/>
        <v>0</v>
      </c>
      <c r="K224" s="66"/>
      <c r="L224" s="66">
        <f t="shared" si="46"/>
        <v>0</v>
      </c>
      <c r="M224" s="160"/>
      <c r="N224" s="66">
        <f t="shared" si="46"/>
        <v>0</v>
      </c>
      <c r="O224" s="66"/>
      <c r="P224" s="66">
        <f t="shared" si="46"/>
        <v>0</v>
      </c>
      <c r="Q224" s="66"/>
      <c r="R224" s="66">
        <f t="shared" si="46"/>
        <v>0</v>
      </c>
      <c r="S224" s="66"/>
      <c r="T224" s="66">
        <f t="shared" si="46"/>
        <v>0</v>
      </c>
      <c r="U224" s="66"/>
      <c r="V224" s="66">
        <f t="shared" si="46"/>
        <v>0</v>
      </c>
      <c r="W224" s="66"/>
      <c r="X224" s="66">
        <f t="shared" si="46"/>
        <v>0</v>
      </c>
      <c r="Y224" s="66"/>
      <c r="Z224" s="110"/>
      <c r="AA224" s="70">
        <f t="shared" si="46"/>
        <v>0</v>
      </c>
      <c r="AB224" s="90">
        <f t="shared" si="42"/>
        <v>0</v>
      </c>
    </row>
    <row r="225" spans="1:28" s="17" customFormat="1" ht="18.75">
      <c r="A225" s="41" t="s">
        <v>13</v>
      </c>
      <c r="B225" s="66">
        <f aca="true" t="shared" si="47" ref="B225:AA225">B231+B237</f>
        <v>0</v>
      </c>
      <c r="C225" s="66"/>
      <c r="D225" s="66">
        <f t="shared" si="47"/>
        <v>0</v>
      </c>
      <c r="E225" s="66"/>
      <c r="F225" s="66">
        <f t="shared" si="47"/>
        <v>0</v>
      </c>
      <c r="G225" s="66"/>
      <c r="H225" s="66">
        <f t="shared" si="47"/>
        <v>0</v>
      </c>
      <c r="I225" s="70"/>
      <c r="J225" s="66">
        <f t="shared" si="47"/>
        <v>0</v>
      </c>
      <c r="K225" s="66"/>
      <c r="L225" s="66">
        <f t="shared" si="47"/>
        <v>0</v>
      </c>
      <c r="M225" s="160"/>
      <c r="N225" s="66">
        <f t="shared" si="47"/>
        <v>0</v>
      </c>
      <c r="O225" s="66"/>
      <c r="P225" s="66">
        <f t="shared" si="47"/>
        <v>0</v>
      </c>
      <c r="Q225" s="66"/>
      <c r="R225" s="66">
        <f t="shared" si="47"/>
        <v>0</v>
      </c>
      <c r="S225" s="66"/>
      <c r="T225" s="66">
        <f t="shared" si="47"/>
        <v>0</v>
      </c>
      <c r="U225" s="66"/>
      <c r="V225" s="66">
        <f t="shared" si="47"/>
        <v>0</v>
      </c>
      <c r="W225" s="66"/>
      <c r="X225" s="66">
        <f t="shared" si="47"/>
        <v>0</v>
      </c>
      <c r="Y225" s="66"/>
      <c r="Z225" s="110"/>
      <c r="AA225" s="70">
        <f t="shared" si="47"/>
        <v>0</v>
      </c>
      <c r="AB225" s="90">
        <f t="shared" si="42"/>
        <v>0</v>
      </c>
    </row>
    <row r="226" spans="1:28" s="17" customFormat="1" ht="18.75">
      <c r="A226" s="41" t="s">
        <v>14</v>
      </c>
      <c r="B226" s="66">
        <f>B232+B238</f>
        <v>18655.9</v>
      </c>
      <c r="C226" s="66"/>
      <c r="D226" s="66">
        <f aca="true" t="shared" si="48" ref="D226:AA226">D232+D238</f>
        <v>2204.6440000000002</v>
      </c>
      <c r="E226" s="66">
        <f t="shared" si="48"/>
        <v>1680.457</v>
      </c>
      <c r="F226" s="66">
        <f t="shared" si="48"/>
        <v>1402.466</v>
      </c>
      <c r="G226" s="66">
        <f t="shared" si="48"/>
        <v>1340.855</v>
      </c>
      <c r="H226" s="66">
        <f t="shared" si="48"/>
        <v>867.897</v>
      </c>
      <c r="I226" s="70">
        <f t="shared" si="48"/>
        <v>519.538</v>
      </c>
      <c r="J226" s="66">
        <f t="shared" si="48"/>
        <v>1674.067</v>
      </c>
      <c r="K226" s="66">
        <f t="shared" si="48"/>
        <v>1057.679</v>
      </c>
      <c r="L226" s="66">
        <f t="shared" si="48"/>
        <v>1488.874</v>
      </c>
      <c r="M226" s="160">
        <f t="shared" si="48"/>
        <v>1149.87</v>
      </c>
      <c r="N226" s="66">
        <f t="shared" si="48"/>
        <v>1359.4189999999999</v>
      </c>
      <c r="O226" s="66">
        <f t="shared" si="48"/>
        <v>0</v>
      </c>
      <c r="P226" s="66">
        <f t="shared" si="48"/>
        <v>1788.077</v>
      </c>
      <c r="Q226" s="66">
        <f t="shared" si="48"/>
        <v>0</v>
      </c>
      <c r="R226" s="66">
        <f t="shared" si="48"/>
        <v>1488.876</v>
      </c>
      <c r="S226" s="66">
        <f t="shared" si="48"/>
        <v>0</v>
      </c>
      <c r="T226" s="66">
        <f t="shared" si="48"/>
        <v>1359.4189999999999</v>
      </c>
      <c r="U226" s="66">
        <f t="shared" si="48"/>
        <v>0</v>
      </c>
      <c r="V226" s="66">
        <f t="shared" si="48"/>
        <v>1618.748</v>
      </c>
      <c r="W226" s="66">
        <f t="shared" si="48"/>
        <v>0</v>
      </c>
      <c r="X226" s="66">
        <f t="shared" si="48"/>
        <v>1437.7359999999999</v>
      </c>
      <c r="Y226" s="66">
        <f t="shared" si="48"/>
        <v>0</v>
      </c>
      <c r="Z226" s="110">
        <f t="shared" si="48"/>
        <v>1965.677</v>
      </c>
      <c r="AA226" s="70">
        <f t="shared" si="48"/>
        <v>0</v>
      </c>
      <c r="AB226" s="90">
        <f t="shared" si="42"/>
        <v>16690.222999999998</v>
      </c>
    </row>
    <row r="227" spans="1:28" s="17" customFormat="1" ht="18.75">
      <c r="A227" s="41" t="s">
        <v>41</v>
      </c>
      <c r="B227" s="66">
        <f aca="true" t="shared" si="49" ref="B227:AA227">B233+B239</f>
        <v>0</v>
      </c>
      <c r="C227" s="66"/>
      <c r="D227" s="66">
        <f t="shared" si="49"/>
        <v>0</v>
      </c>
      <c r="E227" s="66"/>
      <c r="F227" s="66">
        <f t="shared" si="49"/>
        <v>0</v>
      </c>
      <c r="G227" s="66"/>
      <c r="H227" s="66">
        <f t="shared" si="49"/>
        <v>0</v>
      </c>
      <c r="I227" s="70"/>
      <c r="J227" s="66">
        <f t="shared" si="49"/>
        <v>0</v>
      </c>
      <c r="K227" s="66"/>
      <c r="L227" s="66">
        <f t="shared" si="49"/>
        <v>0</v>
      </c>
      <c r="M227" s="160"/>
      <c r="N227" s="66">
        <f t="shared" si="49"/>
        <v>0</v>
      </c>
      <c r="O227" s="66"/>
      <c r="P227" s="66">
        <f t="shared" si="49"/>
        <v>0</v>
      </c>
      <c r="Q227" s="66"/>
      <c r="R227" s="66">
        <f t="shared" si="49"/>
        <v>0</v>
      </c>
      <c r="S227" s="66"/>
      <c r="T227" s="66">
        <f t="shared" si="49"/>
        <v>0</v>
      </c>
      <c r="U227" s="66"/>
      <c r="V227" s="66">
        <f t="shared" si="49"/>
        <v>0</v>
      </c>
      <c r="W227" s="66"/>
      <c r="X227" s="66">
        <f t="shared" si="49"/>
        <v>0</v>
      </c>
      <c r="Y227" s="66"/>
      <c r="Z227" s="110"/>
      <c r="AA227" s="70">
        <f t="shared" si="49"/>
        <v>0</v>
      </c>
      <c r="AB227" s="90">
        <f t="shared" si="42"/>
        <v>0</v>
      </c>
    </row>
    <row r="228" spans="1:28" s="17" customFormat="1" ht="75.75" customHeight="1">
      <c r="A228" s="24" t="s">
        <v>35</v>
      </c>
      <c r="B228" s="69"/>
      <c r="C228" s="69"/>
      <c r="D228" s="52"/>
      <c r="E228" s="52"/>
      <c r="F228" s="52"/>
      <c r="G228" s="52"/>
      <c r="H228" s="52"/>
      <c r="I228" s="52"/>
      <c r="J228" s="52"/>
      <c r="K228" s="52"/>
      <c r="L228" s="52"/>
      <c r="M228" s="175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109"/>
      <c r="AA228" s="52"/>
      <c r="AB228" s="90">
        <f t="shared" si="42"/>
        <v>0</v>
      </c>
    </row>
    <row r="229" spans="1:28" s="9" customFormat="1" ht="18.75">
      <c r="A229" s="22" t="s">
        <v>16</v>
      </c>
      <c r="B229" s="69">
        <f>B230+B231+B232+B233</f>
        <v>12193</v>
      </c>
      <c r="C229" s="69"/>
      <c r="D229" s="52">
        <f aca="true" t="shared" si="50" ref="D229:AA229">D230+D231+D232+D233</f>
        <v>1440.135</v>
      </c>
      <c r="E229" s="52">
        <f t="shared" si="50"/>
        <v>1074.121</v>
      </c>
      <c r="F229" s="52">
        <f t="shared" si="50"/>
        <v>907.499</v>
      </c>
      <c r="G229" s="52">
        <f t="shared" si="50"/>
        <v>838.023</v>
      </c>
      <c r="H229" s="52">
        <f t="shared" si="50"/>
        <v>582.085</v>
      </c>
      <c r="I229" s="52">
        <f t="shared" si="50"/>
        <v>354.798</v>
      </c>
      <c r="J229" s="52">
        <f t="shared" si="50"/>
        <v>1078.474</v>
      </c>
      <c r="K229" s="52">
        <f t="shared" si="50"/>
        <v>671.959</v>
      </c>
      <c r="L229" s="52">
        <f t="shared" si="50"/>
        <v>969.054</v>
      </c>
      <c r="M229" s="175">
        <f t="shared" si="50"/>
        <v>745.06</v>
      </c>
      <c r="N229" s="52">
        <f t="shared" si="50"/>
        <v>890.736</v>
      </c>
      <c r="O229" s="52">
        <f t="shared" si="50"/>
        <v>0</v>
      </c>
      <c r="P229" s="52">
        <f t="shared" si="50"/>
        <v>1150.068</v>
      </c>
      <c r="Q229" s="52">
        <f t="shared" si="50"/>
        <v>0</v>
      </c>
      <c r="R229" s="52">
        <f t="shared" si="50"/>
        <v>969.055</v>
      </c>
      <c r="S229" s="52">
        <f t="shared" si="50"/>
        <v>0</v>
      </c>
      <c r="T229" s="52">
        <f t="shared" si="50"/>
        <v>890.736</v>
      </c>
      <c r="U229" s="52">
        <f t="shared" si="50"/>
        <v>0</v>
      </c>
      <c r="V229" s="52">
        <f t="shared" si="50"/>
        <v>1150.065</v>
      </c>
      <c r="W229" s="52">
        <f t="shared" si="50"/>
        <v>0</v>
      </c>
      <c r="X229" s="52">
        <f t="shared" si="50"/>
        <v>969.053</v>
      </c>
      <c r="Y229" s="52">
        <f t="shared" si="50"/>
        <v>0</v>
      </c>
      <c r="Z229" s="109">
        <f t="shared" si="50"/>
        <v>1196.04</v>
      </c>
      <c r="AA229" s="52">
        <f t="shared" si="50"/>
        <v>0</v>
      </c>
      <c r="AB229" s="90">
        <f t="shared" si="42"/>
        <v>10996.960000000001</v>
      </c>
    </row>
    <row r="230" spans="1:28" s="9" customFormat="1" ht="18.75">
      <c r="A230" s="23" t="s">
        <v>15</v>
      </c>
      <c r="B230" s="70">
        <f>D230+F230+H230+J230+L230+N230+P230+R230+T230+V230+X230+AA230</f>
        <v>0</v>
      </c>
      <c r="C230" s="70"/>
      <c r="D230" s="55"/>
      <c r="E230" s="55"/>
      <c r="F230" s="55"/>
      <c r="G230" s="55"/>
      <c r="H230" s="55"/>
      <c r="I230" s="55"/>
      <c r="J230" s="55"/>
      <c r="K230" s="55"/>
      <c r="L230" s="55"/>
      <c r="M230" s="178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111"/>
      <c r="AA230" s="55"/>
      <c r="AB230" s="90">
        <f t="shared" si="42"/>
        <v>0</v>
      </c>
    </row>
    <row r="231" spans="1:28" s="9" customFormat="1" ht="18.75">
      <c r="A231" s="26" t="s">
        <v>13</v>
      </c>
      <c r="B231" s="70">
        <f>D231+F231+H231+J231+L231+N231+P231+R231+T231+V231+X231+AA231</f>
        <v>0</v>
      </c>
      <c r="C231" s="70"/>
      <c r="D231" s="55"/>
      <c r="E231" s="55"/>
      <c r="F231" s="55"/>
      <c r="G231" s="55"/>
      <c r="H231" s="55"/>
      <c r="I231" s="55"/>
      <c r="J231" s="55"/>
      <c r="K231" s="55"/>
      <c r="L231" s="55"/>
      <c r="M231" s="178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111"/>
      <c r="AA231" s="55"/>
      <c r="AB231" s="90">
        <f t="shared" si="42"/>
        <v>0</v>
      </c>
    </row>
    <row r="232" spans="1:28" s="9" customFormat="1" ht="18.75">
      <c r="A232" s="23" t="s">
        <v>14</v>
      </c>
      <c r="B232" s="70">
        <f>D232+F232+H232+J232+L232+N232+P232+R232+T232+V232+X232+Z232</f>
        <v>12193</v>
      </c>
      <c r="C232" s="70"/>
      <c r="D232" s="55">
        <v>1440.135</v>
      </c>
      <c r="E232" s="55">
        <v>1074.121</v>
      </c>
      <c r="F232" s="55">
        <v>907.499</v>
      </c>
      <c r="G232" s="55">
        <v>838.023</v>
      </c>
      <c r="H232" s="55">
        <v>582.085</v>
      </c>
      <c r="I232" s="55">
        <v>354.798</v>
      </c>
      <c r="J232" s="55">
        <v>1078.474</v>
      </c>
      <c r="K232" s="55">
        <v>671.959</v>
      </c>
      <c r="L232" s="55">
        <v>969.054</v>
      </c>
      <c r="M232" s="178">
        <v>745.06</v>
      </c>
      <c r="N232" s="55">
        <v>890.736</v>
      </c>
      <c r="O232" s="55"/>
      <c r="P232" s="55">
        <v>1150.068</v>
      </c>
      <c r="Q232" s="55"/>
      <c r="R232" s="55">
        <v>969.055</v>
      </c>
      <c r="S232" s="55"/>
      <c r="T232" s="55">
        <v>890.736</v>
      </c>
      <c r="U232" s="55"/>
      <c r="V232" s="55">
        <v>1150.065</v>
      </c>
      <c r="W232" s="55"/>
      <c r="X232" s="55">
        <v>969.053</v>
      </c>
      <c r="Y232" s="55"/>
      <c r="Z232" s="111">
        <v>1196.04</v>
      </c>
      <c r="AA232" s="55">
        <v>0</v>
      </c>
      <c r="AB232" s="90">
        <f>D232+F232+H232+J232+L232+N232+P232+R232+T232+V232+X232+AA232</f>
        <v>10996.960000000001</v>
      </c>
    </row>
    <row r="233" spans="1:28" s="9" customFormat="1" ht="18.75">
      <c r="A233" s="23" t="s">
        <v>41</v>
      </c>
      <c r="B233" s="70">
        <f>D233+F233+H233+J233+L233+N233+P233+R233+T233+V233+X233+AA233</f>
        <v>0</v>
      </c>
      <c r="C233" s="70"/>
      <c r="D233" s="55"/>
      <c r="E233" s="55"/>
      <c r="F233" s="55"/>
      <c r="G233" s="55"/>
      <c r="H233" s="55"/>
      <c r="I233" s="55"/>
      <c r="J233" s="55"/>
      <c r="K233" s="55"/>
      <c r="L233" s="55"/>
      <c r="M233" s="178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111"/>
      <c r="AA233" s="55"/>
      <c r="AB233" s="90">
        <f t="shared" si="42"/>
        <v>0</v>
      </c>
    </row>
    <row r="234" spans="1:28" s="9" customFormat="1" ht="57.75" customHeight="1">
      <c r="A234" s="24" t="s">
        <v>21</v>
      </c>
      <c r="B234" s="69"/>
      <c r="C234" s="69"/>
      <c r="D234" s="52"/>
      <c r="E234" s="52"/>
      <c r="F234" s="52"/>
      <c r="G234" s="52"/>
      <c r="H234" s="52"/>
      <c r="I234" s="52"/>
      <c r="J234" s="52"/>
      <c r="K234" s="52"/>
      <c r="L234" s="52"/>
      <c r="M234" s="175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109"/>
      <c r="AA234" s="52"/>
      <c r="AB234" s="90">
        <f t="shared" si="42"/>
        <v>0</v>
      </c>
    </row>
    <row r="235" spans="1:28" s="9" customFormat="1" ht="18.75">
      <c r="A235" s="22" t="s">
        <v>16</v>
      </c>
      <c r="B235" s="69">
        <f>B236+B237+B238+B239</f>
        <v>6462.9</v>
      </c>
      <c r="C235" s="69"/>
      <c r="D235" s="52">
        <f aca="true" t="shared" si="51" ref="D235:I235">D236+D237+D238+D239</f>
        <v>764.509</v>
      </c>
      <c r="E235" s="52">
        <f t="shared" si="51"/>
        <v>606.336</v>
      </c>
      <c r="F235" s="52">
        <f t="shared" si="51"/>
        <v>494.967</v>
      </c>
      <c r="G235" s="52">
        <f t="shared" si="51"/>
        <v>502.832</v>
      </c>
      <c r="H235" s="52">
        <f t="shared" si="51"/>
        <v>285.812</v>
      </c>
      <c r="I235" s="52">
        <f t="shared" si="51"/>
        <v>164.74</v>
      </c>
      <c r="J235" s="52">
        <f>J238+J236+J237+J239</f>
        <v>595.593</v>
      </c>
      <c r="K235" s="52">
        <f aca="true" t="shared" si="52" ref="K235:W235">K236+K237+K238+K239</f>
        <v>385.72</v>
      </c>
      <c r="L235" s="52">
        <f t="shared" si="52"/>
        <v>519.82</v>
      </c>
      <c r="M235" s="175">
        <f t="shared" si="52"/>
        <v>404.81</v>
      </c>
      <c r="N235" s="52">
        <f t="shared" si="52"/>
        <v>468.683</v>
      </c>
      <c r="O235" s="52">
        <f t="shared" si="52"/>
        <v>0</v>
      </c>
      <c r="P235" s="52">
        <f t="shared" si="52"/>
        <v>638.009</v>
      </c>
      <c r="Q235" s="52">
        <f t="shared" si="52"/>
        <v>0</v>
      </c>
      <c r="R235" s="52">
        <f t="shared" si="52"/>
        <v>519.821</v>
      </c>
      <c r="S235" s="52">
        <f t="shared" si="52"/>
        <v>0</v>
      </c>
      <c r="T235" s="52">
        <f t="shared" si="52"/>
        <v>468.683</v>
      </c>
      <c r="U235" s="52">
        <f t="shared" si="52"/>
        <v>0</v>
      </c>
      <c r="V235" s="52">
        <f t="shared" si="52"/>
        <v>468.683</v>
      </c>
      <c r="W235" s="52">
        <f t="shared" si="52"/>
        <v>0</v>
      </c>
      <c r="X235" s="52">
        <f>X238+X236+X237+X239</f>
        <v>468.683</v>
      </c>
      <c r="Y235" s="52">
        <f>Y236+Y237+Y238+Y239</f>
        <v>0</v>
      </c>
      <c r="Z235" s="109">
        <f>Z236+Z237+Z238+Z239</f>
        <v>769.637</v>
      </c>
      <c r="AA235" s="52">
        <f>AA236+AA237+AA238+AA239</f>
        <v>0</v>
      </c>
      <c r="AB235" s="90">
        <f t="shared" si="42"/>
        <v>5693.263</v>
      </c>
    </row>
    <row r="236" spans="1:28" s="9" customFormat="1" ht="18.75">
      <c r="A236" s="23" t="s">
        <v>15</v>
      </c>
      <c r="B236" s="70">
        <f>D236+F236+H236+J236+L236+N236+P236+R236+T236+V236+X236+AA236</f>
        <v>0</v>
      </c>
      <c r="C236" s="70"/>
      <c r="D236" s="55"/>
      <c r="E236" s="55"/>
      <c r="F236" s="55"/>
      <c r="G236" s="55"/>
      <c r="H236" s="55"/>
      <c r="I236" s="55"/>
      <c r="J236" s="55"/>
      <c r="K236" s="55"/>
      <c r="L236" s="55"/>
      <c r="M236" s="178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111"/>
      <c r="AA236" s="55"/>
      <c r="AB236" s="90">
        <f t="shared" si="42"/>
        <v>0</v>
      </c>
    </row>
    <row r="237" spans="1:28" s="9" customFormat="1" ht="18.75">
      <c r="A237" s="26" t="s">
        <v>13</v>
      </c>
      <c r="B237" s="70">
        <f>D237+F237+H237+J237+L237+N237+P237+R237+T237+V237+X237+AA237</f>
        <v>0</v>
      </c>
      <c r="C237" s="70"/>
      <c r="D237" s="55"/>
      <c r="E237" s="55"/>
      <c r="F237" s="55"/>
      <c r="G237" s="55"/>
      <c r="H237" s="55"/>
      <c r="I237" s="55"/>
      <c r="J237" s="55"/>
      <c r="K237" s="55"/>
      <c r="L237" s="55"/>
      <c r="M237" s="178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111"/>
      <c r="AA237" s="55"/>
      <c r="AB237" s="90">
        <f t="shared" si="42"/>
        <v>0</v>
      </c>
    </row>
    <row r="238" spans="1:32" s="9" customFormat="1" ht="18.75">
      <c r="A238" s="23" t="s">
        <v>14</v>
      </c>
      <c r="B238" s="70">
        <f>D238+F238+H238+J238+L238+N238+P238+R238+T238+V238+X238+Z238</f>
        <v>6462.9</v>
      </c>
      <c r="C238" s="70"/>
      <c r="D238" s="55">
        <v>764.509</v>
      </c>
      <c r="E238" s="55">
        <v>606.336</v>
      </c>
      <c r="F238" s="55">
        <v>494.967</v>
      </c>
      <c r="G238" s="55">
        <v>502.832</v>
      </c>
      <c r="H238" s="55">
        <v>285.812</v>
      </c>
      <c r="I238" s="55">
        <v>164.74</v>
      </c>
      <c r="J238" s="55">
        <v>595.593</v>
      </c>
      <c r="K238" s="55">
        <v>385.72</v>
      </c>
      <c r="L238" s="55">
        <v>519.82</v>
      </c>
      <c r="M238" s="178">
        <v>404.81</v>
      </c>
      <c r="N238" s="55">
        <v>468.683</v>
      </c>
      <c r="O238" s="55"/>
      <c r="P238" s="55">
        <v>638.009</v>
      </c>
      <c r="Q238" s="55"/>
      <c r="R238" s="55">
        <v>519.821</v>
      </c>
      <c r="S238" s="55"/>
      <c r="T238" s="55">
        <v>468.683</v>
      </c>
      <c r="U238" s="55"/>
      <c r="V238" s="55">
        <v>468.683</v>
      </c>
      <c r="W238" s="55"/>
      <c r="X238" s="55">
        <v>468.683</v>
      </c>
      <c r="Y238" s="55"/>
      <c r="Z238" s="111">
        <v>769.637</v>
      </c>
      <c r="AA238" s="55">
        <v>0</v>
      </c>
      <c r="AB238" s="90">
        <f>D238+F238+H238+J238+L238+N238+P238+R238+T238+V238+X238+AA238</f>
        <v>5693.263</v>
      </c>
      <c r="AD238" s="9">
        <v>698860</v>
      </c>
      <c r="AE238" s="9">
        <v>387219</v>
      </c>
      <c r="AF238" s="9">
        <v>825089</v>
      </c>
    </row>
    <row r="239" spans="1:28" s="9" customFormat="1" ht="18.75">
      <c r="A239" s="23" t="s">
        <v>41</v>
      </c>
      <c r="B239" s="70">
        <f>D239+F239+H239+J239+L239+N239+P239+R239+T239+V239+X239+AA239</f>
        <v>0</v>
      </c>
      <c r="C239" s="70"/>
      <c r="D239" s="55"/>
      <c r="E239" s="55"/>
      <c r="F239" s="55"/>
      <c r="G239" s="55"/>
      <c r="H239" s="55"/>
      <c r="I239" s="55"/>
      <c r="J239" s="55"/>
      <c r="K239" s="55"/>
      <c r="L239" s="55"/>
      <c r="M239" s="178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111"/>
      <c r="AA239" s="55"/>
      <c r="AB239" s="90">
        <f t="shared" si="42"/>
        <v>0</v>
      </c>
    </row>
    <row r="240" spans="1:28" s="9" customFormat="1" ht="37.5">
      <c r="A240" s="35" t="s">
        <v>54</v>
      </c>
      <c r="B240" s="65"/>
      <c r="C240" s="65"/>
      <c r="D240" s="61"/>
      <c r="E240" s="61"/>
      <c r="F240" s="61"/>
      <c r="G240" s="61"/>
      <c r="H240" s="61"/>
      <c r="I240" s="52"/>
      <c r="J240" s="61"/>
      <c r="K240" s="61"/>
      <c r="L240" s="61"/>
      <c r="M240" s="173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109"/>
      <c r="AA240" s="52"/>
      <c r="AB240" s="90">
        <f t="shared" si="42"/>
        <v>0</v>
      </c>
    </row>
    <row r="241" spans="1:28" s="17" customFormat="1" ht="18.75">
      <c r="A241" s="42" t="s">
        <v>16</v>
      </c>
      <c r="B241" s="65">
        <f>B242+B243+B244+B245</f>
        <v>74</v>
      </c>
      <c r="C241" s="65"/>
      <c r="D241" s="61">
        <f>D242+D243+D244</f>
        <v>0</v>
      </c>
      <c r="E241" s="61"/>
      <c r="F241" s="61">
        <f>F242+F243+F244</f>
        <v>0</v>
      </c>
      <c r="G241" s="61"/>
      <c r="H241" s="61">
        <f>H242+H243+H244+H245</f>
        <v>0</v>
      </c>
      <c r="I241" s="52">
        <f>I242+I243+I244+I245</f>
        <v>0</v>
      </c>
      <c r="J241" s="61">
        <f>J242+J243+J244</f>
        <v>74</v>
      </c>
      <c r="K241" s="61">
        <f>K242+K243+K244</f>
        <v>74</v>
      </c>
      <c r="L241" s="61">
        <f>L242+L243+L244</f>
        <v>0</v>
      </c>
      <c r="M241" s="173">
        <f>M243</f>
        <v>0</v>
      </c>
      <c r="N241" s="61">
        <f>N242+N243+N244</f>
        <v>0</v>
      </c>
      <c r="O241" s="61"/>
      <c r="P241" s="61">
        <f>P242+P243+P244</f>
        <v>0</v>
      </c>
      <c r="Q241" s="61"/>
      <c r="R241" s="61">
        <f>R242+R243+R244</f>
        <v>0</v>
      </c>
      <c r="S241" s="61"/>
      <c r="T241" s="61">
        <f>T242+T243+T244</f>
        <v>0</v>
      </c>
      <c r="U241" s="61"/>
      <c r="V241" s="61">
        <f>V242+V243+V244</f>
        <v>0</v>
      </c>
      <c r="W241" s="61"/>
      <c r="X241" s="61">
        <f>X242+X243+X244</f>
        <v>0</v>
      </c>
      <c r="Y241" s="61"/>
      <c r="Z241" s="109"/>
      <c r="AA241" s="52">
        <f>AA242+AA243+AA244</f>
        <v>0</v>
      </c>
      <c r="AB241" s="90">
        <f t="shared" si="42"/>
        <v>74</v>
      </c>
    </row>
    <row r="242" spans="1:28" s="17" customFormat="1" ht="18.75">
      <c r="A242" s="41" t="s">
        <v>15</v>
      </c>
      <c r="B242" s="66">
        <f>B248</f>
        <v>0</v>
      </c>
      <c r="C242" s="66"/>
      <c r="D242" s="66">
        <f aca="true" t="shared" si="53" ref="D242:AA242">D248</f>
        <v>0</v>
      </c>
      <c r="E242" s="66"/>
      <c r="F242" s="66">
        <f t="shared" si="53"/>
        <v>0</v>
      </c>
      <c r="G242" s="66"/>
      <c r="H242" s="66">
        <f t="shared" si="53"/>
        <v>0</v>
      </c>
      <c r="I242" s="70"/>
      <c r="J242" s="66">
        <f t="shared" si="53"/>
        <v>0</v>
      </c>
      <c r="K242" s="66"/>
      <c r="L242" s="66">
        <f t="shared" si="53"/>
        <v>0</v>
      </c>
      <c r="M242" s="160"/>
      <c r="N242" s="66">
        <f t="shared" si="53"/>
        <v>0</v>
      </c>
      <c r="O242" s="66"/>
      <c r="P242" s="66">
        <f t="shared" si="53"/>
        <v>0</v>
      </c>
      <c r="Q242" s="66"/>
      <c r="R242" s="66">
        <f t="shared" si="53"/>
        <v>0</v>
      </c>
      <c r="S242" s="66"/>
      <c r="T242" s="66">
        <f t="shared" si="53"/>
        <v>0</v>
      </c>
      <c r="U242" s="66"/>
      <c r="V242" s="66">
        <f t="shared" si="53"/>
        <v>0</v>
      </c>
      <c r="W242" s="66"/>
      <c r="X242" s="66">
        <f t="shared" si="53"/>
        <v>0</v>
      </c>
      <c r="Y242" s="66"/>
      <c r="Z242" s="110"/>
      <c r="AA242" s="70">
        <f t="shared" si="53"/>
        <v>0</v>
      </c>
      <c r="AB242" s="90">
        <f t="shared" si="42"/>
        <v>0</v>
      </c>
    </row>
    <row r="243" spans="1:28" s="17" customFormat="1" ht="18.75">
      <c r="A243" s="41" t="s">
        <v>13</v>
      </c>
      <c r="B243" s="66">
        <f>B249</f>
        <v>74</v>
      </c>
      <c r="C243" s="66"/>
      <c r="D243" s="66">
        <f>D249</f>
        <v>0</v>
      </c>
      <c r="E243" s="66"/>
      <c r="F243" s="66">
        <f>F249</f>
        <v>0</v>
      </c>
      <c r="G243" s="66"/>
      <c r="H243" s="66">
        <f>H249</f>
        <v>0</v>
      </c>
      <c r="I243" s="70">
        <f>I249</f>
        <v>0</v>
      </c>
      <c r="J243" s="66">
        <f>J249</f>
        <v>74</v>
      </c>
      <c r="K243" s="66">
        <f>K249</f>
        <v>74</v>
      </c>
      <c r="L243" s="66">
        <f>L249</f>
        <v>0</v>
      </c>
      <c r="M243" s="160">
        <f>M250</f>
        <v>0</v>
      </c>
      <c r="N243" s="66">
        <f>N2490</f>
        <v>0</v>
      </c>
      <c r="O243" s="66"/>
      <c r="P243" s="66">
        <f>P249</f>
        <v>0</v>
      </c>
      <c r="Q243" s="66"/>
      <c r="R243" s="66">
        <f>R249</f>
        <v>0</v>
      </c>
      <c r="S243" s="66"/>
      <c r="T243" s="66">
        <f>T249</f>
        <v>0</v>
      </c>
      <c r="U243" s="66"/>
      <c r="V243" s="66">
        <f>V249</f>
        <v>0</v>
      </c>
      <c r="W243" s="66"/>
      <c r="X243" s="66">
        <f>X249</f>
        <v>0</v>
      </c>
      <c r="Y243" s="66"/>
      <c r="Z243" s="110"/>
      <c r="AA243" s="70">
        <f>AA249</f>
        <v>0</v>
      </c>
      <c r="AB243" s="90">
        <f t="shared" si="42"/>
        <v>74</v>
      </c>
    </row>
    <row r="244" spans="1:28" s="17" customFormat="1" ht="18.75">
      <c r="A244" s="41" t="s">
        <v>14</v>
      </c>
      <c r="B244" s="66">
        <f>B250</f>
        <v>0</v>
      </c>
      <c r="C244" s="66"/>
      <c r="D244" s="66">
        <f>D250</f>
        <v>0</v>
      </c>
      <c r="E244" s="66"/>
      <c r="F244" s="66">
        <f>F250</f>
        <v>0</v>
      </c>
      <c r="G244" s="66"/>
      <c r="H244" s="66">
        <v>0</v>
      </c>
      <c r="I244" s="70"/>
      <c r="J244" s="66">
        <f>J250</f>
        <v>0</v>
      </c>
      <c r="K244" s="66"/>
      <c r="L244" s="66">
        <f>L250</f>
        <v>0</v>
      </c>
      <c r="M244" s="160"/>
      <c r="N244" s="66">
        <f>N250</f>
        <v>0</v>
      </c>
      <c r="O244" s="66"/>
      <c r="P244" s="66">
        <f>P250</f>
        <v>0</v>
      </c>
      <c r="Q244" s="66"/>
      <c r="R244" s="66">
        <f>R250</f>
        <v>0</v>
      </c>
      <c r="S244" s="66"/>
      <c r="T244" s="66">
        <f>T250</f>
        <v>0</v>
      </c>
      <c r="U244" s="66"/>
      <c r="V244" s="66">
        <f>V250</f>
        <v>0</v>
      </c>
      <c r="W244" s="66"/>
      <c r="X244" s="66">
        <f>X250</f>
        <v>0</v>
      </c>
      <c r="Y244" s="66"/>
      <c r="Z244" s="110"/>
      <c r="AA244" s="70">
        <f>AA250</f>
        <v>0</v>
      </c>
      <c r="AB244" s="90">
        <f t="shared" si="42"/>
        <v>0</v>
      </c>
    </row>
    <row r="245" spans="1:28" s="17" customFormat="1" ht="18.75">
      <c r="A245" s="41" t="s">
        <v>41</v>
      </c>
      <c r="B245" s="66">
        <f>B251</f>
        <v>0</v>
      </c>
      <c r="C245" s="66"/>
      <c r="D245" s="66">
        <f aca="true" t="shared" si="54" ref="D245:AA245">D251</f>
        <v>0</v>
      </c>
      <c r="E245" s="66"/>
      <c r="F245" s="66">
        <f t="shared" si="54"/>
        <v>0</v>
      </c>
      <c r="G245" s="66"/>
      <c r="H245" s="66">
        <f t="shared" si="54"/>
        <v>0</v>
      </c>
      <c r="I245" s="70"/>
      <c r="J245" s="66">
        <f t="shared" si="54"/>
        <v>0</v>
      </c>
      <c r="K245" s="66"/>
      <c r="L245" s="66">
        <f t="shared" si="54"/>
        <v>0</v>
      </c>
      <c r="M245" s="160"/>
      <c r="N245" s="66">
        <f t="shared" si="54"/>
        <v>0</v>
      </c>
      <c r="O245" s="66"/>
      <c r="P245" s="66">
        <f t="shared" si="54"/>
        <v>0</v>
      </c>
      <c r="Q245" s="66"/>
      <c r="R245" s="66">
        <f t="shared" si="54"/>
        <v>0</v>
      </c>
      <c r="S245" s="66"/>
      <c r="T245" s="66">
        <f t="shared" si="54"/>
        <v>0</v>
      </c>
      <c r="U245" s="66"/>
      <c r="V245" s="66">
        <f t="shared" si="54"/>
        <v>0</v>
      </c>
      <c r="W245" s="66"/>
      <c r="X245" s="66">
        <f t="shared" si="54"/>
        <v>0</v>
      </c>
      <c r="Y245" s="66"/>
      <c r="Z245" s="110"/>
      <c r="AA245" s="70">
        <f t="shared" si="54"/>
        <v>0</v>
      </c>
      <c r="AB245" s="90">
        <f t="shared" si="42"/>
        <v>0</v>
      </c>
    </row>
    <row r="246" spans="1:28" s="17" customFormat="1" ht="104.25" customHeight="1">
      <c r="A246" s="24" t="s">
        <v>36</v>
      </c>
      <c r="B246" s="70"/>
      <c r="C246" s="70"/>
      <c r="D246" s="55"/>
      <c r="E246" s="55"/>
      <c r="F246" s="55"/>
      <c r="G246" s="55"/>
      <c r="H246" s="55"/>
      <c r="I246" s="55"/>
      <c r="J246" s="55"/>
      <c r="K246" s="55"/>
      <c r="L246" s="55"/>
      <c r="M246" s="178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111"/>
      <c r="AA246" s="55"/>
      <c r="AB246" s="90">
        <f t="shared" si="42"/>
        <v>0</v>
      </c>
    </row>
    <row r="247" spans="1:28" s="17" customFormat="1" ht="18.75">
      <c r="A247" s="22" t="s">
        <v>16</v>
      </c>
      <c r="B247" s="69">
        <f>B248+B249+B250+B251</f>
        <v>74</v>
      </c>
      <c r="C247" s="69"/>
      <c r="D247" s="52">
        <f>D248+D249+D250</f>
        <v>0</v>
      </c>
      <c r="E247" s="52"/>
      <c r="F247" s="52">
        <f>F248+F249+F250</f>
        <v>0</v>
      </c>
      <c r="G247" s="52"/>
      <c r="H247" s="52">
        <f>H248+H249+H250+H251</f>
        <v>0</v>
      </c>
      <c r="I247" s="52">
        <f>I248+I249+I250+I251</f>
        <v>0</v>
      </c>
      <c r="J247" s="52">
        <f>J250+J249+J248</f>
        <v>74</v>
      </c>
      <c r="K247" s="52">
        <f>K248+K249</f>
        <v>74</v>
      </c>
      <c r="L247" s="52">
        <f aca="true" t="shared" si="55" ref="L247:V247">L248+L249+L250</f>
        <v>0</v>
      </c>
      <c r="M247" s="175">
        <f>M249</f>
        <v>0</v>
      </c>
      <c r="N247" s="52">
        <f t="shared" si="55"/>
        <v>0</v>
      </c>
      <c r="O247" s="52"/>
      <c r="P247" s="52">
        <f t="shared" si="55"/>
        <v>0</v>
      </c>
      <c r="Q247" s="52"/>
      <c r="R247" s="52">
        <f t="shared" si="55"/>
        <v>0</v>
      </c>
      <c r="S247" s="52"/>
      <c r="T247" s="52">
        <f t="shared" si="55"/>
        <v>0</v>
      </c>
      <c r="U247" s="52"/>
      <c r="V247" s="52">
        <f t="shared" si="55"/>
        <v>0</v>
      </c>
      <c r="W247" s="52"/>
      <c r="X247" s="52">
        <f>X250</f>
        <v>0</v>
      </c>
      <c r="Y247" s="52"/>
      <c r="Z247" s="109"/>
      <c r="AA247" s="52">
        <f>AA248+AA249+AA250</f>
        <v>0</v>
      </c>
      <c r="AB247" s="90">
        <f t="shared" si="42"/>
        <v>74</v>
      </c>
    </row>
    <row r="248" spans="1:28" s="17" customFormat="1" ht="18.75">
      <c r="A248" s="23" t="s">
        <v>15</v>
      </c>
      <c r="B248" s="70">
        <f>D248+F248+H248+J248+L248+N248+P248+R248+T248+V248+X248+AA248</f>
        <v>0</v>
      </c>
      <c r="C248" s="70"/>
      <c r="D248" s="55"/>
      <c r="E248" s="55"/>
      <c r="F248" s="55"/>
      <c r="G248" s="55"/>
      <c r="H248" s="55"/>
      <c r="I248" s="55"/>
      <c r="J248" s="55"/>
      <c r="K248" s="55"/>
      <c r="L248" s="55"/>
      <c r="M248" s="178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111"/>
      <c r="AA248" s="55"/>
      <c r="AB248" s="90">
        <f t="shared" si="42"/>
        <v>0</v>
      </c>
    </row>
    <row r="249" spans="1:28" s="17" customFormat="1" ht="18.75">
      <c r="A249" s="26" t="s">
        <v>13</v>
      </c>
      <c r="B249" s="70">
        <f>D249+F249+H249+J249+L249+N249+P249+R249+T249+V249+X249+Z249</f>
        <v>74</v>
      </c>
      <c r="C249" s="70"/>
      <c r="D249" s="55"/>
      <c r="E249" s="55"/>
      <c r="F249" s="55"/>
      <c r="G249" s="55"/>
      <c r="H249" s="55">
        <v>0</v>
      </c>
      <c r="I249" s="55"/>
      <c r="J249" s="55">
        <v>74</v>
      </c>
      <c r="K249" s="55">
        <v>74</v>
      </c>
      <c r="L249" s="55">
        <v>0</v>
      </c>
      <c r="M249" s="178">
        <v>0</v>
      </c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111"/>
      <c r="AA249" s="55"/>
      <c r="AB249" s="90">
        <f t="shared" si="42"/>
        <v>74</v>
      </c>
    </row>
    <row r="250" spans="1:28" s="17" customFormat="1" ht="18.75">
      <c r="A250" s="23" t="s">
        <v>14</v>
      </c>
      <c r="B250" s="70">
        <f>D250+F250+H250+J250+L250+N250+P250+R250+T250+V250+X250+AA250</f>
        <v>0</v>
      </c>
      <c r="C250" s="70"/>
      <c r="D250" s="55"/>
      <c r="E250" s="55"/>
      <c r="F250" s="55"/>
      <c r="G250" s="55"/>
      <c r="H250" s="55"/>
      <c r="I250" s="55"/>
      <c r="J250" s="55"/>
      <c r="K250" s="55"/>
      <c r="L250" s="55"/>
      <c r="M250" s="178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111"/>
      <c r="AA250" s="55"/>
      <c r="AB250" s="90">
        <f t="shared" si="42"/>
        <v>0</v>
      </c>
    </row>
    <row r="251" spans="1:28" s="17" customFormat="1" ht="18.75">
      <c r="A251" s="23" t="s">
        <v>41</v>
      </c>
      <c r="B251" s="70">
        <f>D251+F251+H251+J251+L251+N251+P251+R251+T251+V251+X251+AA251</f>
        <v>0</v>
      </c>
      <c r="C251" s="70"/>
      <c r="D251" s="55"/>
      <c r="E251" s="55"/>
      <c r="F251" s="55"/>
      <c r="G251" s="55"/>
      <c r="H251" s="55"/>
      <c r="I251" s="55"/>
      <c r="J251" s="55"/>
      <c r="K251" s="55"/>
      <c r="L251" s="55"/>
      <c r="M251" s="178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111"/>
      <c r="AA251" s="55"/>
      <c r="AB251" s="90">
        <f t="shared" si="42"/>
        <v>0</v>
      </c>
    </row>
    <row r="252" spans="1:28" s="17" customFormat="1" ht="55.5" customHeight="1">
      <c r="A252" s="35" t="s">
        <v>55</v>
      </c>
      <c r="B252" s="66"/>
      <c r="C252" s="66"/>
      <c r="D252" s="59"/>
      <c r="E252" s="59"/>
      <c r="F252" s="59"/>
      <c r="G252" s="59"/>
      <c r="H252" s="59"/>
      <c r="I252" s="131"/>
      <c r="J252" s="59"/>
      <c r="K252" s="59"/>
      <c r="L252" s="59"/>
      <c r="M252" s="180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111"/>
      <c r="AA252" s="55"/>
      <c r="AB252" s="90">
        <f t="shared" si="42"/>
        <v>0</v>
      </c>
    </row>
    <row r="253" spans="1:28" s="17" customFormat="1" ht="18.75">
      <c r="A253" s="38" t="s">
        <v>16</v>
      </c>
      <c r="B253" s="65">
        <f>B254+B255+B256+B257</f>
        <v>46175.289000000004</v>
      </c>
      <c r="C253" s="65"/>
      <c r="D253" s="65">
        <f aca="true" t="shared" si="56" ref="D253:AA253">D256</f>
        <v>3352.544</v>
      </c>
      <c r="E253" s="65">
        <f>E256</f>
        <v>1502.819</v>
      </c>
      <c r="F253" s="65">
        <f t="shared" si="56"/>
        <v>3799.12</v>
      </c>
      <c r="G253" s="65">
        <f>G256</f>
        <v>3428.256</v>
      </c>
      <c r="H253" s="65">
        <f t="shared" si="56"/>
        <v>3954.009</v>
      </c>
      <c r="I253" s="134">
        <f>I256</f>
        <v>2405.867</v>
      </c>
      <c r="J253" s="65">
        <f t="shared" si="56"/>
        <v>3976.182</v>
      </c>
      <c r="K253" s="65">
        <f>K256</f>
        <v>2888.461</v>
      </c>
      <c r="L253" s="65">
        <f t="shared" si="56"/>
        <v>3901.306</v>
      </c>
      <c r="M253" s="162">
        <f>M256</f>
        <v>3182.24</v>
      </c>
      <c r="N253" s="65">
        <f t="shared" si="56"/>
        <v>3976.987</v>
      </c>
      <c r="O253" s="65">
        <f>O256</f>
        <v>0</v>
      </c>
      <c r="P253" s="65">
        <f t="shared" si="56"/>
        <v>3946.652</v>
      </c>
      <c r="Q253" s="65">
        <f>Q256</f>
        <v>0</v>
      </c>
      <c r="R253" s="65">
        <f t="shared" si="56"/>
        <v>3965.021</v>
      </c>
      <c r="S253" s="65">
        <f>S256</f>
        <v>0</v>
      </c>
      <c r="T253" s="65">
        <f t="shared" si="56"/>
        <v>3807.372</v>
      </c>
      <c r="U253" s="65">
        <f>U256</f>
        <v>0</v>
      </c>
      <c r="V253" s="65">
        <f t="shared" si="56"/>
        <v>3694.215</v>
      </c>
      <c r="W253" s="65">
        <f>W256</f>
        <v>0</v>
      </c>
      <c r="X253" s="65">
        <f t="shared" si="56"/>
        <v>3709.613</v>
      </c>
      <c r="Y253" s="65">
        <f>Y256</f>
        <v>0</v>
      </c>
      <c r="Z253" s="113">
        <f>Z256</f>
        <v>4092.268</v>
      </c>
      <c r="AA253" s="69">
        <f t="shared" si="56"/>
        <v>0</v>
      </c>
      <c r="AB253" s="90">
        <f t="shared" si="42"/>
        <v>42083.02100000001</v>
      </c>
    </row>
    <row r="254" spans="1:28" s="17" customFormat="1" ht="18.75">
      <c r="A254" s="41" t="s">
        <v>15</v>
      </c>
      <c r="B254" s="66">
        <f>D254+F254+H254+J254+L254+N254+P254+R254+T254+V254+X254+AA254</f>
        <v>0</v>
      </c>
      <c r="C254" s="66"/>
      <c r="D254" s="59"/>
      <c r="E254" s="59"/>
      <c r="F254" s="59"/>
      <c r="G254" s="59"/>
      <c r="H254" s="59"/>
      <c r="I254" s="131"/>
      <c r="J254" s="59"/>
      <c r="K254" s="59"/>
      <c r="L254" s="59"/>
      <c r="M254" s="180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111"/>
      <c r="AA254" s="55"/>
      <c r="AB254" s="90">
        <f t="shared" si="42"/>
        <v>0</v>
      </c>
    </row>
    <row r="255" spans="1:28" s="17" customFormat="1" ht="18.75">
      <c r="A255" s="41" t="s">
        <v>13</v>
      </c>
      <c r="B255" s="66">
        <f>D255+F255+H255+J255+L255+N255+P255+R255+T255+V255+X255+AA255</f>
        <v>0</v>
      </c>
      <c r="C255" s="66"/>
      <c r="D255" s="59"/>
      <c r="E255" s="59"/>
      <c r="F255" s="59"/>
      <c r="G255" s="59"/>
      <c r="H255" s="59"/>
      <c r="I255" s="131"/>
      <c r="J255" s="59"/>
      <c r="K255" s="59"/>
      <c r="L255" s="59"/>
      <c r="M255" s="180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111"/>
      <c r="AA255" s="55"/>
      <c r="AB255" s="90">
        <f t="shared" si="42"/>
        <v>0</v>
      </c>
    </row>
    <row r="256" spans="1:28" s="17" customFormat="1" ht="18.75">
      <c r="A256" s="41" t="s">
        <v>14</v>
      </c>
      <c r="B256" s="66">
        <f>D256+F256+H256+J256+L256+N256+P256+R256+T256+V256+X256+Z256</f>
        <v>46175.289000000004</v>
      </c>
      <c r="C256" s="66"/>
      <c r="D256" s="59">
        <v>3352.544</v>
      </c>
      <c r="E256" s="59">
        <v>1502.819</v>
      </c>
      <c r="F256" s="59">
        <v>3799.12</v>
      </c>
      <c r="G256" s="59">
        <v>3428.256</v>
      </c>
      <c r="H256" s="59">
        <v>3954.009</v>
      </c>
      <c r="I256" s="131">
        <v>2405.867</v>
      </c>
      <c r="J256" s="59">
        <v>3976.182</v>
      </c>
      <c r="K256" s="59">
        <v>2888.461</v>
      </c>
      <c r="L256" s="59">
        <v>3901.306</v>
      </c>
      <c r="M256" s="157">
        <v>3182.24</v>
      </c>
      <c r="N256" s="59">
        <v>3976.987</v>
      </c>
      <c r="O256" s="59"/>
      <c r="P256" s="59">
        <v>3946.652</v>
      </c>
      <c r="Q256" s="59"/>
      <c r="R256" s="59">
        <v>3965.021</v>
      </c>
      <c r="S256" s="59"/>
      <c r="T256" s="59">
        <v>3807.372</v>
      </c>
      <c r="U256" s="59"/>
      <c r="V256" s="59">
        <v>3694.215</v>
      </c>
      <c r="W256" s="59"/>
      <c r="X256" s="59">
        <v>3709.613</v>
      </c>
      <c r="Y256" s="59"/>
      <c r="Z256" s="111">
        <v>4092.268</v>
      </c>
      <c r="AA256" s="55">
        <v>0</v>
      </c>
      <c r="AB256" s="90">
        <f t="shared" si="42"/>
        <v>42083.02100000001</v>
      </c>
    </row>
    <row r="257" spans="1:28" s="17" customFormat="1" ht="18.75">
      <c r="A257" s="41" t="s">
        <v>41</v>
      </c>
      <c r="B257" s="66">
        <f>D257+F257+H257+J257+L257+N257+P257+R257+T257+V257+X257+AA257</f>
        <v>0</v>
      </c>
      <c r="C257" s="66"/>
      <c r="D257" s="59"/>
      <c r="E257" s="59"/>
      <c r="F257" s="59"/>
      <c r="G257" s="59"/>
      <c r="H257" s="59"/>
      <c r="I257" s="131"/>
      <c r="J257" s="59"/>
      <c r="K257" s="59"/>
      <c r="L257" s="59"/>
      <c r="M257" s="180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111"/>
      <c r="AA257" s="55"/>
      <c r="AB257" s="90">
        <f t="shared" si="42"/>
        <v>0</v>
      </c>
    </row>
    <row r="258" spans="1:28" s="45" customFormat="1" ht="18.75" customHeight="1">
      <c r="A258" s="144" t="s">
        <v>43</v>
      </c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90">
        <f t="shared" si="42"/>
        <v>0</v>
      </c>
    </row>
    <row r="259" spans="1:28" s="45" customFormat="1" ht="18.75" customHeight="1">
      <c r="A259" s="151" t="s">
        <v>50</v>
      </c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3"/>
      <c r="AB259" s="90">
        <f t="shared" si="42"/>
        <v>0</v>
      </c>
    </row>
    <row r="260" spans="1:28" s="17" customFormat="1" ht="37.5">
      <c r="A260" s="46" t="s">
        <v>56</v>
      </c>
      <c r="B260" s="58"/>
      <c r="C260" s="58"/>
      <c r="D260" s="59"/>
      <c r="E260" s="59"/>
      <c r="F260" s="59"/>
      <c r="G260" s="59"/>
      <c r="H260" s="59"/>
      <c r="I260" s="131"/>
      <c r="J260" s="59"/>
      <c r="K260" s="59"/>
      <c r="L260" s="59"/>
      <c r="M260" s="180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111"/>
      <c r="AA260" s="55"/>
      <c r="AB260" s="90">
        <f t="shared" si="42"/>
        <v>0</v>
      </c>
    </row>
    <row r="261" spans="1:28" s="17" customFormat="1" ht="18.75">
      <c r="A261" s="60" t="s">
        <v>16</v>
      </c>
      <c r="B261" s="65">
        <f>B262+B263+B264+B265</f>
        <v>1123.6999999999998</v>
      </c>
      <c r="C261" s="65"/>
      <c r="D261" s="61">
        <f aca="true" t="shared" si="57" ref="D261:AA261">D262+D263+D264+D265</f>
        <v>0</v>
      </c>
      <c r="E261" s="61">
        <f t="shared" si="57"/>
        <v>0</v>
      </c>
      <c r="F261" s="61">
        <f t="shared" si="57"/>
        <v>63.5</v>
      </c>
      <c r="G261" s="61">
        <f t="shared" si="57"/>
        <v>19.38</v>
      </c>
      <c r="H261" s="61">
        <f t="shared" si="57"/>
        <v>685.84</v>
      </c>
      <c r="I261" s="132">
        <f t="shared" si="57"/>
        <v>105.594</v>
      </c>
      <c r="J261" s="61">
        <f t="shared" si="57"/>
        <v>155.16</v>
      </c>
      <c r="K261" s="61">
        <f t="shared" si="57"/>
        <v>329.58</v>
      </c>
      <c r="L261" s="61">
        <f t="shared" si="57"/>
        <v>43.4</v>
      </c>
      <c r="M261" s="173">
        <f t="shared" si="57"/>
        <v>0</v>
      </c>
      <c r="N261" s="61">
        <f t="shared" si="57"/>
        <v>0</v>
      </c>
      <c r="O261" s="61">
        <f t="shared" si="57"/>
        <v>0</v>
      </c>
      <c r="P261" s="61">
        <f t="shared" si="57"/>
        <v>15.8</v>
      </c>
      <c r="Q261" s="61">
        <f t="shared" si="57"/>
        <v>0</v>
      </c>
      <c r="R261" s="61">
        <f t="shared" si="57"/>
        <v>25</v>
      </c>
      <c r="S261" s="61">
        <f t="shared" si="57"/>
        <v>0</v>
      </c>
      <c r="T261" s="61">
        <f t="shared" si="57"/>
        <v>57.6</v>
      </c>
      <c r="U261" s="61">
        <f t="shared" si="57"/>
        <v>0</v>
      </c>
      <c r="V261" s="61">
        <f t="shared" si="57"/>
        <v>17.3</v>
      </c>
      <c r="W261" s="61">
        <f t="shared" si="57"/>
        <v>0</v>
      </c>
      <c r="X261" s="61">
        <f t="shared" si="57"/>
        <v>60.1</v>
      </c>
      <c r="Y261" s="61">
        <f t="shared" si="57"/>
        <v>0</v>
      </c>
      <c r="Z261" s="109">
        <f t="shared" si="57"/>
        <v>0</v>
      </c>
      <c r="AA261" s="52">
        <f t="shared" si="57"/>
        <v>0</v>
      </c>
      <c r="AB261" s="90">
        <f t="shared" si="42"/>
        <v>1123.6999999999998</v>
      </c>
    </row>
    <row r="262" spans="1:28" s="17" customFormat="1" ht="18.75">
      <c r="A262" s="62" t="s">
        <v>15</v>
      </c>
      <c r="B262" s="66">
        <f>B268</f>
        <v>0</v>
      </c>
      <c r="C262" s="66"/>
      <c r="D262" s="66">
        <f aca="true" t="shared" si="58" ref="D262:AA262">D268</f>
        <v>0</v>
      </c>
      <c r="E262" s="66"/>
      <c r="F262" s="66">
        <f t="shared" si="58"/>
        <v>0</v>
      </c>
      <c r="G262" s="66"/>
      <c r="H262" s="66">
        <f t="shared" si="58"/>
        <v>0</v>
      </c>
      <c r="I262" s="133"/>
      <c r="J262" s="66">
        <f t="shared" si="58"/>
        <v>0</v>
      </c>
      <c r="K262" s="66"/>
      <c r="L262" s="66">
        <f t="shared" si="58"/>
        <v>0</v>
      </c>
      <c r="M262" s="160"/>
      <c r="N262" s="66">
        <f t="shared" si="58"/>
        <v>0</v>
      </c>
      <c r="O262" s="66"/>
      <c r="P262" s="66">
        <f t="shared" si="58"/>
        <v>0</v>
      </c>
      <c r="Q262" s="66"/>
      <c r="R262" s="66">
        <f t="shared" si="58"/>
        <v>0</v>
      </c>
      <c r="S262" s="66"/>
      <c r="T262" s="66">
        <f t="shared" si="58"/>
        <v>0</v>
      </c>
      <c r="U262" s="66"/>
      <c r="V262" s="66">
        <f t="shared" si="58"/>
        <v>0</v>
      </c>
      <c r="W262" s="66"/>
      <c r="X262" s="66">
        <f t="shared" si="58"/>
        <v>0</v>
      </c>
      <c r="Y262" s="66"/>
      <c r="Z262" s="110"/>
      <c r="AA262" s="70">
        <f t="shared" si="58"/>
        <v>0</v>
      </c>
      <c r="AB262" s="90">
        <f t="shared" si="42"/>
        <v>0</v>
      </c>
    </row>
    <row r="263" spans="1:28" s="17" customFormat="1" ht="18.75">
      <c r="A263" s="62" t="s">
        <v>13</v>
      </c>
      <c r="B263" s="66">
        <f>B269</f>
        <v>0</v>
      </c>
      <c r="C263" s="66"/>
      <c r="D263" s="66">
        <f aca="true" t="shared" si="59" ref="D263:AA263">D269</f>
        <v>0</v>
      </c>
      <c r="E263" s="66"/>
      <c r="F263" s="66">
        <f t="shared" si="59"/>
        <v>0</v>
      </c>
      <c r="G263" s="66"/>
      <c r="H263" s="66">
        <f t="shared" si="59"/>
        <v>0</v>
      </c>
      <c r="I263" s="133"/>
      <c r="J263" s="66">
        <f t="shared" si="59"/>
        <v>0</v>
      </c>
      <c r="K263" s="66"/>
      <c r="L263" s="66">
        <f t="shared" si="59"/>
        <v>0</v>
      </c>
      <c r="M263" s="160"/>
      <c r="N263" s="66">
        <f t="shared" si="59"/>
        <v>0</v>
      </c>
      <c r="O263" s="66"/>
      <c r="P263" s="66">
        <f t="shared" si="59"/>
        <v>0</v>
      </c>
      <c r="Q263" s="66"/>
      <c r="R263" s="66">
        <f t="shared" si="59"/>
        <v>0</v>
      </c>
      <c r="S263" s="66"/>
      <c r="T263" s="66">
        <f t="shared" si="59"/>
        <v>0</v>
      </c>
      <c r="U263" s="66"/>
      <c r="V263" s="66">
        <f t="shared" si="59"/>
        <v>0</v>
      </c>
      <c r="W263" s="66"/>
      <c r="X263" s="66">
        <f t="shared" si="59"/>
        <v>0</v>
      </c>
      <c r="Y263" s="66"/>
      <c r="Z263" s="110"/>
      <c r="AA263" s="70">
        <f t="shared" si="59"/>
        <v>0</v>
      </c>
      <c r="AB263" s="90">
        <f t="shared" si="42"/>
        <v>0</v>
      </c>
    </row>
    <row r="264" spans="1:28" s="17" customFormat="1" ht="18.75">
      <c r="A264" s="62" t="s">
        <v>14</v>
      </c>
      <c r="B264" s="66">
        <f>B270</f>
        <v>1123.6999999999998</v>
      </c>
      <c r="C264" s="66"/>
      <c r="D264" s="66">
        <f aca="true" t="shared" si="60" ref="D264:AA264">D270</f>
        <v>0</v>
      </c>
      <c r="E264" s="66"/>
      <c r="F264" s="66">
        <f t="shared" si="60"/>
        <v>63.5</v>
      </c>
      <c r="G264" s="66">
        <f>G270</f>
        <v>19.38</v>
      </c>
      <c r="H264" s="66">
        <f t="shared" si="60"/>
        <v>685.84</v>
      </c>
      <c r="I264" s="133">
        <f>I270</f>
        <v>105.594</v>
      </c>
      <c r="J264" s="66">
        <f t="shared" si="60"/>
        <v>155.16</v>
      </c>
      <c r="K264" s="66">
        <f>K270</f>
        <v>329.58</v>
      </c>
      <c r="L264" s="66">
        <f t="shared" si="60"/>
        <v>43.4</v>
      </c>
      <c r="M264" s="160">
        <f>M270</f>
        <v>0</v>
      </c>
      <c r="N264" s="66">
        <f t="shared" si="60"/>
        <v>0</v>
      </c>
      <c r="O264" s="66">
        <f>O270</f>
        <v>0</v>
      </c>
      <c r="P264" s="66">
        <f t="shared" si="60"/>
        <v>15.8</v>
      </c>
      <c r="Q264" s="66">
        <f>Q270</f>
        <v>0</v>
      </c>
      <c r="R264" s="66">
        <f t="shared" si="60"/>
        <v>25</v>
      </c>
      <c r="S264" s="66">
        <f>S270</f>
        <v>0</v>
      </c>
      <c r="T264" s="66">
        <f t="shared" si="60"/>
        <v>57.6</v>
      </c>
      <c r="U264" s="66">
        <f>U270</f>
        <v>0</v>
      </c>
      <c r="V264" s="66">
        <f t="shared" si="60"/>
        <v>17.3</v>
      </c>
      <c r="W264" s="66">
        <f>W270</f>
        <v>0</v>
      </c>
      <c r="X264" s="66">
        <f t="shared" si="60"/>
        <v>60.1</v>
      </c>
      <c r="Y264" s="66">
        <f>Y270</f>
        <v>0</v>
      </c>
      <c r="Z264" s="110">
        <f>Z270</f>
        <v>0</v>
      </c>
      <c r="AA264" s="70">
        <f t="shared" si="60"/>
        <v>0</v>
      </c>
      <c r="AB264" s="90">
        <f t="shared" si="42"/>
        <v>1123.6999999999998</v>
      </c>
    </row>
    <row r="265" spans="1:28" s="17" customFormat="1" ht="18.75">
      <c r="A265" s="62" t="s">
        <v>41</v>
      </c>
      <c r="B265" s="66">
        <f>B271</f>
        <v>0</v>
      </c>
      <c r="C265" s="66"/>
      <c r="D265" s="66">
        <f aca="true" t="shared" si="61" ref="D265:AA265">D271</f>
        <v>0</v>
      </c>
      <c r="E265" s="66"/>
      <c r="F265" s="66">
        <f t="shared" si="61"/>
        <v>0</v>
      </c>
      <c r="G265" s="66"/>
      <c r="H265" s="66">
        <f t="shared" si="61"/>
        <v>0</v>
      </c>
      <c r="I265" s="133"/>
      <c r="J265" s="66">
        <f t="shared" si="61"/>
        <v>0</v>
      </c>
      <c r="K265" s="66"/>
      <c r="L265" s="66">
        <f t="shared" si="61"/>
        <v>0</v>
      </c>
      <c r="M265" s="160"/>
      <c r="N265" s="66">
        <f t="shared" si="61"/>
        <v>0</v>
      </c>
      <c r="O265" s="66"/>
      <c r="P265" s="66">
        <f t="shared" si="61"/>
        <v>0</v>
      </c>
      <c r="Q265" s="66"/>
      <c r="R265" s="66">
        <f t="shared" si="61"/>
        <v>0</v>
      </c>
      <c r="S265" s="66"/>
      <c r="T265" s="66">
        <f t="shared" si="61"/>
        <v>0</v>
      </c>
      <c r="U265" s="66"/>
      <c r="V265" s="66">
        <f t="shared" si="61"/>
        <v>0</v>
      </c>
      <c r="W265" s="66"/>
      <c r="X265" s="66">
        <f t="shared" si="61"/>
        <v>0</v>
      </c>
      <c r="Y265" s="66"/>
      <c r="Z265" s="110"/>
      <c r="AA265" s="70">
        <f t="shared" si="61"/>
        <v>0</v>
      </c>
      <c r="AB265" s="90">
        <f t="shared" si="42"/>
        <v>0</v>
      </c>
    </row>
    <row r="266" spans="1:28" s="17" customFormat="1" ht="37.5" customHeight="1">
      <c r="A266" s="51" t="s">
        <v>46</v>
      </c>
      <c r="B266" s="70"/>
      <c r="C266" s="70"/>
      <c r="D266" s="55"/>
      <c r="E266" s="55"/>
      <c r="F266" s="55"/>
      <c r="G266" s="55"/>
      <c r="H266" s="55"/>
      <c r="I266" s="55"/>
      <c r="J266" s="55"/>
      <c r="K266" s="55"/>
      <c r="L266" s="55"/>
      <c r="M266" s="178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111"/>
      <c r="AA266" s="55"/>
      <c r="AB266" s="90">
        <f t="shared" si="42"/>
        <v>0</v>
      </c>
    </row>
    <row r="267" spans="1:28" s="17" customFormat="1" ht="18.75">
      <c r="A267" s="53" t="s">
        <v>16</v>
      </c>
      <c r="B267" s="69">
        <f>B268+B269+B270+B271</f>
        <v>1123.6999999999998</v>
      </c>
      <c r="C267" s="69"/>
      <c r="D267" s="52">
        <f aca="true" t="shared" si="62" ref="D267:I267">D268+D269+D270+D271</f>
        <v>0</v>
      </c>
      <c r="E267" s="52">
        <f t="shared" si="62"/>
        <v>0</v>
      </c>
      <c r="F267" s="52">
        <f t="shared" si="62"/>
        <v>63.5</v>
      </c>
      <c r="G267" s="52">
        <f t="shared" si="62"/>
        <v>19.38</v>
      </c>
      <c r="H267" s="52">
        <f t="shared" si="62"/>
        <v>685.84</v>
      </c>
      <c r="I267" s="52">
        <f t="shared" si="62"/>
        <v>105.594</v>
      </c>
      <c r="J267" s="52">
        <f>J270+J268+J269+J271</f>
        <v>155.16</v>
      </c>
      <c r="K267" s="52">
        <f aca="true" t="shared" si="63" ref="K267:W267">K268+K269+K270+K271</f>
        <v>329.58</v>
      </c>
      <c r="L267" s="52">
        <f t="shared" si="63"/>
        <v>43.4</v>
      </c>
      <c r="M267" s="175">
        <f t="shared" si="63"/>
        <v>0</v>
      </c>
      <c r="N267" s="52">
        <f t="shared" si="63"/>
        <v>0</v>
      </c>
      <c r="O267" s="52">
        <f t="shared" si="63"/>
        <v>0</v>
      </c>
      <c r="P267" s="52">
        <f t="shared" si="63"/>
        <v>15.8</v>
      </c>
      <c r="Q267" s="52">
        <f t="shared" si="63"/>
        <v>0</v>
      </c>
      <c r="R267" s="52">
        <f t="shared" si="63"/>
        <v>25</v>
      </c>
      <c r="S267" s="52">
        <f t="shared" si="63"/>
        <v>0</v>
      </c>
      <c r="T267" s="52">
        <f t="shared" si="63"/>
        <v>57.6</v>
      </c>
      <c r="U267" s="52">
        <f t="shared" si="63"/>
        <v>0</v>
      </c>
      <c r="V267" s="52">
        <f t="shared" si="63"/>
        <v>17.3</v>
      </c>
      <c r="W267" s="52">
        <f t="shared" si="63"/>
        <v>0</v>
      </c>
      <c r="X267" s="52">
        <f>X270+X268+X269+X271</f>
        <v>60.1</v>
      </c>
      <c r="Y267" s="52">
        <f>Y268+Y269+Y270+Y271</f>
        <v>0</v>
      </c>
      <c r="Z267" s="109">
        <f>Z268+Z269+Z270+Z271</f>
        <v>0</v>
      </c>
      <c r="AA267" s="52">
        <f>AA268+AA269+AA270+AA271</f>
        <v>0</v>
      </c>
      <c r="AB267" s="90">
        <f t="shared" si="42"/>
        <v>1123.6999999999998</v>
      </c>
    </row>
    <row r="268" spans="1:28" s="17" customFormat="1" ht="18.75">
      <c r="A268" s="54" t="s">
        <v>15</v>
      </c>
      <c r="B268" s="70">
        <f>D268+F268+H268+J268+L268+N268+P268+R268+T268+V268+X268+AA268</f>
        <v>0</v>
      </c>
      <c r="C268" s="70"/>
      <c r="D268" s="55"/>
      <c r="E268" s="55"/>
      <c r="F268" s="55"/>
      <c r="G268" s="55"/>
      <c r="H268" s="55"/>
      <c r="I268" s="55"/>
      <c r="J268" s="55"/>
      <c r="K268" s="55"/>
      <c r="L268" s="55"/>
      <c r="M268" s="178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111"/>
      <c r="AA268" s="55"/>
      <c r="AB268" s="90">
        <f t="shared" si="42"/>
        <v>0</v>
      </c>
    </row>
    <row r="269" spans="1:28" s="17" customFormat="1" ht="18.75">
      <c r="A269" s="56" t="s">
        <v>13</v>
      </c>
      <c r="B269" s="70">
        <f>D269+F269+H269+J269+L269+N269+P269+R269+T269+V269+X269+AA269</f>
        <v>0</v>
      </c>
      <c r="C269" s="70"/>
      <c r="D269" s="55"/>
      <c r="E269" s="55"/>
      <c r="F269" s="55"/>
      <c r="G269" s="55"/>
      <c r="H269" s="55"/>
      <c r="I269" s="55"/>
      <c r="J269" s="55"/>
      <c r="K269" s="55"/>
      <c r="L269" s="55"/>
      <c r="M269" s="178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111"/>
      <c r="AA269" s="55"/>
      <c r="AB269" s="90">
        <f t="shared" si="42"/>
        <v>0</v>
      </c>
    </row>
    <row r="270" spans="1:38" s="17" customFormat="1" ht="18.75">
      <c r="A270" s="56" t="s">
        <v>14</v>
      </c>
      <c r="B270" s="70">
        <f>D270+F270+H270+J270+L270+N270+P270+R270+T270+V270+X270+Z270</f>
        <v>1123.6999999999998</v>
      </c>
      <c r="C270" s="70"/>
      <c r="D270" s="55"/>
      <c r="E270" s="55"/>
      <c r="F270" s="55">
        <v>63.5</v>
      </c>
      <c r="G270" s="55">
        <v>19.38</v>
      </c>
      <c r="H270" s="55">
        <v>685.84</v>
      </c>
      <c r="I270" s="55">
        <v>105.594</v>
      </c>
      <c r="J270" s="55">
        <v>155.16</v>
      </c>
      <c r="K270" s="55">
        <v>329.58</v>
      </c>
      <c r="L270" s="55">
        <v>43.4</v>
      </c>
      <c r="M270" s="178">
        <v>0</v>
      </c>
      <c r="N270" s="55"/>
      <c r="O270" s="55"/>
      <c r="P270" s="55">
        <v>15.8</v>
      </c>
      <c r="Q270" s="55"/>
      <c r="R270" s="55">
        <v>25</v>
      </c>
      <c r="S270" s="55"/>
      <c r="T270" s="55">
        <v>57.6</v>
      </c>
      <c r="U270" s="55"/>
      <c r="V270" s="55">
        <v>17.3</v>
      </c>
      <c r="W270" s="55"/>
      <c r="X270" s="55">
        <v>60.1</v>
      </c>
      <c r="Y270" s="55"/>
      <c r="Z270" s="111"/>
      <c r="AA270" s="55"/>
      <c r="AB270" s="90">
        <v>0</v>
      </c>
      <c r="AC270" s="17">
        <v>25</v>
      </c>
      <c r="AD270" s="17">
        <v>0</v>
      </c>
      <c r="AE270" s="17">
        <v>57.6</v>
      </c>
      <c r="AF270" s="17">
        <v>0</v>
      </c>
      <c r="AG270" s="17">
        <v>17.3</v>
      </c>
      <c r="AH270" s="17">
        <v>0</v>
      </c>
      <c r="AI270" s="17">
        <v>60.1</v>
      </c>
      <c r="AJ270" s="17">
        <v>0</v>
      </c>
      <c r="AK270" s="17">
        <v>0</v>
      </c>
      <c r="AL270" s="17">
        <v>0</v>
      </c>
    </row>
    <row r="271" spans="1:28" s="17" customFormat="1" ht="18.75">
      <c r="A271" s="54" t="s">
        <v>41</v>
      </c>
      <c r="B271" s="70">
        <f>D271+F271+H271+J271+L271+N271+P271+R271+T271+V271+X271+AA271</f>
        <v>0</v>
      </c>
      <c r="C271" s="70"/>
      <c r="D271" s="55"/>
      <c r="E271" s="55"/>
      <c r="F271" s="55"/>
      <c r="G271" s="55"/>
      <c r="H271" s="55"/>
      <c r="I271" s="55"/>
      <c r="J271" s="55"/>
      <c r="K271" s="55"/>
      <c r="L271" s="55"/>
      <c r="M271" s="178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111"/>
      <c r="AA271" s="55"/>
      <c r="AB271" s="90">
        <f aca="true" t="shared" si="64" ref="AB271:AB277">D271+F271+H271+J271+L271+N271+P271+R271+T271+V271+X271+AA271</f>
        <v>0</v>
      </c>
    </row>
    <row r="272" spans="1:28" s="64" customFormat="1" ht="21" customHeight="1">
      <c r="A272" s="63" t="s">
        <v>20</v>
      </c>
      <c r="B272" s="80">
        <f aca="true" t="shared" si="65" ref="B272:AA272">B273+B274+B275+B277</f>
        <v>359626.69499999995</v>
      </c>
      <c r="C272" s="80">
        <f t="shared" si="65"/>
        <v>126023.145</v>
      </c>
      <c r="D272" s="80">
        <f t="shared" si="65"/>
        <v>26333.464999999997</v>
      </c>
      <c r="E272" s="80">
        <f t="shared" si="65"/>
        <v>16024.177</v>
      </c>
      <c r="F272" s="80">
        <f t="shared" si="65"/>
        <v>29255.068000000003</v>
      </c>
      <c r="G272" s="80">
        <f t="shared" si="65"/>
        <v>26186.781000000003</v>
      </c>
      <c r="H272" s="80">
        <f t="shared" si="65"/>
        <v>27774.048</v>
      </c>
      <c r="I272" s="80">
        <f t="shared" si="65"/>
        <v>24193.433</v>
      </c>
      <c r="J272" s="80">
        <f t="shared" si="65"/>
        <v>35374.672999999995</v>
      </c>
      <c r="K272" s="80">
        <f t="shared" si="65"/>
        <v>31704.200999999997</v>
      </c>
      <c r="L272" s="80">
        <f t="shared" si="65"/>
        <v>32447.125</v>
      </c>
      <c r="M272" s="167">
        <f t="shared" si="65"/>
        <v>28254.55</v>
      </c>
      <c r="N272" s="80">
        <f t="shared" si="65"/>
        <v>32767.983000000004</v>
      </c>
      <c r="O272" s="80">
        <f t="shared" si="65"/>
        <v>0</v>
      </c>
      <c r="P272" s="80">
        <f t="shared" si="65"/>
        <v>34981.51900000001</v>
      </c>
      <c r="Q272" s="80">
        <f t="shared" si="65"/>
        <v>0</v>
      </c>
      <c r="R272" s="80">
        <f t="shared" si="65"/>
        <v>21162.306</v>
      </c>
      <c r="S272" s="80">
        <f t="shared" si="65"/>
        <v>0</v>
      </c>
      <c r="T272" s="80">
        <f t="shared" si="65"/>
        <v>28414.962</v>
      </c>
      <c r="U272" s="80">
        <f t="shared" si="65"/>
        <v>0</v>
      </c>
      <c r="V272" s="80">
        <f t="shared" si="65"/>
        <v>30502.915999999997</v>
      </c>
      <c r="W272" s="80">
        <f t="shared" si="65"/>
        <v>0</v>
      </c>
      <c r="X272" s="80">
        <f t="shared" si="65"/>
        <v>32602.096999999998</v>
      </c>
      <c r="Y272" s="80">
        <f t="shared" si="65"/>
        <v>0</v>
      </c>
      <c r="Z272" s="113">
        <f t="shared" si="65"/>
        <v>28010.533000000003</v>
      </c>
      <c r="AA272" s="69">
        <f t="shared" si="65"/>
        <v>0</v>
      </c>
      <c r="AB272" s="90">
        <f>D272+F272+H272+J272+L272+N272+P272+R272+T272+V272+X272+AA272</f>
        <v>331616.16199999995</v>
      </c>
    </row>
    <row r="273" spans="1:28" s="33" customFormat="1" ht="18" customHeight="1">
      <c r="A273" s="32" t="s">
        <v>15</v>
      </c>
      <c r="B273" s="81">
        <f>B254+B242+B224+B186+B149+B88+B52+B14+B262</f>
        <v>114.8</v>
      </c>
      <c r="C273" s="81">
        <f>E273+G273+I273+K273+M273+O273+Q273+S273+U273+W273+Y273+AA273</f>
        <v>0</v>
      </c>
      <c r="D273" s="81">
        <f aca="true" t="shared" si="66" ref="D273:I275">D254+D242+D224+D186+D149+D88+D52+D14+D262</f>
        <v>0</v>
      </c>
      <c r="E273" s="81">
        <f t="shared" si="66"/>
        <v>0</v>
      </c>
      <c r="F273" s="81">
        <f t="shared" si="66"/>
        <v>0</v>
      </c>
      <c r="G273" s="81">
        <f t="shared" si="66"/>
        <v>0</v>
      </c>
      <c r="H273" s="81">
        <f t="shared" si="66"/>
        <v>0</v>
      </c>
      <c r="I273" s="81">
        <f>I254+I242+I224+I186+I149+I88+I52+I14+I262</f>
        <v>0</v>
      </c>
      <c r="J273" s="70">
        <f>J254+J242+J224+J186+J149+J88+J52+J14+J262</f>
        <v>0</v>
      </c>
      <c r="K273" s="70">
        <f>K254+K242+K224+K186+K149+K88+K52+K14+K262</f>
        <v>0</v>
      </c>
      <c r="L273" s="70">
        <f>L254+L242+L224+L186+L149+L88+L52+L14</f>
        <v>114.8</v>
      </c>
      <c r="M273" s="165">
        <f aca="true" t="shared" si="67" ref="M273:AA273">M254+M242+M224+M186+M149+M88+M52+M14+M262</f>
        <v>0</v>
      </c>
      <c r="N273" s="70">
        <f t="shared" si="67"/>
        <v>0</v>
      </c>
      <c r="O273" s="70">
        <f t="shared" si="67"/>
        <v>0</v>
      </c>
      <c r="P273" s="70">
        <f t="shared" si="67"/>
        <v>0</v>
      </c>
      <c r="Q273" s="81">
        <f t="shared" si="67"/>
        <v>0</v>
      </c>
      <c r="R273" s="81">
        <f t="shared" si="67"/>
        <v>0</v>
      </c>
      <c r="S273" s="81">
        <f t="shared" si="67"/>
        <v>0</v>
      </c>
      <c r="T273" s="81">
        <f t="shared" si="67"/>
        <v>0</v>
      </c>
      <c r="U273" s="81">
        <f t="shared" si="67"/>
        <v>0</v>
      </c>
      <c r="V273" s="81">
        <f t="shared" si="67"/>
        <v>0</v>
      </c>
      <c r="W273" s="81">
        <f t="shared" si="67"/>
        <v>0</v>
      </c>
      <c r="X273" s="81">
        <f t="shared" si="67"/>
        <v>0</v>
      </c>
      <c r="Y273" s="81">
        <f t="shared" si="67"/>
        <v>0</v>
      </c>
      <c r="Z273" s="110">
        <f t="shared" si="67"/>
        <v>0</v>
      </c>
      <c r="AA273" s="70">
        <f t="shared" si="67"/>
        <v>0</v>
      </c>
      <c r="AB273" s="90">
        <f t="shared" si="64"/>
        <v>114.8</v>
      </c>
    </row>
    <row r="274" spans="1:28" s="33" customFormat="1" ht="18.75">
      <c r="A274" s="32" t="s">
        <v>13</v>
      </c>
      <c r="B274" s="81">
        <f>B255+B243+B225+B187+B150+B89+B53+B15+B263</f>
        <v>593.1</v>
      </c>
      <c r="C274" s="81">
        <f>E274+G274+I274+K274+M274+O274+Q274+S274+U274+W274+Y274+AA274</f>
        <v>199.3</v>
      </c>
      <c r="D274" s="81">
        <f t="shared" si="66"/>
        <v>0</v>
      </c>
      <c r="E274" s="81">
        <f t="shared" si="66"/>
        <v>0</v>
      </c>
      <c r="F274" s="81">
        <f t="shared" si="66"/>
        <v>0</v>
      </c>
      <c r="G274" s="81">
        <f t="shared" si="66"/>
        <v>0</v>
      </c>
      <c r="H274" s="81">
        <f>H255+H243+H225+H187+H150+H89+H53+H15+H263</f>
        <v>0</v>
      </c>
      <c r="I274" s="81">
        <f t="shared" si="66"/>
        <v>0</v>
      </c>
      <c r="J274" s="70">
        <f aca="true" t="shared" si="68" ref="J274:L275">J255+J243+J225+J187+J150+J89+J53+J15+J263</f>
        <v>89.7</v>
      </c>
      <c r="K274" s="70">
        <f t="shared" si="68"/>
        <v>89.7</v>
      </c>
      <c r="L274" s="70">
        <f t="shared" si="68"/>
        <v>250</v>
      </c>
      <c r="M274" s="165">
        <f aca="true" t="shared" si="69" ref="M274:AA274">M255+M243+M225+M187+M150+M89+M53+M15+M263</f>
        <v>109.6</v>
      </c>
      <c r="N274" s="70">
        <f t="shared" si="69"/>
        <v>24.8</v>
      </c>
      <c r="O274" s="70">
        <f t="shared" si="69"/>
        <v>0</v>
      </c>
      <c r="P274" s="70">
        <f t="shared" si="69"/>
        <v>24.8</v>
      </c>
      <c r="Q274" s="81">
        <f t="shared" si="69"/>
        <v>0</v>
      </c>
      <c r="R274" s="81">
        <f t="shared" si="69"/>
        <v>24.8</v>
      </c>
      <c r="S274" s="81">
        <f t="shared" si="69"/>
        <v>0</v>
      </c>
      <c r="T274" s="81">
        <f t="shared" si="69"/>
        <v>92</v>
      </c>
      <c r="U274" s="81">
        <f t="shared" si="69"/>
        <v>0</v>
      </c>
      <c r="V274" s="81">
        <f t="shared" si="69"/>
        <v>24.8</v>
      </c>
      <c r="W274" s="81">
        <f t="shared" si="69"/>
        <v>0</v>
      </c>
      <c r="X274" s="81">
        <f t="shared" si="69"/>
        <v>24.8</v>
      </c>
      <c r="Y274" s="81">
        <f t="shared" si="69"/>
        <v>0</v>
      </c>
      <c r="Z274" s="110">
        <f t="shared" si="69"/>
        <v>37.4</v>
      </c>
      <c r="AA274" s="70">
        <f t="shared" si="69"/>
        <v>0</v>
      </c>
      <c r="AB274" s="90">
        <f>D274+F274+H274+J274+L274+N274+P274+R274+T274+V274+X274+AA274</f>
        <v>555.6999999999999</v>
      </c>
    </row>
    <row r="275" spans="1:28" s="33" customFormat="1" ht="18.75">
      <c r="A275" s="32" t="s">
        <v>14</v>
      </c>
      <c r="B275" s="81">
        <f>B256+B244+B226+B188+B151+B90+B54+B16+B264</f>
        <v>354894.7949999999</v>
      </c>
      <c r="C275" s="81">
        <f>E275+G275+I275+K275+M275+O275+Q275+S275+U275+W275+Y275+AA275</f>
        <v>125823.845</v>
      </c>
      <c r="D275" s="81">
        <f t="shared" si="66"/>
        <v>26333.464999999997</v>
      </c>
      <c r="E275" s="81">
        <f>E256+E244+E226+E188+E151+E90+E54+E16+E264</f>
        <v>16024.177</v>
      </c>
      <c r="F275" s="81">
        <f t="shared" si="66"/>
        <v>29255.068000000003</v>
      </c>
      <c r="G275" s="81">
        <f t="shared" si="66"/>
        <v>26186.781000000003</v>
      </c>
      <c r="H275" s="81">
        <f t="shared" si="66"/>
        <v>27774.048</v>
      </c>
      <c r="I275" s="81">
        <f>I256+I244+I226+I188+I151+I90+I54+I16+I264</f>
        <v>24193.433</v>
      </c>
      <c r="J275" s="70">
        <f t="shared" si="68"/>
        <v>34944.973</v>
      </c>
      <c r="K275" s="70">
        <f t="shared" si="68"/>
        <v>31523.433999999997</v>
      </c>
      <c r="L275" s="70">
        <f t="shared" si="68"/>
        <v>32082.325</v>
      </c>
      <c r="M275" s="165">
        <f aca="true" t="shared" si="70" ref="M275:AA275">M256+M244+M226+M188+M151+M90+M54+M16+M264</f>
        <v>27896.02</v>
      </c>
      <c r="N275" s="70">
        <f t="shared" si="70"/>
        <v>32743.183000000005</v>
      </c>
      <c r="O275" s="70">
        <f t="shared" si="70"/>
        <v>0</v>
      </c>
      <c r="P275" s="70">
        <f t="shared" si="70"/>
        <v>34956.719000000005</v>
      </c>
      <c r="Q275" s="81">
        <f t="shared" si="70"/>
        <v>0</v>
      </c>
      <c r="R275" s="81">
        <f t="shared" si="70"/>
        <v>21137.506</v>
      </c>
      <c r="S275" s="81">
        <f t="shared" si="70"/>
        <v>0</v>
      </c>
      <c r="T275" s="81">
        <f t="shared" si="70"/>
        <v>24638.962</v>
      </c>
      <c r="U275" s="81">
        <f t="shared" si="70"/>
        <v>0</v>
      </c>
      <c r="V275" s="81">
        <f t="shared" si="70"/>
        <v>30478.115999999998</v>
      </c>
      <c r="W275" s="81">
        <f t="shared" si="70"/>
        <v>0</v>
      </c>
      <c r="X275" s="81">
        <f t="shared" si="70"/>
        <v>32577.297</v>
      </c>
      <c r="Y275" s="81">
        <f t="shared" si="70"/>
        <v>0</v>
      </c>
      <c r="Z275" s="110">
        <f t="shared" si="70"/>
        <v>27973.133</v>
      </c>
      <c r="AA275" s="70">
        <f t="shared" si="70"/>
        <v>0</v>
      </c>
      <c r="AB275" s="90">
        <f>D275+F275+H275+J275+L275+N275+P275+R275+T275+V275+X275+AA275</f>
        <v>326921.66199999995</v>
      </c>
    </row>
    <row r="276" spans="1:28" s="44" customFormat="1" ht="37.5">
      <c r="A276" s="87" t="s">
        <v>42</v>
      </c>
      <c r="B276" s="88">
        <f>B42+B23</f>
        <v>119.32000000000002</v>
      </c>
      <c r="C276" s="88"/>
      <c r="D276" s="88">
        <f aca="true" t="shared" si="71" ref="D276:I276">D42+D23</f>
        <v>0</v>
      </c>
      <c r="E276" s="88">
        <f t="shared" si="71"/>
        <v>0</v>
      </c>
      <c r="F276" s="88">
        <f t="shared" si="71"/>
        <v>0</v>
      </c>
      <c r="G276" s="88">
        <f t="shared" si="71"/>
        <v>0</v>
      </c>
      <c r="H276" s="88">
        <f t="shared" si="71"/>
        <v>9.8</v>
      </c>
      <c r="I276" s="88">
        <f t="shared" si="71"/>
        <v>9.8</v>
      </c>
      <c r="J276" s="88">
        <f>J42+J23</f>
        <v>9.32</v>
      </c>
      <c r="K276" s="88">
        <f>K42+K23</f>
        <v>9.32</v>
      </c>
      <c r="L276" s="88">
        <f aca="true" t="shared" si="72" ref="L276:X276">L42+L23</f>
        <v>78.5</v>
      </c>
      <c r="M276" s="168">
        <f>M42+M23</f>
        <v>14.7</v>
      </c>
      <c r="N276" s="88">
        <f t="shared" si="72"/>
        <v>0.7</v>
      </c>
      <c r="O276" s="88">
        <f>O42+O23</f>
        <v>0</v>
      </c>
      <c r="P276" s="88">
        <f>P42+P23</f>
        <v>0.7</v>
      </c>
      <c r="Q276" s="88">
        <f>Q42+Q23</f>
        <v>0</v>
      </c>
      <c r="R276" s="88">
        <f t="shared" si="72"/>
        <v>0.7</v>
      </c>
      <c r="S276" s="88">
        <f>S42+S23</f>
        <v>0</v>
      </c>
      <c r="T276" s="88">
        <f t="shared" si="72"/>
        <v>0.7</v>
      </c>
      <c r="U276" s="88">
        <f>U42+U23</f>
        <v>0</v>
      </c>
      <c r="V276" s="88">
        <f t="shared" si="72"/>
        <v>17.5</v>
      </c>
      <c r="W276" s="88">
        <f>W42+W23</f>
        <v>0</v>
      </c>
      <c r="X276" s="88">
        <f t="shared" si="72"/>
        <v>0.7</v>
      </c>
      <c r="Y276" s="88">
        <f>Y42+Y23</f>
        <v>0</v>
      </c>
      <c r="Z276" s="119">
        <f>Z42+Z23</f>
        <v>0.7</v>
      </c>
      <c r="AA276" s="76">
        <f>AA42+AA23</f>
        <v>0</v>
      </c>
      <c r="AB276" s="90">
        <f t="shared" si="64"/>
        <v>118.62000000000002</v>
      </c>
    </row>
    <row r="277" spans="1:28" s="33" customFormat="1" ht="18.75" customHeight="1">
      <c r="A277" s="34" t="s">
        <v>41</v>
      </c>
      <c r="B277" s="82">
        <f>B257+B245+B227+B189+B152+B91+B55+B17</f>
        <v>4024</v>
      </c>
      <c r="C277" s="82"/>
      <c r="D277" s="82">
        <f aca="true" t="shared" si="73" ref="D277:I277">D257+D245+D227+D189+D152+D91+D55+D17+D265</f>
        <v>0</v>
      </c>
      <c r="E277" s="82">
        <f t="shared" si="73"/>
        <v>0</v>
      </c>
      <c r="F277" s="82">
        <f t="shared" si="73"/>
        <v>0</v>
      </c>
      <c r="G277" s="82">
        <f>G257+G245+G227+G189+G152+G91+G55+G17+G265</f>
        <v>0</v>
      </c>
      <c r="H277" s="82">
        <f t="shared" si="73"/>
        <v>0</v>
      </c>
      <c r="I277" s="82">
        <f t="shared" si="73"/>
        <v>0</v>
      </c>
      <c r="J277" s="73">
        <f aca="true" t="shared" si="74" ref="J277:AA277">J257+J245+J227+J189+J152+J91+J55+J17+J265</f>
        <v>340</v>
      </c>
      <c r="K277" s="73">
        <f t="shared" si="74"/>
        <v>91.067</v>
      </c>
      <c r="L277" s="73">
        <f t="shared" si="74"/>
        <v>0</v>
      </c>
      <c r="M277" s="165">
        <f t="shared" si="74"/>
        <v>248.93</v>
      </c>
      <c r="N277" s="73">
        <f t="shared" si="74"/>
        <v>0</v>
      </c>
      <c r="O277" s="73">
        <f t="shared" si="74"/>
        <v>0</v>
      </c>
      <c r="P277" s="73">
        <f t="shared" si="74"/>
        <v>0</v>
      </c>
      <c r="Q277" s="82">
        <f t="shared" si="74"/>
        <v>0</v>
      </c>
      <c r="R277" s="82">
        <f t="shared" si="74"/>
        <v>0</v>
      </c>
      <c r="S277" s="82">
        <f t="shared" si="74"/>
        <v>0</v>
      </c>
      <c r="T277" s="82">
        <f t="shared" si="74"/>
        <v>3684</v>
      </c>
      <c r="U277" s="82">
        <f t="shared" si="74"/>
        <v>0</v>
      </c>
      <c r="V277" s="82">
        <f t="shared" si="74"/>
        <v>0</v>
      </c>
      <c r="W277" s="82">
        <f t="shared" si="74"/>
        <v>0</v>
      </c>
      <c r="X277" s="82">
        <f t="shared" si="74"/>
        <v>0</v>
      </c>
      <c r="Y277" s="82">
        <f t="shared" si="74"/>
        <v>0</v>
      </c>
      <c r="Z277" s="114">
        <f t="shared" si="74"/>
        <v>0</v>
      </c>
      <c r="AA277" s="73">
        <f t="shared" si="74"/>
        <v>0</v>
      </c>
      <c r="AB277" s="90">
        <f t="shared" si="64"/>
        <v>4024</v>
      </c>
    </row>
    <row r="278" spans="1:27" s="9" customFormat="1" ht="18.75" customHeight="1">
      <c r="A278" s="14"/>
      <c r="B278" s="14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8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21"/>
      <c r="AA278" s="15"/>
    </row>
    <row r="279" spans="1:27" ht="21" customHeight="1">
      <c r="A279" s="154"/>
      <c r="B279" s="154"/>
      <c r="C279" s="154"/>
      <c r="D279" s="154"/>
      <c r="E279" s="154"/>
      <c r="F279" s="154"/>
      <c r="G279" s="154"/>
      <c r="H279" s="154"/>
      <c r="I279" s="154"/>
      <c r="J279" s="154"/>
      <c r="K279" s="10"/>
      <c r="L279" s="3"/>
      <c r="M279" s="186"/>
      <c r="N279" s="3"/>
      <c r="O279" s="3"/>
      <c r="P279" s="1"/>
      <c r="Q279" s="1"/>
      <c r="R279" s="1"/>
      <c r="S279" s="1"/>
      <c r="T279" s="19"/>
      <c r="U279" s="19"/>
      <c r="V279" s="1"/>
      <c r="W279" s="1"/>
      <c r="X279" s="1"/>
      <c r="Y279" s="1"/>
      <c r="Z279" s="122"/>
      <c r="AA279" s="1"/>
    </row>
    <row r="280" spans="1:27" ht="20.25" customHeight="1">
      <c r="A280" s="154" t="s">
        <v>57</v>
      </c>
      <c r="B280" s="154"/>
      <c r="C280" s="154"/>
      <c r="D280" s="154"/>
      <c r="E280" s="154"/>
      <c r="F280" s="154"/>
      <c r="G280" s="154"/>
      <c r="H280" s="154"/>
      <c r="I280" s="154"/>
      <c r="J280" s="154"/>
      <c r="K280" s="10"/>
      <c r="L280" s="16"/>
      <c r="M280" s="187"/>
      <c r="N280" s="3"/>
      <c r="O280" s="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22"/>
      <c r="AA280" s="1"/>
    </row>
    <row r="281" spans="1:3" ht="17.25" customHeight="1">
      <c r="A281" s="18"/>
      <c r="B281" s="1"/>
      <c r="C281" s="1"/>
    </row>
    <row r="282" ht="48.75" customHeight="1"/>
    <row r="283" spans="2:3" ht="18.75">
      <c r="B283" s="10"/>
      <c r="C283" s="10"/>
    </row>
  </sheetData>
  <sheetProtection/>
  <mergeCells count="31">
    <mergeCell ref="A279:J279"/>
    <mergeCell ref="X7:Y7"/>
    <mergeCell ref="A280:J280"/>
    <mergeCell ref="A7:A8"/>
    <mergeCell ref="B7:B8"/>
    <mergeCell ref="L7:M7"/>
    <mergeCell ref="J7:K7"/>
    <mergeCell ref="A259:AA259"/>
    <mergeCell ref="V7:W7"/>
    <mergeCell ref="A146:AA146"/>
    <mergeCell ref="A10:AA10"/>
    <mergeCell ref="H7:I7"/>
    <mergeCell ref="F7:G7"/>
    <mergeCell ref="X6:AA6"/>
    <mergeCell ref="A258:AA258"/>
    <mergeCell ref="C7:C8"/>
    <mergeCell ref="A145:AA145"/>
    <mergeCell ref="A220:AA220"/>
    <mergeCell ref="N7:O7"/>
    <mergeCell ref="A221:AA221"/>
    <mergeCell ref="D7:E7"/>
    <mergeCell ref="V1:AA1"/>
    <mergeCell ref="V3:AA3"/>
    <mergeCell ref="A4:AA4"/>
    <mergeCell ref="A5:AA5"/>
    <mergeCell ref="A11:AA11"/>
    <mergeCell ref="Z7:AA7"/>
    <mergeCell ref="T7:U7"/>
    <mergeCell ref="R7:S7"/>
    <mergeCell ref="P7:Q7"/>
    <mergeCell ref="V2:AA2"/>
  </mergeCells>
  <printOptions horizontalCentered="1"/>
  <pageMargins left="0.25" right="0.25" top="0.75" bottom="0.75" header="0.3" footer="0.3"/>
  <pageSetup fitToHeight="0" fitToWidth="3" horizontalDpi="600" verticalDpi="600" orientation="landscape" paperSize="9" scale="45" r:id="rId1"/>
  <rowBreaks count="4" manualBreakCount="4">
    <brk id="43" min="1" max="13" man="1"/>
    <brk id="85" min="1" max="13" man="1"/>
    <brk id="152" min="1" max="13" man="1"/>
    <brk id="19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Тихонова Лариса Анатольевна</cp:lastModifiedBy>
  <cp:lastPrinted>2023-06-14T11:12:15Z</cp:lastPrinted>
  <dcterms:created xsi:type="dcterms:W3CDTF">1996-10-08T23:32:33Z</dcterms:created>
  <dcterms:modified xsi:type="dcterms:W3CDTF">2023-06-14T11:13:08Z</dcterms:modified>
  <cp:category/>
  <cp:version/>
  <cp:contentType/>
  <cp:contentStatus/>
</cp:coreProperties>
</file>