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Сорокина Ольга Сергеевна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A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03.15.10
</t>
        </r>
      </text>
    </comment>
    <comment ref="A19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03.15.20
</t>
        </r>
      </text>
    </comment>
    <comment ref="D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<sst xmlns="http://schemas.openxmlformats.org/spreadsheetml/2006/main" count="72" uniqueCount="39">
  <si>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</si>
  <si>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</si>
  <si>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</si>
  <si>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</si>
  <si>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</si>
  <si>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</si>
  <si>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</si>
  <si>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</si>
  <si>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</si>
  <si>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</si>
  <si>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</si>
  <si>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</si>
  <si>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</si>
  <si>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</si>
  <si>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</si>
  <si>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</si>
  <si>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</si>
  <si>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</si>
  <si>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</si>
  <si>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</si>
  <si>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</si>
  <si>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</si>
  <si>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</si>
  <si>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</si>
  <si>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</si>
  <si>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</si>
  <si>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</si>
  <si>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</si>
  <si>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</si>
  <si>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</si>
  <si>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</si>
  <si>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>Отчет о ходе реализации муниципальной программы (сетевой график)</t>
  </si>
  <si>
    <t>2023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</si>
  <si>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</si>
  <si>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</si>
  <si>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</si>
  <si>
    <t>Исполнитель : Главный специалист: Грязнова Е.В. 93-678</t>
  </si>
  <si>
    <t xml:space="preserve">Заместитель председателя Комитета финансов </t>
  </si>
  <si>
    <t>Л.В.Скорикова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</si>
</sst>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5" fontId="13" fillId="35" borderId="12" xfId="0" applyNumberFormat="1" applyFont="1" applyFill="1" applyBorder="1" applyAlignment="1">
      <alignment horizontal="center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4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13" fillId="36" borderId="16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50" zoomScaleNormal="70" zoomScaleSheetLayoutView="50" workbookViewId="0" topLeftCell="A1">
      <selection activeCell="A22" sqref="A22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6.851562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9"/>
    </row>
    <row r="2" spans="1:253" ht="30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69" t="s">
        <v>26</v>
      </c>
      <c r="B4" s="72" t="s">
        <v>27</v>
      </c>
      <c r="C4" s="74" t="s">
        <v>27</v>
      </c>
      <c r="D4" s="72" t="s">
        <v>28</v>
      </c>
      <c r="E4" s="74" t="s">
        <v>29</v>
      </c>
      <c r="F4" s="76" t="s">
        <v>23</v>
      </c>
      <c r="G4" s="77"/>
      <c r="H4" s="65" t="s">
        <v>0</v>
      </c>
      <c r="I4" s="66"/>
      <c r="J4" s="65" t="s">
        <v>1</v>
      </c>
      <c r="K4" s="66"/>
      <c r="L4" s="65" t="s">
        <v>2</v>
      </c>
      <c r="M4" s="66"/>
      <c r="N4" s="65" t="s">
        <v>3</v>
      </c>
      <c r="O4" s="66"/>
      <c r="P4" s="65" t="s">
        <v>4</v>
      </c>
      <c r="Q4" s="66"/>
      <c r="R4" s="65" t="s">
        <v>5</v>
      </c>
      <c r="S4" s="66"/>
      <c r="T4" s="65" t="s">
        <v>6</v>
      </c>
      <c r="U4" s="66"/>
      <c r="V4" s="65" t="s">
        <v>7</v>
      </c>
      <c r="W4" s="66"/>
      <c r="X4" s="65" t="s">
        <v>8</v>
      </c>
      <c r="Y4" s="66"/>
      <c r="Z4" s="65" t="s">
        <v>9</v>
      </c>
      <c r="AA4" s="66"/>
      <c r="AB4" s="65" t="s">
        <v>10</v>
      </c>
      <c r="AC4" s="66"/>
      <c r="AD4" s="76" t="s">
        <v>11</v>
      </c>
      <c r="AE4" s="77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70"/>
      <c r="B5" s="73"/>
      <c r="C5" s="75"/>
      <c r="D5" s="73"/>
      <c r="E5" s="75"/>
      <c r="F5" s="86" t="s">
        <v>21</v>
      </c>
      <c r="G5" s="86" t="s">
        <v>22</v>
      </c>
      <c r="H5" s="88" t="s">
        <v>12</v>
      </c>
      <c r="I5" s="86" t="s">
        <v>24</v>
      </c>
      <c r="J5" s="88" t="s">
        <v>12</v>
      </c>
      <c r="K5" s="86" t="s">
        <v>24</v>
      </c>
      <c r="L5" s="88" t="s">
        <v>12</v>
      </c>
      <c r="M5" s="86" t="s">
        <v>24</v>
      </c>
      <c r="N5" s="88" t="s">
        <v>12</v>
      </c>
      <c r="O5" s="86" t="s">
        <v>24</v>
      </c>
      <c r="P5" s="88" t="s">
        <v>12</v>
      </c>
      <c r="Q5" s="86" t="s">
        <v>24</v>
      </c>
      <c r="R5" s="88" t="s">
        <v>12</v>
      </c>
      <c r="S5" s="86" t="s">
        <v>24</v>
      </c>
      <c r="T5" s="88" t="s">
        <v>12</v>
      </c>
      <c r="U5" s="86" t="s">
        <v>24</v>
      </c>
      <c r="V5" s="88" t="s">
        <v>12</v>
      </c>
      <c r="W5" s="90" t="s">
        <v>24</v>
      </c>
      <c r="X5" s="88" t="s">
        <v>12</v>
      </c>
      <c r="Y5" s="86" t="s">
        <v>24</v>
      </c>
      <c r="Z5" s="88" t="s">
        <v>12</v>
      </c>
      <c r="AA5" s="86" t="s">
        <v>24</v>
      </c>
      <c r="AB5" s="88" t="s">
        <v>12</v>
      </c>
      <c r="AC5" s="86" t="s">
        <v>24</v>
      </c>
      <c r="AD5" s="88" t="s">
        <v>12</v>
      </c>
      <c r="AE5" s="86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71"/>
      <c r="B6" s="34" t="s">
        <v>32</v>
      </c>
      <c r="C6" s="35">
        <v>45261</v>
      </c>
      <c r="D6" s="35">
        <v>45261</v>
      </c>
      <c r="E6" s="35">
        <v>45261</v>
      </c>
      <c r="F6" s="87"/>
      <c r="G6" s="87"/>
      <c r="H6" s="89"/>
      <c r="I6" s="87"/>
      <c r="J6" s="89"/>
      <c r="K6" s="87"/>
      <c r="L6" s="89"/>
      <c r="M6" s="87"/>
      <c r="N6" s="89"/>
      <c r="O6" s="87"/>
      <c r="P6" s="89"/>
      <c r="Q6" s="87"/>
      <c r="R6" s="89"/>
      <c r="S6" s="87"/>
      <c r="T6" s="89"/>
      <c r="U6" s="87"/>
      <c r="V6" s="89"/>
      <c r="W6" s="91"/>
      <c r="X6" s="89"/>
      <c r="Y6" s="87"/>
      <c r="Z6" s="89"/>
      <c r="AA6" s="87"/>
      <c r="AB6" s="89"/>
      <c r="AC6" s="87"/>
      <c r="AD6" s="89"/>
      <c r="AE6" s="8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83" t="s">
        <v>33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51965.24999999999</v>
      </c>
      <c r="C9" s="38">
        <f>C10+C11+C12+C14</f>
        <v>47689.329999999994</v>
      </c>
      <c r="D9" s="38">
        <f>D10+D11+D12+D14</f>
        <v>42714.2</v>
      </c>
      <c r="E9" s="38">
        <f>E10+E11+E12+E14</f>
        <v>42714.2</v>
      </c>
      <c r="F9" s="38">
        <f>E9/B9*100</f>
        <v>82.19762244961778</v>
      </c>
      <c r="G9" s="39">
        <f>E9/C9*100</f>
        <v>89.56762445603661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6531.15</v>
      </c>
      <c r="U9" s="39">
        <f t="shared" si="0"/>
        <v>4467.9</v>
      </c>
      <c r="V9" s="40">
        <f t="shared" si="0"/>
        <v>4141.25</v>
      </c>
      <c r="W9" s="40">
        <f t="shared" si="0"/>
        <v>3714.1000000000004</v>
      </c>
      <c r="X9" s="39">
        <f t="shared" si="0"/>
        <v>5659.35</v>
      </c>
      <c r="Y9" s="39">
        <f t="shared" si="0"/>
        <v>5607.4</v>
      </c>
      <c r="Z9" s="39">
        <f t="shared" si="0"/>
        <v>4196.81</v>
      </c>
      <c r="AA9" s="39">
        <f t="shared" si="0"/>
        <v>3477.6800000000003</v>
      </c>
      <c r="AB9" s="39">
        <f t="shared" si="0"/>
        <v>2181</v>
      </c>
      <c r="AC9" s="39">
        <f t="shared" si="0"/>
        <v>3321.52</v>
      </c>
      <c r="AD9" s="39">
        <f t="shared" si="0"/>
        <v>4275.92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51965.24999999999</v>
      </c>
      <c r="C12" s="43">
        <f>H12+J12+L12+N12+P12+R12+T12+V12+X12+Z12+AB12</f>
        <v>47689.329999999994</v>
      </c>
      <c r="D12" s="43">
        <f>I12+K12+M12+O12+Q12+S12+U12+W12+Y12+AA12+AC12</f>
        <v>42714.2</v>
      </c>
      <c r="E12" s="43">
        <f>I12+K12+M12+O12+Q12+S12+U12+W12+Y12+AA12+AC12</f>
        <v>42714.2</v>
      </c>
      <c r="F12" s="43">
        <f>E12/B12*100</f>
        <v>82.19762244961778</v>
      </c>
      <c r="G12" s="44">
        <f>E12/C12*100</f>
        <v>89.56762445603661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6531.15</v>
      </c>
      <c r="U12" s="44">
        <f>4430.5+37.4</f>
        <v>4467.9</v>
      </c>
      <c r="V12" s="46">
        <v>4141.25</v>
      </c>
      <c r="W12" s="46">
        <f>3672.3+41.8</f>
        <v>3714.1000000000004</v>
      </c>
      <c r="X12" s="44">
        <v>5659.35</v>
      </c>
      <c r="Y12" s="44">
        <f>5565.54+41.86</f>
        <v>5607.4</v>
      </c>
      <c r="Z12" s="44">
        <v>4196.81</v>
      </c>
      <c r="AA12" s="44">
        <f>3418.34+59.34</f>
        <v>3477.6800000000003</v>
      </c>
      <c r="AB12" s="44">
        <v>2181</v>
      </c>
      <c r="AC12" s="44">
        <f>3139.36+182.16</f>
        <v>3321.52</v>
      </c>
      <c r="AD12" s="44">
        <v>4275.92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83" t="s">
        <v>34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52009.24999999999</v>
      </c>
      <c r="C22" s="49">
        <f aca="true" t="shared" si="1" ref="C22:AE22">C25</f>
        <v>47689.329999999994</v>
      </c>
      <c r="D22" s="49">
        <f t="shared" si="1"/>
        <v>42714.2</v>
      </c>
      <c r="E22" s="49">
        <f>E25</f>
        <v>42714.2</v>
      </c>
      <c r="F22" s="50">
        <f t="shared" si="1"/>
        <v>82.19762244961778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6531.15</v>
      </c>
      <c r="U22" s="50">
        <f t="shared" si="1"/>
        <v>4467.9</v>
      </c>
      <c r="V22" s="50">
        <f t="shared" si="1"/>
        <v>4141.25</v>
      </c>
      <c r="W22" s="50">
        <f t="shared" si="1"/>
        <v>3714.1000000000004</v>
      </c>
      <c r="X22" s="50">
        <f t="shared" si="1"/>
        <v>5659.35</v>
      </c>
      <c r="Y22" s="50">
        <f>Y25</f>
        <v>5607.4</v>
      </c>
      <c r="Z22" s="50">
        <f t="shared" si="1"/>
        <v>4240.81</v>
      </c>
      <c r="AA22" s="50">
        <f t="shared" si="1"/>
        <v>3477.6800000000003</v>
      </c>
      <c r="AB22" s="50">
        <f>AB25</f>
        <v>2181</v>
      </c>
      <c r="AC22" s="50">
        <f t="shared" si="1"/>
        <v>3321.52</v>
      </c>
      <c r="AD22" s="50">
        <f t="shared" si="1"/>
        <v>4275.92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52009.24999999999</v>
      </c>
      <c r="C25" s="43">
        <f>C19+C12</f>
        <v>47689.329999999994</v>
      </c>
      <c r="D25" s="43">
        <f aca="true" t="shared" si="2" ref="D25:AE25">D19+D12</f>
        <v>42714.2</v>
      </c>
      <c r="E25" s="43">
        <f t="shared" si="2"/>
        <v>42714.2</v>
      </c>
      <c r="F25" s="43">
        <f t="shared" si="2"/>
        <v>82.19762244961778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6531.15</v>
      </c>
      <c r="U25" s="43">
        <f t="shared" si="2"/>
        <v>4467.9</v>
      </c>
      <c r="V25" s="51">
        <f t="shared" si="2"/>
        <v>4141.25</v>
      </c>
      <c r="W25" s="51">
        <f t="shared" si="2"/>
        <v>3714.1000000000004</v>
      </c>
      <c r="X25" s="43">
        <f t="shared" si="2"/>
        <v>5659.35</v>
      </c>
      <c r="Y25" s="43">
        <f t="shared" si="2"/>
        <v>5607.4</v>
      </c>
      <c r="Z25" s="43">
        <f t="shared" si="2"/>
        <v>4240.81</v>
      </c>
      <c r="AA25" s="43">
        <f t="shared" si="2"/>
        <v>3477.6800000000003</v>
      </c>
      <c r="AB25" s="43">
        <f t="shared" si="2"/>
        <v>2181</v>
      </c>
      <c r="AC25" s="43">
        <f t="shared" si="2"/>
        <v>3321.52</v>
      </c>
      <c r="AD25" s="43">
        <f t="shared" si="2"/>
        <v>4275.92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3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80" t="s">
        <v>37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33"/>
      <c r="N29" s="63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4" t="s">
        <v>35</v>
      </c>
      <c r="C30" s="81" t="s">
        <v>38</v>
      </c>
      <c r="D30" s="81"/>
      <c r="E30" s="81"/>
      <c r="F30" s="60"/>
      <c r="G30" s="60"/>
      <c r="H30" s="82"/>
      <c r="I30" s="82"/>
      <c r="J30" s="82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8" t="s">
        <v>36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AE5:AE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A32:N32"/>
    <mergeCell ref="A35:L35"/>
    <mergeCell ref="A29:L29"/>
    <mergeCell ref="C30:E30"/>
    <mergeCell ref="H30:J30"/>
    <mergeCell ref="A15:AE15"/>
    <mergeCell ref="X4:Y4"/>
    <mergeCell ref="Z4:AA4"/>
    <mergeCell ref="AB4:AC4"/>
    <mergeCell ref="AD4:AE4"/>
    <mergeCell ref="J4:K4"/>
    <mergeCell ref="L4:M4"/>
    <mergeCell ref="N4:O4"/>
    <mergeCell ref="P4:Q4"/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2023-04-18T04:09:00Z</cp:lastPrinted>
  <dcterms:created xsi:type="dcterms:W3CDTF">1996-10-08T23:32:33Z</dcterms:created>
  <dcterms:modified xsi:type="dcterms:W3CDTF">2023-12-11T05:44:35Z</dcterms:modified>
  <cp:category/>
  <cp:version/>
  <cp:contentType/>
  <cp:contentStatus/>
</cp:coreProperties>
</file>