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рионов\222222\Документы, письма по МП Защита\Ежемесячные отчеты в УЭ по программе\2021 год\Новая папка (3)\"/>
    </mc:Choice>
  </mc:AlternateContent>
  <bookViews>
    <workbookView xWindow="1860" yWindow="0" windowWidth="27840" windowHeight="12960"/>
  </bookViews>
  <sheets>
    <sheet name="МП  БЖД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1" i="1" l="1"/>
  <c r="AB41" i="1"/>
  <c r="Z41" i="1"/>
  <c r="B80" i="1"/>
  <c r="B94" i="1"/>
  <c r="C94" i="1"/>
  <c r="B87" i="1"/>
  <c r="O51" i="1"/>
  <c r="M51" i="1"/>
  <c r="K51" i="1"/>
  <c r="I51" i="1"/>
  <c r="B44" i="1"/>
  <c r="B51" i="1" s="1"/>
  <c r="B100" i="1" s="1"/>
  <c r="B97" i="1" s="1"/>
  <c r="C44" i="1"/>
  <c r="E51" i="1"/>
  <c r="E50" i="1"/>
  <c r="U50" i="1"/>
  <c r="S50" i="1"/>
  <c r="Q41" i="1"/>
  <c r="Q40" i="1" s="1"/>
  <c r="Q50" i="1"/>
  <c r="O50" i="1"/>
  <c r="M50" i="1"/>
  <c r="K50" i="1"/>
  <c r="I50" i="1"/>
  <c r="R51" i="1"/>
  <c r="R50" i="1"/>
  <c r="H50" i="1"/>
  <c r="C50" i="1"/>
  <c r="E43" i="1"/>
  <c r="C43" i="1"/>
  <c r="E30" i="1"/>
  <c r="C30" i="1"/>
  <c r="E23" i="1"/>
  <c r="D23" i="1"/>
  <c r="C23" i="1"/>
  <c r="C12" i="1"/>
  <c r="E12" i="1"/>
  <c r="W91" i="1"/>
  <c r="W90" i="1" s="1"/>
  <c r="U91" i="1"/>
  <c r="U90" i="1" s="1"/>
  <c r="S91" i="1"/>
  <c r="S90" i="1" s="1"/>
  <c r="Q91" i="1"/>
  <c r="Q90" i="1" s="1"/>
  <c r="O91" i="1"/>
  <c r="O90" i="1"/>
  <c r="M91" i="1"/>
  <c r="M90" i="1" s="1"/>
  <c r="K91" i="1"/>
  <c r="K90" i="1" s="1"/>
  <c r="I91" i="1"/>
  <c r="I90" i="1" s="1"/>
  <c r="W77" i="1"/>
  <c r="W76" i="1" s="1"/>
  <c r="U77" i="1"/>
  <c r="U76" i="1" s="1"/>
  <c r="S77" i="1"/>
  <c r="S76" i="1"/>
  <c r="Q77" i="1"/>
  <c r="Q76" i="1" s="1"/>
  <c r="O77" i="1"/>
  <c r="O76" i="1"/>
  <c r="M77" i="1"/>
  <c r="M76" i="1" s="1"/>
  <c r="K77" i="1"/>
  <c r="K76" i="1" s="1"/>
  <c r="G102" i="1" l="1"/>
  <c r="F102" i="1"/>
  <c r="G101" i="1"/>
  <c r="F101" i="1"/>
  <c r="W100" i="1"/>
  <c r="W97" i="1" s="1"/>
  <c r="R99" i="1"/>
  <c r="G98" i="1"/>
  <c r="F98" i="1"/>
  <c r="D97" i="1"/>
  <c r="G96" i="1"/>
  <c r="F96" i="1"/>
  <c r="G95" i="1"/>
  <c r="F95" i="1"/>
  <c r="AD94" i="1"/>
  <c r="AB94" i="1"/>
  <c r="Z94" i="1"/>
  <c r="X94" i="1"/>
  <c r="X100" i="1" s="1"/>
  <c r="X97" i="1" s="1"/>
  <c r="V94" i="1"/>
  <c r="U94" i="1"/>
  <c r="S94" i="1"/>
  <c r="S100" i="1" s="1"/>
  <c r="S97" i="1" s="1"/>
  <c r="R94" i="1"/>
  <c r="Q94" i="1"/>
  <c r="P94" i="1"/>
  <c r="P100" i="1" s="1"/>
  <c r="P97" i="1" s="1"/>
  <c r="O94" i="1"/>
  <c r="O100" i="1" s="1"/>
  <c r="O97" i="1" s="1"/>
  <c r="N94" i="1"/>
  <c r="M94" i="1"/>
  <c r="L94" i="1"/>
  <c r="K94" i="1"/>
  <c r="K100" i="1" s="1"/>
  <c r="K97" i="1" s="1"/>
  <c r="J94" i="1"/>
  <c r="I94" i="1"/>
  <c r="H94" i="1"/>
  <c r="H100" i="1" s="1"/>
  <c r="C100" i="1" s="1"/>
  <c r="C97" i="1" s="1"/>
  <c r="E94" i="1"/>
  <c r="C91" i="1"/>
  <c r="C90" i="1" s="1"/>
  <c r="G93" i="1"/>
  <c r="F93" i="1"/>
  <c r="G92" i="1"/>
  <c r="F92" i="1"/>
  <c r="AD91" i="1"/>
  <c r="AD90" i="1" s="1"/>
  <c r="AB91" i="1"/>
  <c r="Z91" i="1"/>
  <c r="Z90" i="1" s="1"/>
  <c r="X91" i="1"/>
  <c r="X90" i="1" s="1"/>
  <c r="V91" i="1"/>
  <c r="V90" i="1" s="1"/>
  <c r="P91" i="1"/>
  <c r="L91" i="1"/>
  <c r="H91" i="1"/>
  <c r="H90" i="1" s="1"/>
  <c r="D91" i="1"/>
  <c r="D90" i="1" s="1"/>
  <c r="AB90" i="1"/>
  <c r="P90" i="1"/>
  <c r="L90" i="1"/>
  <c r="G89" i="1"/>
  <c r="F89" i="1"/>
  <c r="G88" i="1"/>
  <c r="F88" i="1"/>
  <c r="E87" i="1"/>
  <c r="D87" i="1"/>
  <c r="D84" i="1" s="1"/>
  <c r="D83" i="1" s="1"/>
  <c r="C87" i="1"/>
  <c r="C84" i="1" s="1"/>
  <c r="C83" i="1" s="1"/>
  <c r="B84" i="1"/>
  <c r="B83" i="1" s="1"/>
  <c r="G86" i="1"/>
  <c r="F86" i="1"/>
  <c r="G85" i="1"/>
  <c r="F85" i="1"/>
  <c r="AE84" i="1"/>
  <c r="AD84" i="1"/>
  <c r="AD83" i="1" s="1"/>
  <c r="AD75" i="1" s="1"/>
  <c r="AC84" i="1"/>
  <c r="AC83" i="1" s="1"/>
  <c r="AC75" i="1" s="1"/>
  <c r="AB84" i="1"/>
  <c r="AB83" i="1" s="1"/>
  <c r="AB75" i="1" s="1"/>
  <c r="AA84" i="1"/>
  <c r="Z84" i="1"/>
  <c r="Z83" i="1" s="1"/>
  <c r="Z75" i="1" s="1"/>
  <c r="Y84" i="1"/>
  <c r="Y83" i="1" s="1"/>
  <c r="Y75" i="1" s="1"/>
  <c r="X84" i="1"/>
  <c r="X83" i="1" s="1"/>
  <c r="X75" i="1" s="1"/>
  <c r="W84" i="1"/>
  <c r="V84" i="1"/>
  <c r="V83" i="1" s="1"/>
  <c r="U84" i="1"/>
  <c r="U83" i="1" s="1"/>
  <c r="U75" i="1" s="1"/>
  <c r="T84" i="1"/>
  <c r="T83" i="1" s="1"/>
  <c r="S84" i="1"/>
  <c r="R84" i="1"/>
  <c r="R83" i="1" s="1"/>
  <c r="Q84" i="1"/>
  <c r="Q83" i="1" s="1"/>
  <c r="Q75" i="1" s="1"/>
  <c r="P84" i="1"/>
  <c r="O84" i="1"/>
  <c r="M84" i="1"/>
  <c r="M83" i="1" s="1"/>
  <c r="M75" i="1" s="1"/>
  <c r="L84" i="1"/>
  <c r="K84" i="1"/>
  <c r="K83" i="1" s="1"/>
  <c r="K75" i="1" s="1"/>
  <c r="J84" i="1"/>
  <c r="I84" i="1"/>
  <c r="H84" i="1"/>
  <c r="E84" i="1"/>
  <c r="AE83" i="1"/>
  <c r="AA83" i="1"/>
  <c r="AA75" i="1" s="1"/>
  <c r="W83" i="1"/>
  <c r="W75" i="1" s="1"/>
  <c r="S83" i="1"/>
  <c r="S75" i="1" s="1"/>
  <c r="N83" i="1"/>
  <c r="J83" i="1"/>
  <c r="J75" i="1" s="1"/>
  <c r="H83" i="1"/>
  <c r="H75" i="1" s="1"/>
  <c r="G82" i="1"/>
  <c r="F82" i="1"/>
  <c r="G81" i="1"/>
  <c r="F81" i="1"/>
  <c r="T80" i="1"/>
  <c r="T94" i="1" s="1"/>
  <c r="T91" i="1" s="1"/>
  <c r="T90" i="1" s="1"/>
  <c r="E80" i="1"/>
  <c r="E77" i="1" s="1"/>
  <c r="D80" i="1"/>
  <c r="G79" i="1"/>
  <c r="F79" i="1"/>
  <c r="G78" i="1"/>
  <c r="F78" i="1"/>
  <c r="AD77" i="1"/>
  <c r="AB77" i="1"/>
  <c r="Z77" i="1"/>
  <c r="X77" i="1"/>
  <c r="V77" i="1"/>
  <c r="R77" i="1"/>
  <c r="R76" i="1" s="1"/>
  <c r="P77" i="1"/>
  <c r="P76" i="1" s="1"/>
  <c r="P75" i="1" s="1"/>
  <c r="N77" i="1"/>
  <c r="L77" i="1"/>
  <c r="J77" i="1"/>
  <c r="I77" i="1"/>
  <c r="H77" i="1"/>
  <c r="D77" i="1"/>
  <c r="B77" i="1"/>
  <c r="B76" i="1" s="1"/>
  <c r="V76" i="1"/>
  <c r="I76" i="1"/>
  <c r="D76" i="1"/>
  <c r="AE75" i="1"/>
  <c r="O75" i="1"/>
  <c r="N75" i="1"/>
  <c r="L75" i="1"/>
  <c r="G74" i="1"/>
  <c r="F74" i="1"/>
  <c r="G73" i="1"/>
  <c r="F73" i="1"/>
  <c r="AD72" i="1"/>
  <c r="AD69" i="1" s="1"/>
  <c r="AD68" i="1" s="1"/>
  <c r="AB72" i="1"/>
  <c r="Z72" i="1"/>
  <c r="X72" i="1"/>
  <c r="X69" i="1" s="1"/>
  <c r="V72" i="1"/>
  <c r="V69" i="1" s="1"/>
  <c r="V68" i="1" s="1"/>
  <c r="T72" i="1"/>
  <c r="T69" i="1" s="1"/>
  <c r="T68" i="1" s="1"/>
  <c r="R72" i="1"/>
  <c r="P72" i="1"/>
  <c r="P69" i="1" s="1"/>
  <c r="N72" i="1"/>
  <c r="L72" i="1"/>
  <c r="L69" i="1" s="1"/>
  <c r="L68" i="1" s="1"/>
  <c r="J72" i="1"/>
  <c r="H72" i="1"/>
  <c r="E72" i="1"/>
  <c r="E69" i="1" s="1"/>
  <c r="C72" i="1"/>
  <c r="C69" i="1" s="1"/>
  <c r="G71" i="1"/>
  <c r="F71" i="1"/>
  <c r="G70" i="1"/>
  <c r="F70" i="1"/>
  <c r="AE69" i="1"/>
  <c r="AC69" i="1"/>
  <c r="AC68" i="1" s="1"/>
  <c r="AB69" i="1"/>
  <c r="AB68" i="1" s="1"/>
  <c r="AA69" i="1"/>
  <c r="Z69" i="1"/>
  <c r="Z68" i="1" s="1"/>
  <c r="Y69" i="1"/>
  <c r="Y68" i="1" s="1"/>
  <c r="W69" i="1"/>
  <c r="U69" i="1"/>
  <c r="U68" i="1" s="1"/>
  <c r="S69" i="1"/>
  <c r="S68" i="1" s="1"/>
  <c r="R69" i="1"/>
  <c r="R68" i="1" s="1"/>
  <c r="Q69" i="1"/>
  <c r="Q68" i="1" s="1"/>
  <c r="O69" i="1"/>
  <c r="N69" i="1"/>
  <c r="N68" i="1" s="1"/>
  <c r="M69" i="1"/>
  <c r="M68" i="1" s="1"/>
  <c r="K69" i="1"/>
  <c r="K68" i="1" s="1"/>
  <c r="J69" i="1"/>
  <c r="J68" i="1" s="1"/>
  <c r="I69" i="1"/>
  <c r="I68" i="1" s="1"/>
  <c r="D69" i="1"/>
  <c r="AE68" i="1"/>
  <c r="AA68" i="1"/>
  <c r="X68" i="1"/>
  <c r="W68" i="1"/>
  <c r="P68" i="1"/>
  <c r="O68" i="1"/>
  <c r="D68" i="1"/>
  <c r="C68" i="1"/>
  <c r="G67" i="1"/>
  <c r="F67" i="1"/>
  <c r="G66" i="1"/>
  <c r="F66" i="1"/>
  <c r="E65" i="1"/>
  <c r="C65" i="1"/>
  <c r="B65" i="1"/>
  <c r="G64" i="1"/>
  <c r="F64" i="1"/>
  <c r="G63" i="1"/>
  <c r="F63" i="1"/>
  <c r="AB62" i="1"/>
  <c r="AB61" i="1" s="1"/>
  <c r="D62" i="1"/>
  <c r="D61" i="1" s="1"/>
  <c r="C62" i="1"/>
  <c r="B62" i="1"/>
  <c r="B61" i="1" s="1"/>
  <c r="C61" i="1"/>
  <c r="G60" i="1"/>
  <c r="F60" i="1"/>
  <c r="G59" i="1"/>
  <c r="F59" i="1"/>
  <c r="E58" i="1"/>
  <c r="C58" i="1"/>
  <c r="C55" i="1" s="1"/>
  <c r="C54" i="1" s="1"/>
  <c r="B58" i="1"/>
  <c r="B55" i="1" s="1"/>
  <c r="B54" i="1" s="1"/>
  <c r="G57" i="1"/>
  <c r="F57" i="1"/>
  <c r="G56" i="1"/>
  <c r="F56" i="1"/>
  <c r="AE55" i="1"/>
  <c r="AD55" i="1"/>
  <c r="AD54" i="1" s="1"/>
  <c r="AC55" i="1"/>
  <c r="AC54" i="1" s="1"/>
  <c r="AB55" i="1"/>
  <c r="AB54" i="1" s="1"/>
  <c r="AA55" i="1"/>
  <c r="Z55" i="1"/>
  <c r="Z54" i="1" s="1"/>
  <c r="Y55" i="1"/>
  <c r="Y54" i="1" s="1"/>
  <c r="X55" i="1"/>
  <c r="X54" i="1" s="1"/>
  <c r="W55" i="1"/>
  <c r="V55" i="1"/>
  <c r="V54" i="1" s="1"/>
  <c r="U55" i="1"/>
  <c r="U54" i="1" s="1"/>
  <c r="T55" i="1"/>
  <c r="T54" i="1" s="1"/>
  <c r="S55" i="1"/>
  <c r="R55" i="1"/>
  <c r="R54" i="1" s="1"/>
  <c r="Q55" i="1"/>
  <c r="Q54" i="1" s="1"/>
  <c r="P55" i="1"/>
  <c r="P54" i="1" s="1"/>
  <c r="O55" i="1"/>
  <c r="N55" i="1"/>
  <c r="N54" i="1" s="1"/>
  <c r="M55" i="1"/>
  <c r="M54" i="1" s="1"/>
  <c r="L55" i="1"/>
  <c r="L54" i="1" s="1"/>
  <c r="K55" i="1"/>
  <c r="J55" i="1"/>
  <c r="J54" i="1" s="1"/>
  <c r="I55" i="1"/>
  <c r="I54" i="1" s="1"/>
  <c r="H55" i="1"/>
  <c r="H54" i="1" s="1"/>
  <c r="E55" i="1"/>
  <c r="D55" i="1"/>
  <c r="AE54" i="1"/>
  <c r="AA54" i="1"/>
  <c r="W54" i="1"/>
  <c r="S54" i="1"/>
  <c r="O54" i="1"/>
  <c r="K54" i="1"/>
  <c r="D54" i="1"/>
  <c r="G53" i="1"/>
  <c r="F53" i="1"/>
  <c r="G52" i="1"/>
  <c r="F52" i="1"/>
  <c r="AE51" i="1"/>
  <c r="AE100" i="1" s="1"/>
  <c r="AE97" i="1" s="1"/>
  <c r="AD51" i="1"/>
  <c r="AD48" i="1" s="1"/>
  <c r="AD47" i="1" s="1"/>
  <c r="AC51" i="1"/>
  <c r="AC100" i="1" s="1"/>
  <c r="AC97" i="1" s="1"/>
  <c r="AB51" i="1"/>
  <c r="AA51" i="1"/>
  <c r="AA100" i="1" s="1"/>
  <c r="AA97" i="1" s="1"/>
  <c r="Z51" i="1"/>
  <c r="Z48" i="1" s="1"/>
  <c r="Y51" i="1"/>
  <c r="Y100" i="1" s="1"/>
  <c r="Y97" i="1" s="1"/>
  <c r="X51" i="1"/>
  <c r="W51" i="1"/>
  <c r="V51" i="1"/>
  <c r="V48" i="1" s="1"/>
  <c r="V47" i="1" s="1"/>
  <c r="U51" i="1"/>
  <c r="S51" i="1"/>
  <c r="R48" i="1"/>
  <c r="R47" i="1" s="1"/>
  <c r="Q51" i="1"/>
  <c r="Q48" i="1" s="1"/>
  <c r="Q47" i="1" s="1"/>
  <c r="P51" i="1"/>
  <c r="P48" i="1" s="1"/>
  <c r="P47" i="1" s="1"/>
  <c r="N51" i="1"/>
  <c r="L51" i="1"/>
  <c r="L48" i="1" s="1"/>
  <c r="L47" i="1" s="1"/>
  <c r="J51" i="1"/>
  <c r="J48" i="1" s="1"/>
  <c r="J47" i="1" s="1"/>
  <c r="H51" i="1"/>
  <c r="H48" i="1" s="1"/>
  <c r="H47" i="1" s="1"/>
  <c r="P50" i="1"/>
  <c r="P99" i="1" s="1"/>
  <c r="N50" i="1"/>
  <c r="N99" i="1" s="1"/>
  <c r="L50" i="1"/>
  <c r="L99" i="1" s="1"/>
  <c r="J50" i="1"/>
  <c r="J99" i="1" s="1"/>
  <c r="H99" i="1"/>
  <c r="G49" i="1"/>
  <c r="F49" i="1"/>
  <c r="AE48" i="1"/>
  <c r="AB48" i="1"/>
  <c r="AB47" i="1" s="1"/>
  <c r="AA48" i="1"/>
  <c r="AA47" i="1" s="1"/>
  <c r="X48" i="1"/>
  <c r="X47" i="1" s="1"/>
  <c r="W48" i="1"/>
  <c r="U48" i="1"/>
  <c r="U47" i="1" s="1"/>
  <c r="S48" i="1"/>
  <c r="O48" i="1"/>
  <c r="O47" i="1" s="1"/>
  <c r="K48" i="1"/>
  <c r="K47" i="1" s="1"/>
  <c r="I48" i="1"/>
  <c r="I47" i="1" s="1"/>
  <c r="D48" i="1"/>
  <c r="D47" i="1" s="1"/>
  <c r="C48" i="1"/>
  <c r="C47" i="1" s="1"/>
  <c r="AE47" i="1"/>
  <c r="Z47" i="1"/>
  <c r="W47" i="1"/>
  <c r="S47" i="1"/>
  <c r="M44" i="1"/>
  <c r="E44" i="1" s="1"/>
  <c r="M43" i="1"/>
  <c r="B43" i="1"/>
  <c r="B50" i="1" s="1"/>
  <c r="B99" i="1" s="1"/>
  <c r="X41" i="1"/>
  <c r="X40" i="1" s="1"/>
  <c r="U41" i="1"/>
  <c r="U40" i="1" s="1"/>
  <c r="T41" i="1"/>
  <c r="S41" i="1"/>
  <c r="S40" i="1" s="1"/>
  <c r="R41" i="1"/>
  <c r="P41" i="1"/>
  <c r="P40" i="1" s="1"/>
  <c r="O41" i="1"/>
  <c r="O40" i="1" s="1"/>
  <c r="N41" i="1"/>
  <c r="N40" i="1" s="1"/>
  <c r="M41" i="1"/>
  <c r="M40" i="1" s="1"/>
  <c r="L41" i="1"/>
  <c r="L40" i="1" s="1"/>
  <c r="K41" i="1"/>
  <c r="K40" i="1" s="1"/>
  <c r="J41" i="1"/>
  <c r="J40" i="1" s="1"/>
  <c r="I41" i="1"/>
  <c r="H41" i="1"/>
  <c r="H40" i="1" s="1"/>
  <c r="D41" i="1"/>
  <c r="C41" i="1"/>
  <c r="C40" i="1" s="1"/>
  <c r="AE40" i="1"/>
  <c r="AD40" i="1"/>
  <c r="AC40" i="1"/>
  <c r="AB40" i="1"/>
  <c r="AA40" i="1"/>
  <c r="Z40" i="1"/>
  <c r="Y40" i="1"/>
  <c r="W40" i="1"/>
  <c r="V40" i="1"/>
  <c r="T40" i="1"/>
  <c r="T37" i="1" s="1"/>
  <c r="R40" i="1"/>
  <c r="I40" i="1"/>
  <c r="D40" i="1"/>
  <c r="T39" i="1"/>
  <c r="T36" i="1" s="1"/>
  <c r="G39" i="1"/>
  <c r="B39" i="1"/>
  <c r="F39" i="1" s="1"/>
  <c r="T38" i="1"/>
  <c r="G38" i="1"/>
  <c r="F38" i="1"/>
  <c r="E37" i="1"/>
  <c r="G36" i="1"/>
  <c r="B36" i="1"/>
  <c r="F36" i="1" s="1"/>
  <c r="T35" i="1"/>
  <c r="G35" i="1"/>
  <c r="B35" i="1"/>
  <c r="F35" i="1" s="1"/>
  <c r="AE34" i="1"/>
  <c r="AE33" i="1" s="1"/>
  <c r="AD34" i="1"/>
  <c r="AD33" i="1" s="1"/>
  <c r="AC34" i="1"/>
  <c r="AB34" i="1"/>
  <c r="AA34" i="1"/>
  <c r="AA33" i="1" s="1"/>
  <c r="Z34" i="1"/>
  <c r="Z33" i="1" s="1"/>
  <c r="Y34" i="1"/>
  <c r="X34" i="1"/>
  <c r="W34" i="1"/>
  <c r="W33" i="1" s="1"/>
  <c r="V34" i="1"/>
  <c r="V33" i="1" s="1"/>
  <c r="U34" i="1"/>
  <c r="S34" i="1"/>
  <c r="S33" i="1" s="1"/>
  <c r="R34" i="1"/>
  <c r="R33" i="1" s="1"/>
  <c r="Q34" i="1"/>
  <c r="P34" i="1"/>
  <c r="O34" i="1"/>
  <c r="O33" i="1" s="1"/>
  <c r="N34" i="1"/>
  <c r="N33" i="1" s="1"/>
  <c r="M34" i="1"/>
  <c r="L34" i="1"/>
  <c r="K34" i="1"/>
  <c r="K33" i="1" s="1"/>
  <c r="J34" i="1"/>
  <c r="J33" i="1" s="1"/>
  <c r="I34" i="1"/>
  <c r="H34" i="1"/>
  <c r="D34" i="1"/>
  <c r="C34" i="1"/>
  <c r="AC33" i="1"/>
  <c r="AB33" i="1"/>
  <c r="Y33" i="1"/>
  <c r="X33" i="1"/>
  <c r="U33" i="1"/>
  <c r="Q33" i="1"/>
  <c r="P33" i="1"/>
  <c r="M33" i="1"/>
  <c r="L33" i="1"/>
  <c r="I33" i="1"/>
  <c r="H33" i="1"/>
  <c r="D33" i="1"/>
  <c r="C33" i="1"/>
  <c r="G32" i="1"/>
  <c r="F32" i="1"/>
  <c r="G31" i="1"/>
  <c r="F31" i="1"/>
  <c r="G30" i="1"/>
  <c r="F30" i="1"/>
  <c r="B30" i="1"/>
  <c r="B27" i="1" s="1"/>
  <c r="G29" i="1"/>
  <c r="F29" i="1"/>
  <c r="G28" i="1"/>
  <c r="F28" i="1"/>
  <c r="AE27" i="1"/>
  <c r="AD27" i="1"/>
  <c r="AC27" i="1"/>
  <c r="AB27" i="1"/>
  <c r="AA27" i="1"/>
  <c r="Z27" i="1"/>
  <c r="Y27" i="1"/>
  <c r="X27" i="1"/>
  <c r="W27" i="1"/>
  <c r="V27" i="1"/>
  <c r="U27" i="1"/>
  <c r="T27" i="1"/>
  <c r="T26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G26" i="1" s="1"/>
  <c r="E27" i="1"/>
  <c r="D27" i="1"/>
  <c r="C27" i="1"/>
  <c r="P26" i="1"/>
  <c r="E26" i="1"/>
  <c r="D26" i="1"/>
  <c r="B26" i="1"/>
  <c r="G23" i="1"/>
  <c r="D20" i="1"/>
  <c r="B23" i="1"/>
  <c r="B20" i="1" s="1"/>
  <c r="B19" i="1" s="1"/>
  <c r="AE20" i="1"/>
  <c r="AE19" i="1" s="1"/>
  <c r="AC20" i="1"/>
  <c r="AC19" i="1" s="1"/>
  <c r="AB20" i="1"/>
  <c r="AA20" i="1"/>
  <c r="AA19" i="1" s="1"/>
  <c r="Z20" i="1"/>
  <c r="Z19" i="1" s="1"/>
  <c r="Y20" i="1"/>
  <c r="Y19" i="1" s="1"/>
  <c r="X20" i="1"/>
  <c r="W20" i="1"/>
  <c r="V20" i="1"/>
  <c r="V19" i="1" s="1"/>
  <c r="U20" i="1"/>
  <c r="T20" i="1"/>
  <c r="S20" i="1"/>
  <c r="S19" i="1" s="1"/>
  <c r="R20" i="1"/>
  <c r="R19" i="1" s="1"/>
  <c r="Q20" i="1"/>
  <c r="Q19" i="1" s="1"/>
  <c r="P20" i="1"/>
  <c r="O20" i="1"/>
  <c r="N20" i="1"/>
  <c r="N19" i="1" s="1"/>
  <c r="M20" i="1"/>
  <c r="M19" i="1" s="1"/>
  <c r="L20" i="1"/>
  <c r="K20" i="1"/>
  <c r="J20" i="1"/>
  <c r="J19" i="1" s="1"/>
  <c r="I20" i="1"/>
  <c r="H20" i="1"/>
  <c r="C20" i="1"/>
  <c r="C19" i="1" s="1"/>
  <c r="AD19" i="1"/>
  <c r="AB19" i="1"/>
  <c r="X19" i="1"/>
  <c r="W19" i="1"/>
  <c r="T19" i="1"/>
  <c r="P19" i="1"/>
  <c r="O19" i="1"/>
  <c r="L19" i="1"/>
  <c r="H19" i="1"/>
  <c r="D19" i="1"/>
  <c r="E16" i="1"/>
  <c r="G16" i="1" s="1"/>
  <c r="C16" i="1"/>
  <c r="B16" i="1"/>
  <c r="AE13" i="1"/>
  <c r="AE12" i="1" s="1"/>
  <c r="AD13" i="1"/>
  <c r="AD12" i="1" s="1"/>
  <c r="AD11" i="1" s="1"/>
  <c r="AC13" i="1"/>
  <c r="AB13" i="1"/>
  <c r="AB12" i="1" s="1"/>
  <c r="AA13" i="1"/>
  <c r="AA12" i="1" s="1"/>
  <c r="Z13" i="1"/>
  <c r="Z12" i="1" s="1"/>
  <c r="Z11" i="1" s="1"/>
  <c r="Y13" i="1"/>
  <c r="X13" i="1"/>
  <c r="X12" i="1" s="1"/>
  <c r="W13" i="1"/>
  <c r="W12" i="1" s="1"/>
  <c r="W11" i="1" s="1"/>
  <c r="V13" i="1"/>
  <c r="V12" i="1" s="1"/>
  <c r="V11" i="1" s="1"/>
  <c r="U13" i="1"/>
  <c r="T13" i="1"/>
  <c r="T12" i="1" s="1"/>
  <c r="S13" i="1"/>
  <c r="S12" i="1" s="1"/>
  <c r="R13" i="1"/>
  <c r="R12" i="1" s="1"/>
  <c r="R11" i="1" s="1"/>
  <c r="Q13" i="1"/>
  <c r="P13" i="1"/>
  <c r="P12" i="1" s="1"/>
  <c r="O13" i="1"/>
  <c r="O12" i="1" s="1"/>
  <c r="N13" i="1"/>
  <c r="N12" i="1" s="1"/>
  <c r="M13" i="1"/>
  <c r="L13" i="1"/>
  <c r="L12" i="1" s="1"/>
  <c r="K13" i="1"/>
  <c r="K12" i="1" s="1"/>
  <c r="K11" i="1" s="1"/>
  <c r="J13" i="1"/>
  <c r="J12" i="1" s="1"/>
  <c r="J11" i="1" s="1"/>
  <c r="I13" i="1"/>
  <c r="H13" i="1"/>
  <c r="H12" i="1" s="1"/>
  <c r="E13" i="1"/>
  <c r="G13" i="1" s="1"/>
  <c r="D13" i="1"/>
  <c r="C13" i="1"/>
  <c r="AC12" i="1"/>
  <c r="Y12" i="1"/>
  <c r="U12" i="1"/>
  <c r="Q12" i="1"/>
  <c r="M12" i="1"/>
  <c r="I12" i="1"/>
  <c r="F44" i="1" l="1"/>
  <c r="N11" i="1"/>
  <c r="T51" i="1"/>
  <c r="T48" i="1" s="1"/>
  <c r="T47" i="1" s="1"/>
  <c r="B37" i="1"/>
  <c r="B34" i="1" s="1"/>
  <c r="T34" i="1"/>
  <c r="T33" i="1" s="1"/>
  <c r="C75" i="1"/>
  <c r="F37" i="1"/>
  <c r="L100" i="1"/>
  <c r="L97" i="1" s="1"/>
  <c r="O11" i="1"/>
  <c r="S11" i="1"/>
  <c r="AA11" i="1"/>
  <c r="F16" i="1"/>
  <c r="B75" i="1"/>
  <c r="F80" i="1"/>
  <c r="I11" i="1"/>
  <c r="B48" i="1"/>
  <c r="B47" i="1" s="1"/>
  <c r="B33" i="1"/>
  <c r="G37" i="1"/>
  <c r="G33" i="1" s="1"/>
  <c r="AC48" i="1"/>
  <c r="AC47" i="1" s="1"/>
  <c r="N48" i="1"/>
  <c r="N47" i="1" s="1"/>
  <c r="C80" i="1"/>
  <c r="C77" i="1" s="1"/>
  <c r="C76" i="1" s="1"/>
  <c r="R75" i="1"/>
  <c r="V75" i="1"/>
  <c r="AB100" i="1"/>
  <c r="AB97" i="1" s="1"/>
  <c r="U11" i="1"/>
  <c r="AE11" i="1"/>
  <c r="E20" i="1"/>
  <c r="E33" i="1"/>
  <c r="E34" i="1"/>
  <c r="F33" i="1"/>
  <c r="M48" i="1"/>
  <c r="M47" i="1" s="1"/>
  <c r="Z100" i="1"/>
  <c r="Z97" i="1" s="1"/>
  <c r="G34" i="1"/>
  <c r="Y48" i="1"/>
  <c r="Y47" i="1" s="1"/>
  <c r="T77" i="1"/>
  <c r="T76" i="1" s="1"/>
  <c r="T75" i="1" s="1"/>
  <c r="F87" i="1"/>
  <c r="D11" i="1"/>
  <c r="G51" i="1"/>
  <c r="F51" i="1"/>
  <c r="M11" i="1"/>
  <c r="AC11" i="1"/>
  <c r="F27" i="1"/>
  <c r="F26" i="1" s="1"/>
  <c r="G20" i="1"/>
  <c r="G19" i="1" s="1"/>
  <c r="F20" i="1"/>
  <c r="F19" i="1" s="1"/>
  <c r="E19" i="1"/>
  <c r="I83" i="1"/>
  <c r="I75" i="1" s="1"/>
  <c r="Q11" i="1"/>
  <c r="Y11" i="1"/>
  <c r="C11" i="1"/>
  <c r="H11" i="1"/>
  <c r="L11" i="1"/>
  <c r="P11" i="1"/>
  <c r="T11" i="1"/>
  <c r="X11" i="1"/>
  <c r="AB11" i="1"/>
  <c r="F43" i="1"/>
  <c r="G43" i="1"/>
  <c r="G94" i="1"/>
  <c r="E91" i="1"/>
  <c r="J100" i="1"/>
  <c r="J97" i="1" s="1"/>
  <c r="J91" i="1"/>
  <c r="J90" i="1" s="1"/>
  <c r="N100" i="1"/>
  <c r="N97" i="1" s="1"/>
  <c r="R100" i="1"/>
  <c r="R97" i="1" s="1"/>
  <c r="R91" i="1"/>
  <c r="R90" i="1" s="1"/>
  <c r="G69" i="1"/>
  <c r="G68" i="1" s="1"/>
  <c r="E68" i="1"/>
  <c r="G72" i="1"/>
  <c r="F23" i="1"/>
  <c r="B41" i="1"/>
  <c r="B40" i="1" s="1"/>
  <c r="B11" i="1" s="1"/>
  <c r="G55" i="1"/>
  <c r="E54" i="1"/>
  <c r="G58" i="1"/>
  <c r="F58" i="1"/>
  <c r="G65" i="1"/>
  <c r="E62" i="1"/>
  <c r="B72" i="1"/>
  <c r="B69" i="1" s="1"/>
  <c r="B68" i="1" s="1"/>
  <c r="H69" i="1"/>
  <c r="H68" i="1" s="1"/>
  <c r="D75" i="1"/>
  <c r="G80" i="1"/>
  <c r="G84" i="1"/>
  <c r="F84" i="1"/>
  <c r="E83" i="1"/>
  <c r="G87" i="1"/>
  <c r="B91" i="1"/>
  <c r="B90" i="1" s="1"/>
  <c r="U100" i="1"/>
  <c r="U97" i="1" s="1"/>
  <c r="H97" i="1"/>
  <c r="B13" i="1"/>
  <c r="B12" i="1" s="1"/>
  <c r="E41" i="1"/>
  <c r="G44" i="1"/>
  <c r="F55" i="1"/>
  <c r="F65" i="1"/>
  <c r="E76" i="1"/>
  <c r="F77" i="1"/>
  <c r="N91" i="1"/>
  <c r="N90" i="1" s="1"/>
  <c r="I100" i="1"/>
  <c r="M100" i="1"/>
  <c r="M97" i="1" s="1"/>
  <c r="Q100" i="1"/>
  <c r="Q97" i="1" s="1"/>
  <c r="V100" i="1"/>
  <c r="V97" i="1" s="1"/>
  <c r="AD100" i="1"/>
  <c r="AD97" i="1" s="1"/>
  <c r="G12" i="1" l="1"/>
  <c r="G11" i="1" s="1"/>
  <c r="G77" i="1"/>
  <c r="T100" i="1"/>
  <c r="T97" i="1" s="1"/>
  <c r="F13" i="1"/>
  <c r="F34" i="1"/>
  <c r="F72" i="1"/>
  <c r="E100" i="1"/>
  <c r="I97" i="1"/>
  <c r="F69" i="1"/>
  <c r="F68" i="1" s="1"/>
  <c r="F91" i="1"/>
  <c r="G91" i="1"/>
  <c r="E90" i="1"/>
  <c r="F12" i="1"/>
  <c r="G76" i="1"/>
  <c r="E75" i="1"/>
  <c r="F76" i="1"/>
  <c r="G41" i="1"/>
  <c r="G40" i="1" s="1"/>
  <c r="E40" i="1"/>
  <c r="E11" i="1" s="1"/>
  <c r="F41" i="1"/>
  <c r="F40" i="1" s="1"/>
  <c r="F83" i="1"/>
  <c r="G83" i="1"/>
  <c r="F62" i="1"/>
  <c r="E61" i="1"/>
  <c r="G62" i="1"/>
  <c r="F54" i="1"/>
  <c r="G54" i="1"/>
  <c r="E99" i="1"/>
  <c r="G50" i="1"/>
  <c r="F50" i="1"/>
  <c r="F94" i="1"/>
  <c r="E48" i="1"/>
  <c r="G99" i="1" l="1"/>
  <c r="F99" i="1"/>
  <c r="G90" i="1"/>
  <c r="F90" i="1"/>
  <c r="G61" i="1"/>
  <c r="F61" i="1"/>
  <c r="G75" i="1"/>
  <c r="F75" i="1"/>
  <c r="F100" i="1"/>
  <c r="G100" i="1"/>
  <c r="E97" i="1"/>
  <c r="G48" i="1"/>
  <c r="E47" i="1"/>
  <c r="F48" i="1"/>
  <c r="F11" i="1"/>
  <c r="G47" i="1" l="1"/>
  <c r="F47" i="1"/>
  <c r="G97" i="1"/>
  <c r="F97" i="1"/>
</calcChain>
</file>

<file path=xl/sharedStrings.xml><?xml version="1.0" encoding="utf-8"?>
<sst xmlns="http://schemas.openxmlformats.org/spreadsheetml/2006/main" count="140" uniqueCount="47">
  <si>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</si>
  <si>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</si>
  <si>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</si>
  <si>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</si>
  <si>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2021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</si>
  <si>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</si>
  <si>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</si>
  <si>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</si>
  <si>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</si>
  <si>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</si>
  <si>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</si>
  <si>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</si>
  <si>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</si>
  <si>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</si>
  <si>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</si>
  <si>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</si>
  <si>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</si>
  <si>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</si>
  <si>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</si>
  <si>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</si>
  <si>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</si>
  <si>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</si>
  <si>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</si>
  <si>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</si>
  <si>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Создание общественных спасательных постов в местах массового отдыха людей на водных объектах города Когалыма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</si>
  <si>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</si>
  <si>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</si>
  <si>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</si>
  <si>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</si>
  <si>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</si>
  <si>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</si>
  <si>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</si>
  <si>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</si>
  <si>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</si>
  <si>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</si>
  <si>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1: Организация и обеспечение мероприятий в сфере гражданской обороны, защиты населения и территории города Когалыма от чрезвычайных ситуаций, в том числе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</si>
  <si>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</si>
  <si>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</si>
  <si>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Итого по подпрограмме 2: Укрепление пожарной безопасности в городе Когалыме, в том числе</t>
  </si>
  <si>
    <t xml:space="preserve">Подпрограмма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</si>
  <si>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</si>
  <si>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</si>
  <si>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3: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Когалыма, в том числе</t>
  </si>
  <si>
    <t>Всего по муниципальной программе:</t>
  </si>
  <si>
    <t>План на 01.08.2021</t>
  </si>
  <si>
    <t>Профинансировано на 01.08.2021</t>
  </si>
  <si>
    <t>Кассовый расход на 01.08.2021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</si>
</sst>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 applyProtection="1">
      <alignment horizontal="left" vertical="top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wrapText="1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6" fillId="0" borderId="2" xfId="2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 applyProtection="1">
      <alignment horizont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168" fontId="8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4" fillId="0" borderId="0" xfId="1" applyFont="1" applyFill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tabSelected="1" view="pageBreakPreview" zoomScale="60" zoomScaleNormal="40" zoomScaleSheetLayoutView="40" workbookViewId="0">
      <pane ySplit="9" topLeftCell="A29" activePane="bottomLeft" state="frozen"/>
      <selection pane="bottomLeft" activeCell="B44" sqref="B44"/>
    </sheetView>
  </sheetViews>
  <sheetFormatPr defaultRowHeight="15" x14ac:dyDescent="0.25"/>
  <cols>
    <col min="1" max="1" width="45.42578125" customWidth="1"/>
    <col min="2" max="7" width="15.140625" customWidth="1"/>
    <col min="8" max="31" width="16.140625" customWidth="1"/>
    <col min="32" max="32" width="32.85546875" customWidth="1"/>
  </cols>
  <sheetData>
    <row r="1" spans="1:3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3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63"/>
      <c r="Q2" s="63"/>
      <c r="R2" s="63"/>
      <c r="S2" s="3"/>
      <c r="T2" s="6"/>
      <c r="U2" s="6"/>
      <c r="V2" s="6"/>
      <c r="W2" s="6"/>
      <c r="X2" s="6"/>
      <c r="Y2" s="6"/>
      <c r="Z2" s="64" t="s">
        <v>0</v>
      </c>
      <c r="AA2" s="64"/>
      <c r="AB2" s="64"/>
      <c r="AC2" s="64"/>
      <c r="AD2" s="64"/>
      <c r="AE2" s="8"/>
      <c r="AF2" s="5"/>
    </row>
    <row r="3" spans="1:3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65"/>
      <c r="Q3" s="65"/>
      <c r="R3" s="65"/>
      <c r="S3" s="9"/>
      <c r="T3" s="6"/>
      <c r="U3" s="6"/>
      <c r="V3" s="6"/>
      <c r="W3" s="6"/>
      <c r="X3" s="6"/>
      <c r="Y3" s="6"/>
      <c r="Z3" s="64" t="s">
        <v>1</v>
      </c>
      <c r="AA3" s="64"/>
      <c r="AB3" s="64"/>
      <c r="AC3" s="64"/>
      <c r="AD3" s="64"/>
      <c r="AE3" s="8"/>
      <c r="AF3" s="5"/>
    </row>
    <row r="4" spans="1:3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6"/>
      <c r="U4" s="6"/>
      <c r="V4" s="6"/>
      <c r="W4" s="6"/>
      <c r="X4" s="6"/>
      <c r="Y4" s="6"/>
      <c r="Z4" s="66"/>
      <c r="AA4" s="66"/>
      <c r="AB4" s="66"/>
      <c r="AC4" s="66"/>
      <c r="AD4" s="66"/>
      <c r="AE4" s="10"/>
      <c r="AF4" s="5"/>
    </row>
    <row r="5" spans="1:32" ht="18.75" x14ac:dyDescent="0.25">
      <c r="A5" s="67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11"/>
      <c r="AF5" s="4"/>
    </row>
    <row r="6" spans="1:32" ht="26.2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/>
      <c r="AE6" s="13"/>
      <c r="AF6" s="14"/>
    </row>
    <row r="7" spans="1:32" ht="18.75" x14ac:dyDescent="0.25">
      <c r="A7" s="59" t="s">
        <v>3</v>
      </c>
      <c r="B7" s="60" t="s">
        <v>4</v>
      </c>
      <c r="C7" s="15"/>
      <c r="D7" s="15"/>
      <c r="E7" s="15"/>
      <c r="F7" s="62" t="s">
        <v>5</v>
      </c>
      <c r="G7" s="62"/>
      <c r="H7" s="55" t="s">
        <v>6</v>
      </c>
      <c r="I7" s="56"/>
      <c r="J7" s="55" t="s">
        <v>7</v>
      </c>
      <c r="K7" s="56"/>
      <c r="L7" s="55" t="s">
        <v>8</v>
      </c>
      <c r="M7" s="56"/>
      <c r="N7" s="55" t="s">
        <v>9</v>
      </c>
      <c r="O7" s="56"/>
      <c r="P7" s="55" t="s">
        <v>10</v>
      </c>
      <c r="Q7" s="56"/>
      <c r="R7" s="55" t="s">
        <v>11</v>
      </c>
      <c r="S7" s="56"/>
      <c r="T7" s="55" t="s">
        <v>12</v>
      </c>
      <c r="U7" s="56"/>
      <c r="V7" s="55" t="s">
        <v>13</v>
      </c>
      <c r="W7" s="56"/>
      <c r="X7" s="55" t="s">
        <v>14</v>
      </c>
      <c r="Y7" s="56"/>
      <c r="Z7" s="55" t="s">
        <v>15</v>
      </c>
      <c r="AA7" s="56"/>
      <c r="AB7" s="55" t="s">
        <v>16</v>
      </c>
      <c r="AC7" s="56"/>
      <c r="AD7" s="55" t="s">
        <v>17</v>
      </c>
      <c r="AE7" s="56"/>
      <c r="AF7" s="57" t="s">
        <v>18</v>
      </c>
    </row>
    <row r="8" spans="1:32" ht="75" x14ac:dyDescent="0.25">
      <c r="A8" s="59"/>
      <c r="B8" s="61"/>
      <c r="C8" s="16" t="s">
        <v>44</v>
      </c>
      <c r="D8" s="16" t="s">
        <v>45</v>
      </c>
      <c r="E8" s="16" t="s">
        <v>46</v>
      </c>
      <c r="F8" s="16" t="s">
        <v>19</v>
      </c>
      <c r="G8" s="16" t="s">
        <v>20</v>
      </c>
      <c r="H8" s="17" t="s">
        <v>21</v>
      </c>
      <c r="I8" s="17" t="s">
        <v>22</v>
      </c>
      <c r="J8" s="17" t="s">
        <v>21</v>
      </c>
      <c r="K8" s="17" t="s">
        <v>22</v>
      </c>
      <c r="L8" s="17" t="s">
        <v>21</v>
      </c>
      <c r="M8" s="17" t="s">
        <v>22</v>
      </c>
      <c r="N8" s="17" t="s">
        <v>21</v>
      </c>
      <c r="O8" s="17" t="s">
        <v>22</v>
      </c>
      <c r="P8" s="17" t="s">
        <v>21</v>
      </c>
      <c r="Q8" s="17" t="s">
        <v>22</v>
      </c>
      <c r="R8" s="17" t="s">
        <v>21</v>
      </c>
      <c r="S8" s="17" t="s">
        <v>22</v>
      </c>
      <c r="T8" s="17" t="s">
        <v>21</v>
      </c>
      <c r="U8" s="17" t="s">
        <v>22</v>
      </c>
      <c r="V8" s="17" t="s">
        <v>21</v>
      </c>
      <c r="W8" s="17" t="s">
        <v>22</v>
      </c>
      <c r="X8" s="17" t="s">
        <v>21</v>
      </c>
      <c r="Y8" s="17" t="s">
        <v>22</v>
      </c>
      <c r="Z8" s="17" t="s">
        <v>21</v>
      </c>
      <c r="AA8" s="17" t="s">
        <v>22</v>
      </c>
      <c r="AB8" s="17" t="s">
        <v>21</v>
      </c>
      <c r="AC8" s="17" t="s">
        <v>22</v>
      </c>
      <c r="AD8" s="17" t="s">
        <v>21</v>
      </c>
      <c r="AE8" s="17" t="s">
        <v>22</v>
      </c>
      <c r="AF8" s="58"/>
    </row>
    <row r="9" spans="1:32" ht="18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  <c r="AC9" s="18">
        <v>29</v>
      </c>
      <c r="AD9" s="18">
        <v>30</v>
      </c>
      <c r="AE9" s="18">
        <v>31</v>
      </c>
      <c r="AF9" s="18">
        <v>32</v>
      </c>
    </row>
    <row r="10" spans="1:32" ht="18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20"/>
      <c r="Z10" s="20"/>
      <c r="AA10" s="20"/>
      <c r="AB10" s="20"/>
      <c r="AC10" s="20"/>
      <c r="AD10" s="20"/>
      <c r="AE10" s="20"/>
      <c r="AF10" s="21"/>
    </row>
    <row r="11" spans="1:32" ht="112.5" x14ac:dyDescent="0.25">
      <c r="A11" s="22" t="s">
        <v>23</v>
      </c>
      <c r="B11" s="23">
        <f>B12+B19+B26+B33+B40</f>
        <v>15524.651000000002</v>
      </c>
      <c r="C11" s="23">
        <f t="shared" ref="C11:AE11" si="0">C12+C19+C26+C33+C40</f>
        <v>8043.549</v>
      </c>
      <c r="D11" s="23">
        <f t="shared" si="0"/>
        <v>3086.5009999999997</v>
      </c>
      <c r="E11" s="23">
        <f>E12+E19+E26+E33+E40</f>
        <v>7731.6299999999992</v>
      </c>
      <c r="F11" s="23" t="e">
        <f>F12+F19+F26+F33+F40</f>
        <v>#DIV/0!</v>
      </c>
      <c r="G11" s="23" t="e">
        <f>G12+G19+G26+G33+G40</f>
        <v>#DIV/0!</v>
      </c>
      <c r="H11" s="23">
        <f t="shared" si="0"/>
        <v>3488.9389999999999</v>
      </c>
      <c r="I11" s="23">
        <f t="shared" si="0"/>
        <v>3481.79</v>
      </c>
      <c r="J11" s="23">
        <f t="shared" si="0"/>
        <v>827.83799999999997</v>
      </c>
      <c r="K11" s="23">
        <f t="shared" si="0"/>
        <v>797.84</v>
      </c>
      <c r="L11" s="23">
        <f t="shared" si="0"/>
        <v>1271.088</v>
      </c>
      <c r="M11" s="23">
        <f t="shared" si="0"/>
        <v>664.09</v>
      </c>
      <c r="N11" s="23">
        <f t="shared" si="0"/>
        <v>1245.3900000000001</v>
      </c>
      <c r="O11" s="23">
        <f t="shared" si="0"/>
        <v>712.93000000000006</v>
      </c>
      <c r="P11" s="23">
        <f t="shared" si="0"/>
        <v>1166.8679999999999</v>
      </c>
      <c r="Q11" s="23">
        <f t="shared" si="0"/>
        <v>441.87</v>
      </c>
      <c r="R11" s="23">
        <f t="shared" si="0"/>
        <v>648.96799999999996</v>
      </c>
      <c r="S11" s="23">
        <f t="shared" si="0"/>
        <v>453.72</v>
      </c>
      <c r="T11" s="23">
        <f t="shared" si="0"/>
        <v>547.14800000000002</v>
      </c>
      <c r="U11" s="23">
        <f t="shared" si="0"/>
        <v>450.11</v>
      </c>
      <c r="V11" s="23">
        <f t="shared" si="0"/>
        <v>558.36799999999994</v>
      </c>
      <c r="W11" s="23">
        <f t="shared" si="0"/>
        <v>0</v>
      </c>
      <c r="X11" s="23">
        <f t="shared" si="0"/>
        <v>897.16800000000001</v>
      </c>
      <c r="Y11" s="23">
        <f t="shared" si="0"/>
        <v>0</v>
      </c>
      <c r="Z11" s="23">
        <f t="shared" si="0"/>
        <v>441.86799999999999</v>
      </c>
      <c r="AA11" s="23">
        <f t="shared" si="0"/>
        <v>0</v>
      </c>
      <c r="AB11" s="23">
        <f t="shared" si="0"/>
        <v>441.86799999999999</v>
      </c>
      <c r="AC11" s="23">
        <f t="shared" si="0"/>
        <v>0</v>
      </c>
      <c r="AD11" s="23">
        <f t="shared" si="0"/>
        <v>3424.4799999999996</v>
      </c>
      <c r="AE11" s="23">
        <f t="shared" si="0"/>
        <v>0</v>
      </c>
      <c r="AF11" s="24"/>
    </row>
    <row r="12" spans="1:32" ht="93.75" x14ac:dyDescent="0.25">
      <c r="A12" s="25" t="s">
        <v>24</v>
      </c>
      <c r="B12" s="26">
        <f>B13</f>
        <v>275.39999999999998</v>
      </c>
      <c r="C12" s="26">
        <f>H12+J12+L12+N12+P12+R12+T12</f>
        <v>63.6</v>
      </c>
      <c r="D12" s="26">
        <v>0</v>
      </c>
      <c r="E12" s="26">
        <f>I12+K12+M12+O12+Q12+S12+U12+W12+Y12+AA12+AC12+AE12</f>
        <v>0</v>
      </c>
      <c r="F12" s="26">
        <f>E12/B12*100</f>
        <v>0</v>
      </c>
      <c r="G12" s="26">
        <f>E12/C12*100</f>
        <v>0</v>
      </c>
      <c r="H12" s="26">
        <f>H13</f>
        <v>0</v>
      </c>
      <c r="I12" s="26">
        <f>I13</f>
        <v>0</v>
      </c>
      <c r="J12" s="26">
        <f t="shared" ref="J12:AE12" si="1">J13</f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6">
        <f t="shared" si="1"/>
        <v>0</v>
      </c>
      <c r="Q12" s="26">
        <f t="shared" si="1"/>
        <v>0</v>
      </c>
      <c r="R12" s="26">
        <f t="shared" si="1"/>
        <v>0</v>
      </c>
      <c r="S12" s="26">
        <f t="shared" si="1"/>
        <v>0</v>
      </c>
      <c r="T12" s="26">
        <f t="shared" si="1"/>
        <v>63.6</v>
      </c>
      <c r="U12" s="26">
        <f t="shared" si="1"/>
        <v>0</v>
      </c>
      <c r="V12" s="26">
        <f t="shared" si="1"/>
        <v>116.5</v>
      </c>
      <c r="W12" s="26">
        <f t="shared" si="1"/>
        <v>0</v>
      </c>
      <c r="X12" s="26">
        <f t="shared" si="1"/>
        <v>95.3</v>
      </c>
      <c r="Y12" s="26">
        <f t="shared" si="1"/>
        <v>0</v>
      </c>
      <c r="Z12" s="26">
        <f t="shared" si="1"/>
        <v>0</v>
      </c>
      <c r="AA12" s="26">
        <f t="shared" si="1"/>
        <v>0</v>
      </c>
      <c r="AB12" s="26">
        <f t="shared" si="1"/>
        <v>0</v>
      </c>
      <c r="AC12" s="26">
        <f t="shared" si="1"/>
        <v>0</v>
      </c>
      <c r="AD12" s="26">
        <f t="shared" si="1"/>
        <v>0</v>
      </c>
      <c r="AE12" s="26">
        <f t="shared" si="1"/>
        <v>0</v>
      </c>
      <c r="AF12" s="24"/>
    </row>
    <row r="13" spans="1:32" ht="18.75" x14ac:dyDescent="0.3">
      <c r="A13" s="27" t="s">
        <v>25</v>
      </c>
      <c r="B13" s="26">
        <f>B16</f>
        <v>275.39999999999998</v>
      </c>
      <c r="C13" s="26">
        <f>C16</f>
        <v>0</v>
      </c>
      <c r="D13" s="26">
        <f t="shared" ref="D13:E13" si="2">D16</f>
        <v>0</v>
      </c>
      <c r="E13" s="26">
        <f t="shared" si="2"/>
        <v>0</v>
      </c>
      <c r="F13" s="26">
        <f>E13/B13*100</f>
        <v>0</v>
      </c>
      <c r="G13" s="26" t="e">
        <f>E13/C13*100</f>
        <v>#DIV/0!</v>
      </c>
      <c r="H13" s="26">
        <f>H14+H15+H16+H18</f>
        <v>0</v>
      </c>
      <c r="I13" s="26">
        <f t="shared" ref="I13:AE13" si="3">I14+I15+I16+I18</f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0</v>
      </c>
      <c r="S13" s="26">
        <f t="shared" si="3"/>
        <v>0</v>
      </c>
      <c r="T13" s="26">
        <f t="shared" si="3"/>
        <v>63.6</v>
      </c>
      <c r="U13" s="26">
        <f t="shared" si="3"/>
        <v>0</v>
      </c>
      <c r="V13" s="26">
        <f t="shared" si="3"/>
        <v>116.5</v>
      </c>
      <c r="W13" s="26">
        <f t="shared" si="3"/>
        <v>0</v>
      </c>
      <c r="X13" s="26">
        <f t="shared" si="3"/>
        <v>95.3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4"/>
    </row>
    <row r="14" spans="1:32" ht="18.75" x14ac:dyDescent="0.3">
      <c r="A14" s="28" t="s">
        <v>26</v>
      </c>
      <c r="B14" s="29">
        <v>0</v>
      </c>
      <c r="C14" s="29"/>
      <c r="D14" s="29"/>
      <c r="E14" s="29"/>
      <c r="F14" s="29"/>
      <c r="G14" s="29"/>
      <c r="H14" s="29">
        <v>0</v>
      </c>
      <c r="I14" s="29"/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29"/>
      <c r="AF14" s="24"/>
    </row>
    <row r="15" spans="1:32" ht="37.5" x14ac:dyDescent="0.3">
      <c r="A15" s="30" t="s">
        <v>27</v>
      </c>
      <c r="B15" s="29">
        <v>0</v>
      </c>
      <c r="C15" s="29"/>
      <c r="D15" s="29"/>
      <c r="E15" s="29"/>
      <c r="F15" s="29"/>
      <c r="G15" s="29"/>
      <c r="H15" s="29">
        <v>0</v>
      </c>
      <c r="I15" s="29"/>
      <c r="J15" s="29">
        <v>0</v>
      </c>
      <c r="K15" s="29"/>
      <c r="L15" s="29">
        <v>0</v>
      </c>
      <c r="M15" s="29"/>
      <c r="N15" s="29">
        <v>0</v>
      </c>
      <c r="O15" s="29"/>
      <c r="P15" s="29">
        <v>0</v>
      </c>
      <c r="Q15" s="29"/>
      <c r="R15" s="29">
        <v>0</v>
      </c>
      <c r="S15" s="29"/>
      <c r="T15" s="29">
        <v>0</v>
      </c>
      <c r="U15" s="29"/>
      <c r="V15" s="29">
        <v>0</v>
      </c>
      <c r="W15" s="29"/>
      <c r="X15" s="29">
        <v>0</v>
      </c>
      <c r="Y15" s="29"/>
      <c r="Z15" s="29">
        <v>0</v>
      </c>
      <c r="AA15" s="29"/>
      <c r="AB15" s="29">
        <v>0</v>
      </c>
      <c r="AC15" s="29"/>
      <c r="AD15" s="29">
        <v>0</v>
      </c>
      <c r="AE15" s="29"/>
      <c r="AF15" s="24"/>
    </row>
    <row r="16" spans="1:32" ht="18.75" x14ac:dyDescent="0.3">
      <c r="A16" s="31" t="s">
        <v>28</v>
      </c>
      <c r="B16" s="32">
        <f>H16+J16+L16+N16+P16+R16+T16+V16+X16+Z16+AB16+AD16</f>
        <v>275.39999999999998</v>
      </c>
      <c r="C16" s="32">
        <f>H16+J16+L16+N16</f>
        <v>0</v>
      </c>
      <c r="D16" s="32"/>
      <c r="E16" s="32">
        <f>I16+K16+M16+O16+Q16+S16+U16+W16+Y16+AA16+AC16+AE16</f>
        <v>0</v>
      </c>
      <c r="F16" s="32">
        <f>E16/B16*100</f>
        <v>0</v>
      </c>
      <c r="G16" s="32" t="e">
        <f>E16/C16*100</f>
        <v>#DIV/0!</v>
      </c>
      <c r="H16" s="33">
        <v>0</v>
      </c>
      <c r="I16" s="33"/>
      <c r="J16" s="33">
        <v>0</v>
      </c>
      <c r="K16" s="33"/>
      <c r="L16" s="33">
        <v>0</v>
      </c>
      <c r="M16" s="33"/>
      <c r="N16" s="33">
        <v>0</v>
      </c>
      <c r="O16" s="33"/>
      <c r="P16" s="33">
        <v>0</v>
      </c>
      <c r="Q16" s="33"/>
      <c r="R16" s="33"/>
      <c r="S16" s="33"/>
      <c r="T16" s="33">
        <v>63.6</v>
      </c>
      <c r="U16" s="33"/>
      <c r="V16" s="33">
        <v>116.5</v>
      </c>
      <c r="W16" s="33"/>
      <c r="X16" s="33">
        <v>95.3</v>
      </c>
      <c r="Y16" s="33"/>
      <c r="Z16" s="33">
        <v>0</v>
      </c>
      <c r="AA16" s="33"/>
      <c r="AB16" s="33">
        <v>0</v>
      </c>
      <c r="AC16" s="33"/>
      <c r="AD16" s="33">
        <v>0</v>
      </c>
      <c r="AE16" s="33"/>
      <c r="AF16" s="24"/>
    </row>
    <row r="17" spans="1:32" ht="37.5" x14ac:dyDescent="0.3">
      <c r="A17" s="28" t="s">
        <v>29</v>
      </c>
      <c r="B17" s="29">
        <v>0</v>
      </c>
      <c r="C17" s="29"/>
      <c r="D17" s="29"/>
      <c r="E17" s="29"/>
      <c r="F17" s="29"/>
      <c r="G17" s="29"/>
      <c r="H17" s="29">
        <v>0</v>
      </c>
      <c r="I17" s="29"/>
      <c r="J17" s="29">
        <v>0</v>
      </c>
      <c r="K17" s="29"/>
      <c r="L17" s="29">
        <v>0</v>
      </c>
      <c r="M17" s="29"/>
      <c r="N17" s="29">
        <v>0</v>
      </c>
      <c r="O17" s="29"/>
      <c r="P17" s="29">
        <v>0</v>
      </c>
      <c r="Q17" s="29"/>
      <c r="R17" s="29">
        <v>0</v>
      </c>
      <c r="S17" s="29"/>
      <c r="T17" s="29">
        <v>0</v>
      </c>
      <c r="U17" s="29"/>
      <c r="V17" s="29">
        <v>0</v>
      </c>
      <c r="W17" s="29"/>
      <c r="X17" s="29">
        <v>0</v>
      </c>
      <c r="Y17" s="29"/>
      <c r="Z17" s="29">
        <v>0</v>
      </c>
      <c r="AA17" s="29"/>
      <c r="AB17" s="29">
        <v>0</v>
      </c>
      <c r="AC17" s="29"/>
      <c r="AD17" s="29">
        <v>0</v>
      </c>
      <c r="AE17" s="29"/>
      <c r="AF17" s="24"/>
    </row>
    <row r="18" spans="1:32" ht="18.75" x14ac:dyDescent="0.3">
      <c r="A18" s="28" t="s">
        <v>30</v>
      </c>
      <c r="B18" s="29">
        <v>0</v>
      </c>
      <c r="C18" s="29"/>
      <c r="D18" s="29"/>
      <c r="E18" s="29"/>
      <c r="F18" s="29"/>
      <c r="G18" s="29"/>
      <c r="H18" s="29">
        <v>0</v>
      </c>
      <c r="I18" s="29"/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29"/>
      <c r="AF18" s="24"/>
    </row>
    <row r="19" spans="1:32" ht="112.5" x14ac:dyDescent="0.3">
      <c r="A19" s="34" t="s">
        <v>31</v>
      </c>
      <c r="B19" s="48">
        <f>B20</f>
        <v>5329.3029999999999</v>
      </c>
      <c r="C19" s="48">
        <f>C20</f>
        <v>3086.5009999999997</v>
      </c>
      <c r="D19" s="48">
        <f t="shared" ref="D19:H19" si="4">D20</f>
        <v>3086.5009999999997</v>
      </c>
      <c r="E19" s="48">
        <f t="shared" si="4"/>
        <v>3086.5099999999998</v>
      </c>
      <c r="F19" s="35">
        <f t="shared" si="4"/>
        <v>57.915828767852005</v>
      </c>
      <c r="G19" s="35">
        <f t="shared" si="4"/>
        <v>100.00029159232413</v>
      </c>
      <c r="H19" s="35">
        <f t="shared" si="4"/>
        <v>396.68900000000002</v>
      </c>
      <c r="I19" s="35">
        <v>396.69</v>
      </c>
      <c r="J19" s="35">
        <f t="shared" ref="J19" si="5">J20</f>
        <v>441.87</v>
      </c>
      <c r="K19" s="35">
        <v>411.87</v>
      </c>
      <c r="L19" s="35">
        <f t="shared" ref="L19:AE19" si="6">L20</f>
        <v>441.86799999999999</v>
      </c>
      <c r="M19" s="35">
        <f t="shared" si="6"/>
        <v>441.87</v>
      </c>
      <c r="N19" s="35">
        <f t="shared" si="6"/>
        <v>480.47</v>
      </c>
      <c r="O19" s="35">
        <f t="shared" si="6"/>
        <v>480.47</v>
      </c>
      <c r="P19" s="35">
        <f t="shared" si="6"/>
        <v>441.86799999999999</v>
      </c>
      <c r="Q19" s="35">
        <f t="shared" si="6"/>
        <v>441.87</v>
      </c>
      <c r="R19" s="35">
        <f t="shared" si="6"/>
        <v>441.86799999999999</v>
      </c>
      <c r="S19" s="35">
        <f t="shared" si="6"/>
        <v>441.87</v>
      </c>
      <c r="T19" s="35">
        <f t="shared" si="6"/>
        <v>441.86799999999999</v>
      </c>
      <c r="U19" s="35">
        <v>441.87</v>
      </c>
      <c r="V19" s="35">
        <f t="shared" si="6"/>
        <v>441.86799999999999</v>
      </c>
      <c r="W19" s="35">
        <f t="shared" si="6"/>
        <v>0</v>
      </c>
      <c r="X19" s="35">
        <f t="shared" si="6"/>
        <v>441.86799999999999</v>
      </c>
      <c r="Y19" s="35">
        <f t="shared" si="6"/>
        <v>0</v>
      </c>
      <c r="Z19" s="35">
        <f t="shared" si="6"/>
        <v>441.86799999999999</v>
      </c>
      <c r="AA19" s="35">
        <f t="shared" si="6"/>
        <v>0</v>
      </c>
      <c r="AB19" s="35">
        <f t="shared" si="6"/>
        <v>441.86799999999999</v>
      </c>
      <c r="AC19" s="35">
        <f t="shared" si="6"/>
        <v>0</v>
      </c>
      <c r="AD19" s="35">
        <f t="shared" si="6"/>
        <v>475.28</v>
      </c>
      <c r="AE19" s="35">
        <f t="shared" si="6"/>
        <v>0</v>
      </c>
      <c r="AF19" s="24"/>
    </row>
    <row r="20" spans="1:32" ht="18.75" x14ac:dyDescent="0.3">
      <c r="A20" s="27" t="s">
        <v>25</v>
      </c>
      <c r="B20" s="48">
        <f>B23</f>
        <v>5329.3029999999999</v>
      </c>
      <c r="C20" s="48">
        <f t="shared" ref="C20:E20" si="7">C23</f>
        <v>3086.5009999999997</v>
      </c>
      <c r="D20" s="48">
        <f t="shared" si="7"/>
        <v>3086.5009999999997</v>
      </c>
      <c r="E20" s="48">
        <f t="shared" si="7"/>
        <v>3086.5099999999998</v>
      </c>
      <c r="F20" s="35">
        <f>E20/B20*100</f>
        <v>57.915828767852005</v>
      </c>
      <c r="G20" s="35">
        <f>E20/C20*100</f>
        <v>100.00029159232413</v>
      </c>
      <c r="H20" s="35">
        <f>H23</f>
        <v>396.68900000000002</v>
      </c>
      <c r="I20" s="35">
        <f t="shared" ref="I20:AE20" si="8">I23</f>
        <v>396.69</v>
      </c>
      <c r="J20" s="35">
        <f t="shared" si="8"/>
        <v>441.87</v>
      </c>
      <c r="K20" s="35">
        <f t="shared" si="8"/>
        <v>441.87</v>
      </c>
      <c r="L20" s="35">
        <f t="shared" si="8"/>
        <v>441.86799999999999</v>
      </c>
      <c r="M20" s="35">
        <f t="shared" si="8"/>
        <v>441.87</v>
      </c>
      <c r="N20" s="35">
        <f t="shared" si="8"/>
        <v>480.47</v>
      </c>
      <c r="O20" s="35">
        <f t="shared" si="8"/>
        <v>480.47</v>
      </c>
      <c r="P20" s="35">
        <f t="shared" si="8"/>
        <v>441.86799999999999</v>
      </c>
      <c r="Q20" s="35">
        <f t="shared" si="8"/>
        <v>441.87</v>
      </c>
      <c r="R20" s="35">
        <f t="shared" si="8"/>
        <v>441.86799999999999</v>
      </c>
      <c r="S20" s="35">
        <f t="shared" si="8"/>
        <v>441.87</v>
      </c>
      <c r="T20" s="35">
        <f t="shared" si="8"/>
        <v>441.86799999999999</v>
      </c>
      <c r="U20" s="35">
        <f t="shared" si="8"/>
        <v>441.87</v>
      </c>
      <c r="V20" s="35">
        <f t="shared" si="8"/>
        <v>441.86799999999999</v>
      </c>
      <c r="W20" s="35">
        <f t="shared" si="8"/>
        <v>0</v>
      </c>
      <c r="X20" s="35">
        <f t="shared" si="8"/>
        <v>441.86799999999999</v>
      </c>
      <c r="Y20" s="35">
        <f t="shared" si="8"/>
        <v>0</v>
      </c>
      <c r="Z20" s="35">
        <f t="shared" si="8"/>
        <v>441.86799999999999</v>
      </c>
      <c r="AA20" s="35">
        <f t="shared" si="8"/>
        <v>0</v>
      </c>
      <c r="AB20" s="35">
        <f t="shared" si="8"/>
        <v>441.86799999999999</v>
      </c>
      <c r="AC20" s="35">
        <f t="shared" si="8"/>
        <v>0</v>
      </c>
      <c r="AD20" s="35">
        <v>475.28</v>
      </c>
      <c r="AE20" s="35">
        <f t="shared" si="8"/>
        <v>0</v>
      </c>
      <c r="AF20" s="24"/>
    </row>
    <row r="21" spans="1:32" ht="18.75" x14ac:dyDescent="0.3">
      <c r="A21" s="28" t="s">
        <v>26</v>
      </c>
      <c r="B21" s="29">
        <v>0</v>
      </c>
      <c r="C21" s="29"/>
      <c r="D21" s="29"/>
      <c r="E21" s="29"/>
      <c r="F21" s="29"/>
      <c r="G21" s="29"/>
      <c r="H21" s="29">
        <v>0</v>
      </c>
      <c r="I21" s="29"/>
      <c r="J21" s="29">
        <v>0</v>
      </c>
      <c r="K21" s="29"/>
      <c r="L21" s="29">
        <v>0</v>
      </c>
      <c r="M21" s="29"/>
      <c r="N21" s="29">
        <v>0</v>
      </c>
      <c r="O21" s="29"/>
      <c r="P21" s="29">
        <v>0</v>
      </c>
      <c r="Q21" s="29"/>
      <c r="R21" s="29">
        <v>0</v>
      </c>
      <c r="S21" s="29"/>
      <c r="T21" s="29">
        <v>0</v>
      </c>
      <c r="U21" s="29"/>
      <c r="V21" s="29">
        <v>0</v>
      </c>
      <c r="W21" s="29"/>
      <c r="X21" s="29">
        <v>0</v>
      </c>
      <c r="Y21" s="29"/>
      <c r="Z21" s="29">
        <v>0</v>
      </c>
      <c r="AA21" s="29"/>
      <c r="AB21" s="29">
        <v>0</v>
      </c>
      <c r="AC21" s="29"/>
      <c r="AD21" s="29">
        <v>0</v>
      </c>
      <c r="AE21" s="29"/>
      <c r="AF21" s="24"/>
    </row>
    <row r="22" spans="1:32" ht="37.5" x14ac:dyDescent="0.3">
      <c r="A22" s="30" t="s">
        <v>27</v>
      </c>
      <c r="B22" s="29">
        <v>0</v>
      </c>
      <c r="C22" s="29"/>
      <c r="D22" s="29"/>
      <c r="E22" s="29"/>
      <c r="F22" s="29"/>
      <c r="G22" s="29"/>
      <c r="H22" s="29">
        <v>0</v>
      </c>
      <c r="I22" s="29"/>
      <c r="J22" s="29">
        <v>0</v>
      </c>
      <c r="K22" s="29"/>
      <c r="L22" s="29">
        <v>0</v>
      </c>
      <c r="M22" s="29"/>
      <c r="N22" s="29">
        <v>0</v>
      </c>
      <c r="O22" s="29"/>
      <c r="P22" s="29">
        <v>0</v>
      </c>
      <c r="Q22" s="29"/>
      <c r="R22" s="29">
        <v>0</v>
      </c>
      <c r="S22" s="29"/>
      <c r="T22" s="29">
        <v>0</v>
      </c>
      <c r="U22" s="29"/>
      <c r="V22" s="29">
        <v>0</v>
      </c>
      <c r="W22" s="29"/>
      <c r="X22" s="29">
        <v>0</v>
      </c>
      <c r="Y22" s="29"/>
      <c r="Z22" s="29">
        <v>0</v>
      </c>
      <c r="AA22" s="29"/>
      <c r="AB22" s="29">
        <v>0</v>
      </c>
      <c r="AC22" s="29"/>
      <c r="AD22" s="29">
        <v>0</v>
      </c>
      <c r="AE22" s="29"/>
      <c r="AF22" s="24"/>
    </row>
    <row r="23" spans="1:32" ht="18.75" x14ac:dyDescent="0.3">
      <c r="A23" s="28" t="s">
        <v>28</v>
      </c>
      <c r="B23" s="36">
        <f>H23+J23+L23+N23+P23+R23+T23+V23+X23+Z23+AB23+AD23</f>
        <v>5329.3029999999999</v>
      </c>
      <c r="C23" s="36">
        <f>H23+J23+L23+N23+P23+R23+T23</f>
        <v>3086.5009999999997</v>
      </c>
      <c r="D23" s="32">
        <f>H23+J23+L23+N23+P23+R23+T23</f>
        <v>3086.5009999999997</v>
      </c>
      <c r="E23" s="36">
        <f>I23+K23+M23+O23+Q23+S23+U23+W23+Y23+AA23+AC23+AE23</f>
        <v>3086.5099999999998</v>
      </c>
      <c r="F23" s="32">
        <f>E23/B23*100</f>
        <v>57.915828767852005</v>
      </c>
      <c r="G23" s="32">
        <f>E23/C23*100</f>
        <v>100.00029159232413</v>
      </c>
      <c r="H23" s="37">
        <v>396.68900000000002</v>
      </c>
      <c r="I23" s="37">
        <v>396.69</v>
      </c>
      <c r="J23" s="37">
        <v>441.87</v>
      </c>
      <c r="K23" s="37">
        <v>441.87</v>
      </c>
      <c r="L23" s="37">
        <v>441.86799999999999</v>
      </c>
      <c r="M23" s="37">
        <v>441.87</v>
      </c>
      <c r="N23" s="37">
        <v>480.47</v>
      </c>
      <c r="O23" s="37">
        <v>480.47</v>
      </c>
      <c r="P23" s="37">
        <v>441.86799999999999</v>
      </c>
      <c r="Q23" s="37">
        <v>441.87</v>
      </c>
      <c r="R23" s="37">
        <v>441.86799999999999</v>
      </c>
      <c r="S23" s="37">
        <v>441.87</v>
      </c>
      <c r="T23" s="37">
        <v>441.86799999999999</v>
      </c>
      <c r="U23" s="37">
        <v>441.87</v>
      </c>
      <c r="V23" s="37">
        <v>441.86799999999999</v>
      </c>
      <c r="W23" s="37"/>
      <c r="X23" s="37">
        <v>441.86799999999999</v>
      </c>
      <c r="Y23" s="37"/>
      <c r="Z23" s="37">
        <v>441.86799999999999</v>
      </c>
      <c r="AA23" s="37"/>
      <c r="AB23" s="37">
        <v>441.86799999999999</v>
      </c>
      <c r="AC23" s="37"/>
      <c r="AD23" s="37">
        <v>475.33</v>
      </c>
      <c r="AE23" s="37"/>
      <c r="AF23" s="24"/>
    </row>
    <row r="24" spans="1:32" ht="37.5" x14ac:dyDescent="0.3">
      <c r="A24" s="28" t="s">
        <v>29</v>
      </c>
      <c r="B24" s="29">
        <v>0</v>
      </c>
      <c r="C24" s="29"/>
      <c r="D24" s="29"/>
      <c r="E24" s="29"/>
      <c r="F24" s="29"/>
      <c r="G24" s="29"/>
      <c r="H24" s="29">
        <v>0</v>
      </c>
      <c r="I24" s="29"/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29"/>
      <c r="AF24" s="24"/>
    </row>
    <row r="25" spans="1:32" ht="18.75" x14ac:dyDescent="0.3">
      <c r="A25" s="28" t="s">
        <v>30</v>
      </c>
      <c r="B25" s="29">
        <v>0</v>
      </c>
      <c r="C25" s="29"/>
      <c r="D25" s="29"/>
      <c r="E25" s="29"/>
      <c r="F25" s="29"/>
      <c r="G25" s="29"/>
      <c r="H25" s="29">
        <v>0</v>
      </c>
      <c r="I25" s="29"/>
      <c r="J25" s="29">
        <v>0</v>
      </c>
      <c r="K25" s="29"/>
      <c r="L25" s="29">
        <v>0</v>
      </c>
      <c r="M25" s="29"/>
      <c r="N25" s="29">
        <v>0</v>
      </c>
      <c r="O25" s="29"/>
      <c r="P25" s="29">
        <v>0</v>
      </c>
      <c r="Q25" s="29"/>
      <c r="R25" s="29">
        <v>0</v>
      </c>
      <c r="S25" s="29"/>
      <c r="T25" s="29">
        <v>0</v>
      </c>
      <c r="U25" s="29"/>
      <c r="V25" s="29">
        <v>0</v>
      </c>
      <c r="W25" s="29"/>
      <c r="X25" s="29">
        <v>0</v>
      </c>
      <c r="Y25" s="29"/>
      <c r="Z25" s="29">
        <v>0</v>
      </c>
      <c r="AA25" s="29"/>
      <c r="AB25" s="29">
        <v>0</v>
      </c>
      <c r="AC25" s="29"/>
      <c r="AD25" s="29">
        <v>0</v>
      </c>
      <c r="AE25" s="29"/>
      <c r="AF25" s="24"/>
    </row>
    <row r="26" spans="1:32" ht="75" x14ac:dyDescent="0.25">
      <c r="A26" s="25" t="s">
        <v>32</v>
      </c>
      <c r="B26" s="38">
        <f>B27</f>
        <v>1617.3</v>
      </c>
      <c r="C26" s="38"/>
      <c r="D26" s="35">
        <f t="shared" ref="D26:G26" si="9">D27</f>
        <v>0</v>
      </c>
      <c r="E26" s="35">
        <f t="shared" si="9"/>
        <v>167.85</v>
      </c>
      <c r="F26" s="35">
        <f t="shared" si="9"/>
        <v>10.378408458542014</v>
      </c>
      <c r="G26" s="35">
        <f t="shared" si="9"/>
        <v>31.69133751227249</v>
      </c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f>P27</f>
        <v>425</v>
      </c>
      <c r="Q26" s="39"/>
      <c r="R26" s="39">
        <v>0</v>
      </c>
      <c r="S26" s="39"/>
      <c r="T26" s="38">
        <f>T27</f>
        <v>41.68</v>
      </c>
      <c r="U26" s="38"/>
      <c r="V26" s="39">
        <v>0</v>
      </c>
      <c r="W26" s="39"/>
      <c r="X26" s="39">
        <v>0</v>
      </c>
      <c r="Y26" s="39"/>
      <c r="Z26" s="39">
        <v>0</v>
      </c>
      <c r="AA26" s="39"/>
      <c r="AB26" s="39">
        <v>0</v>
      </c>
      <c r="AC26" s="39"/>
      <c r="AD26" s="39">
        <v>0</v>
      </c>
      <c r="AE26" s="39"/>
      <c r="AF26" s="24"/>
    </row>
    <row r="27" spans="1:32" ht="18.75" x14ac:dyDescent="0.3">
      <c r="A27" s="27" t="s">
        <v>25</v>
      </c>
      <c r="B27" s="40">
        <f>B30</f>
        <v>1617.3</v>
      </c>
      <c r="C27" s="40">
        <f t="shared" ref="C27:E27" si="10">C30</f>
        <v>529.64</v>
      </c>
      <c r="D27" s="40">
        <f t="shared" si="10"/>
        <v>0</v>
      </c>
      <c r="E27" s="40">
        <f t="shared" si="10"/>
        <v>167.85</v>
      </c>
      <c r="F27" s="40">
        <f>E27/B27*100</f>
        <v>10.378408458542014</v>
      </c>
      <c r="G27" s="40">
        <f>E27/C27*100</f>
        <v>31.69133751227249</v>
      </c>
      <c r="H27" s="41">
        <f>H30</f>
        <v>0</v>
      </c>
      <c r="I27" s="41">
        <f>I30</f>
        <v>0</v>
      </c>
      <c r="J27" s="41">
        <f t="shared" ref="J27:AE27" si="11">J30</f>
        <v>0</v>
      </c>
      <c r="K27" s="41">
        <f t="shared" si="11"/>
        <v>0</v>
      </c>
      <c r="L27" s="41">
        <f t="shared" si="11"/>
        <v>0</v>
      </c>
      <c r="M27" s="41">
        <f t="shared" si="11"/>
        <v>0</v>
      </c>
      <c r="N27" s="41">
        <f t="shared" si="11"/>
        <v>0</v>
      </c>
      <c r="O27" s="41">
        <f t="shared" si="11"/>
        <v>0</v>
      </c>
      <c r="P27" s="41">
        <f t="shared" si="11"/>
        <v>425</v>
      </c>
      <c r="Q27" s="41">
        <f t="shared" si="11"/>
        <v>0</v>
      </c>
      <c r="R27" s="41">
        <f t="shared" si="11"/>
        <v>62.96</v>
      </c>
      <c r="S27" s="41">
        <f t="shared" si="11"/>
        <v>62.96</v>
      </c>
      <c r="T27" s="41">
        <f t="shared" si="11"/>
        <v>41.68</v>
      </c>
      <c r="U27" s="41">
        <f t="shared" si="11"/>
        <v>104.89</v>
      </c>
      <c r="V27" s="41">
        <f t="shared" si="11"/>
        <v>35.159999999999997</v>
      </c>
      <c r="W27" s="41">
        <f t="shared" si="11"/>
        <v>0</v>
      </c>
      <c r="X27" s="41">
        <f t="shared" si="11"/>
        <v>0</v>
      </c>
      <c r="Y27" s="41">
        <f t="shared" si="11"/>
        <v>0</v>
      </c>
      <c r="Z27" s="41">
        <f t="shared" si="11"/>
        <v>1052.5</v>
      </c>
      <c r="AA27" s="41">
        <f t="shared" si="11"/>
        <v>0</v>
      </c>
      <c r="AB27" s="41">
        <f t="shared" si="11"/>
        <v>0</v>
      </c>
      <c r="AC27" s="41">
        <f t="shared" si="11"/>
        <v>0</v>
      </c>
      <c r="AD27" s="41">
        <f t="shared" si="11"/>
        <v>0</v>
      </c>
      <c r="AE27" s="41">
        <f t="shared" si="11"/>
        <v>0</v>
      </c>
      <c r="AF27" s="24"/>
    </row>
    <row r="28" spans="1:32" ht="18.75" x14ac:dyDescent="0.3">
      <c r="A28" s="28" t="s">
        <v>26</v>
      </c>
      <c r="B28" s="29">
        <v>0</v>
      </c>
      <c r="C28" s="29"/>
      <c r="D28" s="29"/>
      <c r="E28" s="29"/>
      <c r="F28" s="38" t="e">
        <f t="shared" ref="F28:F32" si="12">E28/B28*100</f>
        <v>#DIV/0!</v>
      </c>
      <c r="G28" s="38" t="e">
        <f t="shared" ref="G28:G32" si="13">E28/C28*100</f>
        <v>#DIV/0!</v>
      </c>
      <c r="H28" s="29">
        <v>0</v>
      </c>
      <c r="I28" s="29"/>
      <c r="J28" s="29">
        <v>0</v>
      </c>
      <c r="K28" s="29"/>
      <c r="L28" s="29">
        <v>0</v>
      </c>
      <c r="M28" s="29"/>
      <c r="N28" s="29">
        <v>0</v>
      </c>
      <c r="O28" s="29"/>
      <c r="P28" s="29">
        <v>0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29"/>
      <c r="AF28" s="24"/>
    </row>
    <row r="29" spans="1:32" ht="37.5" x14ac:dyDescent="0.3">
      <c r="A29" s="30" t="s">
        <v>27</v>
      </c>
      <c r="B29" s="29">
        <v>0</v>
      </c>
      <c r="C29" s="29"/>
      <c r="D29" s="29"/>
      <c r="E29" s="29"/>
      <c r="F29" s="38" t="e">
        <f t="shared" si="12"/>
        <v>#DIV/0!</v>
      </c>
      <c r="G29" s="38" t="e">
        <f t="shared" si="13"/>
        <v>#DIV/0!</v>
      </c>
      <c r="H29" s="29">
        <v>0</v>
      </c>
      <c r="I29" s="29"/>
      <c r="J29" s="29">
        <v>0</v>
      </c>
      <c r="K29" s="29"/>
      <c r="L29" s="29">
        <v>0</v>
      </c>
      <c r="M29" s="29"/>
      <c r="N29" s="29">
        <v>0</v>
      </c>
      <c r="O29" s="29"/>
      <c r="P29" s="29">
        <v>0</v>
      </c>
      <c r="Q29" s="29"/>
      <c r="R29" s="29">
        <v>0</v>
      </c>
      <c r="S29" s="29"/>
      <c r="T29" s="29">
        <v>0</v>
      </c>
      <c r="U29" s="29"/>
      <c r="V29" s="29">
        <v>0</v>
      </c>
      <c r="W29" s="29"/>
      <c r="X29" s="29">
        <v>0</v>
      </c>
      <c r="Y29" s="29"/>
      <c r="Z29" s="29">
        <v>0</v>
      </c>
      <c r="AA29" s="29"/>
      <c r="AB29" s="29">
        <v>0</v>
      </c>
      <c r="AC29" s="29"/>
      <c r="AD29" s="29">
        <v>0</v>
      </c>
      <c r="AE29" s="29"/>
      <c r="AF29" s="24"/>
    </row>
    <row r="30" spans="1:32" ht="18.75" x14ac:dyDescent="0.3">
      <c r="A30" s="28" t="s">
        <v>28</v>
      </c>
      <c r="B30" s="38">
        <f>H30+J30+L30+N30+P30+R30+T30+V30+X30+Z30+AB30+AD30</f>
        <v>1617.3</v>
      </c>
      <c r="C30" s="38">
        <f>P30+R30+T30</f>
        <v>529.64</v>
      </c>
      <c r="D30" s="38"/>
      <c r="E30" s="38">
        <f>I30+K30+M30+O30+Q30+S30+U30+W30+Y30+AA30+AC30+AE30</f>
        <v>167.85</v>
      </c>
      <c r="F30" s="38">
        <f>E30/B30*100</f>
        <v>10.378408458542014</v>
      </c>
      <c r="G30" s="38">
        <f t="shared" si="13"/>
        <v>31.69133751227249</v>
      </c>
      <c r="H30" s="39">
        <v>0</v>
      </c>
      <c r="I30" s="39"/>
      <c r="J30" s="39">
        <v>0</v>
      </c>
      <c r="K30" s="39"/>
      <c r="L30" s="39">
        <v>0</v>
      </c>
      <c r="M30" s="39"/>
      <c r="N30" s="39">
        <v>0</v>
      </c>
      <c r="O30" s="39"/>
      <c r="P30" s="39">
        <v>425</v>
      </c>
      <c r="Q30" s="39"/>
      <c r="R30" s="39">
        <v>62.96</v>
      </c>
      <c r="S30" s="39">
        <v>62.96</v>
      </c>
      <c r="T30" s="39">
        <v>41.68</v>
      </c>
      <c r="U30" s="39">
        <v>104.89</v>
      </c>
      <c r="V30" s="39">
        <v>35.159999999999997</v>
      </c>
      <c r="W30" s="39"/>
      <c r="X30" s="39">
        <v>0</v>
      </c>
      <c r="Y30" s="39"/>
      <c r="Z30" s="39">
        <v>1052.5</v>
      </c>
      <c r="AA30" s="39"/>
      <c r="AB30" s="39">
        <v>0</v>
      </c>
      <c r="AC30" s="39"/>
      <c r="AD30" s="39">
        <v>0</v>
      </c>
      <c r="AE30" s="39"/>
      <c r="AF30" s="21"/>
    </row>
    <row r="31" spans="1:32" ht="37.5" x14ac:dyDescent="0.3">
      <c r="A31" s="28" t="s">
        <v>29</v>
      </c>
      <c r="B31" s="29">
        <v>0</v>
      </c>
      <c r="C31" s="29"/>
      <c r="D31" s="29"/>
      <c r="E31" s="29"/>
      <c r="F31" s="38" t="e">
        <f t="shared" si="12"/>
        <v>#DIV/0!</v>
      </c>
      <c r="G31" s="38" t="e">
        <f t="shared" si="13"/>
        <v>#DIV/0!</v>
      </c>
      <c r="H31" s="29">
        <v>0</v>
      </c>
      <c r="I31" s="29"/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29"/>
      <c r="AF31" s="24"/>
    </row>
    <row r="32" spans="1:32" ht="18.75" x14ac:dyDescent="0.3">
      <c r="A32" s="28" t="s">
        <v>30</v>
      </c>
      <c r="B32" s="29">
        <v>0</v>
      </c>
      <c r="C32" s="29"/>
      <c r="D32" s="29"/>
      <c r="E32" s="29"/>
      <c r="F32" s="38" t="e">
        <f t="shared" si="12"/>
        <v>#DIV/0!</v>
      </c>
      <c r="G32" s="38" t="e">
        <f t="shared" si="13"/>
        <v>#DIV/0!</v>
      </c>
      <c r="H32" s="29">
        <v>0</v>
      </c>
      <c r="I32" s="29"/>
      <c r="J32" s="29">
        <v>0</v>
      </c>
      <c r="K32" s="29"/>
      <c r="L32" s="29">
        <v>0</v>
      </c>
      <c r="M32" s="29"/>
      <c r="N32" s="29">
        <v>0</v>
      </c>
      <c r="O32" s="29"/>
      <c r="P32" s="29">
        <v>0</v>
      </c>
      <c r="Q32" s="29"/>
      <c r="R32" s="29">
        <v>0</v>
      </c>
      <c r="S32" s="29"/>
      <c r="T32" s="29">
        <v>0</v>
      </c>
      <c r="U32" s="29"/>
      <c r="V32" s="29">
        <v>0</v>
      </c>
      <c r="W32" s="29"/>
      <c r="X32" s="29">
        <v>0</v>
      </c>
      <c r="Y32" s="29"/>
      <c r="Z32" s="29">
        <v>0</v>
      </c>
      <c r="AA32" s="29"/>
      <c r="AB32" s="29">
        <v>0</v>
      </c>
      <c r="AC32" s="29"/>
      <c r="AD32" s="29">
        <v>0</v>
      </c>
      <c r="AE32" s="29"/>
      <c r="AF32" s="24"/>
    </row>
    <row r="33" spans="1:32" ht="75" x14ac:dyDescent="0.3">
      <c r="A33" s="28" t="s">
        <v>33</v>
      </c>
      <c r="B33" s="40">
        <f>B36+B35+B37+B38+B39</f>
        <v>100</v>
      </c>
      <c r="C33" s="40">
        <f t="shared" ref="C33:G33" si="14">C36+C35+C37+C38+C39</f>
        <v>0</v>
      </c>
      <c r="D33" s="40">
        <f t="shared" si="14"/>
        <v>0</v>
      </c>
      <c r="E33" s="40">
        <f t="shared" si="14"/>
        <v>0</v>
      </c>
      <c r="F33" s="40" t="e">
        <f t="shared" si="14"/>
        <v>#DIV/0!</v>
      </c>
      <c r="G33" s="40" t="e">
        <f t="shared" si="14"/>
        <v>#DIV/0!</v>
      </c>
      <c r="H33" s="41">
        <f>H34</f>
        <v>0</v>
      </c>
      <c r="I33" s="41">
        <f t="shared" ref="I33:AE33" si="15">I34</f>
        <v>0</v>
      </c>
      <c r="J33" s="41">
        <f t="shared" si="15"/>
        <v>0</v>
      </c>
      <c r="K33" s="41">
        <f t="shared" si="15"/>
        <v>0</v>
      </c>
      <c r="L33" s="41">
        <f t="shared" si="15"/>
        <v>0</v>
      </c>
      <c r="M33" s="41">
        <f t="shared" si="15"/>
        <v>0</v>
      </c>
      <c r="N33" s="41">
        <f t="shared" si="15"/>
        <v>0</v>
      </c>
      <c r="O33" s="41">
        <f t="shared" si="15"/>
        <v>0</v>
      </c>
      <c r="P33" s="41">
        <f t="shared" si="15"/>
        <v>0</v>
      </c>
      <c r="Q33" s="41">
        <f t="shared" si="15"/>
        <v>0</v>
      </c>
      <c r="R33" s="41">
        <f t="shared" si="15"/>
        <v>100</v>
      </c>
      <c r="S33" s="41">
        <f t="shared" si="15"/>
        <v>0</v>
      </c>
      <c r="T33" s="41">
        <f t="shared" si="15"/>
        <v>0</v>
      </c>
      <c r="U33" s="41">
        <f t="shared" si="15"/>
        <v>0</v>
      </c>
      <c r="V33" s="41">
        <f t="shared" si="15"/>
        <v>0</v>
      </c>
      <c r="W33" s="41">
        <f t="shared" si="15"/>
        <v>0</v>
      </c>
      <c r="X33" s="41">
        <f t="shared" si="15"/>
        <v>0</v>
      </c>
      <c r="Y33" s="41">
        <f t="shared" si="15"/>
        <v>0</v>
      </c>
      <c r="Z33" s="41">
        <f t="shared" si="15"/>
        <v>0</v>
      </c>
      <c r="AA33" s="41">
        <f t="shared" si="15"/>
        <v>0</v>
      </c>
      <c r="AB33" s="41">
        <f t="shared" si="15"/>
        <v>0</v>
      </c>
      <c r="AC33" s="41">
        <f t="shared" si="15"/>
        <v>0</v>
      </c>
      <c r="AD33" s="41">
        <f t="shared" si="15"/>
        <v>0</v>
      </c>
      <c r="AE33" s="41">
        <f t="shared" si="15"/>
        <v>0</v>
      </c>
      <c r="AF33" s="24"/>
    </row>
    <row r="34" spans="1:32" ht="18.75" x14ac:dyDescent="0.3">
      <c r="A34" s="27" t="s">
        <v>25</v>
      </c>
      <c r="B34" s="40">
        <f>B37</f>
        <v>100</v>
      </c>
      <c r="C34" s="40">
        <f t="shared" ref="C34:D34" si="16">C37</f>
        <v>0</v>
      </c>
      <c r="D34" s="40">
        <f t="shared" si="16"/>
        <v>0</v>
      </c>
      <c r="E34" s="40">
        <f>E37</f>
        <v>0</v>
      </c>
      <c r="F34" s="40">
        <f>E34/B34*100</f>
        <v>0</v>
      </c>
      <c r="G34" s="40" t="e">
        <f>E34/C34*100</f>
        <v>#DIV/0!</v>
      </c>
      <c r="H34" s="41">
        <f>H37</f>
        <v>0</v>
      </c>
      <c r="I34" s="41">
        <f t="shared" ref="I34:AE39" si="17">I37</f>
        <v>0</v>
      </c>
      <c r="J34" s="41">
        <f t="shared" si="17"/>
        <v>0</v>
      </c>
      <c r="K34" s="41">
        <f t="shared" si="17"/>
        <v>0</v>
      </c>
      <c r="L34" s="41">
        <f t="shared" si="17"/>
        <v>0</v>
      </c>
      <c r="M34" s="41">
        <f t="shared" si="17"/>
        <v>0</v>
      </c>
      <c r="N34" s="41">
        <f t="shared" si="17"/>
        <v>0</v>
      </c>
      <c r="O34" s="41">
        <f t="shared" si="17"/>
        <v>0</v>
      </c>
      <c r="P34" s="41">
        <f t="shared" si="17"/>
        <v>0</v>
      </c>
      <c r="Q34" s="41">
        <f t="shared" si="17"/>
        <v>0</v>
      </c>
      <c r="R34" s="41">
        <f t="shared" si="17"/>
        <v>100</v>
      </c>
      <c r="S34" s="41">
        <f t="shared" si="17"/>
        <v>0</v>
      </c>
      <c r="T34" s="41">
        <f t="shared" si="17"/>
        <v>0</v>
      </c>
      <c r="U34" s="41">
        <f t="shared" si="17"/>
        <v>0</v>
      </c>
      <c r="V34" s="41">
        <f t="shared" si="17"/>
        <v>0</v>
      </c>
      <c r="W34" s="41">
        <f t="shared" si="17"/>
        <v>0</v>
      </c>
      <c r="X34" s="41">
        <f t="shared" si="17"/>
        <v>0</v>
      </c>
      <c r="Y34" s="41">
        <f t="shared" si="17"/>
        <v>0</v>
      </c>
      <c r="Z34" s="41">
        <f t="shared" si="17"/>
        <v>0</v>
      </c>
      <c r="AA34" s="41">
        <f t="shared" si="17"/>
        <v>0</v>
      </c>
      <c r="AB34" s="41">
        <f t="shared" si="17"/>
        <v>0</v>
      </c>
      <c r="AC34" s="41">
        <f t="shared" si="17"/>
        <v>0</v>
      </c>
      <c r="AD34" s="41">
        <f t="shared" si="17"/>
        <v>0</v>
      </c>
      <c r="AE34" s="41">
        <f t="shared" si="17"/>
        <v>0</v>
      </c>
      <c r="AF34" s="24"/>
    </row>
    <row r="35" spans="1:32" ht="18.75" x14ac:dyDescent="0.3">
      <c r="A35" s="28" t="s">
        <v>26</v>
      </c>
      <c r="B35" s="38">
        <f t="shared" ref="B35:B39" si="18">B38</f>
        <v>0</v>
      </c>
      <c r="C35" s="38"/>
      <c r="D35" s="38"/>
      <c r="E35" s="38"/>
      <c r="F35" s="38" t="e">
        <f t="shared" ref="F35:F39" si="19">E35/B35*100</f>
        <v>#DIV/0!</v>
      </c>
      <c r="G35" s="38" t="e">
        <f t="shared" ref="G35:G39" si="20">E35/C35*100</f>
        <v>#DIV/0!</v>
      </c>
      <c r="H35" s="39">
        <v>0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/>
      <c r="R35" s="39">
        <v>0</v>
      </c>
      <c r="S35" s="39"/>
      <c r="T35" s="38">
        <f t="shared" si="17"/>
        <v>0</v>
      </c>
      <c r="U35" s="38"/>
      <c r="V35" s="39">
        <v>0</v>
      </c>
      <c r="W35" s="39"/>
      <c r="X35" s="39">
        <v>0</v>
      </c>
      <c r="Y35" s="39"/>
      <c r="Z35" s="39">
        <v>0</v>
      </c>
      <c r="AA35" s="39"/>
      <c r="AB35" s="39">
        <v>0</v>
      </c>
      <c r="AC35" s="39"/>
      <c r="AD35" s="39">
        <v>0</v>
      </c>
      <c r="AE35" s="39"/>
      <c r="AF35" s="24"/>
    </row>
    <row r="36" spans="1:32" ht="37.5" x14ac:dyDescent="0.3">
      <c r="A36" s="30" t="s">
        <v>27</v>
      </c>
      <c r="B36" s="38">
        <f t="shared" si="18"/>
        <v>0</v>
      </c>
      <c r="C36" s="38"/>
      <c r="D36" s="38"/>
      <c r="E36" s="38"/>
      <c r="F36" s="38" t="e">
        <f t="shared" si="19"/>
        <v>#DIV/0!</v>
      </c>
      <c r="G36" s="38" t="e">
        <f t="shared" si="20"/>
        <v>#DIV/0!</v>
      </c>
      <c r="H36" s="39">
        <v>0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/>
      <c r="R36" s="39">
        <v>0</v>
      </c>
      <c r="S36" s="39"/>
      <c r="T36" s="38">
        <f t="shared" si="17"/>
        <v>0</v>
      </c>
      <c r="U36" s="38"/>
      <c r="V36" s="39">
        <v>0</v>
      </c>
      <c r="W36" s="39"/>
      <c r="X36" s="39">
        <v>0</v>
      </c>
      <c r="Y36" s="39"/>
      <c r="Z36" s="39">
        <v>0</v>
      </c>
      <c r="AA36" s="39"/>
      <c r="AB36" s="39">
        <v>0</v>
      </c>
      <c r="AC36" s="39"/>
      <c r="AD36" s="39">
        <v>0</v>
      </c>
      <c r="AE36" s="39"/>
      <c r="AF36" s="24"/>
    </row>
    <row r="37" spans="1:32" ht="18.75" x14ac:dyDescent="0.3">
      <c r="A37" s="28" t="s">
        <v>28</v>
      </c>
      <c r="B37" s="38">
        <f>H37+J37+L37+N37+P37+R37+T37+V37+X37+Z37+AB37+AD37</f>
        <v>100</v>
      </c>
      <c r="C37" s="38"/>
      <c r="D37" s="38"/>
      <c r="E37" s="38">
        <f>I37+K37+M37+O37+Q37+S37+U37+W37+Y37+AA37+AC37+AE37</f>
        <v>0</v>
      </c>
      <c r="F37" s="38">
        <f t="shared" si="19"/>
        <v>0</v>
      </c>
      <c r="G37" s="38" t="e">
        <f t="shared" si="20"/>
        <v>#DIV/0!</v>
      </c>
      <c r="H37" s="39">
        <v>0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/>
      <c r="R37" s="39">
        <v>100</v>
      </c>
      <c r="S37" s="39"/>
      <c r="T37" s="38">
        <f t="shared" si="17"/>
        <v>0</v>
      </c>
      <c r="U37" s="38"/>
      <c r="V37" s="39">
        <v>0</v>
      </c>
      <c r="W37" s="39"/>
      <c r="X37" s="39">
        <v>0</v>
      </c>
      <c r="Y37" s="39"/>
      <c r="Z37" s="39">
        <v>0</v>
      </c>
      <c r="AA37" s="39"/>
      <c r="AB37" s="39">
        <v>0</v>
      </c>
      <c r="AC37" s="39"/>
      <c r="AD37" s="39">
        <v>0</v>
      </c>
      <c r="AE37" s="39"/>
      <c r="AF37" s="24"/>
    </row>
    <row r="38" spans="1:32" ht="37.5" x14ac:dyDescent="0.3">
      <c r="A38" s="28" t="s">
        <v>29</v>
      </c>
      <c r="B38" s="38"/>
      <c r="C38" s="38"/>
      <c r="D38" s="38"/>
      <c r="E38" s="38"/>
      <c r="F38" s="38" t="e">
        <f t="shared" si="19"/>
        <v>#DIV/0!</v>
      </c>
      <c r="G38" s="38" t="e">
        <f t="shared" si="20"/>
        <v>#DIV/0!</v>
      </c>
      <c r="H38" s="39">
        <v>0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0</v>
      </c>
      <c r="S38" s="39"/>
      <c r="T38" s="38">
        <f t="shared" si="17"/>
        <v>0</v>
      </c>
      <c r="U38" s="38"/>
      <c r="V38" s="39">
        <v>0</v>
      </c>
      <c r="W38" s="39"/>
      <c r="X38" s="39">
        <v>0</v>
      </c>
      <c r="Y38" s="39"/>
      <c r="Z38" s="39">
        <v>0</v>
      </c>
      <c r="AA38" s="39"/>
      <c r="AB38" s="39">
        <v>0</v>
      </c>
      <c r="AC38" s="39"/>
      <c r="AD38" s="39">
        <v>0</v>
      </c>
      <c r="AE38" s="39"/>
      <c r="AF38" s="24"/>
    </row>
    <row r="39" spans="1:32" ht="18.75" x14ac:dyDescent="0.3">
      <c r="A39" s="28" t="s">
        <v>30</v>
      </c>
      <c r="B39" s="38">
        <f t="shared" si="18"/>
        <v>0</v>
      </c>
      <c r="C39" s="38"/>
      <c r="D39" s="38"/>
      <c r="E39" s="38"/>
      <c r="F39" s="38" t="e">
        <f t="shared" si="19"/>
        <v>#DIV/0!</v>
      </c>
      <c r="G39" s="38" t="e">
        <f t="shared" si="20"/>
        <v>#DIV/0!</v>
      </c>
      <c r="H39" s="39">
        <v>0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/>
      <c r="R39" s="39">
        <v>0</v>
      </c>
      <c r="S39" s="39"/>
      <c r="T39" s="38">
        <f t="shared" si="17"/>
        <v>0</v>
      </c>
      <c r="U39" s="38"/>
      <c r="V39" s="39">
        <v>0</v>
      </c>
      <c r="W39" s="39"/>
      <c r="X39" s="39">
        <v>0</v>
      </c>
      <c r="Y39" s="39"/>
      <c r="Z39" s="39">
        <v>0</v>
      </c>
      <c r="AA39" s="39"/>
      <c r="AB39" s="39">
        <v>0</v>
      </c>
      <c r="AC39" s="39"/>
      <c r="AD39" s="39">
        <v>0</v>
      </c>
      <c r="AE39" s="39"/>
      <c r="AF39" s="24"/>
    </row>
    <row r="40" spans="1:32" ht="168.75" x14ac:dyDescent="0.3">
      <c r="A40" s="28" t="s">
        <v>34</v>
      </c>
      <c r="B40" s="40">
        <f>B41</f>
        <v>8202.648000000001</v>
      </c>
      <c r="C40" s="40">
        <f t="shared" ref="C40:G40" si="21">C41</f>
        <v>4893.4480000000003</v>
      </c>
      <c r="D40" s="40">
        <f t="shared" si="21"/>
        <v>0</v>
      </c>
      <c r="E40" s="40">
        <f t="shared" si="21"/>
        <v>4477.2699999999995</v>
      </c>
      <c r="F40" s="40">
        <f t="shared" si="21"/>
        <v>54.583227270023038</v>
      </c>
      <c r="G40" s="40">
        <f t="shared" si="21"/>
        <v>91.495199295057375</v>
      </c>
      <c r="H40" s="41">
        <f>H41</f>
        <v>3092.25</v>
      </c>
      <c r="I40" s="41">
        <f t="shared" ref="I40:AE40" si="22">I41</f>
        <v>3085.1</v>
      </c>
      <c r="J40" s="41">
        <f t="shared" si="22"/>
        <v>385.96800000000002</v>
      </c>
      <c r="K40" s="41">
        <f t="shared" si="22"/>
        <v>385.97</v>
      </c>
      <c r="L40" s="41">
        <f t="shared" si="22"/>
        <v>829.22</v>
      </c>
      <c r="M40" s="41">
        <f t="shared" si="22"/>
        <v>222.22</v>
      </c>
      <c r="N40" s="41">
        <f>N41+N42+N43+N44</f>
        <v>764.92000000000007</v>
      </c>
      <c r="O40" s="41">
        <f t="shared" si="22"/>
        <v>232.46</v>
      </c>
      <c r="P40" s="41">
        <f>P41+P42+P43</f>
        <v>300</v>
      </c>
      <c r="Q40" s="41">
        <f t="shared" si="22"/>
        <v>0</v>
      </c>
      <c r="R40" s="41">
        <f>R41+R42+R43</f>
        <v>107.1</v>
      </c>
      <c r="S40" s="41">
        <f t="shared" si="22"/>
        <v>11.85</v>
      </c>
      <c r="T40" s="41">
        <f t="shared" si="22"/>
        <v>0</v>
      </c>
      <c r="U40" s="41">
        <f t="shared" si="22"/>
        <v>8.24</v>
      </c>
      <c r="V40" s="41">
        <f t="shared" si="22"/>
        <v>0</v>
      </c>
      <c r="W40" s="41">
        <f t="shared" si="22"/>
        <v>0</v>
      </c>
      <c r="X40" s="41">
        <f t="shared" si="22"/>
        <v>360</v>
      </c>
      <c r="Y40" s="41">
        <f t="shared" si="22"/>
        <v>0</v>
      </c>
      <c r="Z40" s="41">
        <f t="shared" si="22"/>
        <v>0</v>
      </c>
      <c r="AA40" s="41">
        <f t="shared" si="22"/>
        <v>0</v>
      </c>
      <c r="AB40" s="41">
        <f t="shared" si="22"/>
        <v>0</v>
      </c>
      <c r="AC40" s="41">
        <f t="shared" si="22"/>
        <v>0</v>
      </c>
      <c r="AD40" s="41">
        <f t="shared" si="22"/>
        <v>2949.2</v>
      </c>
      <c r="AE40" s="41">
        <f t="shared" si="22"/>
        <v>0</v>
      </c>
      <c r="AF40" s="24"/>
    </row>
    <row r="41" spans="1:32" ht="18.75" x14ac:dyDescent="0.3">
      <c r="A41" s="27" t="s">
        <v>25</v>
      </c>
      <c r="B41" s="26">
        <f>B44+B43</f>
        <v>8202.648000000001</v>
      </c>
      <c r="C41" s="40">
        <f>C44+C43</f>
        <v>4893.4480000000003</v>
      </c>
      <c r="D41" s="40">
        <f t="shared" ref="D41" si="23">D44</f>
        <v>0</v>
      </c>
      <c r="E41" s="40">
        <f>E44+E43</f>
        <v>4477.2699999999995</v>
      </c>
      <c r="F41" s="40">
        <f>E41/B41*100</f>
        <v>54.583227270023038</v>
      </c>
      <c r="G41" s="40">
        <f>E41/C41*100</f>
        <v>91.495199295057375</v>
      </c>
      <c r="H41" s="23">
        <f>H42+H43+H44+H45</f>
        <v>3092.25</v>
      </c>
      <c r="I41" s="23">
        <f>I42+I43+I44+I45</f>
        <v>3085.1</v>
      </c>
      <c r="J41" s="41">
        <f>J42+J43+J44+J45</f>
        <v>385.96800000000002</v>
      </c>
      <c r="K41" s="41">
        <f>K42+K43+K44+K45</f>
        <v>385.97</v>
      </c>
      <c r="L41" s="41">
        <f>L42+L43+L44+L45+L46</f>
        <v>829.22</v>
      </c>
      <c r="M41" s="41">
        <f>M44</f>
        <v>222.22</v>
      </c>
      <c r="N41" s="41">
        <f>N43+N44</f>
        <v>382.46000000000004</v>
      </c>
      <c r="O41" s="41">
        <f>O44</f>
        <v>232.46</v>
      </c>
      <c r="P41" s="41">
        <f>P42+P43+P44+P45</f>
        <v>150</v>
      </c>
      <c r="Q41" s="41">
        <f>Q44</f>
        <v>0</v>
      </c>
      <c r="R41" s="41">
        <f>R42+R43+R44+R45</f>
        <v>53.55</v>
      </c>
      <c r="S41" s="41">
        <f>S42+S43+S44+S45</f>
        <v>11.85</v>
      </c>
      <c r="T41" s="40">
        <f>T44</f>
        <v>0</v>
      </c>
      <c r="U41" s="41">
        <f>U42+U43+U44+U45</f>
        <v>8.24</v>
      </c>
      <c r="V41" s="41">
        <v>0</v>
      </c>
      <c r="W41" s="41"/>
      <c r="X41" s="41">
        <f>X42+X43+X44+X45+X46</f>
        <v>360</v>
      </c>
      <c r="Y41" s="41"/>
      <c r="Z41" s="41">
        <f>Z42+Z43+Z44+Z45+Z46</f>
        <v>0</v>
      </c>
      <c r="AA41" s="41"/>
      <c r="AB41" s="41">
        <f>AB42+AB43+AB44+AB45+AB46</f>
        <v>0</v>
      </c>
      <c r="AC41" s="41"/>
      <c r="AD41" s="41">
        <f>AD42+AD43+AD44+AD45+AD46</f>
        <v>2949.2</v>
      </c>
      <c r="AE41" s="41"/>
      <c r="AF41" s="24"/>
    </row>
    <row r="42" spans="1:32" ht="18.75" x14ac:dyDescent="0.3">
      <c r="A42" s="28" t="s">
        <v>26</v>
      </c>
      <c r="B42" s="29">
        <v>0</v>
      </c>
      <c r="C42" s="29"/>
      <c r="D42" s="29"/>
      <c r="E42" s="29"/>
      <c r="F42" s="40"/>
      <c r="G42" s="40"/>
      <c r="H42" s="29">
        <v>0</v>
      </c>
      <c r="I42" s="29"/>
      <c r="J42" s="29">
        <v>0</v>
      </c>
      <c r="K42" s="29"/>
      <c r="L42" s="29">
        <v>0</v>
      </c>
      <c r="M42" s="29"/>
      <c r="N42" s="29">
        <v>0</v>
      </c>
      <c r="O42" s="29"/>
      <c r="P42" s="29">
        <v>0</v>
      </c>
      <c r="Q42" s="29"/>
      <c r="R42" s="29">
        <v>0</v>
      </c>
      <c r="S42" s="29"/>
      <c r="T42" s="29">
        <v>0</v>
      </c>
      <c r="U42" s="29"/>
      <c r="V42" s="29">
        <v>0</v>
      </c>
      <c r="W42" s="29"/>
      <c r="X42" s="29">
        <v>0</v>
      </c>
      <c r="Y42" s="29"/>
      <c r="Z42" s="29">
        <v>0</v>
      </c>
      <c r="AA42" s="29"/>
      <c r="AB42" s="29">
        <v>0</v>
      </c>
      <c r="AC42" s="29"/>
      <c r="AD42" s="29">
        <v>0</v>
      </c>
      <c r="AE42" s="29"/>
      <c r="AF42" s="24"/>
    </row>
    <row r="43" spans="1:32" ht="37.5" x14ac:dyDescent="0.3">
      <c r="A43" s="30" t="s">
        <v>27</v>
      </c>
      <c r="B43" s="29">
        <f>H43+J43+L43+N43+P43+R43+T43</f>
        <v>4052.8</v>
      </c>
      <c r="C43" s="29">
        <f>H43+J43+L43+N43+P43+R43+T43</f>
        <v>4052.8</v>
      </c>
      <c r="D43" s="29"/>
      <c r="E43" s="42">
        <f>I43+K43+M43+O43+Q43+S43+U43+W43+Y43+AA43+AC43+AE43</f>
        <v>3636.6199999999994</v>
      </c>
      <c r="F43" s="38">
        <f>E43/B43*100</f>
        <v>89.731050138176059</v>
      </c>
      <c r="G43" s="38">
        <f>E43/C43*100</f>
        <v>89.731050138176059</v>
      </c>
      <c r="H43" s="29">
        <v>3092.25</v>
      </c>
      <c r="I43" s="29">
        <v>3085.1</v>
      </c>
      <c r="J43" s="29">
        <v>0</v>
      </c>
      <c r="K43" s="29"/>
      <c r="L43" s="29">
        <v>607</v>
      </c>
      <c r="M43" s="29">
        <f>507+24.43</f>
        <v>531.42999999999995</v>
      </c>
      <c r="N43" s="29">
        <v>150</v>
      </c>
      <c r="O43" s="29"/>
      <c r="P43" s="29">
        <v>150</v>
      </c>
      <c r="Q43" s="29"/>
      <c r="R43" s="29">
        <v>53.55</v>
      </c>
      <c r="S43" s="29">
        <v>11.85</v>
      </c>
      <c r="T43" s="29">
        <v>0</v>
      </c>
      <c r="U43" s="29">
        <v>8.24</v>
      </c>
      <c r="V43" s="29">
        <v>0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9"/>
      <c r="AF43" s="24"/>
    </row>
    <row r="44" spans="1:32" ht="18.75" x14ac:dyDescent="0.3">
      <c r="A44" s="28" t="s">
        <v>28</v>
      </c>
      <c r="B44" s="38">
        <f>H44+J44+L44+N44+P44+R44+T44+V44+X44+Z44+AB44+AD44</f>
        <v>4149.848</v>
      </c>
      <c r="C44" s="38">
        <f>H44+J44+L44+N44+P44+R44+T44</f>
        <v>840.64800000000002</v>
      </c>
      <c r="D44" s="38"/>
      <c r="E44" s="38">
        <f>I44+K44+M44+O44+Q44+S44+U44+W44+Y44+AA44+AC44+AE44</f>
        <v>840.65000000000009</v>
      </c>
      <c r="F44" s="38">
        <f t="shared" ref="F44" si="24">E44/B44*100</f>
        <v>20.257368462652128</v>
      </c>
      <c r="G44" s="38">
        <f>E44/C44*100</f>
        <v>100.00023791170622</v>
      </c>
      <c r="H44" s="39">
        <v>0</v>
      </c>
      <c r="I44" s="39"/>
      <c r="J44" s="39">
        <v>385.96800000000002</v>
      </c>
      <c r="K44" s="39">
        <v>385.97</v>
      </c>
      <c r="L44" s="39">
        <v>222.22</v>
      </c>
      <c r="M44" s="39">
        <f>222.22</f>
        <v>222.22</v>
      </c>
      <c r="N44" s="39">
        <v>232.46</v>
      </c>
      <c r="O44" s="39">
        <v>232.46</v>
      </c>
      <c r="P44" s="39">
        <v>0</v>
      </c>
      <c r="Q44" s="39"/>
      <c r="R44" s="39">
        <v>0</v>
      </c>
      <c r="S44" s="39"/>
      <c r="T44" s="39">
        <v>0</v>
      </c>
      <c r="U44" s="39"/>
      <c r="V44" s="39">
        <v>0</v>
      </c>
      <c r="W44" s="39"/>
      <c r="X44" s="39">
        <v>360</v>
      </c>
      <c r="Y44" s="39"/>
      <c r="Z44" s="39">
        <v>0</v>
      </c>
      <c r="AA44" s="39"/>
      <c r="AB44" s="39">
        <v>0</v>
      </c>
      <c r="AC44" s="39"/>
      <c r="AD44" s="39">
        <v>2949.2</v>
      </c>
      <c r="AE44" s="39"/>
      <c r="AF44" s="24"/>
    </row>
    <row r="45" spans="1:32" ht="37.5" x14ac:dyDescent="0.3">
      <c r="A45" s="28" t="s">
        <v>29</v>
      </c>
      <c r="B45" s="29">
        <v>0</v>
      </c>
      <c r="C45" s="29"/>
      <c r="D45" s="29"/>
      <c r="E45" s="29"/>
      <c r="F45" s="38"/>
      <c r="G45" s="38"/>
      <c r="H45" s="29">
        <v>0</v>
      </c>
      <c r="I45" s="29"/>
      <c r="J45" s="29">
        <v>0</v>
      </c>
      <c r="K45" s="29"/>
      <c r="L45" s="29">
        <v>0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/>
      <c r="AD45" s="29">
        <v>0</v>
      </c>
      <c r="AE45" s="29"/>
      <c r="AF45" s="24"/>
    </row>
    <row r="46" spans="1:32" ht="18.75" x14ac:dyDescent="0.3">
      <c r="A46" s="28" t="s">
        <v>30</v>
      </c>
      <c r="B46" s="29">
        <v>0</v>
      </c>
      <c r="C46" s="29"/>
      <c r="D46" s="29"/>
      <c r="E46" s="29"/>
      <c r="F46" s="40"/>
      <c r="G46" s="40"/>
      <c r="H46" s="29">
        <v>0</v>
      </c>
      <c r="I46" s="29"/>
      <c r="J46" s="29">
        <v>0</v>
      </c>
      <c r="K46" s="29"/>
      <c r="L46" s="29">
        <v>0</v>
      </c>
      <c r="M46" s="29"/>
      <c r="N46" s="29">
        <v>0</v>
      </c>
      <c r="O46" s="29"/>
      <c r="P46" s="29">
        <v>0</v>
      </c>
      <c r="Q46" s="29"/>
      <c r="R46" s="29">
        <v>0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/>
      <c r="AD46" s="29">
        <v>0</v>
      </c>
      <c r="AE46" s="29"/>
      <c r="AF46" s="24"/>
    </row>
    <row r="47" spans="1:32" ht="131.25" x14ac:dyDescent="0.3">
      <c r="A47" s="43" t="s">
        <v>35</v>
      </c>
      <c r="B47" s="40">
        <f>B48</f>
        <v>15524.650999999998</v>
      </c>
      <c r="C47" s="40">
        <f t="shared" ref="C47:E47" si="25">C48</f>
        <v>0</v>
      </c>
      <c r="D47" s="40">
        <f t="shared" si="25"/>
        <v>0</v>
      </c>
      <c r="E47" s="40">
        <f t="shared" si="25"/>
        <v>7731.6299999999992</v>
      </c>
      <c r="F47" s="40">
        <f>E47/B47*100</f>
        <v>49.80227896910533</v>
      </c>
      <c r="G47" s="40" t="e">
        <f>E47/C47*100</f>
        <v>#DIV/0!</v>
      </c>
      <c r="H47" s="41">
        <f>H48</f>
        <v>3488.9389999999999</v>
      </c>
      <c r="I47" s="41">
        <f t="shared" ref="I47:AE47" si="26">I48</f>
        <v>396.69</v>
      </c>
      <c r="J47" s="41">
        <f t="shared" si="26"/>
        <v>827.83799999999997</v>
      </c>
      <c r="K47" s="41">
        <f t="shared" si="26"/>
        <v>827.84</v>
      </c>
      <c r="L47" s="41">
        <f t="shared" si="26"/>
        <v>1271.088</v>
      </c>
      <c r="M47" s="41">
        <f t="shared" si="26"/>
        <v>664.09</v>
      </c>
      <c r="N47" s="41">
        <f t="shared" si="26"/>
        <v>862.93000000000006</v>
      </c>
      <c r="O47" s="41">
        <f t="shared" si="26"/>
        <v>712.93000000000006</v>
      </c>
      <c r="P47" s="41">
        <f t="shared" si="26"/>
        <v>866.86799999999994</v>
      </c>
      <c r="Q47" s="41">
        <f t="shared" si="26"/>
        <v>441.87</v>
      </c>
      <c r="R47" s="41">
        <f t="shared" si="26"/>
        <v>604.82799999999997</v>
      </c>
      <c r="S47" s="41">
        <f t="shared" si="26"/>
        <v>516.67999999999995</v>
      </c>
      <c r="T47" s="41">
        <f t="shared" si="26"/>
        <v>547.14800000000002</v>
      </c>
      <c r="U47" s="41">
        <f t="shared" si="26"/>
        <v>546.76</v>
      </c>
      <c r="V47" s="41">
        <f t="shared" si="26"/>
        <v>593.52800000000002</v>
      </c>
      <c r="W47" s="41">
        <f t="shared" si="26"/>
        <v>0</v>
      </c>
      <c r="X47" s="41">
        <f t="shared" si="26"/>
        <v>897.16799999999989</v>
      </c>
      <c r="Y47" s="41">
        <f t="shared" si="26"/>
        <v>0</v>
      </c>
      <c r="Z47" s="41">
        <f t="shared" si="26"/>
        <v>1494.3679999999999</v>
      </c>
      <c r="AA47" s="41">
        <f t="shared" si="26"/>
        <v>0</v>
      </c>
      <c r="AB47" s="41">
        <f t="shared" si="26"/>
        <v>441.86799999999999</v>
      </c>
      <c r="AC47" s="41">
        <f t="shared" si="26"/>
        <v>0</v>
      </c>
      <c r="AD47" s="41">
        <f t="shared" si="26"/>
        <v>3424.5299999999997</v>
      </c>
      <c r="AE47" s="41">
        <f t="shared" si="26"/>
        <v>0</v>
      </c>
      <c r="AF47" s="24"/>
    </row>
    <row r="48" spans="1:32" ht="18.75" x14ac:dyDescent="0.3">
      <c r="A48" s="27" t="s">
        <v>25</v>
      </c>
      <c r="B48" s="68">
        <f>B51+B50</f>
        <v>15524.650999999998</v>
      </c>
      <c r="C48" s="44">
        <f t="shared" ref="C48:D48" si="27">C51</f>
        <v>0</v>
      </c>
      <c r="D48" s="44">
        <f t="shared" si="27"/>
        <v>0</v>
      </c>
      <c r="E48" s="44">
        <f>E51+E50</f>
        <v>7731.6299999999992</v>
      </c>
      <c r="F48" s="40">
        <f t="shared" ref="F48:F53" si="28">E48/B48*100</f>
        <v>49.80227896910533</v>
      </c>
      <c r="G48" s="40" t="e">
        <f t="shared" ref="G48:G53" si="29">E48/C48*100</f>
        <v>#DIV/0!</v>
      </c>
      <c r="H48" s="45">
        <f>H51+H50</f>
        <v>3488.9389999999999</v>
      </c>
      <c r="I48" s="45">
        <f t="shared" ref="I48:AE48" si="30">I51</f>
        <v>396.69</v>
      </c>
      <c r="J48" s="45">
        <f>J51</f>
        <v>827.83799999999997</v>
      </c>
      <c r="K48" s="45">
        <f t="shared" si="30"/>
        <v>827.84</v>
      </c>
      <c r="L48" s="45">
        <f>L51+L50</f>
        <v>1271.088</v>
      </c>
      <c r="M48" s="45">
        <f t="shared" si="30"/>
        <v>664.09</v>
      </c>
      <c r="N48" s="45">
        <f>N51+N50</f>
        <v>862.93000000000006</v>
      </c>
      <c r="O48" s="45">
        <f t="shared" si="30"/>
        <v>712.93000000000006</v>
      </c>
      <c r="P48" s="45">
        <f t="shared" si="30"/>
        <v>866.86799999999994</v>
      </c>
      <c r="Q48" s="45">
        <f t="shared" si="30"/>
        <v>441.87</v>
      </c>
      <c r="R48" s="45">
        <f t="shared" si="30"/>
        <v>604.82799999999997</v>
      </c>
      <c r="S48" s="45">
        <f t="shared" si="30"/>
        <v>516.67999999999995</v>
      </c>
      <c r="T48" s="45">
        <f t="shared" si="30"/>
        <v>547.14800000000002</v>
      </c>
      <c r="U48" s="45">
        <f t="shared" si="30"/>
        <v>546.76</v>
      </c>
      <c r="V48" s="45">
        <f t="shared" si="30"/>
        <v>593.52800000000002</v>
      </c>
      <c r="W48" s="45">
        <f t="shared" si="30"/>
        <v>0</v>
      </c>
      <c r="X48" s="45">
        <f t="shared" si="30"/>
        <v>897.16799999999989</v>
      </c>
      <c r="Y48" s="45">
        <f t="shared" si="30"/>
        <v>0</v>
      </c>
      <c r="Z48" s="45">
        <f t="shared" si="30"/>
        <v>1494.3679999999999</v>
      </c>
      <c r="AA48" s="45">
        <f t="shared" si="30"/>
        <v>0</v>
      </c>
      <c r="AB48" s="45">
        <f t="shared" si="30"/>
        <v>441.86799999999999</v>
      </c>
      <c r="AC48" s="45">
        <f t="shared" si="30"/>
        <v>0</v>
      </c>
      <c r="AD48" s="45">
        <f t="shared" si="30"/>
        <v>3424.5299999999997</v>
      </c>
      <c r="AE48" s="45">
        <f t="shared" si="30"/>
        <v>0</v>
      </c>
      <c r="AF48" s="24"/>
    </row>
    <row r="49" spans="1:32" ht="18.75" x14ac:dyDescent="0.3">
      <c r="A49" s="28" t="s">
        <v>26</v>
      </c>
      <c r="B49" s="29">
        <v>0</v>
      </c>
      <c r="C49" s="29"/>
      <c r="D49" s="29"/>
      <c r="E49" s="29"/>
      <c r="F49" s="38" t="e">
        <f t="shared" si="28"/>
        <v>#DIV/0!</v>
      </c>
      <c r="G49" s="38" t="e">
        <f t="shared" si="29"/>
        <v>#DIV/0!</v>
      </c>
      <c r="H49" s="29">
        <v>0</v>
      </c>
      <c r="I49" s="29"/>
      <c r="J49" s="29">
        <v>0</v>
      </c>
      <c r="K49" s="29"/>
      <c r="L49" s="29">
        <v>0</v>
      </c>
      <c r="M49" s="29"/>
      <c r="N49" s="29">
        <v>0</v>
      </c>
      <c r="O49" s="29"/>
      <c r="P49" s="29">
        <v>0</v>
      </c>
      <c r="Q49" s="29"/>
      <c r="R49" s="29">
        <v>0</v>
      </c>
      <c r="S49" s="29"/>
      <c r="T49" s="29">
        <v>0</v>
      </c>
      <c r="U49" s="29"/>
      <c r="V49" s="29">
        <v>0</v>
      </c>
      <c r="W49" s="29"/>
      <c r="X49" s="29">
        <v>0</v>
      </c>
      <c r="Y49" s="29"/>
      <c r="Z49" s="29">
        <v>0</v>
      </c>
      <c r="AA49" s="29"/>
      <c r="AB49" s="29">
        <v>0</v>
      </c>
      <c r="AC49" s="29"/>
      <c r="AD49" s="29">
        <v>0</v>
      </c>
      <c r="AE49" s="29"/>
      <c r="AF49" s="21"/>
    </row>
    <row r="50" spans="1:32" ht="37.5" x14ac:dyDescent="0.3">
      <c r="A50" s="30" t="s">
        <v>27</v>
      </c>
      <c r="B50" s="29">
        <f>B43</f>
        <v>4052.8</v>
      </c>
      <c r="C50" s="29">
        <f>H50+J50+L50+N50+P50+R50+T50</f>
        <v>4052.8</v>
      </c>
      <c r="D50" s="29"/>
      <c r="E50" s="29">
        <f>I50+K50+M50+O50+Q50+S50+U50</f>
        <v>3636.6199999999994</v>
      </c>
      <c r="F50" s="38">
        <f t="shared" si="28"/>
        <v>89.731050138176059</v>
      </c>
      <c r="G50" s="38">
        <f t="shared" si="29"/>
        <v>89.731050138176059</v>
      </c>
      <c r="H50" s="29">
        <f>H43</f>
        <v>3092.25</v>
      </c>
      <c r="I50" s="29">
        <f>I43</f>
        <v>3085.1</v>
      </c>
      <c r="J50" s="29">
        <f>J43</f>
        <v>0</v>
      </c>
      <c r="K50" s="29">
        <f>K43</f>
        <v>0</v>
      </c>
      <c r="L50" s="29">
        <f>L43</f>
        <v>607</v>
      </c>
      <c r="M50" s="29">
        <f>M43</f>
        <v>531.42999999999995</v>
      </c>
      <c r="N50" s="29">
        <f>N43</f>
        <v>150</v>
      </c>
      <c r="O50" s="29">
        <f>O43</f>
        <v>0</v>
      </c>
      <c r="P50" s="29">
        <f>P43</f>
        <v>150</v>
      </c>
      <c r="Q50" s="29">
        <f>Q43</f>
        <v>0</v>
      </c>
      <c r="R50" s="29">
        <f>R43</f>
        <v>53.55</v>
      </c>
      <c r="S50" s="29">
        <f>S43</f>
        <v>11.85</v>
      </c>
      <c r="T50" s="29">
        <v>0</v>
      </c>
      <c r="U50" s="29">
        <f>U43</f>
        <v>8.24</v>
      </c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29"/>
      <c r="AF50" s="21"/>
    </row>
    <row r="51" spans="1:32" ht="18.75" x14ac:dyDescent="0.3">
      <c r="A51" s="28" t="s">
        <v>28</v>
      </c>
      <c r="B51" s="69">
        <f>B16+B23+B30+B37+B44</f>
        <v>11471.850999999999</v>
      </c>
      <c r="C51" s="46"/>
      <c r="D51" s="46"/>
      <c r="E51" s="46">
        <f>E44+E23+E30+E37+E16</f>
        <v>4095.0099999999998</v>
      </c>
      <c r="F51" s="38">
        <f t="shared" si="28"/>
        <v>35.696157490190558</v>
      </c>
      <c r="G51" s="38" t="e">
        <f t="shared" si="29"/>
        <v>#DIV/0!</v>
      </c>
      <c r="H51" s="47">
        <f>H44+H37+H30+H23+H16</f>
        <v>396.68900000000002</v>
      </c>
      <c r="I51" s="47">
        <f>I44+I37+I30+I23+I16</f>
        <v>396.69</v>
      </c>
      <c r="J51" s="47">
        <f>J44+J37+J30+J23+J16</f>
        <v>827.83799999999997</v>
      </c>
      <c r="K51" s="47">
        <f>K44+K37+K30+K23+K16</f>
        <v>827.84</v>
      </c>
      <c r="L51" s="47">
        <f>L44+L37+L30+L23+L16</f>
        <v>664.08799999999997</v>
      </c>
      <c r="M51" s="47">
        <f>M44+M37+M30+M23+M16</f>
        <v>664.09</v>
      </c>
      <c r="N51" s="47">
        <f>N44+N37+N30+N23+N16</f>
        <v>712.93000000000006</v>
      </c>
      <c r="O51" s="47">
        <f>O44+O37+O30+O23+O16</f>
        <v>712.93000000000006</v>
      </c>
      <c r="P51" s="47">
        <f>P44+P37+P30+P23+P16</f>
        <v>866.86799999999994</v>
      </c>
      <c r="Q51" s="47">
        <f t="shared" ref="I51:AE51" si="31">Q44+Q37+Q30+Q23+Q16</f>
        <v>441.87</v>
      </c>
      <c r="R51" s="47">
        <f>R44+R37+R30+R23+R16</f>
        <v>604.82799999999997</v>
      </c>
      <c r="S51" s="47">
        <f>S44+S37+S30+S23+S16+S43</f>
        <v>516.67999999999995</v>
      </c>
      <c r="T51" s="47">
        <f>T44+T37+T30+T23+T16</f>
        <v>547.14800000000002</v>
      </c>
      <c r="U51" s="47">
        <f t="shared" si="31"/>
        <v>546.76</v>
      </c>
      <c r="V51" s="47">
        <f>V44+V37+V30+V23+V16</f>
        <v>593.52800000000002</v>
      </c>
      <c r="W51" s="47">
        <f t="shared" si="31"/>
        <v>0</v>
      </c>
      <c r="X51" s="47">
        <f>X44+X37+X30+X23+X16</f>
        <v>897.16799999999989</v>
      </c>
      <c r="Y51" s="47">
        <f t="shared" si="31"/>
        <v>0</v>
      </c>
      <c r="Z51" s="47">
        <f>Z44+Z37+Z30+Z23+Z16</f>
        <v>1494.3679999999999</v>
      </c>
      <c r="AA51" s="47">
        <f t="shared" si="31"/>
        <v>0</v>
      </c>
      <c r="AB51" s="47">
        <f>AB44+AB37+AB30+AB23+AB16</f>
        <v>441.86799999999999</v>
      </c>
      <c r="AC51" s="47">
        <f t="shared" si="31"/>
        <v>0</v>
      </c>
      <c r="AD51" s="47">
        <f>AD44+AD37+AD30+AD23+AD16</f>
        <v>3424.5299999999997</v>
      </c>
      <c r="AE51" s="47">
        <f t="shared" si="31"/>
        <v>0</v>
      </c>
      <c r="AF51" s="21"/>
    </row>
    <row r="52" spans="1:32" ht="37.5" x14ac:dyDescent="0.3">
      <c r="A52" s="28" t="s">
        <v>29</v>
      </c>
      <c r="B52" s="29">
        <v>0</v>
      </c>
      <c r="C52" s="29"/>
      <c r="D52" s="29"/>
      <c r="E52" s="29"/>
      <c r="F52" s="38" t="e">
        <f t="shared" si="28"/>
        <v>#DIV/0!</v>
      </c>
      <c r="G52" s="38" t="e">
        <f t="shared" si="29"/>
        <v>#DIV/0!</v>
      </c>
      <c r="H52" s="29">
        <v>0</v>
      </c>
      <c r="I52" s="29"/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29"/>
      <c r="AF52" s="21"/>
    </row>
    <row r="53" spans="1:32" ht="18.75" x14ac:dyDescent="0.3">
      <c r="A53" s="28" t="s">
        <v>30</v>
      </c>
      <c r="B53" s="29">
        <v>0</v>
      </c>
      <c r="C53" s="29"/>
      <c r="D53" s="29"/>
      <c r="E53" s="29"/>
      <c r="F53" s="38" t="e">
        <f t="shared" si="28"/>
        <v>#DIV/0!</v>
      </c>
      <c r="G53" s="38" t="e">
        <f t="shared" si="29"/>
        <v>#DIV/0!</v>
      </c>
      <c r="H53" s="29">
        <v>0</v>
      </c>
      <c r="I53" s="29"/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v>0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v>0</v>
      </c>
      <c r="AE53" s="29"/>
      <c r="AF53" s="21"/>
    </row>
    <row r="54" spans="1:32" ht="75" x14ac:dyDescent="0.3">
      <c r="A54" s="34" t="s">
        <v>36</v>
      </c>
      <c r="B54" s="40">
        <f>B55</f>
        <v>299</v>
      </c>
      <c r="C54" s="40">
        <f t="shared" ref="C54:E54" si="32">C55</f>
        <v>100</v>
      </c>
      <c r="D54" s="40">
        <f t="shared" si="32"/>
        <v>0</v>
      </c>
      <c r="E54" s="40">
        <f t="shared" si="32"/>
        <v>76.400000000000006</v>
      </c>
      <c r="F54" s="40">
        <f>E54/B54*100</f>
        <v>25.551839464882946</v>
      </c>
      <c r="G54" s="40">
        <f>E54/C54*100</f>
        <v>76.400000000000006</v>
      </c>
      <c r="H54" s="41">
        <f>H55</f>
        <v>0</v>
      </c>
      <c r="I54" s="41">
        <f>I55</f>
        <v>0</v>
      </c>
      <c r="J54" s="41">
        <f t="shared" ref="J54:AE54" si="33">J55</f>
        <v>0</v>
      </c>
      <c r="K54" s="41">
        <f t="shared" si="33"/>
        <v>0</v>
      </c>
      <c r="L54" s="41">
        <f t="shared" si="33"/>
        <v>0</v>
      </c>
      <c r="M54" s="41">
        <f t="shared" si="33"/>
        <v>0</v>
      </c>
      <c r="N54" s="41">
        <f t="shared" si="33"/>
        <v>0</v>
      </c>
      <c r="O54" s="41">
        <f t="shared" si="33"/>
        <v>0</v>
      </c>
      <c r="P54" s="41">
        <f t="shared" si="33"/>
        <v>0</v>
      </c>
      <c r="Q54" s="41">
        <f t="shared" si="33"/>
        <v>0</v>
      </c>
      <c r="R54" s="41">
        <f t="shared" si="33"/>
        <v>100</v>
      </c>
      <c r="S54" s="41">
        <f t="shared" si="33"/>
        <v>0</v>
      </c>
      <c r="T54" s="41">
        <f t="shared" si="33"/>
        <v>36.700000000000003</v>
      </c>
      <c r="U54" s="41">
        <f t="shared" si="33"/>
        <v>76.400000000000006</v>
      </c>
      <c r="V54" s="41">
        <f t="shared" si="33"/>
        <v>39.6</v>
      </c>
      <c r="W54" s="41">
        <f t="shared" si="33"/>
        <v>0</v>
      </c>
      <c r="X54" s="41">
        <f t="shared" si="33"/>
        <v>39.700000000000003</v>
      </c>
      <c r="Y54" s="41">
        <f t="shared" si="33"/>
        <v>0</v>
      </c>
      <c r="Z54" s="41">
        <f t="shared" si="33"/>
        <v>19.3</v>
      </c>
      <c r="AA54" s="41">
        <f t="shared" si="33"/>
        <v>0</v>
      </c>
      <c r="AB54" s="41">
        <f t="shared" si="33"/>
        <v>19.3</v>
      </c>
      <c r="AC54" s="41">
        <f t="shared" si="33"/>
        <v>0</v>
      </c>
      <c r="AD54" s="41">
        <f t="shared" si="33"/>
        <v>44.4</v>
      </c>
      <c r="AE54" s="41">
        <f t="shared" si="33"/>
        <v>0</v>
      </c>
      <c r="AF54" s="21"/>
    </row>
    <row r="55" spans="1:32" ht="18.75" x14ac:dyDescent="0.3">
      <c r="A55" s="27" t="s">
        <v>25</v>
      </c>
      <c r="B55" s="40">
        <f>B58</f>
        <v>299</v>
      </c>
      <c r="C55" s="40">
        <f t="shared" ref="C55:E55" si="34">C58</f>
        <v>100</v>
      </c>
      <c r="D55" s="40">
        <f t="shared" si="34"/>
        <v>0</v>
      </c>
      <c r="E55" s="40">
        <f t="shared" si="34"/>
        <v>76.400000000000006</v>
      </c>
      <c r="F55" s="40">
        <f>E55/B55*100</f>
        <v>25.551839464882946</v>
      </c>
      <c r="G55" s="40">
        <f>E55/C55*100</f>
        <v>76.400000000000006</v>
      </c>
      <c r="H55" s="41">
        <f>H58</f>
        <v>0</v>
      </c>
      <c r="I55" s="41">
        <f t="shared" ref="I55:AE55" si="35">I58</f>
        <v>0</v>
      </c>
      <c r="J55" s="41">
        <f t="shared" si="35"/>
        <v>0</v>
      </c>
      <c r="K55" s="41">
        <f t="shared" si="35"/>
        <v>0</v>
      </c>
      <c r="L55" s="41">
        <f t="shared" si="35"/>
        <v>0</v>
      </c>
      <c r="M55" s="41">
        <f t="shared" si="35"/>
        <v>0</v>
      </c>
      <c r="N55" s="41">
        <f t="shared" si="35"/>
        <v>0</v>
      </c>
      <c r="O55" s="41">
        <f t="shared" si="35"/>
        <v>0</v>
      </c>
      <c r="P55" s="41">
        <f t="shared" si="35"/>
        <v>0</v>
      </c>
      <c r="Q55" s="41">
        <f t="shared" si="35"/>
        <v>0</v>
      </c>
      <c r="R55" s="41">
        <f>R58</f>
        <v>100</v>
      </c>
      <c r="S55" s="41">
        <f t="shared" si="35"/>
        <v>0</v>
      </c>
      <c r="T55" s="41">
        <f t="shared" si="35"/>
        <v>36.700000000000003</v>
      </c>
      <c r="U55" s="41">
        <f t="shared" si="35"/>
        <v>76.400000000000006</v>
      </c>
      <c r="V55" s="41">
        <f t="shared" si="35"/>
        <v>39.6</v>
      </c>
      <c r="W55" s="41">
        <f t="shared" si="35"/>
        <v>0</v>
      </c>
      <c r="X55" s="41">
        <f t="shared" si="35"/>
        <v>39.700000000000003</v>
      </c>
      <c r="Y55" s="41">
        <f t="shared" si="35"/>
        <v>0</v>
      </c>
      <c r="Z55" s="41">
        <f t="shared" si="35"/>
        <v>19.3</v>
      </c>
      <c r="AA55" s="41">
        <f t="shared" si="35"/>
        <v>0</v>
      </c>
      <c r="AB55" s="41">
        <f t="shared" si="35"/>
        <v>19.3</v>
      </c>
      <c r="AC55" s="41">
        <f t="shared" si="35"/>
        <v>0</v>
      </c>
      <c r="AD55" s="41">
        <f t="shared" si="35"/>
        <v>44.4</v>
      </c>
      <c r="AE55" s="41">
        <f t="shared" si="35"/>
        <v>0</v>
      </c>
      <c r="AF55" s="24"/>
    </row>
    <row r="56" spans="1:32" ht="18.75" x14ac:dyDescent="0.3">
      <c r="A56" s="28" t="s">
        <v>26</v>
      </c>
      <c r="B56" s="29">
        <v>0</v>
      </c>
      <c r="C56" s="29"/>
      <c r="D56" s="29"/>
      <c r="E56" s="29"/>
      <c r="F56" s="38" t="e">
        <f t="shared" ref="F56:F60" si="36">E56/B56*100</f>
        <v>#DIV/0!</v>
      </c>
      <c r="G56" s="38" t="e">
        <f t="shared" ref="G56:G60" si="37">E56/C56*100</f>
        <v>#DIV/0!</v>
      </c>
      <c r="H56" s="29">
        <v>0</v>
      </c>
      <c r="I56" s="29"/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1"/>
    </row>
    <row r="57" spans="1:32" ht="37.5" x14ac:dyDescent="0.3">
      <c r="A57" s="30" t="s">
        <v>27</v>
      </c>
      <c r="B57" s="29">
        <v>0</v>
      </c>
      <c r="C57" s="29"/>
      <c r="D57" s="29"/>
      <c r="E57" s="29"/>
      <c r="F57" s="38" t="e">
        <f t="shared" si="36"/>
        <v>#DIV/0!</v>
      </c>
      <c r="G57" s="38" t="e">
        <f t="shared" si="37"/>
        <v>#DIV/0!</v>
      </c>
      <c r="H57" s="29">
        <v>0</v>
      </c>
      <c r="I57" s="29"/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29"/>
      <c r="AF57" s="21"/>
    </row>
    <row r="58" spans="1:32" ht="18.75" x14ac:dyDescent="0.3">
      <c r="A58" s="28" t="s">
        <v>28</v>
      </c>
      <c r="B58" s="38">
        <f>H58+J58+L58+N58+P58+R58+T58+V58+X58+Z58+AB58+AD58</f>
        <v>299</v>
      </c>
      <c r="C58" s="38">
        <f>H58+J58+L58+N58+P58+R58</f>
        <v>100</v>
      </c>
      <c r="D58" s="38"/>
      <c r="E58" s="38">
        <f>I58+K58+M58+O58+Q58+S58+U58+W58+Y58+AA58+AC58+AE58</f>
        <v>76.400000000000006</v>
      </c>
      <c r="F58" s="38">
        <f t="shared" si="36"/>
        <v>25.551839464882946</v>
      </c>
      <c r="G58" s="38">
        <f t="shared" si="37"/>
        <v>76.400000000000006</v>
      </c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100</v>
      </c>
      <c r="S58" s="39"/>
      <c r="T58" s="39">
        <v>36.700000000000003</v>
      </c>
      <c r="U58" s="39">
        <v>76.400000000000006</v>
      </c>
      <c r="V58" s="39">
        <v>39.6</v>
      </c>
      <c r="W58" s="39"/>
      <c r="X58" s="39">
        <v>39.700000000000003</v>
      </c>
      <c r="Y58" s="39"/>
      <c r="Z58" s="39">
        <v>19.3</v>
      </c>
      <c r="AA58" s="39"/>
      <c r="AB58" s="39">
        <v>19.3</v>
      </c>
      <c r="AC58" s="39"/>
      <c r="AD58" s="39">
        <v>44.4</v>
      </c>
      <c r="AE58" s="39"/>
      <c r="AF58" s="21"/>
    </row>
    <row r="59" spans="1:32" ht="37.5" x14ac:dyDescent="0.3">
      <c r="A59" s="28" t="s">
        <v>29</v>
      </c>
      <c r="B59" s="29">
        <v>0</v>
      </c>
      <c r="C59" s="29"/>
      <c r="D59" s="29"/>
      <c r="E59" s="29"/>
      <c r="F59" s="38" t="e">
        <f t="shared" si="36"/>
        <v>#DIV/0!</v>
      </c>
      <c r="G59" s="38" t="e">
        <f t="shared" si="37"/>
        <v>#DIV/0!</v>
      </c>
      <c r="H59" s="29">
        <v>0</v>
      </c>
      <c r="I59" s="29"/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0</v>
      </c>
      <c r="AE59" s="29"/>
      <c r="AF59" s="21"/>
    </row>
    <row r="60" spans="1:32" ht="18.75" x14ac:dyDescent="0.3">
      <c r="A60" s="28" t="s">
        <v>30</v>
      </c>
      <c r="B60" s="29">
        <v>0</v>
      </c>
      <c r="C60" s="29"/>
      <c r="D60" s="29"/>
      <c r="E60" s="29"/>
      <c r="F60" s="38" t="e">
        <f t="shared" si="36"/>
        <v>#DIV/0!</v>
      </c>
      <c r="G60" s="38" t="e">
        <f t="shared" si="37"/>
        <v>#DIV/0!</v>
      </c>
      <c r="H60" s="29">
        <v>0</v>
      </c>
      <c r="I60" s="29"/>
      <c r="J60" s="29">
        <v>0</v>
      </c>
      <c r="K60" s="29"/>
      <c r="L60" s="29">
        <v>0</v>
      </c>
      <c r="M60" s="29"/>
      <c r="N60" s="29">
        <v>0</v>
      </c>
      <c r="O60" s="29"/>
      <c r="P60" s="29">
        <v>0</v>
      </c>
      <c r="Q60" s="29"/>
      <c r="R60" s="29">
        <v>0</v>
      </c>
      <c r="S60" s="29"/>
      <c r="T60" s="29">
        <v>0</v>
      </c>
      <c r="U60" s="29"/>
      <c r="V60" s="29">
        <v>0</v>
      </c>
      <c r="W60" s="29"/>
      <c r="X60" s="29">
        <v>0</v>
      </c>
      <c r="Y60" s="29"/>
      <c r="Z60" s="29">
        <v>0</v>
      </c>
      <c r="AA60" s="29"/>
      <c r="AB60" s="29">
        <v>0</v>
      </c>
      <c r="AC60" s="29"/>
      <c r="AD60" s="29">
        <v>0</v>
      </c>
      <c r="AE60" s="29"/>
      <c r="AF60" s="21"/>
    </row>
    <row r="61" spans="1:32" ht="56.25" x14ac:dyDescent="0.3">
      <c r="A61" s="34" t="s">
        <v>37</v>
      </c>
      <c r="B61" s="48">
        <f>B62</f>
        <v>107.3</v>
      </c>
      <c r="C61" s="48">
        <f t="shared" ref="C61:E61" si="38">C62</f>
        <v>0</v>
      </c>
      <c r="D61" s="48">
        <f t="shared" si="38"/>
        <v>0</v>
      </c>
      <c r="E61" s="48">
        <f t="shared" si="38"/>
        <v>0</v>
      </c>
      <c r="F61" s="48">
        <f>E61/B61*100</f>
        <v>0</v>
      </c>
      <c r="G61" s="48" t="e">
        <f>E61/C61*100</f>
        <v>#DIV/0!</v>
      </c>
      <c r="H61" s="48">
        <v>0</v>
      </c>
      <c r="I61" s="48"/>
      <c r="J61" s="48">
        <v>0</v>
      </c>
      <c r="K61" s="48"/>
      <c r="L61" s="48">
        <v>0</v>
      </c>
      <c r="M61" s="48"/>
      <c r="N61" s="48">
        <v>0</v>
      </c>
      <c r="O61" s="48"/>
      <c r="P61" s="48">
        <v>0</v>
      </c>
      <c r="Q61" s="48"/>
      <c r="R61" s="48">
        <v>0</v>
      </c>
      <c r="S61" s="48"/>
      <c r="T61" s="48">
        <v>0</v>
      </c>
      <c r="U61" s="48"/>
      <c r="V61" s="48">
        <v>0</v>
      </c>
      <c r="W61" s="48"/>
      <c r="X61" s="48">
        <v>0</v>
      </c>
      <c r="Y61" s="48"/>
      <c r="Z61" s="48">
        <v>0</v>
      </c>
      <c r="AA61" s="48"/>
      <c r="AB61" s="48">
        <f>AB62</f>
        <v>107.3</v>
      </c>
      <c r="AC61" s="48"/>
      <c r="AD61" s="48">
        <v>0</v>
      </c>
      <c r="AE61" s="48"/>
      <c r="AF61" s="21"/>
    </row>
    <row r="62" spans="1:32" ht="18.75" x14ac:dyDescent="0.3">
      <c r="A62" s="27" t="s">
        <v>25</v>
      </c>
      <c r="B62" s="29">
        <f>B65</f>
        <v>107.3</v>
      </c>
      <c r="C62" s="29">
        <f t="shared" ref="C62:E62" si="39">C65</f>
        <v>0</v>
      </c>
      <c r="D62" s="29">
        <f t="shared" si="39"/>
        <v>0</v>
      </c>
      <c r="E62" s="29">
        <f t="shared" si="39"/>
        <v>0</v>
      </c>
      <c r="F62" s="29">
        <f t="shared" ref="F62:F67" si="40">E62/B62*100</f>
        <v>0</v>
      </c>
      <c r="G62" s="29" t="e">
        <f t="shared" ref="G62:G67" si="41">E62/C62*100</f>
        <v>#DIV/0!</v>
      </c>
      <c r="H62" s="29">
        <v>0</v>
      </c>
      <c r="I62" s="29"/>
      <c r="J62" s="29">
        <v>0</v>
      </c>
      <c r="K62" s="29"/>
      <c r="L62" s="29">
        <v>0</v>
      </c>
      <c r="M62" s="29"/>
      <c r="N62" s="29">
        <v>0</v>
      </c>
      <c r="O62" s="29"/>
      <c r="P62" s="29">
        <v>0</v>
      </c>
      <c r="Q62" s="29"/>
      <c r="R62" s="29">
        <v>0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f>AB65</f>
        <v>107.3</v>
      </c>
      <c r="AC62" s="29"/>
      <c r="AD62" s="29">
        <v>0</v>
      </c>
      <c r="AE62" s="29"/>
      <c r="AF62" s="21"/>
    </row>
    <row r="63" spans="1:32" ht="18.75" x14ac:dyDescent="0.3">
      <c r="A63" s="28" t="s">
        <v>26</v>
      </c>
      <c r="B63" s="29">
        <v>0</v>
      </c>
      <c r="C63" s="29"/>
      <c r="D63" s="29"/>
      <c r="E63" s="29"/>
      <c r="F63" s="29" t="e">
        <f t="shared" si="40"/>
        <v>#DIV/0!</v>
      </c>
      <c r="G63" s="29" t="e">
        <f t="shared" si="41"/>
        <v>#DIV/0!</v>
      </c>
      <c r="H63" s="29">
        <v>0</v>
      </c>
      <c r="I63" s="29"/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1"/>
    </row>
    <row r="64" spans="1:32" ht="37.5" x14ac:dyDescent="0.3">
      <c r="A64" s="30" t="s">
        <v>27</v>
      </c>
      <c r="B64" s="29">
        <v>0</v>
      </c>
      <c r="C64" s="29"/>
      <c r="D64" s="29"/>
      <c r="E64" s="29"/>
      <c r="F64" s="29" t="e">
        <f t="shared" si="40"/>
        <v>#DIV/0!</v>
      </c>
      <c r="G64" s="29" t="e">
        <f t="shared" si="41"/>
        <v>#DIV/0!</v>
      </c>
      <c r="H64" s="29">
        <v>0</v>
      </c>
      <c r="I64" s="29"/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1"/>
    </row>
    <row r="65" spans="1:32" ht="18.75" x14ac:dyDescent="0.3">
      <c r="A65" s="28" t="s">
        <v>28</v>
      </c>
      <c r="B65" s="29">
        <f>AB65</f>
        <v>107.3</v>
      </c>
      <c r="C65" s="29">
        <f>H65</f>
        <v>0</v>
      </c>
      <c r="D65" s="29"/>
      <c r="E65" s="29">
        <f>I65+K65+M65+O65+Q65+S65+U65+W65+Y65+AA65+AC65+AE65</f>
        <v>0</v>
      </c>
      <c r="F65" s="29">
        <f t="shared" si="40"/>
        <v>0</v>
      </c>
      <c r="G65" s="29" t="e">
        <f t="shared" si="41"/>
        <v>#DIV/0!</v>
      </c>
      <c r="H65" s="29">
        <v>0</v>
      </c>
      <c r="I65" s="29"/>
      <c r="J65" s="29">
        <v>0</v>
      </c>
      <c r="K65" s="29"/>
      <c r="L65" s="29">
        <v>0</v>
      </c>
      <c r="M65" s="29"/>
      <c r="N65" s="29">
        <v>0</v>
      </c>
      <c r="O65" s="29"/>
      <c r="P65" s="29">
        <v>0</v>
      </c>
      <c r="Q65" s="29"/>
      <c r="R65" s="29">
        <v>0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107.3</v>
      </c>
      <c r="AC65" s="29"/>
      <c r="AD65" s="29">
        <v>0</v>
      </c>
      <c r="AE65" s="29"/>
      <c r="AF65" s="21"/>
    </row>
    <row r="66" spans="1:32" ht="37.5" x14ac:dyDescent="0.3">
      <c r="A66" s="28" t="s">
        <v>29</v>
      </c>
      <c r="B66" s="29">
        <v>0</v>
      </c>
      <c r="C66" s="29"/>
      <c r="D66" s="29"/>
      <c r="E66" s="29"/>
      <c r="F66" s="29" t="e">
        <f t="shared" si="40"/>
        <v>#DIV/0!</v>
      </c>
      <c r="G66" s="29" t="e">
        <f t="shared" si="41"/>
        <v>#DIV/0!</v>
      </c>
      <c r="H66" s="29">
        <v>0</v>
      </c>
      <c r="I66" s="29"/>
      <c r="J66" s="29">
        <v>0</v>
      </c>
      <c r="K66" s="29"/>
      <c r="L66" s="29">
        <v>0</v>
      </c>
      <c r="M66" s="29"/>
      <c r="N66" s="29">
        <v>0</v>
      </c>
      <c r="O66" s="29"/>
      <c r="P66" s="29">
        <v>0</v>
      </c>
      <c r="Q66" s="29"/>
      <c r="R66" s="29">
        <v>0</v>
      </c>
      <c r="S66" s="29"/>
      <c r="T66" s="29">
        <v>0</v>
      </c>
      <c r="U66" s="29"/>
      <c r="V66" s="29">
        <v>0</v>
      </c>
      <c r="W66" s="29"/>
      <c r="X66" s="29">
        <v>0</v>
      </c>
      <c r="Y66" s="29"/>
      <c r="Z66" s="29">
        <v>0</v>
      </c>
      <c r="AA66" s="29"/>
      <c r="AB66" s="29">
        <v>0</v>
      </c>
      <c r="AC66" s="29"/>
      <c r="AD66" s="29">
        <v>0</v>
      </c>
      <c r="AE66" s="29"/>
      <c r="AF66" s="21"/>
    </row>
    <row r="67" spans="1:32" ht="18.75" x14ac:dyDescent="0.3">
      <c r="A67" s="28" t="s">
        <v>30</v>
      </c>
      <c r="B67" s="29">
        <v>0</v>
      </c>
      <c r="C67" s="29"/>
      <c r="D67" s="29"/>
      <c r="E67" s="29"/>
      <c r="F67" s="29" t="e">
        <f t="shared" si="40"/>
        <v>#DIV/0!</v>
      </c>
      <c r="G67" s="29" t="e">
        <f t="shared" si="41"/>
        <v>#DIV/0!</v>
      </c>
      <c r="H67" s="29">
        <v>0</v>
      </c>
      <c r="I67" s="29"/>
      <c r="J67" s="29">
        <v>0</v>
      </c>
      <c r="K67" s="29"/>
      <c r="L67" s="29">
        <v>0</v>
      </c>
      <c r="M67" s="29"/>
      <c r="N67" s="29">
        <v>0</v>
      </c>
      <c r="O67" s="29"/>
      <c r="P67" s="29">
        <v>0</v>
      </c>
      <c r="Q67" s="29"/>
      <c r="R67" s="29">
        <v>0</v>
      </c>
      <c r="S67" s="29"/>
      <c r="T67" s="29">
        <v>0</v>
      </c>
      <c r="U67" s="29"/>
      <c r="V67" s="29">
        <v>0</v>
      </c>
      <c r="W67" s="29"/>
      <c r="X67" s="29">
        <v>0</v>
      </c>
      <c r="Y67" s="29"/>
      <c r="Z67" s="29">
        <v>0</v>
      </c>
      <c r="AA67" s="29"/>
      <c r="AB67" s="29">
        <v>0</v>
      </c>
      <c r="AC67" s="29"/>
      <c r="AD67" s="29">
        <v>0</v>
      </c>
      <c r="AE67" s="29"/>
      <c r="AF67" s="21"/>
    </row>
    <row r="68" spans="1:32" ht="75" x14ac:dyDescent="0.25">
      <c r="A68" s="49" t="s">
        <v>38</v>
      </c>
      <c r="B68" s="40">
        <f t="shared" ref="B68:E68" si="42">B69</f>
        <v>406.29999999999995</v>
      </c>
      <c r="C68" s="40">
        <f t="shared" si="42"/>
        <v>0</v>
      </c>
      <c r="D68" s="40">
        <f t="shared" si="42"/>
        <v>0</v>
      </c>
      <c r="E68" s="40">
        <f t="shared" si="42"/>
        <v>0</v>
      </c>
      <c r="F68" s="40">
        <f>F69</f>
        <v>0</v>
      </c>
      <c r="G68" s="40" t="e">
        <f>G69</f>
        <v>#DIV/0!</v>
      </c>
      <c r="H68" s="40">
        <f>H69</f>
        <v>0</v>
      </c>
      <c r="I68" s="40">
        <f>I69</f>
        <v>0</v>
      </c>
      <c r="J68" s="40">
        <f t="shared" ref="J68:AE68" si="43">J69</f>
        <v>0</v>
      </c>
      <c r="K68" s="40">
        <f t="shared" si="43"/>
        <v>0</v>
      </c>
      <c r="L68" s="40">
        <f t="shared" si="43"/>
        <v>0</v>
      </c>
      <c r="M68" s="40">
        <f t="shared" si="43"/>
        <v>0</v>
      </c>
      <c r="N68" s="40">
        <f t="shared" si="43"/>
        <v>0</v>
      </c>
      <c r="O68" s="40">
        <f t="shared" si="43"/>
        <v>0</v>
      </c>
      <c r="P68" s="40">
        <f t="shared" si="43"/>
        <v>0</v>
      </c>
      <c r="Q68" s="40">
        <f t="shared" si="43"/>
        <v>0</v>
      </c>
      <c r="R68" s="40">
        <f t="shared" si="43"/>
        <v>100</v>
      </c>
      <c r="S68" s="40">
        <f t="shared" si="43"/>
        <v>0</v>
      </c>
      <c r="T68" s="40">
        <f t="shared" si="43"/>
        <v>36.700000000000003</v>
      </c>
      <c r="U68" s="40">
        <f t="shared" si="43"/>
        <v>0</v>
      </c>
      <c r="V68" s="40">
        <f t="shared" si="43"/>
        <v>39.6</v>
      </c>
      <c r="W68" s="40">
        <f t="shared" si="43"/>
        <v>0</v>
      </c>
      <c r="X68" s="40">
        <f t="shared" si="43"/>
        <v>39.700000000000003</v>
      </c>
      <c r="Y68" s="40">
        <f t="shared" si="43"/>
        <v>0</v>
      </c>
      <c r="Z68" s="40">
        <f t="shared" si="43"/>
        <v>19.3</v>
      </c>
      <c r="AA68" s="40">
        <f t="shared" si="43"/>
        <v>0</v>
      </c>
      <c r="AB68" s="40">
        <f t="shared" si="43"/>
        <v>126.6</v>
      </c>
      <c r="AC68" s="40">
        <f t="shared" si="43"/>
        <v>0</v>
      </c>
      <c r="AD68" s="40">
        <f t="shared" si="43"/>
        <v>44.4</v>
      </c>
      <c r="AE68" s="40">
        <f t="shared" si="43"/>
        <v>0</v>
      </c>
      <c r="AF68" s="21"/>
    </row>
    <row r="69" spans="1:32" ht="18.75" x14ac:dyDescent="0.3">
      <c r="A69" s="27" t="s">
        <v>25</v>
      </c>
      <c r="B69" s="40">
        <f>B72</f>
        <v>406.29999999999995</v>
      </c>
      <c r="C69" s="40">
        <f t="shared" ref="C69:E69" si="44">C72</f>
        <v>0</v>
      </c>
      <c r="D69" s="40">
        <f t="shared" si="44"/>
        <v>0</v>
      </c>
      <c r="E69" s="40">
        <f t="shared" si="44"/>
        <v>0</v>
      </c>
      <c r="F69" s="40">
        <f>E69/B69*100</f>
        <v>0</v>
      </c>
      <c r="G69" s="40" t="e">
        <f>E69/C69*100</f>
        <v>#DIV/0!</v>
      </c>
      <c r="H69" s="41">
        <f>H72</f>
        <v>0</v>
      </c>
      <c r="I69" s="41">
        <f>I72</f>
        <v>0</v>
      </c>
      <c r="J69" s="41">
        <f t="shared" ref="J69:AE69" si="45">J72</f>
        <v>0</v>
      </c>
      <c r="K69" s="41">
        <f t="shared" si="45"/>
        <v>0</v>
      </c>
      <c r="L69" s="41">
        <f t="shared" si="45"/>
        <v>0</v>
      </c>
      <c r="M69" s="41">
        <f t="shared" si="45"/>
        <v>0</v>
      </c>
      <c r="N69" s="41">
        <f t="shared" si="45"/>
        <v>0</v>
      </c>
      <c r="O69" s="41">
        <f t="shared" si="45"/>
        <v>0</v>
      </c>
      <c r="P69" s="41">
        <f t="shared" si="45"/>
        <v>0</v>
      </c>
      <c r="Q69" s="41">
        <f t="shared" si="45"/>
        <v>0</v>
      </c>
      <c r="R69" s="41">
        <f t="shared" si="45"/>
        <v>100</v>
      </c>
      <c r="S69" s="41">
        <f t="shared" si="45"/>
        <v>0</v>
      </c>
      <c r="T69" s="41">
        <f t="shared" si="45"/>
        <v>36.700000000000003</v>
      </c>
      <c r="U69" s="41">
        <f t="shared" si="45"/>
        <v>0</v>
      </c>
      <c r="V69" s="41">
        <f t="shared" si="45"/>
        <v>39.6</v>
      </c>
      <c r="W69" s="41">
        <f t="shared" si="45"/>
        <v>0</v>
      </c>
      <c r="X69" s="41">
        <f t="shared" si="45"/>
        <v>39.700000000000003</v>
      </c>
      <c r="Y69" s="41">
        <f t="shared" si="45"/>
        <v>0</v>
      </c>
      <c r="Z69" s="41">
        <f t="shared" si="45"/>
        <v>19.3</v>
      </c>
      <c r="AA69" s="41">
        <f t="shared" si="45"/>
        <v>0</v>
      </c>
      <c r="AB69" s="41">
        <f t="shared" si="45"/>
        <v>126.6</v>
      </c>
      <c r="AC69" s="41">
        <f t="shared" si="45"/>
        <v>0</v>
      </c>
      <c r="AD69" s="41">
        <f t="shared" si="45"/>
        <v>44.4</v>
      </c>
      <c r="AE69" s="41">
        <f t="shared" si="45"/>
        <v>0</v>
      </c>
      <c r="AF69" s="24"/>
    </row>
    <row r="70" spans="1:32" ht="18.75" x14ac:dyDescent="0.3">
      <c r="A70" s="28" t="s">
        <v>26</v>
      </c>
      <c r="B70" s="29">
        <v>0</v>
      </c>
      <c r="C70" s="29"/>
      <c r="D70" s="29"/>
      <c r="E70" s="29"/>
      <c r="F70" s="38" t="e">
        <f t="shared" ref="F70:F74" si="46">E70/B70*100</f>
        <v>#DIV/0!</v>
      </c>
      <c r="G70" s="38" t="e">
        <f t="shared" ref="G70:G74" si="47">E70/C70*100</f>
        <v>#DIV/0!</v>
      </c>
      <c r="H70" s="29">
        <v>0</v>
      </c>
      <c r="I70" s="29"/>
      <c r="J70" s="29">
        <v>0</v>
      </c>
      <c r="K70" s="29"/>
      <c r="L70" s="29">
        <v>0</v>
      </c>
      <c r="M70" s="29"/>
      <c r="N70" s="29">
        <v>0</v>
      </c>
      <c r="O70" s="29"/>
      <c r="P70" s="29">
        <v>0</v>
      </c>
      <c r="Q70" s="29"/>
      <c r="R70" s="29">
        <v>0</v>
      </c>
      <c r="S70" s="29"/>
      <c r="T70" s="29">
        <v>0</v>
      </c>
      <c r="U70" s="29"/>
      <c r="V70" s="29">
        <v>0</v>
      </c>
      <c r="W70" s="29"/>
      <c r="X70" s="29">
        <v>0</v>
      </c>
      <c r="Y70" s="29"/>
      <c r="Z70" s="29">
        <v>0</v>
      </c>
      <c r="AA70" s="29"/>
      <c r="AB70" s="29">
        <v>0</v>
      </c>
      <c r="AC70" s="29"/>
      <c r="AD70" s="29">
        <v>0</v>
      </c>
      <c r="AE70" s="29"/>
      <c r="AF70" s="21"/>
    </row>
    <row r="71" spans="1:32" ht="37.5" x14ac:dyDescent="0.3">
      <c r="A71" s="30" t="s">
        <v>27</v>
      </c>
      <c r="B71" s="29">
        <v>0</v>
      </c>
      <c r="C71" s="29"/>
      <c r="D71" s="29"/>
      <c r="E71" s="29"/>
      <c r="F71" s="38" t="e">
        <f t="shared" si="46"/>
        <v>#DIV/0!</v>
      </c>
      <c r="G71" s="38" t="e">
        <f t="shared" si="47"/>
        <v>#DIV/0!</v>
      </c>
      <c r="H71" s="29">
        <v>0</v>
      </c>
      <c r="I71" s="29"/>
      <c r="J71" s="29">
        <v>0</v>
      </c>
      <c r="K71" s="29"/>
      <c r="L71" s="29">
        <v>0</v>
      </c>
      <c r="M71" s="29"/>
      <c r="N71" s="29">
        <v>0</v>
      </c>
      <c r="O71" s="29"/>
      <c r="P71" s="29">
        <v>0</v>
      </c>
      <c r="Q71" s="29"/>
      <c r="R71" s="29">
        <v>0</v>
      </c>
      <c r="S71" s="29"/>
      <c r="T71" s="29">
        <v>0</v>
      </c>
      <c r="U71" s="29"/>
      <c r="V71" s="29">
        <v>0</v>
      </c>
      <c r="W71" s="29"/>
      <c r="X71" s="29">
        <v>0</v>
      </c>
      <c r="Y71" s="29"/>
      <c r="Z71" s="29">
        <v>0</v>
      </c>
      <c r="AA71" s="29"/>
      <c r="AB71" s="29">
        <v>0</v>
      </c>
      <c r="AC71" s="29"/>
      <c r="AD71" s="29">
        <v>0</v>
      </c>
      <c r="AE71" s="29"/>
      <c r="AF71" s="21"/>
    </row>
    <row r="72" spans="1:32" ht="18.75" x14ac:dyDescent="0.3">
      <c r="A72" s="28" t="s">
        <v>28</v>
      </c>
      <c r="B72" s="32">
        <f>H72+J72+L72+N72+P72+R72+T72+V72+X72+Z72+AB72+AD72</f>
        <v>406.29999999999995</v>
      </c>
      <c r="C72" s="32">
        <f>H72</f>
        <v>0</v>
      </c>
      <c r="D72" s="32"/>
      <c r="E72" s="32">
        <f>I72+K72+M72+O72+Q72+S72+U72+W72+Y72+AA72+AC72+AE72</f>
        <v>0</v>
      </c>
      <c r="F72" s="38">
        <f t="shared" si="46"/>
        <v>0</v>
      </c>
      <c r="G72" s="38" t="e">
        <f t="shared" si="47"/>
        <v>#DIV/0!</v>
      </c>
      <c r="H72" s="33">
        <f t="shared" ref="H72:AD72" si="48">H65+H58</f>
        <v>0</v>
      </c>
      <c r="I72" s="33"/>
      <c r="J72" s="33">
        <f t="shared" si="48"/>
        <v>0</v>
      </c>
      <c r="K72" s="33"/>
      <c r="L72" s="33">
        <f t="shared" si="48"/>
        <v>0</v>
      </c>
      <c r="M72" s="33"/>
      <c r="N72" s="33">
        <f t="shared" si="48"/>
        <v>0</v>
      </c>
      <c r="O72" s="33"/>
      <c r="P72" s="33">
        <f t="shared" si="48"/>
        <v>0</v>
      </c>
      <c r="Q72" s="33"/>
      <c r="R72" s="33">
        <f t="shared" si="48"/>
        <v>100</v>
      </c>
      <c r="S72" s="33"/>
      <c r="T72" s="32">
        <f t="shared" si="48"/>
        <v>36.700000000000003</v>
      </c>
      <c r="U72" s="32"/>
      <c r="V72" s="33">
        <f t="shared" si="48"/>
        <v>39.6</v>
      </c>
      <c r="W72" s="33"/>
      <c r="X72" s="33">
        <f t="shared" si="48"/>
        <v>39.700000000000003</v>
      </c>
      <c r="Y72" s="33"/>
      <c r="Z72" s="33">
        <f t="shared" si="48"/>
        <v>19.3</v>
      </c>
      <c r="AA72" s="33"/>
      <c r="AB72" s="33">
        <f t="shared" si="48"/>
        <v>126.6</v>
      </c>
      <c r="AC72" s="33"/>
      <c r="AD72" s="33">
        <f t="shared" si="48"/>
        <v>44.4</v>
      </c>
      <c r="AE72" s="33"/>
      <c r="AF72" s="21"/>
    </row>
    <row r="73" spans="1:32" ht="37.5" x14ac:dyDescent="0.3">
      <c r="A73" s="28" t="s">
        <v>29</v>
      </c>
      <c r="B73" s="29">
        <v>0</v>
      </c>
      <c r="C73" s="29"/>
      <c r="D73" s="29"/>
      <c r="E73" s="29"/>
      <c r="F73" s="38" t="e">
        <f t="shared" si="46"/>
        <v>#DIV/0!</v>
      </c>
      <c r="G73" s="38" t="e">
        <f t="shared" si="47"/>
        <v>#DIV/0!</v>
      </c>
      <c r="H73" s="29">
        <v>0</v>
      </c>
      <c r="I73" s="29"/>
      <c r="J73" s="29">
        <v>0</v>
      </c>
      <c r="K73" s="29"/>
      <c r="L73" s="29">
        <v>0</v>
      </c>
      <c r="M73" s="29"/>
      <c r="N73" s="29">
        <v>0</v>
      </c>
      <c r="O73" s="29"/>
      <c r="P73" s="29">
        <v>0</v>
      </c>
      <c r="Q73" s="29"/>
      <c r="R73" s="29">
        <v>0</v>
      </c>
      <c r="S73" s="29"/>
      <c r="T73" s="29">
        <v>0</v>
      </c>
      <c r="U73" s="29"/>
      <c r="V73" s="29">
        <v>0</v>
      </c>
      <c r="W73" s="29"/>
      <c r="X73" s="29">
        <v>0</v>
      </c>
      <c r="Y73" s="29"/>
      <c r="Z73" s="29">
        <v>0</v>
      </c>
      <c r="AA73" s="29"/>
      <c r="AB73" s="29">
        <v>0</v>
      </c>
      <c r="AC73" s="29"/>
      <c r="AD73" s="29">
        <v>0</v>
      </c>
      <c r="AE73" s="29"/>
      <c r="AF73" s="21"/>
    </row>
    <row r="74" spans="1:32" ht="18.75" x14ac:dyDescent="0.3">
      <c r="A74" s="28" t="s">
        <v>30</v>
      </c>
      <c r="B74" s="29">
        <v>0</v>
      </c>
      <c r="C74" s="29"/>
      <c r="D74" s="29"/>
      <c r="E74" s="29"/>
      <c r="F74" s="38" t="e">
        <f t="shared" si="46"/>
        <v>#DIV/0!</v>
      </c>
      <c r="G74" s="38" t="e">
        <f t="shared" si="47"/>
        <v>#DIV/0!</v>
      </c>
      <c r="H74" s="29">
        <v>0</v>
      </c>
      <c r="I74" s="29"/>
      <c r="J74" s="29">
        <v>0</v>
      </c>
      <c r="K74" s="29"/>
      <c r="L74" s="29">
        <v>0</v>
      </c>
      <c r="M74" s="29"/>
      <c r="N74" s="29">
        <v>0</v>
      </c>
      <c r="O74" s="29"/>
      <c r="P74" s="29">
        <v>0</v>
      </c>
      <c r="Q74" s="29"/>
      <c r="R74" s="29">
        <v>0</v>
      </c>
      <c r="S74" s="29"/>
      <c r="T74" s="29">
        <v>0</v>
      </c>
      <c r="U74" s="29"/>
      <c r="V74" s="29">
        <v>0</v>
      </c>
      <c r="W74" s="29"/>
      <c r="X74" s="29">
        <v>0</v>
      </c>
      <c r="Y74" s="29"/>
      <c r="Z74" s="29">
        <v>0</v>
      </c>
      <c r="AA74" s="29"/>
      <c r="AB74" s="29">
        <v>0</v>
      </c>
      <c r="AC74" s="29"/>
      <c r="AD74" s="29">
        <v>0</v>
      </c>
      <c r="AE74" s="29"/>
      <c r="AF74" s="21"/>
    </row>
    <row r="75" spans="1:32" ht="131.25" x14ac:dyDescent="0.25">
      <c r="A75" s="50" t="s">
        <v>39</v>
      </c>
      <c r="B75" s="26">
        <f>B76+B83</f>
        <v>36640.601999999999</v>
      </c>
      <c r="C75" s="26">
        <f t="shared" ref="C75:E75" si="49">C76+C83</f>
        <v>23208.322</v>
      </c>
      <c r="D75" s="26">
        <f t="shared" si="49"/>
        <v>23106.550000000003</v>
      </c>
      <c r="E75" s="26">
        <f t="shared" si="49"/>
        <v>20369.699999999997</v>
      </c>
      <c r="F75" s="26">
        <f>E75/B75*100</f>
        <v>55.593245984331794</v>
      </c>
      <c r="G75" s="26">
        <f>E75/C75*100</f>
        <v>87.768947707636926</v>
      </c>
      <c r="H75" s="26">
        <f>H76+H83</f>
        <v>3578.9</v>
      </c>
      <c r="I75" s="26">
        <f>I76+I83</f>
        <v>1910.42</v>
      </c>
      <c r="J75" s="26">
        <f t="shared" ref="J75:AE75" si="50">J76+J83</f>
        <v>3150.34</v>
      </c>
      <c r="K75" s="26">
        <f t="shared" si="50"/>
        <v>3032.08</v>
      </c>
      <c r="L75" s="26">
        <f t="shared" si="50"/>
        <v>2765.46</v>
      </c>
      <c r="M75" s="26">
        <f t="shared" si="50"/>
        <v>2729.71</v>
      </c>
      <c r="N75" s="26">
        <f t="shared" si="50"/>
        <v>3864.21</v>
      </c>
      <c r="O75" s="26">
        <f t="shared" si="50"/>
        <v>3267.09</v>
      </c>
      <c r="P75" s="26">
        <f t="shared" si="50"/>
        <v>2974.0120000000002</v>
      </c>
      <c r="Q75" s="26">
        <f t="shared" si="50"/>
        <v>2620.2600000000002</v>
      </c>
      <c r="R75" s="26">
        <f t="shared" si="50"/>
        <v>3278.09</v>
      </c>
      <c r="S75" s="26">
        <f t="shared" si="50"/>
        <v>2706.53</v>
      </c>
      <c r="T75" s="26">
        <f t="shared" si="50"/>
        <v>3597.29</v>
      </c>
      <c r="U75" s="26">
        <f t="shared" si="50"/>
        <v>4103.6100000000006</v>
      </c>
      <c r="V75" s="26">
        <f t="shared" si="50"/>
        <v>2580.88</v>
      </c>
      <c r="W75" s="26">
        <f t="shared" si="50"/>
        <v>0</v>
      </c>
      <c r="X75" s="26">
        <f t="shared" si="50"/>
        <v>2399.52</v>
      </c>
      <c r="Y75" s="26">
        <f t="shared" si="50"/>
        <v>0</v>
      </c>
      <c r="Z75" s="26">
        <f t="shared" si="50"/>
        <v>3337.7</v>
      </c>
      <c r="AA75" s="26">
        <f t="shared" si="50"/>
        <v>0</v>
      </c>
      <c r="AB75" s="26">
        <f t="shared" si="50"/>
        <v>2455.63</v>
      </c>
      <c r="AC75" s="26">
        <f t="shared" si="50"/>
        <v>0</v>
      </c>
      <c r="AD75" s="26">
        <f t="shared" si="50"/>
        <v>2898.55</v>
      </c>
      <c r="AE75" s="26">
        <f t="shared" si="50"/>
        <v>0</v>
      </c>
      <c r="AF75" s="51"/>
    </row>
    <row r="76" spans="1:32" ht="150" x14ac:dyDescent="0.25">
      <c r="A76" s="25" t="s">
        <v>40</v>
      </c>
      <c r="B76" s="26">
        <f>B77</f>
        <v>7527.1019999999999</v>
      </c>
      <c r="C76" s="26">
        <f t="shared" ref="C76:E76" si="51">C77</f>
        <v>4831.1220000000003</v>
      </c>
      <c r="D76" s="26">
        <f t="shared" si="51"/>
        <v>4729.3500000000004</v>
      </c>
      <c r="E76" s="26">
        <f t="shared" si="51"/>
        <v>4729.3500000000004</v>
      </c>
      <c r="F76" s="26">
        <f>E76/B76*100</f>
        <v>62.83095406439292</v>
      </c>
      <c r="G76" s="26">
        <f>E76/C76*100</f>
        <v>97.89340861191252</v>
      </c>
      <c r="H76" s="26">
        <v>743.5</v>
      </c>
      <c r="I76" s="26">
        <f>I77</f>
        <v>587.91999999999996</v>
      </c>
      <c r="J76" s="26">
        <v>698.06</v>
      </c>
      <c r="K76" s="26">
        <f>K77</f>
        <v>720.11</v>
      </c>
      <c r="L76" s="26">
        <v>404.16</v>
      </c>
      <c r="M76" s="26">
        <f>M77</f>
        <v>402.91</v>
      </c>
      <c r="N76" s="26">
        <v>986.22</v>
      </c>
      <c r="O76" s="26">
        <f>O77</f>
        <v>740.34</v>
      </c>
      <c r="P76" s="26">
        <f t="shared" ref="P76:V76" si="52">P77</f>
        <v>497.36200000000002</v>
      </c>
      <c r="Q76" s="26">
        <f>Q77</f>
        <v>618.12</v>
      </c>
      <c r="R76" s="26">
        <f t="shared" si="52"/>
        <v>513.09</v>
      </c>
      <c r="S76" s="26">
        <f>S77</f>
        <v>591.57000000000005</v>
      </c>
      <c r="T76" s="26">
        <f t="shared" si="52"/>
        <v>988.72</v>
      </c>
      <c r="U76" s="26">
        <f>U77</f>
        <v>1068.3800000000001</v>
      </c>
      <c r="V76" s="26">
        <f t="shared" si="52"/>
        <v>497.36</v>
      </c>
      <c r="W76" s="26">
        <f>W77</f>
        <v>0</v>
      </c>
      <c r="X76" s="26">
        <v>334.09</v>
      </c>
      <c r="Y76" s="26"/>
      <c r="Z76" s="26">
        <v>874.72</v>
      </c>
      <c r="AA76" s="26"/>
      <c r="AB76" s="26">
        <v>497.36</v>
      </c>
      <c r="AC76" s="26"/>
      <c r="AD76" s="26">
        <v>732.45</v>
      </c>
      <c r="AE76" s="26"/>
      <c r="AF76" s="24"/>
    </row>
    <row r="77" spans="1:32" ht="18.75" x14ac:dyDescent="0.25">
      <c r="A77" s="52" t="s">
        <v>25</v>
      </c>
      <c r="B77" s="26">
        <f>B80</f>
        <v>7527.1019999999999</v>
      </c>
      <c r="C77" s="26">
        <f>C80</f>
        <v>4831.1220000000003</v>
      </c>
      <c r="D77" s="26">
        <f t="shared" ref="D77:E77" si="53">D80</f>
        <v>4729.3500000000004</v>
      </c>
      <c r="E77" s="26">
        <f t="shared" si="53"/>
        <v>4729.3500000000004</v>
      </c>
      <c r="F77" s="26">
        <f>E77/B77*100</f>
        <v>62.83095406439292</v>
      </c>
      <c r="G77" s="26">
        <f>E77/C77*100</f>
        <v>97.89340861191252</v>
      </c>
      <c r="H77" s="26">
        <f t="shared" ref="H77:AD77" si="54">H80</f>
        <v>743.5</v>
      </c>
      <c r="I77" s="26">
        <f>I80</f>
        <v>587.91999999999996</v>
      </c>
      <c r="J77" s="26">
        <f t="shared" si="54"/>
        <v>698.06</v>
      </c>
      <c r="K77" s="26">
        <f>K80</f>
        <v>720.11</v>
      </c>
      <c r="L77" s="26">
        <f t="shared" si="54"/>
        <v>404.17</v>
      </c>
      <c r="M77" s="26">
        <f>M80</f>
        <v>402.91</v>
      </c>
      <c r="N77" s="26">
        <f t="shared" si="54"/>
        <v>986.22</v>
      </c>
      <c r="O77" s="26">
        <f>O80</f>
        <v>740.34</v>
      </c>
      <c r="P77" s="26">
        <f t="shared" si="54"/>
        <v>497.36200000000002</v>
      </c>
      <c r="Q77" s="26">
        <f>Q80</f>
        <v>618.12</v>
      </c>
      <c r="R77" s="26">
        <f t="shared" si="54"/>
        <v>513.09</v>
      </c>
      <c r="S77" s="26">
        <f>S80</f>
        <v>591.57000000000005</v>
      </c>
      <c r="T77" s="26">
        <f t="shared" si="54"/>
        <v>988.72</v>
      </c>
      <c r="U77" s="26">
        <f>U80</f>
        <v>1068.3800000000001</v>
      </c>
      <c r="V77" s="26">
        <f t="shared" si="54"/>
        <v>497.36</v>
      </c>
      <c r="W77" s="26">
        <f>W80</f>
        <v>0</v>
      </c>
      <c r="X77" s="26">
        <f t="shared" si="54"/>
        <v>334.09</v>
      </c>
      <c r="Y77" s="26"/>
      <c r="Z77" s="26">
        <f t="shared" si="54"/>
        <v>874.72</v>
      </c>
      <c r="AA77" s="26"/>
      <c r="AB77" s="26">
        <f t="shared" si="54"/>
        <v>497.36</v>
      </c>
      <c r="AC77" s="26"/>
      <c r="AD77" s="26">
        <f t="shared" si="54"/>
        <v>492.45</v>
      </c>
      <c r="AE77" s="26"/>
      <c r="AF77" s="24"/>
    </row>
    <row r="78" spans="1:32" ht="18.75" x14ac:dyDescent="0.25">
      <c r="A78" s="53" t="s">
        <v>26</v>
      </c>
      <c r="B78" s="29">
        <v>0</v>
      </c>
      <c r="C78" s="29"/>
      <c r="D78" s="29"/>
      <c r="E78" s="29"/>
      <c r="F78" s="32" t="e">
        <f t="shared" ref="F78:F82" si="55">E78/B78*100</f>
        <v>#DIV/0!</v>
      </c>
      <c r="G78" s="32" t="e">
        <f t="shared" ref="G78:G82" si="56">E78/C78*100</f>
        <v>#DIV/0!</v>
      </c>
      <c r="H78" s="29">
        <v>0</v>
      </c>
      <c r="I78" s="29"/>
      <c r="J78" s="29">
        <v>0</v>
      </c>
      <c r="K78" s="29"/>
      <c r="L78" s="29">
        <v>0</v>
      </c>
      <c r="M78" s="29"/>
      <c r="N78" s="29">
        <v>0</v>
      </c>
      <c r="O78" s="29"/>
      <c r="P78" s="29">
        <v>0</v>
      </c>
      <c r="Q78" s="29"/>
      <c r="R78" s="29">
        <v>0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4"/>
    </row>
    <row r="79" spans="1:32" ht="37.5" x14ac:dyDescent="0.25">
      <c r="A79" s="25" t="s">
        <v>27</v>
      </c>
      <c r="B79" s="29">
        <v>0</v>
      </c>
      <c r="C79" s="29"/>
      <c r="D79" s="29"/>
      <c r="E79" s="29"/>
      <c r="F79" s="32" t="e">
        <f t="shared" si="55"/>
        <v>#DIV/0!</v>
      </c>
      <c r="G79" s="32" t="e">
        <f t="shared" si="56"/>
        <v>#DIV/0!</v>
      </c>
      <c r="H79" s="29">
        <v>0</v>
      </c>
      <c r="I79" s="29"/>
      <c r="J79" s="29">
        <v>0</v>
      </c>
      <c r="K79" s="29"/>
      <c r="L79" s="29">
        <v>0</v>
      </c>
      <c r="M79" s="29"/>
      <c r="N79" s="29">
        <v>0</v>
      </c>
      <c r="O79" s="29"/>
      <c r="P79" s="29">
        <v>0</v>
      </c>
      <c r="Q79" s="29"/>
      <c r="R79" s="29">
        <v>0</v>
      </c>
      <c r="S79" s="29"/>
      <c r="T79" s="29">
        <v>0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/>
      <c r="AD79" s="29">
        <v>0</v>
      </c>
      <c r="AE79" s="29"/>
      <c r="AF79" s="24"/>
    </row>
    <row r="80" spans="1:32" ht="18.75" x14ac:dyDescent="0.25">
      <c r="A80" s="53" t="s">
        <v>28</v>
      </c>
      <c r="B80" s="32">
        <f>H80+J80+L80+N80+P80+R80+T80+V80+X80+Z80+AB80+AD80</f>
        <v>7527.1019999999999</v>
      </c>
      <c r="C80" s="32">
        <f>H80+J80+L80+N80+P80+R80+T80</f>
        <v>4831.1220000000003</v>
      </c>
      <c r="D80" s="32">
        <f>I80+K80+M80+O80+Q80+S80+U80</f>
        <v>4729.3500000000004</v>
      </c>
      <c r="E80" s="32">
        <f>I80+K80+M80+O80+Q80+S80+U80+W80+Y80+AA80+AC80+AE80</f>
        <v>4729.3500000000004</v>
      </c>
      <c r="F80" s="32">
        <f t="shared" si="55"/>
        <v>62.83095406439292</v>
      </c>
      <c r="G80" s="32">
        <f>E80/C80*100</f>
        <v>97.89340861191252</v>
      </c>
      <c r="H80" s="39">
        <v>743.5</v>
      </c>
      <c r="I80" s="39">
        <v>587.91999999999996</v>
      </c>
      <c r="J80" s="39">
        <v>698.06</v>
      </c>
      <c r="K80" s="39">
        <v>720.11</v>
      </c>
      <c r="L80" s="39">
        <v>404.17</v>
      </c>
      <c r="M80" s="39">
        <v>402.91</v>
      </c>
      <c r="N80" s="39">
        <v>986.22</v>
      </c>
      <c r="O80" s="39">
        <v>740.34</v>
      </c>
      <c r="P80" s="39">
        <v>497.36200000000002</v>
      </c>
      <c r="Q80" s="39">
        <v>618.12</v>
      </c>
      <c r="R80" s="39">
        <v>513.09</v>
      </c>
      <c r="S80" s="39">
        <v>591.57000000000005</v>
      </c>
      <c r="T80" s="39">
        <f>935.72+53</f>
        <v>988.72</v>
      </c>
      <c r="U80" s="39">
        <v>1068.3800000000001</v>
      </c>
      <c r="V80" s="39">
        <v>497.36</v>
      </c>
      <c r="W80" s="39"/>
      <c r="X80" s="39">
        <v>334.09</v>
      </c>
      <c r="Y80" s="39"/>
      <c r="Z80" s="39">
        <v>874.72</v>
      </c>
      <c r="AA80" s="39"/>
      <c r="AB80" s="39">
        <v>497.36</v>
      </c>
      <c r="AC80" s="39"/>
      <c r="AD80" s="39">
        <v>492.45</v>
      </c>
      <c r="AE80" s="39"/>
      <c r="AF80" s="21"/>
    </row>
    <row r="81" spans="1:32" ht="37.5" x14ac:dyDescent="0.25">
      <c r="A81" s="53" t="s">
        <v>29</v>
      </c>
      <c r="B81" s="29">
        <v>0</v>
      </c>
      <c r="C81" s="29"/>
      <c r="D81" s="29"/>
      <c r="E81" s="29"/>
      <c r="F81" s="32" t="e">
        <f t="shared" si="55"/>
        <v>#DIV/0!</v>
      </c>
      <c r="G81" s="32" t="e">
        <f t="shared" si="56"/>
        <v>#DIV/0!</v>
      </c>
      <c r="H81" s="29">
        <v>0</v>
      </c>
      <c r="I81" s="29"/>
      <c r="J81" s="29">
        <v>0</v>
      </c>
      <c r="K81" s="29"/>
      <c r="L81" s="29">
        <v>0</v>
      </c>
      <c r="M81" s="29"/>
      <c r="N81" s="29">
        <v>0</v>
      </c>
      <c r="O81" s="29"/>
      <c r="P81" s="29">
        <v>0</v>
      </c>
      <c r="Q81" s="29"/>
      <c r="R81" s="29">
        <v>0</v>
      </c>
      <c r="S81" s="29"/>
      <c r="T81" s="29">
        <v>0</v>
      </c>
      <c r="U81" s="29"/>
      <c r="V81" s="29">
        <v>0</v>
      </c>
      <c r="W81" s="29"/>
      <c r="X81" s="29">
        <v>0</v>
      </c>
      <c r="Y81" s="29"/>
      <c r="Z81" s="29">
        <v>0</v>
      </c>
      <c r="AA81" s="29"/>
      <c r="AB81" s="29">
        <v>0</v>
      </c>
      <c r="AC81" s="29"/>
      <c r="AD81" s="29">
        <v>0</v>
      </c>
      <c r="AE81" s="29"/>
      <c r="AF81" s="21"/>
    </row>
    <row r="82" spans="1:32" ht="18.75" x14ac:dyDescent="0.25">
      <c r="A82" s="53" t="s">
        <v>30</v>
      </c>
      <c r="B82" s="29">
        <v>0</v>
      </c>
      <c r="C82" s="29"/>
      <c r="D82" s="29"/>
      <c r="E82" s="29"/>
      <c r="F82" s="32" t="e">
        <f t="shared" si="55"/>
        <v>#DIV/0!</v>
      </c>
      <c r="G82" s="32" t="e">
        <f t="shared" si="56"/>
        <v>#DIV/0!</v>
      </c>
      <c r="H82" s="29">
        <v>0</v>
      </c>
      <c r="I82" s="29"/>
      <c r="J82" s="29">
        <v>0</v>
      </c>
      <c r="K82" s="29"/>
      <c r="L82" s="29">
        <v>0</v>
      </c>
      <c r="M82" s="29"/>
      <c r="N82" s="29">
        <v>0</v>
      </c>
      <c r="O82" s="29"/>
      <c r="P82" s="29">
        <v>0</v>
      </c>
      <c r="Q82" s="29"/>
      <c r="R82" s="29">
        <v>0</v>
      </c>
      <c r="S82" s="29"/>
      <c r="T82" s="29">
        <v>0</v>
      </c>
      <c r="U82" s="29"/>
      <c r="V82" s="29">
        <v>0</v>
      </c>
      <c r="W82" s="29"/>
      <c r="X82" s="29">
        <v>0</v>
      </c>
      <c r="Y82" s="29"/>
      <c r="Z82" s="29">
        <v>0</v>
      </c>
      <c r="AA82" s="29"/>
      <c r="AB82" s="29">
        <v>0</v>
      </c>
      <c r="AC82" s="29"/>
      <c r="AD82" s="29">
        <v>0</v>
      </c>
      <c r="AE82" s="29"/>
      <c r="AF82" s="21"/>
    </row>
    <row r="83" spans="1:32" ht="112.5" x14ac:dyDescent="0.3">
      <c r="A83" s="34" t="s">
        <v>41</v>
      </c>
      <c r="B83" s="26">
        <f t="shared" ref="B83:E83" si="57">B84</f>
        <v>29113.5</v>
      </c>
      <c r="C83" s="26">
        <f t="shared" si="57"/>
        <v>18377.2</v>
      </c>
      <c r="D83" s="26">
        <f t="shared" si="57"/>
        <v>18377.2</v>
      </c>
      <c r="E83" s="26">
        <f t="shared" si="57"/>
        <v>15640.349999999999</v>
      </c>
      <c r="F83" s="40">
        <f>E83/B83*100</f>
        <v>53.721984646298104</v>
      </c>
      <c r="G83" s="40">
        <f>E83/C83*100</f>
        <v>85.107361295518345</v>
      </c>
      <c r="H83" s="41">
        <f>H84</f>
        <v>2835.4</v>
      </c>
      <c r="I83" s="41">
        <f t="shared" ref="I83:AE83" si="58">I84</f>
        <v>1322.5</v>
      </c>
      <c r="J83" s="41">
        <f t="shared" si="58"/>
        <v>2452.2800000000002</v>
      </c>
      <c r="K83" s="41">
        <f t="shared" si="58"/>
        <v>2311.9699999999998</v>
      </c>
      <c r="L83" s="41">
        <v>2361.3000000000002</v>
      </c>
      <c r="M83" s="41">
        <f>M84</f>
        <v>2326.8000000000002</v>
      </c>
      <c r="N83" s="41">
        <f t="shared" si="58"/>
        <v>2877.99</v>
      </c>
      <c r="O83" s="41">
        <v>2526.75</v>
      </c>
      <c r="P83" s="41">
        <v>2476.65</v>
      </c>
      <c r="Q83" s="41">
        <f t="shared" si="58"/>
        <v>2002.14</v>
      </c>
      <c r="R83" s="41">
        <f t="shared" si="58"/>
        <v>2765</v>
      </c>
      <c r="S83" s="41">
        <f t="shared" si="58"/>
        <v>2114.96</v>
      </c>
      <c r="T83" s="41">
        <f t="shared" si="58"/>
        <v>2608.5700000000002</v>
      </c>
      <c r="U83" s="41">
        <f t="shared" si="58"/>
        <v>3035.23</v>
      </c>
      <c r="V83" s="41">
        <f t="shared" si="58"/>
        <v>2083.52</v>
      </c>
      <c r="W83" s="41">
        <f t="shared" si="58"/>
        <v>0</v>
      </c>
      <c r="X83" s="41">
        <f t="shared" si="58"/>
        <v>2065.4299999999998</v>
      </c>
      <c r="Y83" s="41">
        <f t="shared" si="58"/>
        <v>0</v>
      </c>
      <c r="Z83" s="41">
        <f t="shared" si="58"/>
        <v>2462.98</v>
      </c>
      <c r="AA83" s="41">
        <f t="shared" si="58"/>
        <v>0</v>
      </c>
      <c r="AB83" s="41">
        <f t="shared" si="58"/>
        <v>1958.27</v>
      </c>
      <c r="AC83" s="41">
        <f t="shared" si="58"/>
        <v>0</v>
      </c>
      <c r="AD83" s="41">
        <f t="shared" si="58"/>
        <v>2166.1</v>
      </c>
      <c r="AE83" s="41">
        <f t="shared" si="58"/>
        <v>0</v>
      </c>
      <c r="AF83" s="21"/>
    </row>
    <row r="84" spans="1:32" ht="18.75" x14ac:dyDescent="0.25">
      <c r="A84" s="50" t="s">
        <v>25</v>
      </c>
      <c r="B84" s="26">
        <f>B87</f>
        <v>29113.5</v>
      </c>
      <c r="C84" s="26">
        <f>C87</f>
        <v>18377.2</v>
      </c>
      <c r="D84" s="26">
        <f t="shared" ref="D84" si="59">D87</f>
        <v>18377.2</v>
      </c>
      <c r="E84" s="26">
        <f>E87</f>
        <v>15640.349999999999</v>
      </c>
      <c r="F84" s="26">
        <f>E84/B84*100</f>
        <v>53.721984646298104</v>
      </c>
      <c r="G84" s="26">
        <f>E84/C84*100</f>
        <v>85.107361295518345</v>
      </c>
      <c r="H84" s="23">
        <f>H87</f>
        <v>2835.4</v>
      </c>
      <c r="I84" s="23">
        <f>I87</f>
        <v>1322.5</v>
      </c>
      <c r="J84" s="23">
        <f t="shared" ref="J84:AE84" si="60">J87</f>
        <v>2452.2800000000002</v>
      </c>
      <c r="K84" s="23">
        <f t="shared" si="60"/>
        <v>2311.9699999999998</v>
      </c>
      <c r="L84" s="23">
        <f t="shared" si="60"/>
        <v>2361.3000000000002</v>
      </c>
      <c r="M84" s="23">
        <f>M87</f>
        <v>2326.8000000000002</v>
      </c>
      <c r="N84" s="23">
        <v>2877.99</v>
      </c>
      <c r="O84" s="23">
        <f>O87</f>
        <v>2526.75</v>
      </c>
      <c r="P84" s="23">
        <f t="shared" si="60"/>
        <v>2476.66</v>
      </c>
      <c r="Q84" s="23">
        <f t="shared" si="60"/>
        <v>2002.14</v>
      </c>
      <c r="R84" s="23">
        <f t="shared" si="60"/>
        <v>2765</v>
      </c>
      <c r="S84" s="23">
        <f t="shared" si="60"/>
        <v>2114.96</v>
      </c>
      <c r="T84" s="23">
        <f t="shared" si="60"/>
        <v>2608.5700000000002</v>
      </c>
      <c r="U84" s="23">
        <f t="shared" si="60"/>
        <v>3035.23</v>
      </c>
      <c r="V84" s="23">
        <f t="shared" si="60"/>
        <v>2083.52</v>
      </c>
      <c r="W84" s="23">
        <f t="shared" si="60"/>
        <v>0</v>
      </c>
      <c r="X84" s="23">
        <f t="shared" si="60"/>
        <v>2065.4299999999998</v>
      </c>
      <c r="Y84" s="23">
        <f t="shared" si="60"/>
        <v>0</v>
      </c>
      <c r="Z84" s="23">
        <f t="shared" si="60"/>
        <v>2462.98</v>
      </c>
      <c r="AA84" s="23">
        <f t="shared" si="60"/>
        <v>0</v>
      </c>
      <c r="AB84" s="23">
        <f t="shared" si="60"/>
        <v>1958.27</v>
      </c>
      <c r="AC84" s="23">
        <f t="shared" si="60"/>
        <v>0</v>
      </c>
      <c r="AD84" s="23">
        <f t="shared" si="60"/>
        <v>2166.1</v>
      </c>
      <c r="AE84" s="23">
        <f t="shared" si="60"/>
        <v>0</v>
      </c>
      <c r="AF84" s="24"/>
    </row>
    <row r="85" spans="1:32" ht="18.75" x14ac:dyDescent="0.25">
      <c r="A85" s="25" t="s">
        <v>26</v>
      </c>
      <c r="B85" s="29">
        <v>0</v>
      </c>
      <c r="C85" s="29"/>
      <c r="D85" s="29"/>
      <c r="E85" s="29"/>
      <c r="F85" s="32" t="e">
        <f t="shared" ref="F85:F89" si="61">E85/B85*100</f>
        <v>#DIV/0!</v>
      </c>
      <c r="G85" s="32" t="e">
        <f t="shared" ref="G85:G89" si="62">E85/C85*100</f>
        <v>#DIV/0!</v>
      </c>
      <c r="H85" s="29">
        <v>0</v>
      </c>
      <c r="I85" s="29"/>
      <c r="J85" s="29">
        <v>0</v>
      </c>
      <c r="K85" s="29"/>
      <c r="L85" s="29">
        <v>0</v>
      </c>
      <c r="M85" s="29"/>
      <c r="N85" s="29">
        <v>0</v>
      </c>
      <c r="O85" s="29"/>
      <c r="P85" s="29">
        <v>0</v>
      </c>
      <c r="Q85" s="29"/>
      <c r="R85" s="29">
        <v>0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/>
      <c r="AD85" s="29">
        <v>0</v>
      </c>
      <c r="AE85" s="29"/>
      <c r="AF85" s="21"/>
    </row>
    <row r="86" spans="1:32" ht="37.5" x14ac:dyDescent="0.25">
      <c r="A86" s="25" t="s">
        <v>27</v>
      </c>
      <c r="B86" s="29">
        <v>0</v>
      </c>
      <c r="C86" s="29"/>
      <c r="D86" s="29"/>
      <c r="E86" s="29"/>
      <c r="F86" s="32" t="e">
        <f t="shared" si="61"/>
        <v>#DIV/0!</v>
      </c>
      <c r="G86" s="32" t="e">
        <f t="shared" si="62"/>
        <v>#DIV/0!</v>
      </c>
      <c r="H86" s="29">
        <v>0</v>
      </c>
      <c r="I86" s="29"/>
      <c r="J86" s="29">
        <v>0</v>
      </c>
      <c r="K86" s="29"/>
      <c r="L86" s="29">
        <v>0</v>
      </c>
      <c r="M86" s="29"/>
      <c r="N86" s="29">
        <v>0</v>
      </c>
      <c r="O86" s="29"/>
      <c r="P86" s="29">
        <v>0</v>
      </c>
      <c r="Q86" s="29"/>
      <c r="R86" s="29">
        <v>0</v>
      </c>
      <c r="S86" s="29"/>
      <c r="T86" s="29">
        <v>0</v>
      </c>
      <c r="U86" s="29"/>
      <c r="V86" s="29">
        <v>0</v>
      </c>
      <c r="W86" s="29"/>
      <c r="X86" s="29">
        <v>0</v>
      </c>
      <c r="Y86" s="29"/>
      <c r="Z86" s="29">
        <v>0</v>
      </c>
      <c r="AA86" s="29"/>
      <c r="AB86" s="29">
        <v>0</v>
      </c>
      <c r="AC86" s="29"/>
      <c r="AD86" s="29">
        <v>0</v>
      </c>
      <c r="AE86" s="29"/>
      <c r="AF86" s="21"/>
    </row>
    <row r="87" spans="1:32" ht="18.75" x14ac:dyDescent="0.25">
      <c r="A87" s="25" t="s">
        <v>28</v>
      </c>
      <c r="B87" s="32">
        <f>H87+J87+L87+N87+P87+R87+T87+V87+X87+Z87+AB87+AD87</f>
        <v>29113.5</v>
      </c>
      <c r="C87" s="32">
        <f>H87+J87+L87+N87+P87+R87+T87</f>
        <v>18377.2</v>
      </c>
      <c r="D87" s="32">
        <f>H87+J87+L87+N87+P87+R87+T87</f>
        <v>18377.2</v>
      </c>
      <c r="E87" s="32">
        <f>I87+K87+M87+O87+Q87+S87+U87+W87+Y87+AA87+AC87+AE87</f>
        <v>15640.349999999999</v>
      </c>
      <c r="F87" s="32">
        <f t="shared" si="61"/>
        <v>53.721984646298104</v>
      </c>
      <c r="G87" s="32">
        <f>E87/C87*100</f>
        <v>85.107361295518345</v>
      </c>
      <c r="H87" s="33">
        <v>2835.4</v>
      </c>
      <c r="I87" s="33">
        <v>1322.5</v>
      </c>
      <c r="J87" s="33">
        <v>2452.2800000000002</v>
      </c>
      <c r="K87" s="33">
        <v>2311.9699999999998</v>
      </c>
      <c r="L87" s="33">
        <v>2361.3000000000002</v>
      </c>
      <c r="M87" s="33">
        <v>2326.8000000000002</v>
      </c>
      <c r="N87" s="33">
        <v>2877.99</v>
      </c>
      <c r="O87" s="33">
        <v>2526.75</v>
      </c>
      <c r="P87" s="33">
        <v>2476.66</v>
      </c>
      <c r="Q87" s="33">
        <v>2002.14</v>
      </c>
      <c r="R87" s="33">
        <v>2765</v>
      </c>
      <c r="S87" s="33">
        <v>2114.96</v>
      </c>
      <c r="T87" s="33">
        <v>2608.5700000000002</v>
      </c>
      <c r="U87" s="33">
        <v>3035.23</v>
      </c>
      <c r="V87" s="33">
        <v>2083.52</v>
      </c>
      <c r="W87" s="33"/>
      <c r="X87" s="33">
        <v>2065.4299999999998</v>
      </c>
      <c r="Y87" s="33"/>
      <c r="Z87" s="33">
        <v>2462.98</v>
      </c>
      <c r="AA87" s="33"/>
      <c r="AB87" s="33">
        <v>1958.27</v>
      </c>
      <c r="AC87" s="33"/>
      <c r="AD87" s="33">
        <v>2166.1</v>
      </c>
      <c r="AE87" s="33"/>
      <c r="AF87" s="21"/>
    </row>
    <row r="88" spans="1:32" ht="37.5" x14ac:dyDescent="0.25">
      <c r="A88" s="25" t="s">
        <v>29</v>
      </c>
      <c r="B88" s="29">
        <v>0</v>
      </c>
      <c r="C88" s="29"/>
      <c r="D88" s="29"/>
      <c r="E88" s="29"/>
      <c r="F88" s="32" t="e">
        <f t="shared" si="61"/>
        <v>#DIV/0!</v>
      </c>
      <c r="G88" s="32" t="e">
        <f t="shared" si="62"/>
        <v>#DIV/0!</v>
      </c>
      <c r="H88" s="29">
        <v>0</v>
      </c>
      <c r="I88" s="29"/>
      <c r="J88" s="29">
        <v>0</v>
      </c>
      <c r="K88" s="29"/>
      <c r="L88" s="29">
        <v>0</v>
      </c>
      <c r="M88" s="29"/>
      <c r="N88" s="29">
        <v>0</v>
      </c>
      <c r="O88" s="29"/>
      <c r="P88" s="29">
        <v>0</v>
      </c>
      <c r="Q88" s="29"/>
      <c r="R88" s="29">
        <v>0</v>
      </c>
      <c r="S88" s="29"/>
      <c r="T88" s="29">
        <v>0</v>
      </c>
      <c r="U88" s="29"/>
      <c r="V88" s="29">
        <v>0</v>
      </c>
      <c r="W88" s="29"/>
      <c r="X88" s="29">
        <v>0</v>
      </c>
      <c r="Y88" s="29"/>
      <c r="Z88" s="29">
        <v>0</v>
      </c>
      <c r="AA88" s="29"/>
      <c r="AB88" s="29">
        <v>0</v>
      </c>
      <c r="AC88" s="29"/>
      <c r="AD88" s="29">
        <v>0</v>
      </c>
      <c r="AE88" s="29"/>
      <c r="AF88" s="21"/>
    </row>
    <row r="89" spans="1:32" ht="18.75" x14ac:dyDescent="0.25">
      <c r="A89" s="25" t="s">
        <v>30</v>
      </c>
      <c r="B89" s="29">
        <v>0</v>
      </c>
      <c r="C89" s="29"/>
      <c r="D89" s="29"/>
      <c r="E89" s="29"/>
      <c r="F89" s="32" t="e">
        <f t="shared" si="61"/>
        <v>#DIV/0!</v>
      </c>
      <c r="G89" s="32" t="e">
        <f t="shared" si="62"/>
        <v>#DIV/0!</v>
      </c>
      <c r="H89" s="29">
        <v>0</v>
      </c>
      <c r="I89" s="29"/>
      <c r="J89" s="29">
        <v>0</v>
      </c>
      <c r="K89" s="29"/>
      <c r="L89" s="29">
        <v>0</v>
      </c>
      <c r="M89" s="29"/>
      <c r="N89" s="29">
        <v>0</v>
      </c>
      <c r="O89" s="29"/>
      <c r="P89" s="29">
        <v>0</v>
      </c>
      <c r="Q89" s="29"/>
      <c r="R89" s="29">
        <v>0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1"/>
    </row>
    <row r="90" spans="1:32" ht="150" x14ac:dyDescent="0.25">
      <c r="A90" s="50" t="s">
        <v>42</v>
      </c>
      <c r="B90" s="26">
        <f>B91</f>
        <v>36640.602000000006</v>
      </c>
      <c r="C90" s="26">
        <f t="shared" ref="C90:E90" si="63">C91</f>
        <v>3578.9</v>
      </c>
      <c r="D90" s="26">
        <f t="shared" si="63"/>
        <v>0</v>
      </c>
      <c r="E90" s="26">
        <f t="shared" si="63"/>
        <v>20369.7</v>
      </c>
      <c r="F90" s="26">
        <f>E90/B90*100</f>
        <v>55.593245984331794</v>
      </c>
      <c r="G90" s="26">
        <f>E90/C90*100</f>
        <v>569.16091536505633</v>
      </c>
      <c r="H90" s="23">
        <f t="shared" ref="H90:AD90" si="64">H91</f>
        <v>3578.9</v>
      </c>
      <c r="I90" s="23">
        <f>I91</f>
        <v>1910.42</v>
      </c>
      <c r="J90" s="23">
        <f>J91</f>
        <v>3150.34</v>
      </c>
      <c r="K90" s="23">
        <f>K91</f>
        <v>3032.08</v>
      </c>
      <c r="L90" s="23">
        <f t="shared" si="64"/>
        <v>2765.4700000000003</v>
      </c>
      <c r="M90" s="23">
        <f>M91</f>
        <v>2729.71</v>
      </c>
      <c r="N90" s="23">
        <f t="shared" si="64"/>
        <v>3864.21</v>
      </c>
      <c r="O90" s="23">
        <f>O91</f>
        <v>3267.09</v>
      </c>
      <c r="P90" s="23">
        <f>P91</f>
        <v>2974.0219999999999</v>
      </c>
      <c r="Q90" s="23">
        <f>Q91</f>
        <v>2620.2600000000002</v>
      </c>
      <c r="R90" s="23">
        <f t="shared" si="64"/>
        <v>3278.09</v>
      </c>
      <c r="S90" s="23">
        <f>S91</f>
        <v>2706.53</v>
      </c>
      <c r="T90" s="23">
        <f t="shared" si="64"/>
        <v>3597.29</v>
      </c>
      <c r="U90" s="23">
        <f>U91</f>
        <v>4103.6100000000006</v>
      </c>
      <c r="V90" s="23">
        <f>V91</f>
        <v>2580.88</v>
      </c>
      <c r="W90" s="23">
        <f>W91</f>
        <v>0</v>
      </c>
      <c r="X90" s="23">
        <f t="shared" si="64"/>
        <v>2399.52</v>
      </c>
      <c r="Y90" s="23"/>
      <c r="Z90" s="23">
        <f>Z91</f>
        <v>3337.7</v>
      </c>
      <c r="AA90" s="23"/>
      <c r="AB90" s="23">
        <f t="shared" si="64"/>
        <v>2455.63</v>
      </c>
      <c r="AC90" s="23"/>
      <c r="AD90" s="23">
        <f t="shared" si="64"/>
        <v>2658.5499999999997</v>
      </c>
      <c r="AE90" s="23"/>
      <c r="AF90" s="21"/>
    </row>
    <row r="91" spans="1:32" ht="18.75" x14ac:dyDescent="0.25">
      <c r="A91" s="50" t="s">
        <v>25</v>
      </c>
      <c r="B91" s="26">
        <f>B94</f>
        <v>36640.602000000006</v>
      </c>
      <c r="C91" s="26">
        <f t="shared" ref="C91:AD91" si="65">C94</f>
        <v>3578.9</v>
      </c>
      <c r="D91" s="26">
        <f t="shared" si="65"/>
        <v>0</v>
      </c>
      <c r="E91" s="26">
        <f>E94</f>
        <v>20369.7</v>
      </c>
      <c r="F91" s="26">
        <f t="shared" ref="F91:F96" si="66">E91/B91*100</f>
        <v>55.593245984331794</v>
      </c>
      <c r="G91" s="26">
        <f t="shared" ref="G91:G96" si="67">E91/C91*100</f>
        <v>569.16091536505633</v>
      </c>
      <c r="H91" s="23">
        <f t="shared" si="65"/>
        <v>3578.9</v>
      </c>
      <c r="I91" s="23">
        <f>I84+I77</f>
        <v>1910.42</v>
      </c>
      <c r="J91" s="23">
        <f t="shared" si="65"/>
        <v>3150.34</v>
      </c>
      <c r="K91" s="23">
        <f>K84+K77</f>
        <v>3032.08</v>
      </c>
      <c r="L91" s="23">
        <f t="shared" si="65"/>
        <v>2765.4700000000003</v>
      </c>
      <c r="M91" s="23">
        <f>M84+M77</f>
        <v>2729.71</v>
      </c>
      <c r="N91" s="23">
        <f t="shared" si="65"/>
        <v>3864.21</v>
      </c>
      <c r="O91" s="23">
        <f>O84+O77</f>
        <v>3267.09</v>
      </c>
      <c r="P91" s="23">
        <f t="shared" si="65"/>
        <v>2974.0219999999999</v>
      </c>
      <c r="Q91" s="23">
        <f>Q84+Q77</f>
        <v>2620.2600000000002</v>
      </c>
      <c r="R91" s="23">
        <f t="shared" si="65"/>
        <v>3278.09</v>
      </c>
      <c r="S91" s="23">
        <f>S84+S77</f>
        <v>2706.53</v>
      </c>
      <c r="T91" s="23">
        <f t="shared" si="65"/>
        <v>3597.29</v>
      </c>
      <c r="U91" s="23">
        <f>U84+U77</f>
        <v>4103.6100000000006</v>
      </c>
      <c r="V91" s="23">
        <f t="shared" si="65"/>
        <v>2580.88</v>
      </c>
      <c r="W91" s="23">
        <f>W84+W77</f>
        <v>0</v>
      </c>
      <c r="X91" s="23">
        <f t="shared" si="65"/>
        <v>2399.52</v>
      </c>
      <c r="Y91" s="23"/>
      <c r="Z91" s="23">
        <f t="shared" si="65"/>
        <v>3337.7</v>
      </c>
      <c r="AA91" s="23"/>
      <c r="AB91" s="23">
        <f t="shared" si="65"/>
        <v>2455.63</v>
      </c>
      <c r="AC91" s="23"/>
      <c r="AD91" s="23">
        <f t="shared" si="65"/>
        <v>2658.5499999999997</v>
      </c>
      <c r="AE91" s="23"/>
      <c r="AF91" s="24"/>
    </row>
    <row r="92" spans="1:32" ht="18.75" x14ac:dyDescent="0.25">
      <c r="A92" s="25" t="s">
        <v>26</v>
      </c>
      <c r="B92" s="29">
        <v>0</v>
      </c>
      <c r="C92" s="29"/>
      <c r="D92" s="29"/>
      <c r="E92" s="29"/>
      <c r="F92" s="32" t="e">
        <f t="shared" si="66"/>
        <v>#DIV/0!</v>
      </c>
      <c r="G92" s="32" t="e">
        <f t="shared" si="67"/>
        <v>#DIV/0!</v>
      </c>
      <c r="H92" s="29">
        <v>0</v>
      </c>
      <c r="I92" s="29"/>
      <c r="J92" s="29">
        <v>0</v>
      </c>
      <c r="K92" s="29"/>
      <c r="L92" s="29">
        <v>0</v>
      </c>
      <c r="M92" s="29"/>
      <c r="N92" s="29">
        <v>0</v>
      </c>
      <c r="O92" s="29"/>
      <c r="P92" s="29">
        <v>0</v>
      </c>
      <c r="Q92" s="29"/>
      <c r="R92" s="29">
        <v>0</v>
      </c>
      <c r="S92" s="29"/>
      <c r="T92" s="29">
        <v>0</v>
      </c>
      <c r="U92" s="29"/>
      <c r="V92" s="29">
        <v>0</v>
      </c>
      <c r="W92" s="29"/>
      <c r="X92" s="29">
        <v>0</v>
      </c>
      <c r="Y92" s="29"/>
      <c r="Z92" s="29">
        <v>0</v>
      </c>
      <c r="AA92" s="29"/>
      <c r="AB92" s="29">
        <v>0</v>
      </c>
      <c r="AC92" s="29"/>
      <c r="AD92" s="29">
        <v>0</v>
      </c>
      <c r="AE92" s="29"/>
      <c r="AF92" s="21"/>
    </row>
    <row r="93" spans="1:32" ht="37.5" x14ac:dyDescent="0.25">
      <c r="A93" s="25" t="s">
        <v>27</v>
      </c>
      <c r="B93" s="29">
        <v>0</v>
      </c>
      <c r="C93" s="29"/>
      <c r="D93" s="29"/>
      <c r="E93" s="29"/>
      <c r="F93" s="32" t="e">
        <f t="shared" si="66"/>
        <v>#DIV/0!</v>
      </c>
      <c r="G93" s="32" t="e">
        <f t="shared" si="67"/>
        <v>#DIV/0!</v>
      </c>
      <c r="H93" s="29">
        <v>0</v>
      </c>
      <c r="I93" s="29"/>
      <c r="J93" s="29">
        <v>0</v>
      </c>
      <c r="K93" s="29"/>
      <c r="L93" s="29">
        <v>0</v>
      </c>
      <c r="M93" s="29"/>
      <c r="N93" s="29">
        <v>0</v>
      </c>
      <c r="O93" s="29"/>
      <c r="P93" s="29">
        <v>0</v>
      </c>
      <c r="Q93" s="29"/>
      <c r="R93" s="29">
        <v>0</v>
      </c>
      <c r="S93" s="29"/>
      <c r="T93" s="29">
        <v>0</v>
      </c>
      <c r="U93" s="29"/>
      <c r="V93" s="29">
        <v>0</v>
      </c>
      <c r="W93" s="29"/>
      <c r="X93" s="29">
        <v>0</v>
      </c>
      <c r="Y93" s="29"/>
      <c r="Z93" s="29">
        <v>0</v>
      </c>
      <c r="AA93" s="29"/>
      <c r="AB93" s="29">
        <v>0</v>
      </c>
      <c r="AC93" s="29"/>
      <c r="AD93" s="29">
        <v>0</v>
      </c>
      <c r="AE93" s="29"/>
      <c r="AF93" s="21"/>
    </row>
    <row r="94" spans="1:32" ht="18.75" x14ac:dyDescent="0.25">
      <c r="A94" s="25" t="s">
        <v>28</v>
      </c>
      <c r="B94" s="32">
        <f>H94+J94+L94+N94+P94+R94+T94+V94+X94+Z94+AB94+AD94</f>
        <v>36640.602000000006</v>
      </c>
      <c r="C94" s="32">
        <f>H94</f>
        <v>3578.9</v>
      </c>
      <c r="D94" s="32"/>
      <c r="E94" s="32">
        <f>I94+K94+M94+O94+Q94+S94+U94+W94+Y94+AA94+AC94+AE94</f>
        <v>20369.7</v>
      </c>
      <c r="F94" s="32">
        <f t="shared" si="66"/>
        <v>55.593245984331794</v>
      </c>
      <c r="G94" s="32">
        <f t="shared" si="67"/>
        <v>569.16091536505633</v>
      </c>
      <c r="H94" s="33">
        <f>H87+H80</f>
        <v>3578.9</v>
      </c>
      <c r="I94" s="33">
        <f>I87+I80</f>
        <v>1910.42</v>
      </c>
      <c r="J94" s="33">
        <f t="shared" ref="J94:AD94" si="68">J87+J80</f>
        <v>3150.34</v>
      </c>
      <c r="K94" s="33">
        <f>K87+K80</f>
        <v>3032.08</v>
      </c>
      <c r="L94" s="33">
        <f t="shared" si="68"/>
        <v>2765.4700000000003</v>
      </c>
      <c r="M94" s="33">
        <f>M87+M80</f>
        <v>2729.71</v>
      </c>
      <c r="N94" s="33">
        <f t="shared" si="68"/>
        <v>3864.21</v>
      </c>
      <c r="O94" s="33">
        <f>O87+O80</f>
        <v>3267.09</v>
      </c>
      <c r="P94" s="33">
        <f t="shared" si="68"/>
        <v>2974.0219999999999</v>
      </c>
      <c r="Q94" s="33">
        <f>Q87+Q80</f>
        <v>2620.2600000000002</v>
      </c>
      <c r="R94" s="33">
        <f t="shared" si="68"/>
        <v>3278.09</v>
      </c>
      <c r="S94" s="33">
        <f>S87+S80</f>
        <v>2706.53</v>
      </c>
      <c r="T94" s="33">
        <f t="shared" si="68"/>
        <v>3597.29</v>
      </c>
      <c r="U94" s="33">
        <f>U87+U80</f>
        <v>4103.6100000000006</v>
      </c>
      <c r="V94" s="33">
        <f t="shared" si="68"/>
        <v>2580.88</v>
      </c>
      <c r="W94" s="33"/>
      <c r="X94" s="33">
        <f t="shared" si="68"/>
        <v>2399.52</v>
      </c>
      <c r="Y94" s="33"/>
      <c r="Z94" s="33">
        <f t="shared" si="68"/>
        <v>3337.7</v>
      </c>
      <c r="AA94" s="33"/>
      <c r="AB94" s="33">
        <f t="shared" si="68"/>
        <v>2455.63</v>
      </c>
      <c r="AC94" s="33"/>
      <c r="AD94" s="33">
        <f t="shared" si="68"/>
        <v>2658.5499999999997</v>
      </c>
      <c r="AE94" s="33"/>
      <c r="AF94" s="21"/>
    </row>
    <row r="95" spans="1:32" ht="37.5" x14ac:dyDescent="0.25">
      <c r="A95" s="25" t="s">
        <v>29</v>
      </c>
      <c r="B95" s="29">
        <v>0</v>
      </c>
      <c r="C95" s="29"/>
      <c r="D95" s="29"/>
      <c r="E95" s="29"/>
      <c r="F95" s="32" t="e">
        <f t="shared" si="66"/>
        <v>#DIV/0!</v>
      </c>
      <c r="G95" s="32" t="e">
        <f t="shared" si="67"/>
        <v>#DIV/0!</v>
      </c>
      <c r="H95" s="29">
        <v>0</v>
      </c>
      <c r="I95" s="29"/>
      <c r="J95" s="29">
        <v>0</v>
      </c>
      <c r="K95" s="29"/>
      <c r="L95" s="29">
        <v>0</v>
      </c>
      <c r="M95" s="29"/>
      <c r="N95" s="29">
        <v>0</v>
      </c>
      <c r="O95" s="29"/>
      <c r="P95" s="29">
        <v>0</v>
      </c>
      <c r="Q95" s="29"/>
      <c r="R95" s="29">
        <v>0</v>
      </c>
      <c r="S95" s="29"/>
      <c r="T95" s="29">
        <v>0</v>
      </c>
      <c r="U95" s="29"/>
      <c r="V95" s="29">
        <v>0</v>
      </c>
      <c r="W95" s="29"/>
      <c r="X95" s="29">
        <v>0</v>
      </c>
      <c r="Y95" s="29"/>
      <c r="Z95" s="29">
        <v>0</v>
      </c>
      <c r="AA95" s="29"/>
      <c r="AB95" s="29">
        <v>0</v>
      </c>
      <c r="AC95" s="29"/>
      <c r="AD95" s="29">
        <v>0</v>
      </c>
      <c r="AE95" s="29"/>
      <c r="AF95" s="21"/>
    </row>
    <row r="96" spans="1:32" ht="18.75" x14ac:dyDescent="0.25">
      <c r="A96" s="25" t="s">
        <v>30</v>
      </c>
      <c r="B96" s="29">
        <v>0</v>
      </c>
      <c r="C96" s="29"/>
      <c r="D96" s="29"/>
      <c r="E96" s="29"/>
      <c r="F96" s="32" t="e">
        <f t="shared" si="66"/>
        <v>#DIV/0!</v>
      </c>
      <c r="G96" s="32" t="e">
        <f t="shared" si="67"/>
        <v>#DIV/0!</v>
      </c>
      <c r="H96" s="29">
        <v>0</v>
      </c>
      <c r="I96" s="29"/>
      <c r="J96" s="29">
        <v>0</v>
      </c>
      <c r="K96" s="29"/>
      <c r="L96" s="29">
        <v>0</v>
      </c>
      <c r="M96" s="29"/>
      <c r="N96" s="29">
        <v>0</v>
      </c>
      <c r="O96" s="29"/>
      <c r="P96" s="29">
        <v>0</v>
      </c>
      <c r="Q96" s="29"/>
      <c r="R96" s="29">
        <v>0</v>
      </c>
      <c r="S96" s="29"/>
      <c r="T96" s="29">
        <v>0</v>
      </c>
      <c r="U96" s="29"/>
      <c r="V96" s="29">
        <v>0</v>
      </c>
      <c r="W96" s="29"/>
      <c r="X96" s="29">
        <v>0</v>
      </c>
      <c r="Y96" s="29"/>
      <c r="Z96" s="29">
        <v>0</v>
      </c>
      <c r="AA96" s="29"/>
      <c r="AB96" s="29">
        <v>0</v>
      </c>
      <c r="AC96" s="29"/>
      <c r="AD96" s="29">
        <v>0</v>
      </c>
      <c r="AE96" s="29"/>
      <c r="AF96" s="21"/>
    </row>
    <row r="97" spans="1:32" ht="37.5" x14ac:dyDescent="0.25">
      <c r="A97" s="50" t="s">
        <v>43</v>
      </c>
      <c r="B97" s="26">
        <f>B100+B99</f>
        <v>52571.553000000014</v>
      </c>
      <c r="C97" s="26">
        <f t="shared" ref="C97:D97" si="69">C100</f>
        <v>3975.5889999999999</v>
      </c>
      <c r="D97" s="26">
        <f t="shared" si="69"/>
        <v>0</v>
      </c>
      <c r="E97" s="26">
        <f>E100+E99</f>
        <v>28113.180000000004</v>
      </c>
      <c r="F97" s="26">
        <f>E97/B97*100</f>
        <v>53.476031039067827</v>
      </c>
      <c r="G97" s="26">
        <f>E97/C97*100</f>
        <v>707.14502932772984</v>
      </c>
      <c r="H97" s="23">
        <f>H100</f>
        <v>3975.5889999999999</v>
      </c>
      <c r="I97" s="23">
        <f t="shared" ref="I97:AE97" si="70">I100</f>
        <v>2307.11</v>
      </c>
      <c r="J97" s="23">
        <f t="shared" si="70"/>
        <v>3978.1779999999999</v>
      </c>
      <c r="K97" s="23">
        <f t="shared" si="70"/>
        <v>3859.92</v>
      </c>
      <c r="L97" s="23">
        <f t="shared" si="70"/>
        <v>3429.558</v>
      </c>
      <c r="M97" s="23">
        <f t="shared" si="70"/>
        <v>3393.8</v>
      </c>
      <c r="N97" s="23">
        <f t="shared" si="70"/>
        <v>4577.1400000000003</v>
      </c>
      <c r="O97" s="23">
        <f t="shared" si="70"/>
        <v>3980.0200000000004</v>
      </c>
      <c r="P97" s="23">
        <f t="shared" si="70"/>
        <v>3840.89</v>
      </c>
      <c r="Q97" s="23">
        <f t="shared" si="70"/>
        <v>3062.13</v>
      </c>
      <c r="R97" s="23">
        <f t="shared" si="70"/>
        <v>3982.9180000000001</v>
      </c>
      <c r="S97" s="23">
        <f t="shared" si="70"/>
        <v>3223.21</v>
      </c>
      <c r="T97" s="23">
        <f t="shared" si="70"/>
        <v>4181.1379999999999</v>
      </c>
      <c r="U97" s="23">
        <f t="shared" si="70"/>
        <v>4650.3700000000008</v>
      </c>
      <c r="V97" s="23">
        <f t="shared" si="70"/>
        <v>3214.0079999999998</v>
      </c>
      <c r="W97" s="23">
        <f t="shared" si="70"/>
        <v>0</v>
      </c>
      <c r="X97" s="23">
        <f t="shared" si="70"/>
        <v>3336.3879999999999</v>
      </c>
      <c r="Y97" s="23">
        <f t="shared" si="70"/>
        <v>0</v>
      </c>
      <c r="Z97" s="23">
        <f t="shared" si="70"/>
        <v>4851.3680000000004</v>
      </c>
      <c r="AA97" s="23">
        <f t="shared" si="70"/>
        <v>0</v>
      </c>
      <c r="AB97" s="23">
        <f t="shared" si="70"/>
        <v>3024.098</v>
      </c>
      <c r="AC97" s="23">
        <f t="shared" si="70"/>
        <v>0</v>
      </c>
      <c r="AD97" s="23">
        <f t="shared" si="70"/>
        <v>6127.48</v>
      </c>
      <c r="AE97" s="23">
        <f t="shared" si="70"/>
        <v>0</v>
      </c>
      <c r="AF97" s="24"/>
    </row>
    <row r="98" spans="1:32" ht="18.75" x14ac:dyDescent="0.25">
      <c r="A98" s="25" t="s">
        <v>26</v>
      </c>
      <c r="B98" s="29">
        <v>0</v>
      </c>
      <c r="C98" s="29"/>
      <c r="D98" s="29"/>
      <c r="E98" s="29"/>
      <c r="F98" s="32" t="e">
        <f t="shared" ref="F98:F102" si="71">E98/B98*100</f>
        <v>#DIV/0!</v>
      </c>
      <c r="G98" s="32" t="e">
        <f t="shared" ref="G98:G102" si="72">E98/C98*100</f>
        <v>#DIV/0!</v>
      </c>
      <c r="H98" s="29">
        <v>0</v>
      </c>
      <c r="I98" s="29"/>
      <c r="J98" s="29">
        <v>0</v>
      </c>
      <c r="K98" s="29"/>
      <c r="L98" s="29">
        <v>0</v>
      </c>
      <c r="M98" s="29"/>
      <c r="N98" s="29">
        <v>0</v>
      </c>
      <c r="O98" s="29"/>
      <c r="P98" s="29">
        <v>0</v>
      </c>
      <c r="Q98" s="29"/>
      <c r="R98" s="29">
        <v>0</v>
      </c>
      <c r="S98" s="29"/>
      <c r="T98" s="29">
        <v>0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1"/>
    </row>
    <row r="99" spans="1:32" ht="37.5" x14ac:dyDescent="0.25">
      <c r="A99" s="25" t="s">
        <v>27</v>
      </c>
      <c r="B99" s="29">
        <f>B93+B71+B50</f>
        <v>4052.8</v>
      </c>
      <c r="C99" s="29"/>
      <c r="D99" s="29"/>
      <c r="E99" s="29">
        <f>E93+E71+E50</f>
        <v>3636.6199999999994</v>
      </c>
      <c r="F99" s="32">
        <f t="shared" si="71"/>
        <v>89.731050138176059</v>
      </c>
      <c r="G99" s="32" t="e">
        <f t="shared" si="72"/>
        <v>#DIV/0!</v>
      </c>
      <c r="H99" s="29">
        <f>H50</f>
        <v>3092.25</v>
      </c>
      <c r="I99" s="29"/>
      <c r="J99" s="29">
        <f>J50</f>
        <v>0</v>
      </c>
      <c r="K99" s="29"/>
      <c r="L99" s="29">
        <f>L50</f>
        <v>607</v>
      </c>
      <c r="M99" s="29"/>
      <c r="N99" s="29">
        <f>N50</f>
        <v>150</v>
      </c>
      <c r="O99" s="29"/>
      <c r="P99" s="29">
        <f>P50</f>
        <v>150</v>
      </c>
      <c r="Q99" s="29"/>
      <c r="R99" s="29">
        <f>R43</f>
        <v>53.55</v>
      </c>
      <c r="S99" s="29"/>
      <c r="T99" s="29">
        <v>0</v>
      </c>
      <c r="U99" s="29"/>
      <c r="V99" s="29">
        <v>0</v>
      </c>
      <c r="W99" s="29"/>
      <c r="X99" s="29">
        <v>0</v>
      </c>
      <c r="Y99" s="29"/>
      <c r="Z99" s="29">
        <v>0</v>
      </c>
      <c r="AA99" s="29"/>
      <c r="AB99" s="29">
        <v>0</v>
      </c>
      <c r="AC99" s="29"/>
      <c r="AD99" s="29">
        <v>0</v>
      </c>
      <c r="AE99" s="29"/>
      <c r="AF99" s="21"/>
    </row>
    <row r="100" spans="1:32" ht="18.75" x14ac:dyDescent="0.25">
      <c r="A100" s="25" t="s">
        <v>28</v>
      </c>
      <c r="B100" s="32">
        <f>B94+B72+B51</f>
        <v>48518.753000000012</v>
      </c>
      <c r="C100" s="32">
        <f>H100</f>
        <v>3975.5889999999999</v>
      </c>
      <c r="D100" s="32">
        <v>0</v>
      </c>
      <c r="E100" s="32">
        <f>I100+K100+M100+O100+Q100+S100+U100+W100+Y100+AA100+AC100+AE100</f>
        <v>24476.560000000005</v>
      </c>
      <c r="F100" s="32">
        <f t="shared" si="71"/>
        <v>50.447627951196516</v>
      </c>
      <c r="G100" s="32">
        <f t="shared" si="72"/>
        <v>615.67128795255258</v>
      </c>
      <c r="H100" s="33">
        <f>H94+H72+H51</f>
        <v>3975.5889999999999</v>
      </c>
      <c r="I100" s="33">
        <f t="shared" ref="I100:AE100" si="73">I94+I72+I51</f>
        <v>2307.11</v>
      </c>
      <c r="J100" s="33">
        <f>J94+J72+J51</f>
        <v>3978.1779999999999</v>
      </c>
      <c r="K100" s="33">
        <f t="shared" si="73"/>
        <v>3859.92</v>
      </c>
      <c r="L100" s="33">
        <f>L94+L72+L51</f>
        <v>3429.558</v>
      </c>
      <c r="M100" s="33">
        <f t="shared" si="73"/>
        <v>3393.8</v>
      </c>
      <c r="N100" s="33">
        <f>N94+N72+N51</f>
        <v>4577.1400000000003</v>
      </c>
      <c r="O100" s="33">
        <f t="shared" si="73"/>
        <v>3980.0200000000004</v>
      </c>
      <c r="P100" s="33">
        <f>P94+P72+P51</f>
        <v>3840.89</v>
      </c>
      <c r="Q100" s="33">
        <f t="shared" si="73"/>
        <v>3062.13</v>
      </c>
      <c r="R100" s="33">
        <f>R94+R72+R51</f>
        <v>3982.9180000000001</v>
      </c>
      <c r="S100" s="33">
        <f t="shared" si="73"/>
        <v>3223.21</v>
      </c>
      <c r="T100" s="33">
        <f>T94+T72+T51</f>
        <v>4181.1379999999999</v>
      </c>
      <c r="U100" s="33">
        <f t="shared" si="73"/>
        <v>4650.3700000000008</v>
      </c>
      <c r="V100" s="33">
        <f>V94+V72+V51</f>
        <v>3214.0079999999998</v>
      </c>
      <c r="W100" s="33">
        <f t="shared" si="73"/>
        <v>0</v>
      </c>
      <c r="X100" s="33">
        <f>X94+X72+X51</f>
        <v>3336.3879999999999</v>
      </c>
      <c r="Y100" s="33">
        <f t="shared" si="73"/>
        <v>0</v>
      </c>
      <c r="Z100" s="33">
        <f>Z94+Z72+Z51</f>
        <v>4851.3680000000004</v>
      </c>
      <c r="AA100" s="33">
        <f t="shared" si="73"/>
        <v>0</v>
      </c>
      <c r="AB100" s="33">
        <f>AB94+AB72+AB51</f>
        <v>3024.098</v>
      </c>
      <c r="AC100" s="33">
        <f t="shared" si="73"/>
        <v>0</v>
      </c>
      <c r="AD100" s="33">
        <f>AD94+AD72+AD51</f>
        <v>6127.48</v>
      </c>
      <c r="AE100" s="33">
        <f t="shared" si="73"/>
        <v>0</v>
      </c>
      <c r="AF100" s="21"/>
    </row>
    <row r="101" spans="1:32" ht="37.5" x14ac:dyDescent="0.25">
      <c r="A101" s="25" t="s">
        <v>29</v>
      </c>
      <c r="B101" s="29">
        <v>0</v>
      </c>
      <c r="C101" s="29"/>
      <c r="D101" s="29"/>
      <c r="E101" s="29"/>
      <c r="F101" s="32" t="e">
        <f t="shared" si="71"/>
        <v>#DIV/0!</v>
      </c>
      <c r="G101" s="32" t="e">
        <f>E101/C101*100</f>
        <v>#DIV/0!</v>
      </c>
      <c r="H101" s="29">
        <v>0</v>
      </c>
      <c r="I101" s="29"/>
      <c r="J101" s="29">
        <v>0</v>
      </c>
      <c r="K101" s="29"/>
      <c r="L101" s="29">
        <v>0</v>
      </c>
      <c r="M101" s="29"/>
      <c r="N101" s="29">
        <v>0</v>
      </c>
      <c r="O101" s="29"/>
      <c r="P101" s="29">
        <v>0</v>
      </c>
      <c r="Q101" s="29"/>
      <c r="R101" s="29">
        <v>0</v>
      </c>
      <c r="S101" s="29"/>
      <c r="T101" s="29">
        <v>0</v>
      </c>
      <c r="U101" s="29"/>
      <c r="V101" s="29">
        <v>0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1"/>
    </row>
    <row r="102" spans="1:32" ht="18.75" x14ac:dyDescent="0.25">
      <c r="A102" s="25" t="s">
        <v>30</v>
      </c>
      <c r="B102" s="29">
        <v>0</v>
      </c>
      <c r="C102" s="29"/>
      <c r="D102" s="29"/>
      <c r="E102" s="29"/>
      <c r="F102" s="32" t="e">
        <f t="shared" si="71"/>
        <v>#DIV/0!</v>
      </c>
      <c r="G102" s="32" t="e">
        <f t="shared" si="72"/>
        <v>#DIV/0!</v>
      </c>
      <c r="H102" s="29">
        <v>0</v>
      </c>
      <c r="I102" s="29"/>
      <c r="J102" s="29">
        <v>0</v>
      </c>
      <c r="K102" s="29"/>
      <c r="L102" s="29">
        <v>0</v>
      </c>
      <c r="M102" s="29"/>
      <c r="N102" s="29">
        <v>0</v>
      </c>
      <c r="O102" s="29"/>
      <c r="P102" s="29">
        <v>0</v>
      </c>
      <c r="Q102" s="29"/>
      <c r="R102" s="29">
        <v>0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1"/>
    </row>
    <row r="103" spans="1:32" ht="18.75" x14ac:dyDescent="0.25">
      <c r="A103" s="54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5"/>
    </row>
    <row r="104" spans="1:32" ht="18.75" x14ac:dyDescent="0.25">
      <c r="A104" s="54"/>
      <c r="B104" s="54"/>
      <c r="C104" s="54"/>
      <c r="D104" s="54"/>
      <c r="E104" s="54"/>
      <c r="F104" s="54"/>
      <c r="G104" s="5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5"/>
    </row>
    <row r="105" spans="1:32" ht="15.75" x14ac:dyDescent="0.25">
      <c r="A105" s="2"/>
      <c r="B105" s="2"/>
      <c r="C105" s="2"/>
      <c r="D105" s="2"/>
      <c r="E105" s="2"/>
      <c r="F105" s="2"/>
      <c r="G105" s="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5"/>
    </row>
    <row r="106" spans="1:32" ht="18.75" x14ac:dyDescent="0.25">
      <c r="A106" s="2"/>
      <c r="B106" s="54"/>
      <c r="C106" s="54"/>
      <c r="D106" s="54"/>
      <c r="E106" s="54"/>
      <c r="F106" s="54"/>
      <c r="G106" s="5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5"/>
    </row>
  </sheetData>
  <mergeCells count="22">
    <mergeCell ref="L7:M7"/>
    <mergeCell ref="P2:R2"/>
    <mergeCell ref="Z2:AD2"/>
    <mergeCell ref="P3:R3"/>
    <mergeCell ref="Z3:AD3"/>
    <mergeCell ref="Z4:AD4"/>
    <mergeCell ref="A5:AD5"/>
    <mergeCell ref="A7:A8"/>
    <mergeCell ref="B7:B8"/>
    <mergeCell ref="F7:G7"/>
    <mergeCell ref="H7:I7"/>
    <mergeCell ref="J7:K7"/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2021-08-11T12:51:20Z</dcterms:created>
  <dcterms:modified xsi:type="dcterms:W3CDTF">2021-08-11T13:44:32Z</dcterms:modified>
</cp:coreProperties>
</file>