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<sst xmlns="http://schemas.openxmlformats.org/spreadsheetml/2006/main" count="75" uniqueCount="42">
  <si>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</si>
  <si>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</si>
  <si>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</si>
  <si>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</si>
  <si>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</si>
  <si>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</si>
  <si>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</si>
  <si>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</si>
  <si>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</si>
  <si>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</si>
  <si>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</si>
  <si>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</si>
  <si>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</si>
  <si>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</si>
  <si>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</si>
  <si>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</si>
  <si>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</si>
  <si>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</si>
  <si>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</si>
  <si>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</si>
  <si>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</si>
  <si>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</si>
  <si>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</si>
  <si>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</si>
  <si>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</si>
  <si>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</si>
  <si>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</si>
  <si>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</si>
  <si>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</si>
  <si>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</si>
  <si>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</si>
  <si>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</si>
  <si>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</si>
  <si>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</si>
  <si>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</si>
  <si>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</si>
  <si>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</si>
  <si>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</si>
  <si>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</si>
  <si>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</si>
  <si>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Исполнитель : Главный специалист:  Сенив М.В. Тел. 93-378</t>
  </si>
  <si>
    <t>Отчет о ходе реализации муниципальной программы (сетевой график)  на 01.06.2020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</si>
</sst>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5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4" fillId="37" borderId="12" xfId="0" applyNumberFormat="1" applyFont="1" applyFill="1" applyBorder="1" applyAlignment="1">
      <alignment horizontal="center" vertical="center" wrapText="1"/>
    </xf>
    <xf numFmtId="175" fontId="4" fillId="37" borderId="13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6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70" zoomScaleNormal="70" zoomScalePageLayoutView="0" workbookViewId="0" topLeftCell="A1">
      <selection activeCell="A1" sqref="A1:AD1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51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24"/>
      <c r="AG1" s="35" t="s">
        <v>28</v>
      </c>
    </row>
    <row r="2" spans="1:256" ht="26.2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27"/>
      <c r="AF2" s="73" t="s">
        <v>13</v>
      </c>
      <c r="AG2" s="73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74" t="s">
        <v>30</v>
      </c>
      <c r="B3" s="77" t="s">
        <v>31</v>
      </c>
      <c r="C3" s="79" t="s">
        <v>31</v>
      </c>
      <c r="D3" s="77" t="s">
        <v>32</v>
      </c>
      <c r="E3" s="79" t="s">
        <v>33</v>
      </c>
      <c r="F3" s="68" t="s">
        <v>24</v>
      </c>
      <c r="G3" s="69"/>
      <c r="H3" s="66" t="s">
        <v>0</v>
      </c>
      <c r="I3" s="67"/>
      <c r="J3" s="66" t="s">
        <v>1</v>
      </c>
      <c r="K3" s="67"/>
      <c r="L3" s="66" t="s">
        <v>2</v>
      </c>
      <c r="M3" s="67"/>
      <c r="N3" s="66" t="s">
        <v>3</v>
      </c>
      <c r="O3" s="67"/>
      <c r="P3" s="66" t="s">
        <v>4</v>
      </c>
      <c r="Q3" s="67"/>
      <c r="R3" s="66" t="s">
        <v>5</v>
      </c>
      <c r="S3" s="67"/>
      <c r="T3" s="66" t="s">
        <v>6</v>
      </c>
      <c r="U3" s="67"/>
      <c r="V3" s="66" t="s">
        <v>7</v>
      </c>
      <c r="W3" s="67"/>
      <c r="X3" s="66" t="s">
        <v>8</v>
      </c>
      <c r="Y3" s="67"/>
      <c r="Z3" s="66" t="s">
        <v>9</v>
      </c>
      <c r="AA3" s="67"/>
      <c r="AB3" s="68" t="s">
        <v>10</v>
      </c>
      <c r="AC3" s="69"/>
      <c r="AD3" s="68" t="s">
        <v>11</v>
      </c>
      <c r="AE3" s="69"/>
      <c r="AF3" s="70" t="s">
        <v>34</v>
      </c>
      <c r="AG3" s="70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75"/>
      <c r="B4" s="78"/>
      <c r="C4" s="80"/>
      <c r="D4" s="78"/>
      <c r="E4" s="80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70"/>
      <c r="AG4" s="70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76"/>
      <c r="B5" s="36">
        <v>2020</v>
      </c>
      <c r="C5" s="37">
        <v>43983</v>
      </c>
      <c r="D5" s="37">
        <v>43983</v>
      </c>
      <c r="E5" s="37">
        <v>43983</v>
      </c>
      <c r="F5" s="38" t="s">
        <v>22</v>
      </c>
      <c r="G5" s="38" t="s">
        <v>23</v>
      </c>
      <c r="H5" s="38" t="s">
        <v>12</v>
      </c>
      <c r="I5" s="38" t="s">
        <v>27</v>
      </c>
      <c r="J5" s="38" t="s">
        <v>12</v>
      </c>
      <c r="K5" s="38" t="s">
        <v>27</v>
      </c>
      <c r="L5" s="38" t="s">
        <v>12</v>
      </c>
      <c r="M5" s="38" t="s">
        <v>27</v>
      </c>
      <c r="N5" s="38" t="s">
        <v>12</v>
      </c>
      <c r="O5" s="38" t="s">
        <v>27</v>
      </c>
      <c r="P5" s="38" t="s">
        <v>12</v>
      </c>
      <c r="Q5" s="38" t="s">
        <v>27</v>
      </c>
      <c r="R5" s="38" t="s">
        <v>12</v>
      </c>
      <c r="S5" s="38" t="s">
        <v>27</v>
      </c>
      <c r="T5" s="38" t="s">
        <v>12</v>
      </c>
      <c r="U5" s="38" t="s">
        <v>27</v>
      </c>
      <c r="V5" s="38" t="s">
        <v>12</v>
      </c>
      <c r="W5" s="38" t="s">
        <v>27</v>
      </c>
      <c r="X5" s="38" t="s">
        <v>12</v>
      </c>
      <c r="Y5" s="38" t="s">
        <v>27</v>
      </c>
      <c r="Z5" s="38" t="s">
        <v>12</v>
      </c>
      <c r="AA5" s="38" t="s">
        <v>27</v>
      </c>
      <c r="AB5" s="38" t="s">
        <v>12</v>
      </c>
      <c r="AC5" s="38" t="s">
        <v>27</v>
      </c>
      <c r="AD5" s="38" t="s">
        <v>12</v>
      </c>
      <c r="AE5" s="38" t="s">
        <v>27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65">
        <v>32</v>
      </c>
      <c r="AG6" s="65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62" t="s">
        <v>35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4"/>
      <c r="AF7" s="62"/>
      <c r="AG7" s="63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B9+B10+B11+B12</f>
        <v>38965.899999999994</v>
      </c>
      <c r="C8" s="40">
        <f>C9+C10+C11+C13</f>
        <v>14241.6</v>
      </c>
      <c r="D8" s="40">
        <f>D9+D10+D11+D13</f>
        <v>17042.57</v>
      </c>
      <c r="E8" s="40">
        <f>E9+E10+E11+E13</f>
        <v>17042.57</v>
      </c>
      <c r="F8" s="40">
        <f>E8/B8*100</f>
        <v>43.73713939624134</v>
      </c>
      <c r="G8" s="30">
        <f>E8/C8*100</f>
        <v>119.66752331198742</v>
      </c>
      <c r="H8" s="30">
        <f aca="true" t="shared" si="0" ref="H8:AE8">H11</f>
        <v>2363.6000000000004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2503</v>
      </c>
      <c r="M8" s="30">
        <f t="shared" si="0"/>
        <v>3068.84</v>
      </c>
      <c r="N8" s="30">
        <f t="shared" si="0"/>
        <v>4566</v>
      </c>
      <c r="O8" s="30">
        <f>O11</f>
        <v>4144.13</v>
      </c>
      <c r="P8" s="30">
        <f t="shared" si="0"/>
        <v>2856</v>
      </c>
      <c r="Q8" s="30">
        <f t="shared" si="0"/>
        <v>2695.6</v>
      </c>
      <c r="R8" s="30">
        <f>R11</f>
        <v>3255</v>
      </c>
      <c r="S8" s="30">
        <f t="shared" si="0"/>
        <v>0</v>
      </c>
      <c r="T8" s="30">
        <f t="shared" si="0"/>
        <v>5208</v>
      </c>
      <c r="U8" s="30">
        <f t="shared" si="0"/>
        <v>0</v>
      </c>
      <c r="V8" s="30">
        <f t="shared" si="0"/>
        <v>3255</v>
      </c>
      <c r="W8" s="30">
        <f t="shared" si="0"/>
        <v>0</v>
      </c>
      <c r="X8" s="30">
        <f t="shared" si="0"/>
        <v>1953</v>
      </c>
      <c r="Y8" s="30">
        <f t="shared" si="0"/>
        <v>0</v>
      </c>
      <c r="Z8" s="30">
        <f t="shared" si="0"/>
        <v>5763.1</v>
      </c>
      <c r="AA8" s="30">
        <f t="shared" si="0"/>
        <v>0</v>
      </c>
      <c r="AB8" s="30">
        <f t="shared" si="0"/>
        <v>1953</v>
      </c>
      <c r="AC8" s="30">
        <f t="shared" si="0"/>
        <v>0</v>
      </c>
      <c r="AD8" s="30">
        <f t="shared" si="0"/>
        <v>3337.2</v>
      </c>
      <c r="AE8" s="28">
        <f t="shared" si="0"/>
        <v>0</v>
      </c>
      <c r="AF8" s="53"/>
      <c r="AG8" s="54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8"/>
      <c r="AF9" s="53"/>
      <c r="AG9" s="54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8"/>
      <c r="AF10" s="53"/>
      <c r="AG10" s="54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84" customFormat="1" ht="91.5" customHeight="1">
      <c r="A11" s="87" t="s">
        <v>14</v>
      </c>
      <c r="B11" s="85">
        <f>H11+J11+L11+N11+P11+R11+T11+V11+X11+Z11+AB11+AD11</f>
        <v>38965.899999999994</v>
      </c>
      <c r="C11" s="85">
        <f>H11+J11+L11+N11+P11</f>
        <v>14241.6</v>
      </c>
      <c r="D11" s="85">
        <f>I11+K11+M11+O11+Q11</f>
        <v>17042.57</v>
      </c>
      <c r="E11" s="85">
        <f>I11+K11+M11+O11+Q11</f>
        <v>17042.57</v>
      </c>
      <c r="F11" s="85">
        <f>E11/B11*100</f>
        <v>43.73713939624134</v>
      </c>
      <c r="G11" s="82">
        <f>E11/C11*100</f>
        <v>119.66752331198742</v>
      </c>
      <c r="H11" s="82">
        <f>6463.6-4100</f>
        <v>2363.6000000000004</v>
      </c>
      <c r="I11" s="82">
        <v>5038.4</v>
      </c>
      <c r="J11" s="82">
        <v>1953</v>
      </c>
      <c r="K11" s="82">
        <v>2095.6</v>
      </c>
      <c r="L11" s="82">
        <v>2503</v>
      </c>
      <c r="M11" s="82">
        <v>3068.84</v>
      </c>
      <c r="N11" s="82">
        <v>4566</v>
      </c>
      <c r="O11" s="82">
        <v>4144.13</v>
      </c>
      <c r="P11" s="82">
        <v>2856</v>
      </c>
      <c r="Q11" s="82">
        <v>2695.6</v>
      </c>
      <c r="R11" s="82">
        <v>3255</v>
      </c>
      <c r="S11" s="82">
        <v>0</v>
      </c>
      <c r="T11" s="82">
        <v>5208</v>
      </c>
      <c r="U11" s="82">
        <v>0</v>
      </c>
      <c r="V11" s="82">
        <v>3255</v>
      </c>
      <c r="W11" s="82">
        <v>0</v>
      </c>
      <c r="X11" s="82">
        <v>1953</v>
      </c>
      <c r="Y11" s="82">
        <v>0</v>
      </c>
      <c r="Z11" s="82">
        <v>5763.1</v>
      </c>
      <c r="AA11" s="82">
        <v>0</v>
      </c>
      <c r="AB11" s="82">
        <v>1953</v>
      </c>
      <c r="AC11" s="82">
        <v>0</v>
      </c>
      <c r="AD11" s="82">
        <v>3337.2</v>
      </c>
      <c r="AE11" s="82">
        <v>0</v>
      </c>
      <c r="AF11" s="55" t="s">
        <v>36</v>
      </c>
      <c r="AG11" s="56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37.5">
      <c r="A12" s="12" t="s">
        <v>19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8"/>
      <c r="AF12" s="53"/>
      <c r="AG12" s="54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.75">
      <c r="A13" s="2" t="s">
        <v>16</v>
      </c>
      <c r="B13" s="86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8"/>
      <c r="AF13" s="53"/>
      <c r="AG13" s="54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62" t="s">
        <v>37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7.2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 t="e">
        <f>E15/C15*100</f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42</v>
      </c>
      <c r="AC15" s="30">
        <v>0</v>
      </c>
      <c r="AD15" s="30">
        <v>0</v>
      </c>
      <c r="AE15" s="28">
        <v>0</v>
      </c>
      <c r="AF15" s="53"/>
      <c r="AG15" s="54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55"/>
      <c r="AG16" s="56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">
      <c r="A17" s="12" t="s">
        <v>38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55"/>
      <c r="AG17" s="56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 t="e">
        <f>E18/C18*100</f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55"/>
      <c r="AG18" s="56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55"/>
      <c r="AG19" s="56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55"/>
      <c r="AG20" s="56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7.25">
      <c r="A21" s="45" t="s">
        <v>20</v>
      </c>
      <c r="B21" s="46">
        <f>B22+B23+B24+B26</f>
        <v>39007.899999999994</v>
      </c>
      <c r="C21" s="46">
        <f aca="true" t="shared" si="1" ref="C21:AE21">C24</f>
        <v>14241.6</v>
      </c>
      <c r="D21" s="46">
        <f t="shared" si="1"/>
        <v>17042.57</v>
      </c>
      <c r="E21" s="46">
        <f>E24</f>
        <v>17042.57</v>
      </c>
      <c r="F21" s="47">
        <f t="shared" si="1"/>
        <v>43.73713939624134</v>
      </c>
      <c r="G21" s="46" t="e">
        <f t="shared" si="1"/>
        <v>#DIV/0!</v>
      </c>
      <c r="H21" s="47">
        <f t="shared" si="1"/>
        <v>2363.6000000000004</v>
      </c>
      <c r="I21" s="47">
        <f t="shared" si="1"/>
        <v>5038.4</v>
      </c>
      <c r="J21" s="47">
        <f t="shared" si="1"/>
        <v>1953</v>
      </c>
      <c r="K21" s="47">
        <f t="shared" si="1"/>
        <v>2095.6</v>
      </c>
      <c r="L21" s="47">
        <f t="shared" si="1"/>
        <v>2503</v>
      </c>
      <c r="M21" s="47">
        <f t="shared" si="1"/>
        <v>3068.84</v>
      </c>
      <c r="N21" s="47">
        <f t="shared" si="1"/>
        <v>4566</v>
      </c>
      <c r="O21" s="47">
        <f t="shared" si="1"/>
        <v>4144.13</v>
      </c>
      <c r="P21" s="47">
        <f t="shared" si="1"/>
        <v>2856</v>
      </c>
      <c r="Q21" s="47">
        <f t="shared" si="1"/>
        <v>2695.6</v>
      </c>
      <c r="R21" s="47">
        <f t="shared" si="1"/>
        <v>3255</v>
      </c>
      <c r="S21" s="47">
        <f t="shared" si="1"/>
        <v>0</v>
      </c>
      <c r="T21" s="47">
        <f t="shared" si="1"/>
        <v>5208</v>
      </c>
      <c r="U21" s="47">
        <f t="shared" si="1"/>
        <v>0</v>
      </c>
      <c r="V21" s="47">
        <f t="shared" si="1"/>
        <v>3255</v>
      </c>
      <c r="W21" s="47">
        <f t="shared" si="1"/>
        <v>0</v>
      </c>
      <c r="X21" s="47">
        <f t="shared" si="1"/>
        <v>1953</v>
      </c>
      <c r="Y21" s="47">
        <f>Y24</f>
        <v>0</v>
      </c>
      <c r="Z21" s="47">
        <f t="shared" si="1"/>
        <v>5763.1</v>
      </c>
      <c r="AA21" s="47">
        <f t="shared" si="1"/>
        <v>0</v>
      </c>
      <c r="AB21" s="47">
        <f t="shared" si="1"/>
        <v>1953</v>
      </c>
      <c r="AC21" s="47">
        <f t="shared" si="1"/>
        <v>0</v>
      </c>
      <c r="AD21" s="47">
        <f t="shared" si="1"/>
        <v>3337.2</v>
      </c>
      <c r="AE21" s="47">
        <f t="shared" si="1"/>
        <v>0</v>
      </c>
      <c r="AF21" s="60"/>
      <c r="AG21" s="61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8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8"/>
      <c r="AF22" s="53"/>
      <c r="AG22" s="5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38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8"/>
      <c r="AF23" s="53"/>
      <c r="AG23" s="5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9">
        <f>B18+B11</f>
        <v>39007.899999999994</v>
      </c>
      <c r="C24" s="49">
        <f>C18+C11</f>
        <v>14241.6</v>
      </c>
      <c r="D24" s="49">
        <f aca="true" t="shared" si="2" ref="D24:AE24">D18+D11</f>
        <v>17042.57</v>
      </c>
      <c r="E24" s="49">
        <f t="shared" si="2"/>
        <v>17042.57</v>
      </c>
      <c r="F24" s="49">
        <f t="shared" si="2"/>
        <v>43.73713939624134</v>
      </c>
      <c r="G24" s="49" t="e">
        <f t="shared" si="2"/>
        <v>#DIV/0!</v>
      </c>
      <c r="H24" s="49">
        <f t="shared" si="2"/>
        <v>2363.6000000000004</v>
      </c>
      <c r="I24" s="49">
        <f t="shared" si="2"/>
        <v>5038.4</v>
      </c>
      <c r="J24" s="49">
        <f t="shared" si="2"/>
        <v>1953</v>
      </c>
      <c r="K24" s="49">
        <f t="shared" si="2"/>
        <v>2095.6</v>
      </c>
      <c r="L24" s="49">
        <f t="shared" si="2"/>
        <v>2503</v>
      </c>
      <c r="M24" s="49">
        <f t="shared" si="2"/>
        <v>3068.84</v>
      </c>
      <c r="N24" s="49">
        <f t="shared" si="2"/>
        <v>4566</v>
      </c>
      <c r="O24" s="49">
        <f t="shared" si="2"/>
        <v>4144.13</v>
      </c>
      <c r="P24" s="49">
        <f t="shared" si="2"/>
        <v>2856</v>
      </c>
      <c r="Q24" s="49">
        <f t="shared" si="2"/>
        <v>2695.6</v>
      </c>
      <c r="R24" s="49">
        <f t="shared" si="2"/>
        <v>3255</v>
      </c>
      <c r="S24" s="49">
        <f t="shared" si="2"/>
        <v>0</v>
      </c>
      <c r="T24" s="49">
        <f t="shared" si="2"/>
        <v>5208</v>
      </c>
      <c r="U24" s="49">
        <f t="shared" si="2"/>
        <v>0</v>
      </c>
      <c r="V24" s="49">
        <f t="shared" si="2"/>
        <v>3255</v>
      </c>
      <c r="W24" s="49">
        <f t="shared" si="2"/>
        <v>0</v>
      </c>
      <c r="X24" s="49">
        <f t="shared" si="2"/>
        <v>1953</v>
      </c>
      <c r="Y24" s="49">
        <f t="shared" si="2"/>
        <v>0</v>
      </c>
      <c r="Z24" s="49">
        <f t="shared" si="2"/>
        <v>5763.1</v>
      </c>
      <c r="AA24" s="49">
        <f t="shared" si="2"/>
        <v>0</v>
      </c>
      <c r="AB24" s="49">
        <f t="shared" si="2"/>
        <v>1953</v>
      </c>
      <c r="AC24" s="49">
        <f t="shared" si="2"/>
        <v>0</v>
      </c>
      <c r="AD24" s="49">
        <f t="shared" si="2"/>
        <v>3337.2</v>
      </c>
      <c r="AE24" s="49">
        <f t="shared" si="2"/>
        <v>0</v>
      </c>
      <c r="AF24" s="55"/>
      <c r="AG24" s="56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8">
      <c r="A25" s="50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8"/>
      <c r="AF25" s="53"/>
      <c r="AG25" s="5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8"/>
      <c r="AF26" s="53"/>
      <c r="AG26" s="5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81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57" t="s">
        <v>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26"/>
      <c r="N28" s="13"/>
      <c r="O28" s="13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20" t="s">
        <v>21</v>
      </c>
      <c r="B29" s="22" t="s">
        <v>39</v>
      </c>
      <c r="C29" s="58" t="s">
        <v>26</v>
      </c>
      <c r="D29" s="58"/>
      <c r="E29" s="58"/>
      <c r="F29" s="22"/>
      <c r="G29" s="22"/>
      <c r="H29" s="59"/>
      <c r="I29" s="59"/>
      <c r="J29" s="59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1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hyperlinks>
    <hyperlink ref="AG1" location="ОГЛАВЛЕНИЕ!A1" display="ОГЛАВЛЕНИЕ!A1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2019-12-16T12:41:07Z</cp:lastPrinted>
  <dcterms:created xsi:type="dcterms:W3CDTF">1996-10-08T23:32:33Z</dcterms:created>
  <dcterms:modified xsi:type="dcterms:W3CDTF">2020-06-07T04:51:36Z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