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3\07\"/>
    </mc:Choice>
  </mc:AlternateContent>
  <bookViews>
    <workbookView xWindow="0" yWindow="0" windowWidth="28800" windowHeight="1170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АПК'!$B$13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АПК'!$A$1:$S$22</definedName>
  </definedNames>
  <calcPr calcId="162913"/>
  <customWorkbookViews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</customWorkbookViews>
</workbook>
</file>

<file path=xl/calcChain.xml><?xml version="1.0" encoding="utf-8"?>
<calcChain xmlns="http://schemas.openxmlformats.org/spreadsheetml/2006/main">
  <c r="J8" i="7" l="1"/>
  <c r="I8" i="7"/>
  <c r="H8" i="7"/>
  <c r="G8" i="7"/>
  <c r="K7" i="7"/>
  <c r="J7" i="7"/>
  <c r="I7" i="7"/>
  <c r="H7" i="7"/>
  <c r="G7" i="7"/>
  <c r="L13" i="7" l="1"/>
  <c r="L9" i="7" l="1"/>
  <c r="K9" i="7"/>
  <c r="K13" i="7" l="1"/>
  <c r="J13" i="7" l="1"/>
  <c r="J9" i="7"/>
  <c r="I13" i="7" l="1"/>
  <c r="I9" i="7" l="1"/>
  <c r="H13" i="7" l="1"/>
  <c r="H9" i="7"/>
  <c r="L7" i="7" l="1"/>
  <c r="G9" i="7" l="1"/>
  <c r="K8" i="7"/>
  <c r="L8" i="7" s="1"/>
  <c r="R13" i="7" l="1"/>
  <c r="R12" i="7"/>
  <c r="R11" i="7"/>
  <c r="R10" i="7"/>
  <c r="R9" i="7"/>
  <c r="R8" i="7"/>
  <c r="R7" i="7"/>
  <c r="R6" i="7"/>
</calcChain>
</file>

<file path=xl/sharedStrings.xml><?xml version="1.0" encoding="utf-8"?>
<sst xmlns="http://schemas.openxmlformats.org/spreadsheetml/2006/main" count="47" uniqueCount="43">
  <si>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</si>
  <si>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</si>
  <si>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</si>
  <si>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</si>
  <si>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</si>
  <si>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</si>
  <si>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</si>
  <si>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</si>
  <si>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</si>
  <si>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</si>
  <si>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</si>
  <si>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</si>
  <si>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</si>
  <si>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</si>
  <si>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</si>
  <si>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</si>
  <si>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</si>
  <si>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</si>
  <si>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</si>
  <si>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</si>
  <si>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</si>
  <si>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Утверждено программой на 2023 год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</si>
  <si>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</si>
  <si>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</si>
  <si>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</si>
  <si>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</si>
  <si>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</si>
  <si>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</si>
  <si>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</si>
  <si>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</si>
  <si>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</si>
  <si>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</si>
  <si>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</si>
  <si>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Количество приобретенной сельскохозяйственной техники и (или) оборудования</t>
  </si>
  <si>
    <t>голов</t>
  </si>
  <si>
    <t>Количество животных без владельцев на территории города Когалыма, подлежащих отлову</t>
  </si>
  <si>
    <t xml:space="preserve">Начальник УИДиРП </t>
  </si>
  <si>
    <t xml:space="preserve">        Феоктистов В.И.</t>
  </si>
  <si>
    <t>(подпись)</t>
  </si>
  <si>
    <t>Исполнитель: 
главный специалист ОПРиРП УИДиРП, 
Шамерзоева Т.Ф., тел.93756</t>
  </si>
  <si>
    <t>1. В реестр МСП включена Пустовалова Лилия Борисовна 
ОГРН: 323861700023118 (дата включения в реестр 10.06.2023 г.).
2.ИП Крысин А.Е. и ИП Хохлова О.Б. в настоящее время не осуществляют сельскохозяйственную деятельность.</t>
  </si>
  <si>
    <t>В связи с убытием 12.02.2023 г. Титлина В.Г. в зону СВО, производство яиц временно приостановлено.</t>
  </si>
  <si>
    <t>С ИП Скляр Л.П. заключены контракты на оказание услуг по обращению с животными без владельцев на территории города Когалыма:
- от 13.12.2022 №59 на сумму 360,00 тыс.руб.;
- от 27.12.2022 №0187300013722000227 на сумму 2005,30 тыс.руб.
На основании приказа КФ Администрации г.Когалыма от 25.04.2023 №40-О доведены плановые ассигнования в сумме 7,6 тыс.руб.
За июль отловлено 15 животных; внесена информация в АИС по 15 животным; содержание животных составило 2942 суток.
С начала года отловлено 103 животных; внесена информация в АИС по 103 животным; содержание животных составило 15 581 суток.
В соответствии с решением Думы г.Когалыма  от 20.06.2023 №273-ГД выделены дополнительные плановые ассигнования в сумме 2 226,7 тыс.руб.
С Абабий О.Н. заключен МК от 03.07.2023 №28/2023 на оказание услуг по подготовке животного к проведению ветеринарных мероприятий с послеоперационным уходом на территории города Когалыма на сумму 599,4 тыс.руб. Период оказания услуг по МК по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</si>
</sst>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[Red]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</cellStyleXfs>
  <cellXfs count="49">
    <xf numFmtId="0" fontId="0" fillId="0" borderId="0" xfId="0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8" xfId="0" applyFont="1" applyBorder="1"/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40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5.75" x14ac:dyDescent="0.25">
      <c r="A2" s="42" t="s">
        <v>0</v>
      </c>
      <c r="B2" s="43" t="s">
        <v>1</v>
      </c>
      <c r="C2" s="43" t="s">
        <v>2</v>
      </c>
      <c r="D2" s="43" t="s">
        <v>3</v>
      </c>
      <c r="E2" s="43" t="s">
        <v>21</v>
      </c>
      <c r="F2" s="46" t="s">
        <v>4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1"/>
    </row>
    <row r="3" spans="1:19" ht="119.25" customHeight="1" x14ac:dyDescent="0.25">
      <c r="A3" s="42"/>
      <c r="B3" s="44"/>
      <c r="C3" s="45"/>
      <c r="D3" s="45"/>
      <c r="E3" s="45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22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37" t="s">
        <v>24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1:19" ht="78.75" x14ac:dyDescent="0.25">
      <c r="A6" s="7" t="s">
        <v>18</v>
      </c>
      <c r="B6" s="8" t="s">
        <v>25</v>
      </c>
      <c r="C6" s="15" t="s">
        <v>19</v>
      </c>
      <c r="D6" s="15">
        <v>10</v>
      </c>
      <c r="E6" s="9">
        <v>10</v>
      </c>
      <c r="F6" s="19">
        <v>10</v>
      </c>
      <c r="G6" s="24">
        <v>13</v>
      </c>
      <c r="H6" s="15">
        <v>13</v>
      </c>
      <c r="I6" s="15">
        <v>14</v>
      </c>
      <c r="J6" s="15">
        <v>14</v>
      </c>
      <c r="K6" s="15">
        <v>13</v>
      </c>
      <c r="L6" s="33">
        <v>13</v>
      </c>
      <c r="M6" s="10"/>
      <c r="N6" s="15"/>
      <c r="O6" s="15"/>
      <c r="P6" s="15"/>
      <c r="Q6" s="15"/>
      <c r="R6" s="10">
        <f>145.7/E6*100</f>
        <v>1456.9999999999998</v>
      </c>
      <c r="S6" s="8" t="s">
        <v>40</v>
      </c>
    </row>
    <row r="7" spans="1:19" ht="63" x14ac:dyDescent="0.25">
      <c r="A7" s="7">
        <v>1</v>
      </c>
      <c r="B7" s="8" t="s">
        <v>26</v>
      </c>
      <c r="C7" s="15" t="s">
        <v>27</v>
      </c>
      <c r="D7" s="15">
        <v>155</v>
      </c>
      <c r="E7" s="9">
        <v>57</v>
      </c>
      <c r="F7" s="19">
        <v>3</v>
      </c>
      <c r="G7" s="24">
        <f>F7+5.56</f>
        <v>8.5599999999999987</v>
      </c>
      <c r="H7" s="15">
        <f>G7+9.06</f>
        <v>17.619999999999997</v>
      </c>
      <c r="I7" s="11">
        <f>H7+6</f>
        <v>23.619999999999997</v>
      </c>
      <c r="J7" s="11">
        <f>I7+6</f>
        <v>29.619999999999997</v>
      </c>
      <c r="K7" s="11">
        <f>J7+6.16</f>
        <v>35.78</v>
      </c>
      <c r="L7" s="11">
        <f>K7+3.78</f>
        <v>39.56</v>
      </c>
      <c r="M7" s="10"/>
      <c r="N7" s="15"/>
      <c r="O7" s="10"/>
      <c r="P7" s="10"/>
      <c r="Q7" s="15"/>
      <c r="R7" s="10">
        <f t="shared" ref="R7:R13" si="0">P7/E7*100</f>
        <v>0</v>
      </c>
      <c r="S7" s="8"/>
    </row>
    <row r="8" spans="1:19" ht="94.5" x14ac:dyDescent="0.25">
      <c r="A8" s="7">
        <v>2</v>
      </c>
      <c r="B8" s="8" t="s">
        <v>28</v>
      </c>
      <c r="C8" s="15" t="s">
        <v>27</v>
      </c>
      <c r="D8" s="11">
        <v>16.399999999999999</v>
      </c>
      <c r="E8" s="9">
        <v>16.600000000000001</v>
      </c>
      <c r="F8" s="19">
        <v>0.92400000000000004</v>
      </c>
      <c r="G8" s="24">
        <f>F8+0.458</f>
        <v>1.3820000000000001</v>
      </c>
      <c r="H8" s="15">
        <f>G8+0.42</f>
        <v>1.802</v>
      </c>
      <c r="I8" s="15">
        <f>H8+0.941</f>
        <v>2.7429999999999999</v>
      </c>
      <c r="J8" s="15">
        <f>I8+0.477</f>
        <v>3.2199999999999998</v>
      </c>
      <c r="K8" s="11">
        <f>J8</f>
        <v>3.2199999999999998</v>
      </c>
      <c r="L8" s="11">
        <f>K8</f>
        <v>3.2199999999999998</v>
      </c>
      <c r="M8" s="11"/>
      <c r="N8" s="11"/>
      <c r="O8" s="11"/>
      <c r="P8" s="11"/>
      <c r="Q8" s="11"/>
      <c r="R8" s="10">
        <f t="shared" si="0"/>
        <v>0</v>
      </c>
      <c r="S8" s="8"/>
    </row>
    <row r="9" spans="1:19" ht="47.25" x14ac:dyDescent="0.25">
      <c r="A9" s="7">
        <v>3</v>
      </c>
      <c r="B9" s="8" t="s">
        <v>29</v>
      </c>
      <c r="C9" s="15" t="s">
        <v>30</v>
      </c>
      <c r="D9" s="15">
        <v>184.3</v>
      </c>
      <c r="E9" s="14">
        <v>24</v>
      </c>
      <c r="F9" s="19">
        <v>2.7</v>
      </c>
      <c r="G9" s="25">
        <f>F9</f>
        <v>2.7</v>
      </c>
      <c r="H9" s="26">
        <f>G9</f>
        <v>2.7</v>
      </c>
      <c r="I9" s="27">
        <f>H9</f>
        <v>2.7</v>
      </c>
      <c r="J9" s="29">
        <f>I9</f>
        <v>2.7</v>
      </c>
      <c r="K9" s="30">
        <f>J9</f>
        <v>2.7</v>
      </c>
      <c r="L9" s="10">
        <f>K9</f>
        <v>2.7</v>
      </c>
      <c r="M9" s="17"/>
      <c r="N9" s="17"/>
      <c r="O9" s="17"/>
      <c r="P9" s="17"/>
      <c r="Q9" s="13"/>
      <c r="R9" s="16">
        <f t="shared" si="0"/>
        <v>0</v>
      </c>
      <c r="S9" s="8" t="s">
        <v>41</v>
      </c>
    </row>
    <row r="10" spans="1:19" ht="16.5" x14ac:dyDescent="0.25">
      <c r="A10" s="7">
        <v>4</v>
      </c>
      <c r="B10" s="8" t="s">
        <v>31</v>
      </c>
      <c r="C10" s="15" t="s">
        <v>27</v>
      </c>
      <c r="D10" s="15" t="s">
        <v>23</v>
      </c>
      <c r="E10" s="14">
        <v>10</v>
      </c>
      <c r="F10" s="18">
        <v>0</v>
      </c>
      <c r="G10" s="25">
        <v>0</v>
      </c>
      <c r="H10" s="26">
        <v>0</v>
      </c>
      <c r="I10" s="27">
        <v>0</v>
      </c>
      <c r="J10" s="29">
        <v>0</v>
      </c>
      <c r="K10" s="31">
        <v>0</v>
      </c>
      <c r="L10" s="32">
        <v>0</v>
      </c>
      <c r="M10" s="13"/>
      <c r="N10" s="13"/>
      <c r="O10" s="13"/>
      <c r="P10" s="13"/>
      <c r="Q10" s="17"/>
      <c r="R10" s="16">
        <f t="shared" si="0"/>
        <v>0</v>
      </c>
      <c r="S10" s="12"/>
    </row>
    <row r="11" spans="1:19" ht="31.5" x14ac:dyDescent="0.25">
      <c r="A11" s="7">
        <v>5</v>
      </c>
      <c r="B11" s="8" t="s">
        <v>32</v>
      </c>
      <c r="C11" s="15" t="s">
        <v>27</v>
      </c>
      <c r="D11" s="11">
        <v>1.0049999999999999</v>
      </c>
      <c r="E11" s="9">
        <v>5</v>
      </c>
      <c r="F11" s="18">
        <v>0</v>
      </c>
      <c r="G11" s="25">
        <v>0</v>
      </c>
      <c r="H11" s="15">
        <v>0</v>
      </c>
      <c r="I11" s="27">
        <v>0</v>
      </c>
      <c r="J11" s="15">
        <v>0</v>
      </c>
      <c r="K11" s="11">
        <v>0</v>
      </c>
      <c r="L11" s="11">
        <v>0</v>
      </c>
      <c r="M11" s="11"/>
      <c r="N11" s="11"/>
      <c r="O11" s="11"/>
      <c r="P11" s="11"/>
      <c r="Q11" s="11"/>
      <c r="R11" s="10">
        <f t="shared" si="0"/>
        <v>0</v>
      </c>
      <c r="S11" s="8"/>
    </row>
    <row r="12" spans="1:19" ht="47.25" x14ac:dyDescent="0.25">
      <c r="A12" s="7">
        <v>6</v>
      </c>
      <c r="B12" s="8" t="s">
        <v>33</v>
      </c>
      <c r="C12" s="15" t="s">
        <v>19</v>
      </c>
      <c r="D12" s="15">
        <v>1</v>
      </c>
      <c r="E12" s="14">
        <v>1</v>
      </c>
      <c r="F12" s="18">
        <v>0</v>
      </c>
      <c r="G12" s="25">
        <v>0</v>
      </c>
      <c r="H12" s="26">
        <v>0</v>
      </c>
      <c r="I12" s="27">
        <v>0</v>
      </c>
      <c r="J12" s="29">
        <v>0</v>
      </c>
      <c r="K12" s="31">
        <v>0</v>
      </c>
      <c r="L12" s="34">
        <v>0</v>
      </c>
      <c r="M12" s="17"/>
      <c r="N12" s="17"/>
      <c r="O12" s="17"/>
      <c r="P12" s="17"/>
      <c r="Q12" s="13"/>
      <c r="R12" s="16">
        <f t="shared" si="0"/>
        <v>0</v>
      </c>
      <c r="S12" s="12"/>
    </row>
    <row r="13" spans="1:19" ht="297" customHeight="1" x14ac:dyDescent="0.25">
      <c r="A13" s="7">
        <v>7</v>
      </c>
      <c r="B13" s="8" t="s">
        <v>35</v>
      </c>
      <c r="C13" s="15" t="s">
        <v>34</v>
      </c>
      <c r="D13" s="15">
        <v>211</v>
      </c>
      <c r="E13" s="14">
        <v>220</v>
      </c>
      <c r="F13" s="18">
        <v>2</v>
      </c>
      <c r="G13" s="25">
        <v>17</v>
      </c>
      <c r="H13" s="26">
        <f>G13+17</f>
        <v>34</v>
      </c>
      <c r="I13" s="28">
        <f>H13+24</f>
        <v>58</v>
      </c>
      <c r="J13" s="29">
        <f>I13+11</f>
        <v>69</v>
      </c>
      <c r="K13" s="31">
        <f>J13+19</f>
        <v>88</v>
      </c>
      <c r="L13" s="35">
        <f>K13+15</f>
        <v>103</v>
      </c>
      <c r="M13" s="13"/>
      <c r="N13" s="13"/>
      <c r="O13" s="13"/>
      <c r="P13" s="13"/>
      <c r="Q13" s="17"/>
      <c r="R13" s="16">
        <f t="shared" si="0"/>
        <v>0</v>
      </c>
      <c r="S13" s="36" t="s">
        <v>42</v>
      </c>
    </row>
    <row r="17" spans="2:6" ht="16.5" x14ac:dyDescent="0.25">
      <c r="B17" s="20" t="s">
        <v>36</v>
      </c>
      <c r="C17" s="23"/>
      <c r="D17" s="23"/>
      <c r="E17" s="20" t="s">
        <v>37</v>
      </c>
      <c r="F17" s="20"/>
    </row>
    <row r="18" spans="2:6" ht="16.5" x14ac:dyDescent="0.25">
      <c r="B18" s="20"/>
      <c r="C18" s="22" t="s">
        <v>38</v>
      </c>
      <c r="D18" s="20"/>
      <c r="E18" s="20"/>
      <c r="F18" s="20"/>
    </row>
    <row r="19" spans="2:6" ht="66" x14ac:dyDescent="0.25">
      <c r="B19" s="21" t="s">
        <v>39</v>
      </c>
      <c r="C19" s="20"/>
      <c r="D19" s="20"/>
      <c r="E19" s="20"/>
      <c r="F19" s="20"/>
    </row>
    <row r="20" spans="2:6" ht="16.5" x14ac:dyDescent="0.25">
      <c r="B20" s="20"/>
      <c r="C20" s="20"/>
      <c r="D20" s="20"/>
      <c r="E20" s="20"/>
      <c r="F20" s="20"/>
    </row>
  </sheetData>
  <customSheetViews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3"/>
    </customSheetView>
  </customSheetViews>
  <mergeCells count="8"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МП АПК</vt:lpstr>
      <vt:lpstr>'МП АПК'!_ftnref1</vt:lpstr>
      <vt:lpstr>'МП АПК'!_ftnref2</vt:lpstr>
      <vt:lpstr>'МП АПК'!_ftnref3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cp:lastPrinted>2023-07-03T04:23:03Z</cp:lastPrinted>
  <dcterms:created xsi:type="dcterms:W3CDTF">2006-09-16T00:00:00Z</dcterms:created>
  <dcterms:modified xsi:type="dcterms:W3CDTF">2023-09-22T06:26:41Z</dcterms:modified>
</cp:coreProperties>
</file>