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а 01.08.2022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6" i="1" l="1"/>
  <c r="AC106" i="1"/>
  <c r="AA106" i="1"/>
  <c r="Y106" i="1"/>
  <c r="W106" i="1"/>
  <c r="S106" i="1"/>
  <c r="Q106" i="1"/>
  <c r="O106" i="1"/>
  <c r="M106" i="1"/>
  <c r="K106" i="1"/>
  <c r="I106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AE104" i="1"/>
  <c r="AC104" i="1"/>
  <c r="AA104" i="1"/>
  <c r="Y104" i="1"/>
  <c r="W104" i="1"/>
  <c r="U104" i="1"/>
  <c r="S104" i="1"/>
  <c r="Q104" i="1"/>
  <c r="O104" i="1"/>
  <c r="M104" i="1"/>
  <c r="K104" i="1"/>
  <c r="K110" i="1" s="1"/>
  <c r="I104" i="1"/>
  <c r="AC103" i="1"/>
  <c r="Y103" i="1"/>
  <c r="U103" i="1"/>
  <c r="Q103" i="1"/>
  <c r="M103" i="1"/>
  <c r="I103" i="1"/>
  <c r="E103" i="1"/>
  <c r="AE102" i="1"/>
  <c r="AA102" i="1"/>
  <c r="W102" i="1"/>
  <c r="S102" i="1"/>
  <c r="O102" i="1"/>
  <c r="K102" i="1"/>
  <c r="Y100" i="1"/>
  <c r="Q100" i="1"/>
  <c r="I100" i="1"/>
  <c r="U99" i="1"/>
  <c r="T99" i="1"/>
  <c r="C99" i="1"/>
  <c r="B99" i="1"/>
  <c r="E98" i="1"/>
  <c r="C98" i="1"/>
  <c r="G98" i="1" s="1"/>
  <c r="B98" i="1"/>
  <c r="E97" i="1"/>
  <c r="C97" i="1"/>
  <c r="G97" i="1" s="1"/>
  <c r="B97" i="1"/>
  <c r="E96" i="1"/>
  <c r="C96" i="1"/>
  <c r="G96" i="1" s="1"/>
  <c r="B96" i="1"/>
  <c r="E95" i="1"/>
  <c r="C95" i="1"/>
  <c r="G95" i="1" s="1"/>
  <c r="B95" i="1"/>
  <c r="AE93" i="1"/>
  <c r="AD93" i="1"/>
  <c r="AC93" i="1"/>
  <c r="AB93" i="1"/>
  <c r="AA93" i="1"/>
  <c r="Z93" i="1"/>
  <c r="Y93" i="1"/>
  <c r="X93" i="1"/>
  <c r="W93" i="1"/>
  <c r="V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C93" i="1"/>
  <c r="B93" i="1"/>
  <c r="G92" i="1"/>
  <c r="E92" i="1"/>
  <c r="C92" i="1"/>
  <c r="B92" i="1"/>
  <c r="F91" i="1"/>
  <c r="E91" i="1"/>
  <c r="C91" i="1"/>
  <c r="B91" i="1"/>
  <c r="G90" i="1"/>
  <c r="E90" i="1"/>
  <c r="C90" i="1"/>
  <c r="B90" i="1"/>
  <c r="F89" i="1"/>
  <c r="E89" i="1"/>
  <c r="C89" i="1"/>
  <c r="C86" i="1" s="1"/>
  <c r="B89" i="1"/>
  <c r="G88" i="1"/>
  <c r="E88" i="1"/>
  <c r="C88" i="1"/>
  <c r="B88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D86" i="1"/>
  <c r="B86" i="1"/>
  <c r="C85" i="1"/>
  <c r="C84" i="1"/>
  <c r="C83" i="1"/>
  <c r="C82" i="1"/>
  <c r="C79" i="1" s="1"/>
  <c r="C81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/>
  <c r="F79" i="1" s="1"/>
  <c r="D79" i="1"/>
  <c r="B79" i="1"/>
  <c r="C78" i="1"/>
  <c r="C77" i="1"/>
  <c r="C76" i="1"/>
  <c r="C75" i="1"/>
  <c r="C74" i="1"/>
  <c r="C72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F72" i="1"/>
  <c r="E72" i="1"/>
  <c r="G72" i="1" s="1"/>
  <c r="D72" i="1"/>
  <c r="B72" i="1"/>
  <c r="AE71" i="1"/>
  <c r="AD71" i="1"/>
  <c r="AD106" i="1" s="1"/>
  <c r="AC71" i="1"/>
  <c r="AB71" i="1"/>
  <c r="AB106" i="1" s="1"/>
  <c r="AA71" i="1"/>
  <c r="Z71" i="1"/>
  <c r="Z106" i="1" s="1"/>
  <c r="Y71" i="1"/>
  <c r="X71" i="1"/>
  <c r="X106" i="1" s="1"/>
  <c r="W71" i="1"/>
  <c r="V71" i="1"/>
  <c r="V106" i="1" s="1"/>
  <c r="T71" i="1"/>
  <c r="T106" i="1" s="1"/>
  <c r="S71" i="1"/>
  <c r="R71" i="1"/>
  <c r="R106" i="1" s="1"/>
  <c r="Q71" i="1"/>
  <c r="P71" i="1"/>
  <c r="P106" i="1" s="1"/>
  <c r="O71" i="1"/>
  <c r="N71" i="1"/>
  <c r="N106" i="1" s="1"/>
  <c r="M71" i="1"/>
  <c r="L71" i="1"/>
  <c r="L106" i="1" s="1"/>
  <c r="K71" i="1"/>
  <c r="J71" i="1"/>
  <c r="J106" i="1" s="1"/>
  <c r="I71" i="1"/>
  <c r="H71" i="1"/>
  <c r="AE70" i="1"/>
  <c r="AD70" i="1"/>
  <c r="AD105" i="1" s="1"/>
  <c r="AC70" i="1"/>
  <c r="AB70" i="1"/>
  <c r="AB105" i="1" s="1"/>
  <c r="AA70" i="1"/>
  <c r="Z70" i="1"/>
  <c r="Z105" i="1" s="1"/>
  <c r="Y70" i="1"/>
  <c r="X70" i="1"/>
  <c r="X105" i="1" s="1"/>
  <c r="W70" i="1"/>
  <c r="V70" i="1"/>
  <c r="V105" i="1" s="1"/>
  <c r="U70" i="1"/>
  <c r="T70" i="1"/>
  <c r="T105" i="1" s="1"/>
  <c r="S70" i="1"/>
  <c r="R70" i="1"/>
  <c r="R105" i="1" s="1"/>
  <c r="Q70" i="1"/>
  <c r="P70" i="1"/>
  <c r="P105" i="1" s="1"/>
  <c r="O70" i="1"/>
  <c r="N70" i="1"/>
  <c r="N105" i="1" s="1"/>
  <c r="M70" i="1"/>
  <c r="L70" i="1"/>
  <c r="L105" i="1" s="1"/>
  <c r="K70" i="1"/>
  <c r="J70" i="1"/>
  <c r="J105" i="1" s="1"/>
  <c r="I70" i="1"/>
  <c r="H70" i="1"/>
  <c r="B70" i="1"/>
  <c r="B105" i="1" s="1"/>
  <c r="AE69" i="1"/>
  <c r="AD69" i="1"/>
  <c r="AD104" i="1" s="1"/>
  <c r="AC69" i="1"/>
  <c r="AB69" i="1"/>
  <c r="AB104" i="1" s="1"/>
  <c r="AA69" i="1"/>
  <c r="Z69" i="1"/>
  <c r="Z104" i="1" s="1"/>
  <c r="Y69" i="1"/>
  <c r="X69" i="1"/>
  <c r="X104" i="1" s="1"/>
  <c r="W69" i="1"/>
  <c r="V69" i="1"/>
  <c r="V104" i="1" s="1"/>
  <c r="U69" i="1"/>
  <c r="T69" i="1"/>
  <c r="T104" i="1" s="1"/>
  <c r="S69" i="1"/>
  <c r="R69" i="1"/>
  <c r="R104" i="1" s="1"/>
  <c r="Q69" i="1"/>
  <c r="P69" i="1"/>
  <c r="P104" i="1" s="1"/>
  <c r="O69" i="1"/>
  <c r="N69" i="1"/>
  <c r="N104" i="1" s="1"/>
  <c r="M69" i="1"/>
  <c r="L69" i="1"/>
  <c r="L104" i="1" s="1"/>
  <c r="K69" i="1"/>
  <c r="J69" i="1"/>
  <c r="J104" i="1" s="1"/>
  <c r="I69" i="1"/>
  <c r="H69" i="1"/>
  <c r="B69" i="1"/>
  <c r="B104" i="1" s="1"/>
  <c r="AE68" i="1"/>
  <c r="AE103" i="1" s="1"/>
  <c r="AD68" i="1"/>
  <c r="AD103" i="1" s="1"/>
  <c r="AC68" i="1"/>
  <c r="AB68" i="1"/>
  <c r="AB103" i="1" s="1"/>
  <c r="AA68" i="1"/>
  <c r="AA103" i="1" s="1"/>
  <c r="Z68" i="1"/>
  <c r="Z103" i="1" s="1"/>
  <c r="Y68" i="1"/>
  <c r="X68" i="1"/>
  <c r="X103" i="1" s="1"/>
  <c r="W68" i="1"/>
  <c r="W103" i="1" s="1"/>
  <c r="V68" i="1"/>
  <c r="V103" i="1" s="1"/>
  <c r="U68" i="1"/>
  <c r="T68" i="1"/>
  <c r="T103" i="1" s="1"/>
  <c r="S68" i="1"/>
  <c r="S103" i="1" s="1"/>
  <c r="R68" i="1"/>
  <c r="R103" i="1" s="1"/>
  <c r="Q68" i="1"/>
  <c r="P68" i="1"/>
  <c r="P103" i="1" s="1"/>
  <c r="O68" i="1"/>
  <c r="O103" i="1" s="1"/>
  <c r="N68" i="1"/>
  <c r="N103" i="1" s="1"/>
  <c r="M68" i="1"/>
  <c r="L68" i="1"/>
  <c r="L103" i="1" s="1"/>
  <c r="K68" i="1"/>
  <c r="K103" i="1" s="1"/>
  <c r="J68" i="1"/>
  <c r="J103" i="1" s="1"/>
  <c r="I68" i="1"/>
  <c r="H68" i="1"/>
  <c r="E68" i="1"/>
  <c r="B68" i="1"/>
  <c r="B103" i="1" s="1"/>
  <c r="AE67" i="1"/>
  <c r="AD67" i="1"/>
  <c r="AD102" i="1" s="1"/>
  <c r="AC67" i="1"/>
  <c r="AC102" i="1" s="1"/>
  <c r="AB67" i="1"/>
  <c r="AB102" i="1" s="1"/>
  <c r="AA67" i="1"/>
  <c r="Z67" i="1"/>
  <c r="Z102" i="1" s="1"/>
  <c r="Y67" i="1"/>
  <c r="Y102" i="1" s="1"/>
  <c r="X67" i="1"/>
  <c r="X102" i="1" s="1"/>
  <c r="W67" i="1"/>
  <c r="V67" i="1"/>
  <c r="V102" i="1" s="1"/>
  <c r="U67" i="1"/>
  <c r="U102" i="1" s="1"/>
  <c r="T67" i="1"/>
  <c r="T102" i="1" s="1"/>
  <c r="S67" i="1"/>
  <c r="R67" i="1"/>
  <c r="R102" i="1" s="1"/>
  <c r="Q67" i="1"/>
  <c r="Q102" i="1" s="1"/>
  <c r="P67" i="1"/>
  <c r="P102" i="1" s="1"/>
  <c r="O67" i="1"/>
  <c r="N67" i="1"/>
  <c r="N102" i="1" s="1"/>
  <c r="M67" i="1"/>
  <c r="M102" i="1" s="1"/>
  <c r="L67" i="1"/>
  <c r="L102" i="1" s="1"/>
  <c r="K67" i="1"/>
  <c r="J67" i="1"/>
  <c r="J102" i="1" s="1"/>
  <c r="I67" i="1"/>
  <c r="I102" i="1" s="1"/>
  <c r="H67" i="1"/>
  <c r="E67" i="1"/>
  <c r="E102" i="1" s="1"/>
  <c r="B67" i="1"/>
  <c r="B102" i="1" s="1"/>
  <c r="AE65" i="1"/>
  <c r="AD65" i="1"/>
  <c r="AC65" i="1"/>
  <c r="AB65" i="1"/>
  <c r="AA65" i="1"/>
  <c r="Z65" i="1"/>
  <c r="Y65" i="1"/>
  <c r="X65" i="1"/>
  <c r="W65" i="1"/>
  <c r="V65" i="1"/>
  <c r="S65" i="1"/>
  <c r="Q65" i="1"/>
  <c r="O65" i="1"/>
  <c r="M65" i="1"/>
  <c r="K65" i="1"/>
  <c r="I65" i="1"/>
  <c r="AD62" i="1"/>
  <c r="AD111" i="1" s="1"/>
  <c r="Z62" i="1"/>
  <c r="V62" i="1"/>
  <c r="V111" i="1" s="1"/>
  <c r="R62" i="1"/>
  <c r="N62" i="1"/>
  <c r="N111" i="1" s="1"/>
  <c r="J62" i="1"/>
  <c r="C61" i="1"/>
  <c r="AE60" i="1"/>
  <c r="AC60" i="1"/>
  <c r="AA60" i="1"/>
  <c r="Y60" i="1"/>
  <c r="W60" i="1"/>
  <c r="U60" i="1"/>
  <c r="S60" i="1"/>
  <c r="Q60" i="1"/>
  <c r="O60" i="1"/>
  <c r="M60" i="1"/>
  <c r="K60" i="1"/>
  <c r="I60" i="1"/>
  <c r="E60" i="1"/>
  <c r="C60" i="1"/>
  <c r="AE59" i="1"/>
  <c r="AE57" i="1" s="1"/>
  <c r="AC59" i="1"/>
  <c r="AA59" i="1"/>
  <c r="AA57" i="1" s="1"/>
  <c r="Y59" i="1"/>
  <c r="W59" i="1"/>
  <c r="W57" i="1" s="1"/>
  <c r="U59" i="1"/>
  <c r="S59" i="1"/>
  <c r="S57" i="1" s="1"/>
  <c r="Q59" i="1"/>
  <c r="O59" i="1"/>
  <c r="O57" i="1" s="1"/>
  <c r="M59" i="1"/>
  <c r="K59" i="1"/>
  <c r="K57" i="1" s="1"/>
  <c r="I59" i="1"/>
  <c r="E59" i="1"/>
  <c r="C59" i="1"/>
  <c r="AC57" i="1"/>
  <c r="Y57" i="1"/>
  <c r="U57" i="1"/>
  <c r="Q57" i="1"/>
  <c r="M57" i="1"/>
  <c r="I57" i="1"/>
  <c r="E56" i="1"/>
  <c r="C56" i="1"/>
  <c r="B56" i="1"/>
  <c r="E55" i="1"/>
  <c r="C55" i="1"/>
  <c r="C41" i="1" s="1"/>
  <c r="C62" i="1" s="1"/>
  <c r="B55" i="1"/>
  <c r="G54" i="1"/>
  <c r="E54" i="1"/>
  <c r="C54" i="1"/>
  <c r="B54" i="1"/>
  <c r="E53" i="1"/>
  <c r="G53" i="1" s="1"/>
  <c r="D53" i="1"/>
  <c r="C53" i="1"/>
  <c r="B53" i="1"/>
  <c r="F53" i="1" s="1"/>
  <c r="E52" i="1"/>
  <c r="G52" i="1" s="1"/>
  <c r="D52" i="1"/>
  <c r="C52" i="1"/>
  <c r="B52" i="1"/>
  <c r="F52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B50" i="1"/>
  <c r="E49" i="1"/>
  <c r="G49" i="1" s="1"/>
  <c r="D49" i="1"/>
  <c r="C49" i="1"/>
  <c r="B49" i="1"/>
  <c r="F49" i="1" s="1"/>
  <c r="E48" i="1"/>
  <c r="G48" i="1" s="1"/>
  <c r="D48" i="1"/>
  <c r="C48" i="1"/>
  <c r="B48" i="1"/>
  <c r="F48" i="1" s="1"/>
  <c r="E47" i="1"/>
  <c r="G47" i="1" s="1"/>
  <c r="D47" i="1"/>
  <c r="C47" i="1"/>
  <c r="B47" i="1"/>
  <c r="F47" i="1" s="1"/>
  <c r="E46" i="1"/>
  <c r="G46" i="1" s="1"/>
  <c r="D46" i="1"/>
  <c r="D39" i="1" s="1"/>
  <c r="C46" i="1"/>
  <c r="B46" i="1"/>
  <c r="F46" i="1" s="1"/>
  <c r="E45" i="1"/>
  <c r="G45" i="1" s="1"/>
  <c r="D45" i="1"/>
  <c r="C45" i="1"/>
  <c r="B45" i="1"/>
  <c r="F45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E43" i="1"/>
  <c r="G43" i="1" s="1"/>
  <c r="D43" i="1"/>
  <c r="C43" i="1"/>
  <c r="B43" i="1"/>
  <c r="F43" i="1" s="1"/>
  <c r="AE42" i="1"/>
  <c r="AE63" i="1" s="1"/>
  <c r="AD42" i="1"/>
  <c r="AD63" i="1" s="1"/>
  <c r="AC42" i="1"/>
  <c r="AC63" i="1" s="1"/>
  <c r="AB42" i="1"/>
  <c r="AB63" i="1" s="1"/>
  <c r="AA42" i="1"/>
  <c r="AA63" i="1" s="1"/>
  <c r="Z42" i="1"/>
  <c r="Z63" i="1" s="1"/>
  <c r="Y42" i="1"/>
  <c r="Y63" i="1" s="1"/>
  <c r="X42" i="1"/>
  <c r="X63" i="1" s="1"/>
  <c r="W42" i="1"/>
  <c r="W63" i="1" s="1"/>
  <c r="V42" i="1"/>
  <c r="V63" i="1" s="1"/>
  <c r="U42" i="1"/>
  <c r="U63" i="1" s="1"/>
  <c r="T42" i="1"/>
  <c r="T63" i="1" s="1"/>
  <c r="S42" i="1"/>
  <c r="S63" i="1" s="1"/>
  <c r="R42" i="1"/>
  <c r="R63" i="1" s="1"/>
  <c r="Q42" i="1"/>
  <c r="Q63" i="1" s="1"/>
  <c r="P42" i="1"/>
  <c r="P63" i="1" s="1"/>
  <c r="O42" i="1"/>
  <c r="O63" i="1" s="1"/>
  <c r="N42" i="1"/>
  <c r="N63" i="1" s="1"/>
  <c r="M42" i="1"/>
  <c r="M63" i="1" s="1"/>
  <c r="L42" i="1"/>
  <c r="L63" i="1" s="1"/>
  <c r="K42" i="1"/>
  <c r="K63" i="1" s="1"/>
  <c r="J42" i="1"/>
  <c r="J63" i="1" s="1"/>
  <c r="I42" i="1"/>
  <c r="I63" i="1" s="1"/>
  <c r="H42" i="1"/>
  <c r="B42" i="1" s="1"/>
  <c r="AE41" i="1"/>
  <c r="AE62" i="1" s="1"/>
  <c r="AD41" i="1"/>
  <c r="AC41" i="1"/>
  <c r="AC62" i="1" s="1"/>
  <c r="AB41" i="1"/>
  <c r="AB62" i="1" s="1"/>
  <c r="AA41" i="1"/>
  <c r="AA62" i="1" s="1"/>
  <c r="Z41" i="1"/>
  <c r="Y41" i="1"/>
  <c r="Y62" i="1" s="1"/>
  <c r="X41" i="1"/>
  <c r="X62" i="1" s="1"/>
  <c r="W41" i="1"/>
  <c r="W62" i="1" s="1"/>
  <c r="V41" i="1"/>
  <c r="U41" i="1"/>
  <c r="U62" i="1" s="1"/>
  <c r="T41" i="1"/>
  <c r="T62" i="1" s="1"/>
  <c r="S41" i="1"/>
  <c r="S62" i="1" s="1"/>
  <c r="R41" i="1"/>
  <c r="Q41" i="1"/>
  <c r="Q62" i="1" s="1"/>
  <c r="P41" i="1"/>
  <c r="P62" i="1" s="1"/>
  <c r="O41" i="1"/>
  <c r="O62" i="1" s="1"/>
  <c r="N41" i="1"/>
  <c r="M41" i="1"/>
  <c r="M62" i="1" s="1"/>
  <c r="L41" i="1"/>
  <c r="L62" i="1" s="1"/>
  <c r="K41" i="1"/>
  <c r="K62" i="1" s="1"/>
  <c r="J41" i="1"/>
  <c r="I41" i="1"/>
  <c r="I62" i="1" s="1"/>
  <c r="H41" i="1"/>
  <c r="H62" i="1" s="1"/>
  <c r="B62" i="1" s="1"/>
  <c r="B41" i="1"/>
  <c r="AE40" i="1"/>
  <c r="AE61" i="1" s="1"/>
  <c r="AD40" i="1"/>
  <c r="AD61" i="1" s="1"/>
  <c r="AC40" i="1"/>
  <c r="AC61" i="1" s="1"/>
  <c r="AB40" i="1"/>
  <c r="AB61" i="1" s="1"/>
  <c r="AA40" i="1"/>
  <c r="AA61" i="1" s="1"/>
  <c r="Z40" i="1"/>
  <c r="Z61" i="1" s="1"/>
  <c r="Y40" i="1"/>
  <c r="Y61" i="1" s="1"/>
  <c r="X40" i="1"/>
  <c r="X61" i="1" s="1"/>
  <c r="W40" i="1"/>
  <c r="W61" i="1" s="1"/>
  <c r="V40" i="1"/>
  <c r="V61" i="1" s="1"/>
  <c r="U40" i="1"/>
  <c r="U61" i="1" s="1"/>
  <c r="T40" i="1"/>
  <c r="T61" i="1" s="1"/>
  <c r="S40" i="1"/>
  <c r="S61" i="1" s="1"/>
  <c r="R40" i="1"/>
  <c r="R61" i="1" s="1"/>
  <c r="Q40" i="1"/>
  <c r="Q61" i="1" s="1"/>
  <c r="P40" i="1"/>
  <c r="P61" i="1" s="1"/>
  <c r="O40" i="1"/>
  <c r="O61" i="1" s="1"/>
  <c r="N40" i="1"/>
  <c r="N61" i="1" s="1"/>
  <c r="M40" i="1"/>
  <c r="M61" i="1" s="1"/>
  <c r="L40" i="1"/>
  <c r="L61" i="1" s="1"/>
  <c r="K40" i="1"/>
  <c r="K61" i="1" s="1"/>
  <c r="J40" i="1"/>
  <c r="J61" i="1" s="1"/>
  <c r="I40" i="1"/>
  <c r="I61" i="1" s="1"/>
  <c r="H40" i="1"/>
  <c r="H61" i="1" s="1"/>
  <c r="B61" i="1" s="1"/>
  <c r="D40" i="1"/>
  <c r="C40" i="1"/>
  <c r="B40" i="1"/>
  <c r="AE39" i="1"/>
  <c r="AD39" i="1"/>
  <c r="AD60" i="1" s="1"/>
  <c r="AC39" i="1"/>
  <c r="AB39" i="1"/>
  <c r="AB60" i="1" s="1"/>
  <c r="AA39" i="1"/>
  <c r="Z39" i="1"/>
  <c r="Z60" i="1" s="1"/>
  <c r="Y39" i="1"/>
  <c r="X39" i="1"/>
  <c r="X60" i="1" s="1"/>
  <c r="W39" i="1"/>
  <c r="V39" i="1"/>
  <c r="V60" i="1" s="1"/>
  <c r="U39" i="1"/>
  <c r="T39" i="1"/>
  <c r="T60" i="1" s="1"/>
  <c r="S39" i="1"/>
  <c r="R39" i="1"/>
  <c r="R60" i="1" s="1"/>
  <c r="Q39" i="1"/>
  <c r="P39" i="1"/>
  <c r="P60" i="1" s="1"/>
  <c r="O39" i="1"/>
  <c r="N39" i="1"/>
  <c r="N60" i="1" s="1"/>
  <c r="M39" i="1"/>
  <c r="L39" i="1"/>
  <c r="L60" i="1" s="1"/>
  <c r="K39" i="1"/>
  <c r="J39" i="1"/>
  <c r="J60" i="1" s="1"/>
  <c r="I39" i="1"/>
  <c r="H39" i="1"/>
  <c r="H60" i="1" s="1"/>
  <c r="B60" i="1" s="1"/>
  <c r="E39" i="1"/>
  <c r="G39" i="1" s="1"/>
  <c r="C39" i="1"/>
  <c r="AE38" i="1"/>
  <c r="AD38" i="1"/>
  <c r="AD59" i="1" s="1"/>
  <c r="AC38" i="1"/>
  <c r="AB38" i="1"/>
  <c r="AB59" i="1" s="1"/>
  <c r="AA38" i="1"/>
  <c r="Z38" i="1"/>
  <c r="Z59" i="1" s="1"/>
  <c r="Y38" i="1"/>
  <c r="X38" i="1"/>
  <c r="X59" i="1" s="1"/>
  <c r="W38" i="1"/>
  <c r="V38" i="1"/>
  <c r="V59" i="1" s="1"/>
  <c r="U38" i="1"/>
  <c r="T38" i="1"/>
  <c r="T59" i="1" s="1"/>
  <c r="S38" i="1"/>
  <c r="R38" i="1"/>
  <c r="R59" i="1" s="1"/>
  <c r="Q38" i="1"/>
  <c r="P38" i="1"/>
  <c r="P59" i="1" s="1"/>
  <c r="O38" i="1"/>
  <c r="N38" i="1"/>
  <c r="N59" i="1" s="1"/>
  <c r="M38" i="1"/>
  <c r="L38" i="1"/>
  <c r="L59" i="1" s="1"/>
  <c r="K38" i="1"/>
  <c r="J38" i="1"/>
  <c r="J59" i="1" s="1"/>
  <c r="I38" i="1"/>
  <c r="H38" i="1"/>
  <c r="H59" i="1" s="1"/>
  <c r="E38" i="1"/>
  <c r="G38" i="1" s="1"/>
  <c r="D38" i="1"/>
  <c r="D59" i="1" s="1"/>
  <c r="C38" i="1"/>
  <c r="B38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3" i="1"/>
  <c r="G33" i="1" s="1"/>
  <c r="C33" i="1"/>
  <c r="B33" i="1"/>
  <c r="F33" i="1" s="1"/>
  <c r="E31" i="1"/>
  <c r="G31" i="1" s="1"/>
  <c r="C31" i="1"/>
  <c r="B31" i="1"/>
  <c r="F31" i="1" s="1"/>
  <c r="E30" i="1"/>
  <c r="G30" i="1" s="1"/>
  <c r="C30" i="1"/>
  <c r="B30" i="1"/>
  <c r="F30" i="1" s="1"/>
  <c r="F27" i="1"/>
  <c r="E27" i="1"/>
  <c r="C27" i="1"/>
  <c r="C13" i="1" s="1"/>
  <c r="B27" i="1"/>
  <c r="G26" i="1"/>
  <c r="E26" i="1"/>
  <c r="C26" i="1"/>
  <c r="B26" i="1"/>
  <c r="F25" i="1"/>
  <c r="E25" i="1"/>
  <c r="C25" i="1"/>
  <c r="C11" i="1" s="1"/>
  <c r="B25" i="1"/>
  <c r="G24" i="1"/>
  <c r="E24" i="1"/>
  <c r="C24" i="1"/>
  <c r="B24" i="1"/>
  <c r="B21" i="1" s="1"/>
  <c r="F23" i="1"/>
  <c r="E23" i="1"/>
  <c r="C23" i="1"/>
  <c r="C9" i="1" s="1"/>
  <c r="B23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E21" i="1"/>
  <c r="F21" i="1" s="1"/>
  <c r="D21" i="1"/>
  <c r="G20" i="1"/>
  <c r="E20" i="1"/>
  <c r="C20" i="1"/>
  <c r="B20" i="1"/>
  <c r="F19" i="1"/>
  <c r="E19" i="1"/>
  <c r="C19" i="1"/>
  <c r="C12" i="1" s="1"/>
  <c r="B19" i="1"/>
  <c r="G18" i="1"/>
  <c r="E18" i="1"/>
  <c r="C18" i="1"/>
  <c r="B18" i="1"/>
  <c r="F17" i="1"/>
  <c r="E17" i="1"/>
  <c r="C17" i="1"/>
  <c r="B17" i="1"/>
  <c r="G16" i="1"/>
  <c r="E16" i="1"/>
  <c r="C16" i="1"/>
  <c r="B16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/>
  <c r="B14" i="1"/>
  <c r="AE13" i="1"/>
  <c r="AE34" i="1" s="1"/>
  <c r="AD13" i="1"/>
  <c r="AD34" i="1" s="1"/>
  <c r="AC13" i="1"/>
  <c r="AC34" i="1" s="1"/>
  <c r="AB13" i="1"/>
  <c r="AB34" i="1" s="1"/>
  <c r="AA13" i="1"/>
  <c r="AA34" i="1" s="1"/>
  <c r="Z13" i="1"/>
  <c r="Z34" i="1" s="1"/>
  <c r="Y13" i="1"/>
  <c r="Y34" i="1" s="1"/>
  <c r="X13" i="1"/>
  <c r="X34" i="1" s="1"/>
  <c r="W13" i="1"/>
  <c r="W34" i="1" s="1"/>
  <c r="V13" i="1"/>
  <c r="V34" i="1" s="1"/>
  <c r="U13" i="1"/>
  <c r="U34" i="1" s="1"/>
  <c r="T13" i="1"/>
  <c r="T34" i="1" s="1"/>
  <c r="S13" i="1"/>
  <c r="S34" i="1" s="1"/>
  <c r="R13" i="1"/>
  <c r="R34" i="1" s="1"/>
  <c r="Q13" i="1"/>
  <c r="Q34" i="1" s="1"/>
  <c r="P13" i="1"/>
  <c r="P34" i="1" s="1"/>
  <c r="O13" i="1"/>
  <c r="O34" i="1" s="1"/>
  <c r="N13" i="1"/>
  <c r="N34" i="1" s="1"/>
  <c r="M13" i="1"/>
  <c r="M34" i="1" s="1"/>
  <c r="L13" i="1"/>
  <c r="L34" i="1" s="1"/>
  <c r="K13" i="1"/>
  <c r="K34" i="1" s="1"/>
  <c r="J13" i="1"/>
  <c r="J34" i="1" s="1"/>
  <c r="I13" i="1"/>
  <c r="I34" i="1" s="1"/>
  <c r="E34" i="1" s="1"/>
  <c r="H13" i="1"/>
  <c r="H34" i="1" s="1"/>
  <c r="D13" i="1"/>
  <c r="D34" i="1" s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D12" i="1"/>
  <c r="D33" i="1" s="1"/>
  <c r="B12" i="1"/>
  <c r="AE11" i="1"/>
  <c r="AE32" i="1" s="1"/>
  <c r="AE28" i="1" s="1"/>
  <c r="AD11" i="1"/>
  <c r="AD7" i="1" s="1"/>
  <c r="AC11" i="1"/>
  <c r="AC32" i="1" s="1"/>
  <c r="AC28" i="1" s="1"/>
  <c r="AB11" i="1"/>
  <c r="AB32" i="1" s="1"/>
  <c r="AB28" i="1" s="1"/>
  <c r="AA11" i="1"/>
  <c r="AA32" i="1" s="1"/>
  <c r="AA28" i="1" s="1"/>
  <c r="Z11" i="1"/>
  <c r="Z7" i="1" s="1"/>
  <c r="Y11" i="1"/>
  <c r="Y32" i="1" s="1"/>
  <c r="Y28" i="1" s="1"/>
  <c r="X11" i="1"/>
  <c r="X32" i="1" s="1"/>
  <c r="X28" i="1" s="1"/>
  <c r="W11" i="1"/>
  <c r="W32" i="1" s="1"/>
  <c r="W28" i="1" s="1"/>
  <c r="V11" i="1"/>
  <c r="V7" i="1" s="1"/>
  <c r="U11" i="1"/>
  <c r="U32" i="1" s="1"/>
  <c r="U28" i="1" s="1"/>
  <c r="T11" i="1"/>
  <c r="T32" i="1" s="1"/>
  <c r="T28" i="1" s="1"/>
  <c r="S11" i="1"/>
  <c r="S32" i="1" s="1"/>
  <c r="S28" i="1" s="1"/>
  <c r="R11" i="1"/>
  <c r="R7" i="1" s="1"/>
  <c r="Q11" i="1"/>
  <c r="Q32" i="1" s="1"/>
  <c r="Q28" i="1" s="1"/>
  <c r="P11" i="1"/>
  <c r="P32" i="1" s="1"/>
  <c r="P28" i="1" s="1"/>
  <c r="O11" i="1"/>
  <c r="O32" i="1" s="1"/>
  <c r="O28" i="1" s="1"/>
  <c r="N11" i="1"/>
  <c r="N7" i="1" s="1"/>
  <c r="M11" i="1"/>
  <c r="M32" i="1" s="1"/>
  <c r="M28" i="1" s="1"/>
  <c r="L11" i="1"/>
  <c r="L32" i="1" s="1"/>
  <c r="L28" i="1" s="1"/>
  <c r="K11" i="1"/>
  <c r="K32" i="1" s="1"/>
  <c r="K28" i="1" s="1"/>
  <c r="J11" i="1"/>
  <c r="J7" i="1" s="1"/>
  <c r="I11" i="1"/>
  <c r="I32" i="1" s="1"/>
  <c r="H11" i="1"/>
  <c r="H32" i="1" s="1"/>
  <c r="D11" i="1"/>
  <c r="D32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D10" i="1"/>
  <c r="D31" i="1" s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B9" i="1" s="1"/>
  <c r="D9" i="1"/>
  <c r="D30" i="1" s="1"/>
  <c r="AE7" i="1"/>
  <c r="AC7" i="1"/>
  <c r="AA7" i="1"/>
  <c r="Y7" i="1"/>
  <c r="W7" i="1"/>
  <c r="U7" i="1"/>
  <c r="S7" i="1"/>
  <c r="Q7" i="1"/>
  <c r="O7" i="1"/>
  <c r="M7" i="1"/>
  <c r="K7" i="1"/>
  <c r="I7" i="1"/>
  <c r="D28" i="1" l="1"/>
  <c r="H28" i="1"/>
  <c r="C34" i="1"/>
  <c r="B34" i="1"/>
  <c r="F34" i="1" s="1"/>
  <c r="X112" i="1"/>
  <c r="D60" i="1"/>
  <c r="D36" i="1"/>
  <c r="C14" i="1"/>
  <c r="C10" i="1"/>
  <c r="C7" i="1" s="1"/>
  <c r="J32" i="1"/>
  <c r="J28" i="1" s="1"/>
  <c r="N32" i="1"/>
  <c r="N28" i="1" s="1"/>
  <c r="R32" i="1"/>
  <c r="R28" i="1" s="1"/>
  <c r="V32" i="1"/>
  <c r="V28" i="1" s="1"/>
  <c r="Z32" i="1"/>
  <c r="Z28" i="1" s="1"/>
  <c r="AD32" i="1"/>
  <c r="AD28" i="1" s="1"/>
  <c r="F38" i="1"/>
  <c r="G55" i="1"/>
  <c r="C50" i="1"/>
  <c r="C42" i="1"/>
  <c r="G56" i="1"/>
  <c r="G59" i="1"/>
  <c r="F60" i="1"/>
  <c r="H63" i="1"/>
  <c r="B63" i="1" s="1"/>
  <c r="E108" i="1"/>
  <c r="F102" i="1"/>
  <c r="H102" i="1"/>
  <c r="C67" i="1"/>
  <c r="J108" i="1"/>
  <c r="J100" i="1"/>
  <c r="L100" i="1"/>
  <c r="L108" i="1"/>
  <c r="N108" i="1"/>
  <c r="N100" i="1"/>
  <c r="P100" i="1"/>
  <c r="P108" i="1"/>
  <c r="R108" i="1"/>
  <c r="R100" i="1"/>
  <c r="T100" i="1"/>
  <c r="T108" i="1"/>
  <c r="V108" i="1"/>
  <c r="V100" i="1"/>
  <c r="X100" i="1"/>
  <c r="X108" i="1"/>
  <c r="Z108" i="1"/>
  <c r="Z100" i="1"/>
  <c r="AB100" i="1"/>
  <c r="AB108" i="1"/>
  <c r="AD108" i="1"/>
  <c r="AD100" i="1"/>
  <c r="B109" i="1"/>
  <c r="H103" i="1"/>
  <c r="H109" i="1" s="1"/>
  <c r="C68" i="1"/>
  <c r="C103" i="1" s="1"/>
  <c r="C109" i="1" s="1"/>
  <c r="J109" i="1"/>
  <c r="L109" i="1"/>
  <c r="N109" i="1"/>
  <c r="P109" i="1"/>
  <c r="R109" i="1"/>
  <c r="T109" i="1"/>
  <c r="V109" i="1"/>
  <c r="X109" i="1"/>
  <c r="Z109" i="1"/>
  <c r="AB109" i="1"/>
  <c r="AD109" i="1"/>
  <c r="H104" i="1"/>
  <c r="H110" i="1" s="1"/>
  <c r="C69" i="1"/>
  <c r="C104" i="1" s="1"/>
  <c r="J110" i="1"/>
  <c r="L110" i="1"/>
  <c r="N110" i="1"/>
  <c r="P110" i="1"/>
  <c r="R110" i="1"/>
  <c r="T110" i="1"/>
  <c r="V110" i="1"/>
  <c r="X110" i="1"/>
  <c r="Z110" i="1"/>
  <c r="AB110" i="1"/>
  <c r="AD110" i="1"/>
  <c r="B111" i="1"/>
  <c r="J111" i="1"/>
  <c r="R111" i="1"/>
  <c r="Z111" i="1"/>
  <c r="AB112" i="1"/>
  <c r="U71" i="1"/>
  <c r="E99" i="1"/>
  <c r="K108" i="1"/>
  <c r="K100" i="1"/>
  <c r="S108" i="1"/>
  <c r="S100" i="1"/>
  <c r="AA108" i="1"/>
  <c r="AA100" i="1"/>
  <c r="E109" i="1"/>
  <c r="F103" i="1"/>
  <c r="G103" i="1"/>
  <c r="M109" i="1"/>
  <c r="U109" i="1"/>
  <c r="AC109" i="1"/>
  <c r="D7" i="1"/>
  <c r="H7" i="1"/>
  <c r="L7" i="1"/>
  <c r="P7" i="1"/>
  <c r="T7" i="1"/>
  <c r="X7" i="1"/>
  <c r="AB7" i="1"/>
  <c r="B11" i="1"/>
  <c r="B7" i="1" s="1"/>
  <c r="E32" i="1"/>
  <c r="I28" i="1"/>
  <c r="G34" i="1"/>
  <c r="F16" i="1"/>
  <c r="E14" i="1"/>
  <c r="E9" i="1"/>
  <c r="G17" i="1"/>
  <c r="F18" i="1"/>
  <c r="E11" i="1"/>
  <c r="G19" i="1"/>
  <c r="F20" i="1"/>
  <c r="E13" i="1"/>
  <c r="C21" i="1"/>
  <c r="G21" i="1" s="1"/>
  <c r="G23" i="1"/>
  <c r="F24" i="1"/>
  <c r="E10" i="1"/>
  <c r="G25" i="1"/>
  <c r="F26" i="1"/>
  <c r="E12" i="1"/>
  <c r="G27" i="1"/>
  <c r="B59" i="1"/>
  <c r="B57" i="1" s="1"/>
  <c r="H57" i="1"/>
  <c r="J57" i="1"/>
  <c r="L57" i="1"/>
  <c r="N57" i="1"/>
  <c r="P57" i="1"/>
  <c r="R57" i="1"/>
  <c r="T57" i="1"/>
  <c r="V57" i="1"/>
  <c r="X57" i="1"/>
  <c r="Z57" i="1"/>
  <c r="AB57" i="1"/>
  <c r="AD57" i="1"/>
  <c r="B39" i="1"/>
  <c r="F39" i="1" s="1"/>
  <c r="F54" i="1"/>
  <c r="E50" i="1"/>
  <c r="E40" i="1"/>
  <c r="F55" i="1"/>
  <c r="D55" i="1"/>
  <c r="D41" i="1" s="1"/>
  <c r="D62" i="1" s="1"/>
  <c r="E41" i="1"/>
  <c r="F56" i="1"/>
  <c r="D56" i="1"/>
  <c r="D42" i="1" s="1"/>
  <c r="D63" i="1" s="1"/>
  <c r="E42" i="1"/>
  <c r="G60" i="1"/>
  <c r="H65" i="1"/>
  <c r="J65" i="1"/>
  <c r="L65" i="1"/>
  <c r="N65" i="1"/>
  <c r="P65" i="1"/>
  <c r="R65" i="1"/>
  <c r="T65" i="1"/>
  <c r="F67" i="1"/>
  <c r="I108" i="1"/>
  <c r="M108" i="1"/>
  <c r="Q108" i="1"/>
  <c r="U108" i="1"/>
  <c r="Y108" i="1"/>
  <c r="AC108" i="1"/>
  <c r="F68" i="1"/>
  <c r="K109" i="1"/>
  <c r="K107" i="1" s="1"/>
  <c r="O109" i="1"/>
  <c r="S109" i="1"/>
  <c r="S107" i="1" s="1"/>
  <c r="W109" i="1"/>
  <c r="AA109" i="1"/>
  <c r="AA107" i="1" s="1"/>
  <c r="AE109" i="1"/>
  <c r="H106" i="1"/>
  <c r="H112" i="1" s="1"/>
  <c r="C71" i="1"/>
  <c r="C106" i="1" s="1"/>
  <c r="B71" i="1"/>
  <c r="J112" i="1"/>
  <c r="L112" i="1"/>
  <c r="N112" i="1"/>
  <c r="P112" i="1"/>
  <c r="R112" i="1"/>
  <c r="T112" i="1"/>
  <c r="U93" i="1"/>
  <c r="M100" i="1"/>
  <c r="AC100" i="1"/>
  <c r="O108" i="1"/>
  <c r="O100" i="1"/>
  <c r="W108" i="1"/>
  <c r="W100" i="1"/>
  <c r="AE108" i="1"/>
  <c r="AE100" i="1"/>
  <c r="I109" i="1"/>
  <c r="Q109" i="1"/>
  <c r="Q107" i="1" s="1"/>
  <c r="Y109" i="1"/>
  <c r="O110" i="1"/>
  <c r="S110" i="1"/>
  <c r="W110" i="1"/>
  <c r="AA110" i="1"/>
  <c r="AE110" i="1"/>
  <c r="I111" i="1"/>
  <c r="M111" i="1"/>
  <c r="Q111" i="1"/>
  <c r="U111" i="1"/>
  <c r="Y111" i="1"/>
  <c r="AC111" i="1"/>
  <c r="K112" i="1"/>
  <c r="O112" i="1"/>
  <c r="S112" i="1"/>
  <c r="W112" i="1"/>
  <c r="AA112" i="1"/>
  <c r="AE112" i="1"/>
  <c r="G67" i="1"/>
  <c r="H105" i="1"/>
  <c r="H111" i="1" s="1"/>
  <c r="C70" i="1"/>
  <c r="C105" i="1" s="1"/>
  <c r="C111" i="1" s="1"/>
  <c r="L111" i="1"/>
  <c r="P111" i="1"/>
  <c r="T111" i="1"/>
  <c r="X111" i="1"/>
  <c r="AB111" i="1"/>
  <c r="V112" i="1"/>
  <c r="Z112" i="1"/>
  <c r="AD112" i="1"/>
  <c r="F88" i="1"/>
  <c r="G89" i="1"/>
  <c r="F90" i="1"/>
  <c r="E86" i="1"/>
  <c r="E69" i="1"/>
  <c r="G91" i="1"/>
  <c r="F92" i="1"/>
  <c r="E71" i="1"/>
  <c r="F95" i="1"/>
  <c r="D95" i="1"/>
  <c r="D67" i="1" s="1"/>
  <c r="F96" i="1"/>
  <c r="D96" i="1"/>
  <c r="F97" i="1"/>
  <c r="D97" i="1"/>
  <c r="D69" i="1" s="1"/>
  <c r="D104" i="1" s="1"/>
  <c r="D110" i="1" s="1"/>
  <c r="F98" i="1"/>
  <c r="D98" i="1"/>
  <c r="D70" i="1" s="1"/>
  <c r="D105" i="1" s="1"/>
  <c r="E70" i="1"/>
  <c r="I110" i="1"/>
  <c r="M110" i="1"/>
  <c r="Q110" i="1"/>
  <c r="U110" i="1"/>
  <c r="Y110" i="1"/>
  <c r="AC110" i="1"/>
  <c r="K111" i="1"/>
  <c r="O111" i="1"/>
  <c r="S111" i="1"/>
  <c r="W111" i="1"/>
  <c r="AA111" i="1"/>
  <c r="AE111" i="1"/>
  <c r="I112" i="1"/>
  <c r="M112" i="1"/>
  <c r="Q112" i="1"/>
  <c r="Y112" i="1"/>
  <c r="AC112" i="1"/>
  <c r="G70" i="1" l="1"/>
  <c r="E105" i="1"/>
  <c r="F70" i="1"/>
  <c r="G69" i="1"/>
  <c r="E104" i="1"/>
  <c r="F69" i="1"/>
  <c r="E65" i="1"/>
  <c r="B106" i="1"/>
  <c r="B65" i="1"/>
  <c r="E63" i="1"/>
  <c r="G42" i="1"/>
  <c r="F42" i="1"/>
  <c r="E61" i="1"/>
  <c r="G40" i="1"/>
  <c r="E36" i="1"/>
  <c r="F40" i="1"/>
  <c r="G12" i="1"/>
  <c r="F12" i="1"/>
  <c r="G11" i="1"/>
  <c r="F11" i="1"/>
  <c r="G14" i="1"/>
  <c r="F14" i="1"/>
  <c r="E28" i="1"/>
  <c r="G109" i="1"/>
  <c r="F109" i="1"/>
  <c r="U106" i="1"/>
  <c r="U65" i="1"/>
  <c r="AD107" i="1"/>
  <c r="Z107" i="1"/>
  <c r="V107" i="1"/>
  <c r="R107" i="1"/>
  <c r="N107" i="1"/>
  <c r="J107" i="1"/>
  <c r="H107" i="1"/>
  <c r="H100" i="1"/>
  <c r="H108" i="1"/>
  <c r="B108" i="1"/>
  <c r="F108" i="1" s="1"/>
  <c r="C32" i="1"/>
  <c r="C28" i="1" s="1"/>
  <c r="D111" i="1"/>
  <c r="D68" i="1"/>
  <c r="D103" i="1" s="1"/>
  <c r="D109" i="1" s="1"/>
  <c r="D102" i="1"/>
  <c r="G71" i="1"/>
  <c r="E106" i="1"/>
  <c r="F71" i="1"/>
  <c r="G86" i="1"/>
  <c r="F86" i="1"/>
  <c r="Y107" i="1"/>
  <c r="I107" i="1"/>
  <c r="C112" i="1"/>
  <c r="AE107" i="1"/>
  <c r="W107" i="1"/>
  <c r="O107" i="1"/>
  <c r="F59" i="1"/>
  <c r="E62" i="1"/>
  <c r="G41" i="1"/>
  <c r="F41" i="1"/>
  <c r="G50" i="1"/>
  <c r="F50" i="1"/>
  <c r="G10" i="1"/>
  <c r="E7" i="1"/>
  <c r="F10" i="1"/>
  <c r="G13" i="1"/>
  <c r="F13" i="1"/>
  <c r="G9" i="1"/>
  <c r="F9" i="1"/>
  <c r="AC107" i="1"/>
  <c r="M107" i="1"/>
  <c r="F99" i="1"/>
  <c r="D99" i="1"/>
  <c r="D71" i="1" s="1"/>
  <c r="D106" i="1" s="1"/>
  <c r="D112" i="1" s="1"/>
  <c r="E93" i="1"/>
  <c r="G99" i="1"/>
  <c r="C110" i="1"/>
  <c r="AB107" i="1"/>
  <c r="X107" i="1"/>
  <c r="T107" i="1"/>
  <c r="P107" i="1"/>
  <c r="L107" i="1"/>
  <c r="G68" i="1"/>
  <c r="C65" i="1"/>
  <c r="C102" i="1"/>
  <c r="C63" i="1"/>
  <c r="C57" i="1" s="1"/>
  <c r="C36" i="1"/>
  <c r="B36" i="1"/>
  <c r="D50" i="1"/>
  <c r="B32" i="1"/>
  <c r="C108" i="1" l="1"/>
  <c r="C100" i="1"/>
  <c r="G102" i="1"/>
  <c r="E112" i="1"/>
  <c r="F106" i="1"/>
  <c r="G106" i="1"/>
  <c r="D65" i="1"/>
  <c r="D107" i="1"/>
  <c r="U112" i="1"/>
  <c r="U107" i="1" s="1"/>
  <c r="U100" i="1"/>
  <c r="G28" i="1"/>
  <c r="G63" i="1"/>
  <c r="F63" i="1"/>
  <c r="B112" i="1"/>
  <c r="B100" i="1"/>
  <c r="E111" i="1"/>
  <c r="F105" i="1"/>
  <c r="G105" i="1"/>
  <c r="B28" i="1"/>
  <c r="F28" i="1" s="1"/>
  <c r="B110" i="1"/>
  <c r="B107" i="1" s="1"/>
  <c r="F93" i="1"/>
  <c r="G93" i="1"/>
  <c r="G7" i="1"/>
  <c r="F7" i="1"/>
  <c r="G62" i="1"/>
  <c r="F62" i="1"/>
  <c r="D100" i="1"/>
  <c r="D108" i="1"/>
  <c r="D93" i="1"/>
  <c r="F32" i="1"/>
  <c r="G32" i="1"/>
  <c r="G36" i="1"/>
  <c r="F36" i="1"/>
  <c r="G61" i="1"/>
  <c r="F61" i="1"/>
  <c r="E57" i="1"/>
  <c r="G65" i="1"/>
  <c r="F65" i="1"/>
  <c r="E110" i="1"/>
  <c r="F104" i="1"/>
  <c r="G104" i="1"/>
  <c r="E100" i="1"/>
  <c r="G110" i="1" l="1"/>
  <c r="F110" i="1"/>
  <c r="E107" i="1"/>
  <c r="G112" i="1"/>
  <c r="F112" i="1"/>
  <c r="F100" i="1"/>
  <c r="G100" i="1"/>
  <c r="F57" i="1"/>
  <c r="D57" i="1"/>
  <c r="G57" i="1"/>
  <c r="G111" i="1"/>
  <c r="F111" i="1"/>
  <c r="C107" i="1"/>
  <c r="G108" i="1"/>
  <c r="F107" i="1" l="1"/>
  <c r="G107" i="1"/>
</calcChain>
</file>

<file path=xl/sharedStrings.xml><?xml version="1.0" encoding="utf-8"?>
<sst xmlns="http://schemas.openxmlformats.org/spreadsheetml/2006/main" count="163" uniqueCount="59">
  <si>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01.08.2022 (сетевой график)</t>
  </si>
  <si>
    <t>Основные мероприятия  программы</t>
  </si>
  <si>
    <t>План на
 2022 год, тыс.руб.</t>
  </si>
  <si>
    <t>План на 01.08.2022</t>
  </si>
  <si>
    <t>Профинансировано на 01.08.2022</t>
  </si>
  <si>
    <t>Кассовый расход на 01.08.2022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</si>
  <si>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</si>
  <si>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</si>
  <si>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</si>
  <si>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</si>
  <si>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</si>
  <si>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</si>
  <si>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</si>
  <si>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</si>
  <si>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</si>
  <si>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</si>
  <si>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</si>
  <si>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</si>
  <si>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</si>
  <si>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</si>
  <si>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</si>
  <si>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</si>
  <si>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</si>
  <si>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</si>
  <si>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</si>
  <si>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1.1. Обеспечение мероприятий по проведению капитального ремонта многоквартирных домов (3), всего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</si>
  <si>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</si>
  <si>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</si>
  <si>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</si>
  <si>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</si>
  <si>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</si>
  <si>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</si>
  <si>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</si>
  <si>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</si>
  <si>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1.1.2. Покраска, отделка фасадов зданий  жилищного фонда, находящихся на территории города Когалыма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</si>
  <si>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</si>
  <si>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</si>
  <si>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(1, I),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</si>
  <si>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</si>
  <si>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</si>
  <si>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t>2.1.2. Предоставление субсидии концессионеру на реконструкцию котельной №1 (Арочник) в городе Когалыме,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</si>
  <si>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Период реализации этапов работ (мероприятий) по реконструкции, модернизации объектов коммунальной инфраструктуры 2021 -2022 года.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от 26.04.2021 №2, в соответствии с которым ООО "КонцессКом" в мае 2021 года перечислен аванс в размере 30%  от стоимости проекта модернизации, что составляет 65 785,7 тыс. рублей, а также на основании документов представленных концессионером в апреле 2022 года произведено перечисление средств субсидии в размере 3 930,47 тыс. рублей. Ведутся работы.
</t>
    </r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</si>
  <si>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</si>
  <si>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</si>
  <si>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(I, 2), всего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</si>
  <si>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</si>
  <si>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</si>
  <si>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</si>
  <si>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2022 год - 1 452,76 тыс. руб.
- сроки выполнения работ 31.05.2022 (продлены);
- на основании обращения инвестора прохождение негосударственной экспертизы приостановлено до решения вопроса по оптимизации проекта.
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
- сроки выполнения работ - по 31.08.2022,
- цена контракта - 35 382,00 тыс. руб., из них на 2022 год - 22 998,30 тыс. руб.,
- перечислен аванс в размере 12 383,70 тыс. руб. (35% от цены контракта), 
- выполнены проектно-изыскательские работы, ведется строительсво сетей.                                                      
3. Контракт №69Д от 05.10.2021 на выполнение работ по строительству объекта "Водовод от ТК-9 до водопроводной камеры ВК-6": 
-сроки выполнения работ - по 31.08.2022,                                                                                                                                            
-цена контракта 90 807,30 тыс.руб., из них на 2022 год - 30 068,51 тыс. руб.                                                                                                                                                                 
-перечислен аванс в размере 27 242,19 тыс.руб.(30% от цены контракта), ведутся работы.
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                                                                                                                                                                                           - сроки выполнения работ - по 30.09.2022 (продлены),                                                                                                                                            
- цена контракта 34 583,00 тыс.руб., из них на 2022 год - 24 208,40 тыс. руб.,
- перечислен аванс в размере 10 374,90 тыс.руб.(30% от цены контракта),
- выполнены проектно-изыскательские работы, ведется строительсво сетей.
5.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 - 31.08.2023,
- цена контракта - 174 000,00 тыс. руб.,
- перечислен аванс в размере 52 200,0 тыс. руб. (30% от цены контракта);
- ведется выполнение проектно-изыскательских работ. 
6.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- 30.11.2022,
- цена контракта - 84 504,39 тыс. руб.,
- перечислен аванс в размере 25 351,32 тыс. руб. (30% от цены контракта),
- ведется закупка материалов и оборудования.
7. МК №15/2022 от 29.07.2022 на оказание услуг по оформлению технического плана объекта "Водовод от ТК-9 до водопроводной камеры ВК-6":
- сроки оказания услуг - 31.08.2022,
- цена контракта - 62,98 тыс. руб.,
Сетевой график не исполнен по контракту №06-2021.1 от 09.12.2020, в связи с нарушением сроков выполнения работ проектной организацией и приостановлением прохождения негосударственной экспертизы до решения вопроса по оптимизации проекта.</t>
    </r>
  </si>
  <si>
    <t>3.1.4. Строительство объекта  «Блочная котельная по улице Комсомольской» (в том числе ПИР), всего</t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</si>
  <si>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</t>
    </r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</si>
  <si>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</si>
  <si>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</si>
  <si>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</si>
  <si>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</si>
  <si>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</si>
  <si>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Э.Н. Голубцов</t>
  </si>
  <si>
    <t>И.А.Цыганкова, 93-790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</si>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</sst>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[Red]\-#,##0.0\ "/>
    <numFmt numFmtId="165" formatCode="#,##0.00_р_."/>
    <numFmt numFmtId="166" formatCode="_-* #,##0.00\ _₽_-;\-* #,##0.00\ _₽_-;_-* &quot;-&quot;??\ _₽_-;_-@_-"/>
    <numFmt numFmtId="167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1" applyFont="1" applyFill="1" applyAlignment="1">
      <alignment horizontal="center" wrapText="1"/>
    </xf>
    <xf numFmtId="0" fontId="4" fillId="0" borderId="0" xfId="1" applyFont="1" applyFill="1"/>
    <xf numFmtId="0" fontId="4" fillId="0" borderId="0" xfId="1" applyFont="1" applyFill="1" applyAlignment="1">
      <alignment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4" xfId="1" applyFont="1" applyFill="1" applyBorder="1" applyAlignment="1">
      <alignment horizontal="left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/>
    <xf numFmtId="0" fontId="6" fillId="0" borderId="0" xfId="1" applyFont="1" applyFill="1"/>
    <xf numFmtId="0" fontId="4" fillId="0" borderId="4" xfId="1" applyFont="1" applyFill="1" applyBorder="1" applyAlignment="1">
      <alignment horizontal="left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/>
    <xf numFmtId="0" fontId="4" fillId="0" borderId="4" xfId="1" applyFont="1" applyFill="1" applyBorder="1"/>
    <xf numFmtId="0" fontId="9" fillId="0" borderId="4" xfId="1" applyFont="1" applyFill="1" applyBorder="1" applyAlignment="1">
      <alignment horizontal="left" vertical="center" wrapText="1"/>
    </xf>
    <xf numFmtId="4" fontId="10" fillId="0" borderId="4" xfId="1" applyNumberFormat="1" applyFont="1" applyFill="1" applyBorder="1" applyAlignment="1">
      <alignment horizontal="center" vertical="center" wrapText="1"/>
    </xf>
    <xf numFmtId="4" fontId="11" fillId="0" borderId="4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/>
    <xf numFmtId="0" fontId="9" fillId="0" borderId="0" xfId="1" applyFont="1" applyFill="1"/>
    <xf numFmtId="0" fontId="4" fillId="0" borderId="4" xfId="1" applyFont="1" applyFill="1" applyBorder="1" applyAlignment="1">
      <alignment vertical="top" wrapText="1"/>
    </xf>
    <xf numFmtId="165" fontId="5" fillId="0" borderId="4" xfId="1" applyNumberFormat="1" applyFont="1" applyFill="1" applyBorder="1" applyAlignment="1">
      <alignment horizontal="center" vertical="center" wrapText="1"/>
    </xf>
    <xf numFmtId="4" fontId="12" fillId="0" borderId="4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left" vertical="top" wrapText="1"/>
    </xf>
    <xf numFmtId="4" fontId="14" fillId="0" borderId="4" xfId="1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left" vertical="center" wrapText="1"/>
    </xf>
    <xf numFmtId="4" fontId="15" fillId="0" borderId="4" xfId="1" applyNumberFormat="1" applyFont="1" applyFill="1" applyBorder="1" applyAlignment="1">
      <alignment horizontal="center" vertical="center" wrapText="1"/>
    </xf>
    <xf numFmtId="165" fontId="16" fillId="0" borderId="4" xfId="1" applyNumberFormat="1" applyFont="1" applyFill="1" applyBorder="1" applyAlignment="1">
      <alignment horizontal="center" vertical="center" wrapText="1"/>
    </xf>
    <xf numFmtId="165" fontId="15" fillId="0" borderId="4" xfId="1" applyNumberFormat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left" vertic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left" vertical="top" wrapText="1"/>
    </xf>
    <xf numFmtId="0" fontId="19" fillId="0" borderId="4" xfId="1" applyFont="1" applyFill="1" applyBorder="1" applyAlignment="1">
      <alignment vertical="top" wrapText="1"/>
    </xf>
    <xf numFmtId="0" fontId="15" fillId="0" borderId="4" xfId="1" applyFont="1" applyFill="1" applyBorder="1"/>
    <xf numFmtId="165" fontId="21" fillId="0" borderId="4" xfId="1" applyNumberFormat="1" applyFont="1" applyFill="1" applyBorder="1" applyAlignment="1">
      <alignment horizontal="center" vertical="center" wrapText="1"/>
    </xf>
    <xf numFmtId="0" fontId="17" fillId="0" borderId="4" xfId="1" applyFont="1" applyFill="1" applyBorder="1"/>
    <xf numFmtId="4" fontId="16" fillId="0" borderId="4" xfId="1" applyNumberFormat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22" fillId="0" borderId="0" xfId="1" applyFont="1" applyFill="1"/>
    <xf numFmtId="0" fontId="22" fillId="0" borderId="4" xfId="1" applyFont="1" applyFill="1" applyBorder="1"/>
    <xf numFmtId="4" fontId="19" fillId="0" borderId="4" xfId="1" applyNumberFormat="1" applyFont="1" applyFill="1" applyBorder="1" applyAlignment="1">
      <alignment horizontal="center" vertical="center" wrapText="1"/>
    </xf>
    <xf numFmtId="4" fontId="13" fillId="0" borderId="4" xfId="1" applyNumberFormat="1" applyFont="1" applyFill="1" applyBorder="1" applyAlignment="1">
      <alignment horizontal="center" vertical="center" wrapText="1"/>
    </xf>
    <xf numFmtId="165" fontId="18" fillId="0" borderId="4" xfId="1" applyNumberFormat="1" applyFont="1" applyFill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horizontal="center" vertical="center" wrapText="1"/>
    </xf>
    <xf numFmtId="4" fontId="20" fillId="0" borderId="4" xfId="1" applyNumberFormat="1" applyFont="1" applyFill="1" applyBorder="1" applyAlignment="1">
      <alignment horizontal="center" vertical="center" wrapText="1"/>
    </xf>
    <xf numFmtId="4" fontId="24" fillId="0" borderId="4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 wrapText="1"/>
    </xf>
    <xf numFmtId="4" fontId="17" fillId="0" borderId="4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left" vertical="top" wrapText="1"/>
    </xf>
    <xf numFmtId="0" fontId="13" fillId="0" borderId="4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left" wrapText="1"/>
    </xf>
    <xf numFmtId="4" fontId="6" fillId="3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wrapText="1"/>
    </xf>
    <xf numFmtId="0" fontId="25" fillId="0" borderId="4" xfId="1" applyFont="1" applyFill="1" applyBorder="1" applyAlignment="1">
      <alignment horizontal="left" vertical="center" wrapText="1"/>
    </xf>
    <xf numFmtId="4" fontId="26" fillId="0" borderId="4" xfId="1" applyNumberFormat="1" applyFont="1" applyFill="1" applyBorder="1" applyAlignment="1">
      <alignment horizontal="center" vertical="center" wrapText="1"/>
    </xf>
    <xf numFmtId="4" fontId="27" fillId="0" borderId="4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/>
    <xf numFmtId="4" fontId="5" fillId="0" borderId="0" xfId="1" applyNumberFormat="1" applyFont="1" applyFill="1" applyBorder="1"/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wrapText="1"/>
    </xf>
    <xf numFmtId="167" fontId="28" fillId="0" borderId="0" xfId="2" applyNumberFormat="1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vertical="center" wrapText="1"/>
    </xf>
    <xf numFmtId="0" fontId="29" fillId="0" borderId="0" xfId="1" applyFont="1" applyFill="1"/>
    <xf numFmtId="0" fontId="28" fillId="0" borderId="8" xfId="0" applyFont="1" applyFill="1" applyBorder="1" applyAlignment="1" applyProtection="1">
      <alignment wrapText="1"/>
    </xf>
    <xf numFmtId="0" fontId="28" fillId="0" borderId="0" xfId="0" applyFont="1" applyFill="1" applyAlignment="1" applyProtection="1">
      <alignment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 vertical="top" wrapText="1"/>
    </xf>
    <xf numFmtId="164" fontId="28" fillId="0" borderId="0" xfId="0" applyNumberFormat="1" applyFont="1" applyFill="1" applyAlignment="1" applyProtection="1">
      <alignment vertical="center" wrapText="1"/>
    </xf>
    <xf numFmtId="164" fontId="28" fillId="0" borderId="9" xfId="0" applyNumberFormat="1" applyFont="1" applyFill="1" applyBorder="1" applyAlignment="1" applyProtection="1">
      <alignment horizontal="center" vertical="top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0" xfId="1" applyFont="1" applyFill="1" applyAlignment="1">
      <alignment horizontal="center"/>
    </xf>
  </cellXfs>
  <cellStyles count="3">
    <cellStyle name="Обычный" xfId="0" builtinId="0"/>
    <cellStyle name="Обычный 5 2" xfId="1"/>
    <cellStyle name="Финансов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4"/>
  <sheetViews>
    <sheetView tabSelected="1" zoomScale="60" zoomScaleNormal="60" workbookViewId="0">
      <selection activeCell="A31" sqref="A31"/>
    </sheetView>
  </sheetViews>
  <sheetFormatPr defaultColWidth="9.28515625" defaultRowHeight="16.5" x14ac:dyDescent="0.25"/>
  <cols>
    <col min="1" max="1" width="53.7109375" style="3" customWidth="1"/>
    <col min="2" max="2" width="21.85546875" style="2" customWidth="1"/>
    <col min="3" max="3" width="14.5703125" style="2" customWidth="1"/>
    <col min="4" max="4" width="12.42578125" style="2" customWidth="1"/>
    <col min="5" max="5" width="13.28515625" style="2" customWidth="1"/>
    <col min="6" max="6" width="11.28515625" style="2" customWidth="1"/>
    <col min="7" max="7" width="12.5703125" style="2" customWidth="1"/>
    <col min="8" max="8" width="9.7109375" style="5" customWidth="1"/>
    <col min="9" max="9" width="8.28515625" style="5" customWidth="1"/>
    <col min="10" max="10" width="11.42578125" style="5" customWidth="1"/>
    <col min="11" max="11" width="10.7109375" style="5" customWidth="1"/>
    <col min="12" max="12" width="11.28515625" style="5" customWidth="1"/>
    <col min="13" max="13" width="12.28515625" style="5" customWidth="1"/>
    <col min="14" max="14" width="11.85546875" style="5" customWidth="1"/>
    <col min="15" max="15" width="12.28515625" style="5" customWidth="1"/>
    <col min="16" max="16" width="10.28515625" style="5" customWidth="1"/>
    <col min="17" max="18" width="11.42578125" style="5" customWidth="1"/>
    <col min="19" max="19" width="10.85546875" style="5" customWidth="1"/>
    <col min="20" max="20" width="13.42578125" style="5" customWidth="1"/>
    <col min="21" max="21" width="12.85546875" style="5" customWidth="1"/>
    <col min="22" max="22" width="11.7109375" style="5" customWidth="1"/>
    <col min="23" max="23" width="11.5703125" style="5" customWidth="1"/>
    <col min="24" max="24" width="10" style="5" customWidth="1"/>
    <col min="25" max="25" width="11.5703125" style="5" customWidth="1"/>
    <col min="26" max="27" width="10.5703125" style="5" customWidth="1"/>
    <col min="28" max="28" width="9.140625" style="5" customWidth="1"/>
    <col min="29" max="29" width="11" style="5" customWidth="1"/>
    <col min="30" max="30" width="16.140625" style="5" customWidth="1"/>
    <col min="31" max="31" width="10.7109375" style="2" customWidth="1"/>
    <col min="32" max="32" width="131.5703125" style="2" customWidth="1"/>
    <col min="33" max="16384" width="9.28515625" style="2"/>
  </cols>
  <sheetData>
    <row r="1" spans="1:32" ht="47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ht="9.75" customHeight="1" x14ac:dyDescent="0.25">
      <c r="H2" s="4"/>
    </row>
    <row r="3" spans="1:32" ht="24.7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/>
      <c r="H3" s="9" t="s">
        <v>7</v>
      </c>
      <c r="I3" s="10"/>
      <c r="J3" s="9" t="s">
        <v>8</v>
      </c>
      <c r="K3" s="10"/>
      <c r="L3" s="9" t="s">
        <v>9</v>
      </c>
      <c r="M3" s="10"/>
      <c r="N3" s="9" t="s">
        <v>10</v>
      </c>
      <c r="O3" s="10"/>
      <c r="P3" s="9" t="s">
        <v>11</v>
      </c>
      <c r="Q3" s="10"/>
      <c r="R3" s="9" t="s">
        <v>12</v>
      </c>
      <c r="S3" s="10"/>
      <c r="T3" s="9" t="s">
        <v>13</v>
      </c>
      <c r="U3" s="10"/>
      <c r="V3" s="9" t="s">
        <v>14</v>
      </c>
      <c r="W3" s="10"/>
      <c r="X3" s="9" t="s">
        <v>15</v>
      </c>
      <c r="Y3" s="10"/>
      <c r="Z3" s="9" t="s">
        <v>16</v>
      </c>
      <c r="AA3" s="10"/>
      <c r="AB3" s="9" t="s">
        <v>17</v>
      </c>
      <c r="AC3" s="10"/>
      <c r="AD3" s="9" t="s">
        <v>18</v>
      </c>
      <c r="AE3" s="10"/>
      <c r="AF3" s="11" t="s">
        <v>19</v>
      </c>
    </row>
    <row r="4" spans="1:32" ht="49.5" x14ac:dyDescent="0.25">
      <c r="A4" s="12"/>
      <c r="B4" s="12"/>
      <c r="C4" s="12"/>
      <c r="D4" s="12"/>
      <c r="E4" s="12"/>
      <c r="F4" s="13" t="s">
        <v>20</v>
      </c>
      <c r="G4" s="13" t="s">
        <v>21</v>
      </c>
      <c r="H4" s="14" t="s">
        <v>22</v>
      </c>
      <c r="I4" s="14" t="s">
        <v>23</v>
      </c>
      <c r="J4" s="14" t="s">
        <v>22</v>
      </c>
      <c r="K4" s="14" t="s">
        <v>23</v>
      </c>
      <c r="L4" s="14" t="s">
        <v>22</v>
      </c>
      <c r="M4" s="14" t="s">
        <v>23</v>
      </c>
      <c r="N4" s="14" t="s">
        <v>22</v>
      </c>
      <c r="O4" s="14" t="s">
        <v>23</v>
      </c>
      <c r="P4" s="14" t="s">
        <v>22</v>
      </c>
      <c r="Q4" s="14" t="s">
        <v>23</v>
      </c>
      <c r="R4" s="14" t="s">
        <v>22</v>
      </c>
      <c r="S4" s="14" t="s">
        <v>23</v>
      </c>
      <c r="T4" s="14" t="s">
        <v>22</v>
      </c>
      <c r="U4" s="14" t="s">
        <v>23</v>
      </c>
      <c r="V4" s="14" t="s">
        <v>22</v>
      </c>
      <c r="W4" s="14" t="s">
        <v>23</v>
      </c>
      <c r="X4" s="14" t="s">
        <v>22</v>
      </c>
      <c r="Y4" s="14" t="s">
        <v>23</v>
      </c>
      <c r="Z4" s="14" t="s">
        <v>22</v>
      </c>
      <c r="AA4" s="14" t="s">
        <v>23</v>
      </c>
      <c r="AB4" s="14" t="s">
        <v>22</v>
      </c>
      <c r="AC4" s="14" t="s">
        <v>23</v>
      </c>
      <c r="AD4" s="14" t="s">
        <v>22</v>
      </c>
      <c r="AE4" s="14" t="s">
        <v>23</v>
      </c>
      <c r="AF4" s="11"/>
    </row>
    <row r="5" spans="1:32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14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</row>
    <row r="6" spans="1:32" s="19" customFormat="1" ht="16.5" customHeight="1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  <c r="AE6" s="18"/>
      <c r="AF6" s="18"/>
    </row>
    <row r="7" spans="1:32" s="23" customFormat="1" ht="49.5" customHeight="1" x14ac:dyDescent="0.25">
      <c r="A7" s="20" t="s">
        <v>25</v>
      </c>
      <c r="B7" s="21">
        <f>B10+B11+B9+B13</f>
        <v>460.9</v>
      </c>
      <c r="C7" s="21">
        <f>C10+C11+C9+C13</f>
        <v>0</v>
      </c>
      <c r="D7" s="21">
        <f>D10+D11+D9+D13</f>
        <v>460.9</v>
      </c>
      <c r="E7" s="21">
        <f>E10+E11+E9+E13</f>
        <v>0</v>
      </c>
      <c r="F7" s="21">
        <f>E7/B7*100</f>
        <v>0</v>
      </c>
      <c r="G7" s="21" t="e">
        <f>E7/C7*100</f>
        <v>#DIV/0!</v>
      </c>
      <c r="H7" s="21">
        <f>H10+H11+H9+H13</f>
        <v>0</v>
      </c>
      <c r="I7" s="21">
        <f t="shared" ref="I7:AE7" si="0">I10+I11+I9+I13</f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460.9</v>
      </c>
      <c r="AE7" s="21">
        <f t="shared" si="0"/>
        <v>0</v>
      </c>
      <c r="AF7" s="22"/>
    </row>
    <row r="8" spans="1:32" ht="19.5" customHeight="1" x14ac:dyDescent="0.25">
      <c r="A8" s="24" t="s">
        <v>26</v>
      </c>
      <c r="B8" s="25"/>
      <c r="C8" s="25"/>
      <c r="D8" s="25"/>
      <c r="E8" s="25"/>
      <c r="F8" s="21"/>
      <c r="G8" s="21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8"/>
    </row>
    <row r="9" spans="1:32" ht="26.25" customHeight="1" x14ac:dyDescent="0.25">
      <c r="A9" s="24" t="s">
        <v>27</v>
      </c>
      <c r="B9" s="25">
        <f>H9+J9+L9+N9+P9+R9+T9+V9+X9+Z9+AB9+AD9</f>
        <v>0</v>
      </c>
      <c r="C9" s="25">
        <f>C16+C23</f>
        <v>0</v>
      </c>
      <c r="D9" s="25">
        <f t="shared" ref="C9:F13" si="1">D16+D23</f>
        <v>0</v>
      </c>
      <c r="E9" s="25">
        <f t="shared" si="1"/>
        <v>0</v>
      </c>
      <c r="F9" s="25" t="e">
        <f t="shared" ref="F9:F34" si="2">E9/B9*100</f>
        <v>#DIV/0!</v>
      </c>
      <c r="G9" s="25" t="e">
        <f t="shared" ref="G9:G34" si="3">E9/C9*100</f>
        <v>#DIV/0!</v>
      </c>
      <c r="H9" s="26">
        <f t="shared" ref="H9:AE13" si="4">H16+H23</f>
        <v>0</v>
      </c>
      <c r="I9" s="26">
        <f t="shared" si="4"/>
        <v>0</v>
      </c>
      <c r="J9" s="26">
        <f t="shared" si="4"/>
        <v>0</v>
      </c>
      <c r="K9" s="26">
        <f t="shared" si="4"/>
        <v>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26">
        <f t="shared" si="4"/>
        <v>0</v>
      </c>
      <c r="P9" s="26">
        <f t="shared" si="4"/>
        <v>0</v>
      </c>
      <c r="Q9" s="26">
        <f t="shared" si="4"/>
        <v>0</v>
      </c>
      <c r="R9" s="26">
        <f t="shared" si="4"/>
        <v>0</v>
      </c>
      <c r="S9" s="26">
        <f t="shared" si="4"/>
        <v>0</v>
      </c>
      <c r="T9" s="26">
        <f t="shared" si="4"/>
        <v>0</v>
      </c>
      <c r="U9" s="26">
        <f t="shared" si="4"/>
        <v>0</v>
      </c>
      <c r="V9" s="26">
        <f t="shared" si="4"/>
        <v>0</v>
      </c>
      <c r="W9" s="26">
        <f t="shared" si="4"/>
        <v>0</v>
      </c>
      <c r="X9" s="26">
        <f t="shared" si="4"/>
        <v>0</v>
      </c>
      <c r="Y9" s="26">
        <f t="shared" si="4"/>
        <v>0</v>
      </c>
      <c r="Z9" s="26">
        <f t="shared" si="4"/>
        <v>0</v>
      </c>
      <c r="AA9" s="26">
        <f t="shared" si="4"/>
        <v>0</v>
      </c>
      <c r="AB9" s="26">
        <f t="shared" si="4"/>
        <v>0</v>
      </c>
      <c r="AC9" s="26">
        <f t="shared" si="4"/>
        <v>0</v>
      </c>
      <c r="AD9" s="26">
        <f t="shared" si="4"/>
        <v>0</v>
      </c>
      <c r="AE9" s="26">
        <f t="shared" si="4"/>
        <v>0</v>
      </c>
      <c r="AF9" s="28"/>
    </row>
    <row r="10" spans="1:32" ht="36" customHeight="1" x14ac:dyDescent="0.25">
      <c r="A10" s="24" t="s">
        <v>28</v>
      </c>
      <c r="B10" s="25">
        <f>H10+J10+L10+N10+P10+R10+T10+V10+X10+Z10+AB10+AD10</f>
        <v>0</v>
      </c>
      <c r="C10" s="25">
        <f t="shared" si="1"/>
        <v>0</v>
      </c>
      <c r="D10" s="25">
        <f t="shared" si="1"/>
        <v>0</v>
      </c>
      <c r="E10" s="25">
        <f t="shared" si="1"/>
        <v>0</v>
      </c>
      <c r="F10" s="25" t="e">
        <f t="shared" si="2"/>
        <v>#DIV/0!</v>
      </c>
      <c r="G10" s="25" t="e">
        <f t="shared" si="3"/>
        <v>#DIV/0!</v>
      </c>
      <c r="H10" s="26">
        <f t="shared" si="4"/>
        <v>0</v>
      </c>
      <c r="I10" s="26">
        <f t="shared" si="4"/>
        <v>0</v>
      </c>
      <c r="J10" s="26">
        <f t="shared" si="4"/>
        <v>0</v>
      </c>
      <c r="K10" s="26">
        <f t="shared" si="4"/>
        <v>0</v>
      </c>
      <c r="L10" s="26">
        <f t="shared" si="4"/>
        <v>0</v>
      </c>
      <c r="M10" s="26">
        <f t="shared" si="4"/>
        <v>0</v>
      </c>
      <c r="N10" s="26">
        <f t="shared" si="4"/>
        <v>0</v>
      </c>
      <c r="O10" s="26">
        <f t="shared" si="4"/>
        <v>0</v>
      </c>
      <c r="P10" s="26">
        <f t="shared" si="4"/>
        <v>0</v>
      </c>
      <c r="Q10" s="26">
        <f t="shared" si="4"/>
        <v>0</v>
      </c>
      <c r="R10" s="26">
        <f t="shared" si="4"/>
        <v>0</v>
      </c>
      <c r="S10" s="26">
        <f t="shared" si="4"/>
        <v>0</v>
      </c>
      <c r="T10" s="26">
        <f t="shared" si="4"/>
        <v>0</v>
      </c>
      <c r="U10" s="26">
        <f t="shared" si="4"/>
        <v>0</v>
      </c>
      <c r="V10" s="26">
        <f t="shared" si="4"/>
        <v>0</v>
      </c>
      <c r="W10" s="26">
        <f t="shared" si="4"/>
        <v>0</v>
      </c>
      <c r="X10" s="26">
        <f t="shared" si="4"/>
        <v>0</v>
      </c>
      <c r="Y10" s="26">
        <f t="shared" si="4"/>
        <v>0</v>
      </c>
      <c r="Z10" s="26">
        <f t="shared" si="4"/>
        <v>0</v>
      </c>
      <c r="AA10" s="26">
        <f t="shared" si="4"/>
        <v>0</v>
      </c>
      <c r="AB10" s="26">
        <f t="shared" si="4"/>
        <v>0</v>
      </c>
      <c r="AC10" s="26">
        <f t="shared" si="4"/>
        <v>0</v>
      </c>
      <c r="AD10" s="26">
        <f t="shared" si="4"/>
        <v>0</v>
      </c>
      <c r="AE10" s="26">
        <f t="shared" si="4"/>
        <v>0</v>
      </c>
      <c r="AF10" s="28"/>
    </row>
    <row r="11" spans="1:32" ht="21.75" customHeight="1" x14ac:dyDescent="0.25">
      <c r="A11" s="24" t="s">
        <v>29</v>
      </c>
      <c r="B11" s="25">
        <f>H11+J11+L11+N11+P11+R11+T11+V11+X11+Z11+AB11+AD11</f>
        <v>460.9</v>
      </c>
      <c r="C11" s="25">
        <f t="shared" si="1"/>
        <v>0</v>
      </c>
      <c r="D11" s="25">
        <f t="shared" si="1"/>
        <v>460.9</v>
      </c>
      <c r="E11" s="25">
        <f t="shared" si="1"/>
        <v>0</v>
      </c>
      <c r="F11" s="25">
        <f t="shared" si="2"/>
        <v>0</v>
      </c>
      <c r="G11" s="25" t="e">
        <f t="shared" si="3"/>
        <v>#DIV/0!</v>
      </c>
      <c r="H11" s="26">
        <f t="shared" si="4"/>
        <v>0</v>
      </c>
      <c r="I11" s="26">
        <f t="shared" si="4"/>
        <v>0</v>
      </c>
      <c r="J11" s="26">
        <f t="shared" si="4"/>
        <v>0</v>
      </c>
      <c r="K11" s="26">
        <f t="shared" si="4"/>
        <v>0</v>
      </c>
      <c r="L11" s="26">
        <f t="shared" si="4"/>
        <v>0</v>
      </c>
      <c r="M11" s="26">
        <f t="shared" si="4"/>
        <v>0</v>
      </c>
      <c r="N11" s="26">
        <f t="shared" si="4"/>
        <v>0</v>
      </c>
      <c r="O11" s="26">
        <f t="shared" si="4"/>
        <v>0</v>
      </c>
      <c r="P11" s="26">
        <f t="shared" si="4"/>
        <v>0</v>
      </c>
      <c r="Q11" s="26">
        <f t="shared" si="4"/>
        <v>0</v>
      </c>
      <c r="R11" s="26">
        <f t="shared" si="4"/>
        <v>0</v>
      </c>
      <c r="S11" s="26">
        <f t="shared" si="4"/>
        <v>0</v>
      </c>
      <c r="T11" s="26">
        <f t="shared" si="4"/>
        <v>0</v>
      </c>
      <c r="U11" s="26">
        <f t="shared" si="4"/>
        <v>0</v>
      </c>
      <c r="V11" s="26">
        <f t="shared" si="4"/>
        <v>0</v>
      </c>
      <c r="W11" s="26">
        <f t="shared" si="4"/>
        <v>0</v>
      </c>
      <c r="X11" s="26">
        <f t="shared" si="4"/>
        <v>0</v>
      </c>
      <c r="Y11" s="26">
        <f t="shared" si="4"/>
        <v>0</v>
      </c>
      <c r="Z11" s="26">
        <f t="shared" si="4"/>
        <v>0</v>
      </c>
      <c r="AA11" s="26">
        <f t="shared" si="4"/>
        <v>0</v>
      </c>
      <c r="AB11" s="26">
        <f t="shared" si="4"/>
        <v>0</v>
      </c>
      <c r="AC11" s="26">
        <f t="shared" si="4"/>
        <v>0</v>
      </c>
      <c r="AD11" s="26">
        <f t="shared" si="4"/>
        <v>460.9</v>
      </c>
      <c r="AE11" s="26">
        <f t="shared" si="4"/>
        <v>0</v>
      </c>
      <c r="AF11" s="28"/>
    </row>
    <row r="12" spans="1:32" s="33" customFormat="1" ht="18.75" customHeight="1" x14ac:dyDescent="0.25">
      <c r="A12" s="29" t="s">
        <v>30</v>
      </c>
      <c r="B12" s="30">
        <f>H12+J12+L12+N12+P12+R12+T12+V12+X12+Z12+AB12+AD12</f>
        <v>0</v>
      </c>
      <c r="C12" s="30">
        <f>C19+C26</f>
        <v>0</v>
      </c>
      <c r="D12" s="30">
        <f t="shared" si="1"/>
        <v>0</v>
      </c>
      <c r="E12" s="30">
        <f t="shared" si="1"/>
        <v>0</v>
      </c>
      <c r="F12" s="30" t="e">
        <f t="shared" si="2"/>
        <v>#DIV/0!</v>
      </c>
      <c r="G12" s="30" t="e">
        <f t="shared" si="3"/>
        <v>#DIV/0!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31">
        <f t="shared" si="4"/>
        <v>0</v>
      </c>
      <c r="P12" s="31">
        <f t="shared" si="4"/>
        <v>0</v>
      </c>
      <c r="Q12" s="31">
        <f t="shared" si="4"/>
        <v>0</v>
      </c>
      <c r="R12" s="31">
        <f t="shared" si="4"/>
        <v>0</v>
      </c>
      <c r="S12" s="31">
        <f t="shared" si="4"/>
        <v>0</v>
      </c>
      <c r="T12" s="31">
        <f t="shared" si="4"/>
        <v>0</v>
      </c>
      <c r="U12" s="31">
        <f t="shared" si="4"/>
        <v>0</v>
      </c>
      <c r="V12" s="31">
        <f t="shared" si="4"/>
        <v>0</v>
      </c>
      <c r="W12" s="31">
        <f t="shared" si="4"/>
        <v>0</v>
      </c>
      <c r="X12" s="31">
        <f t="shared" si="4"/>
        <v>0</v>
      </c>
      <c r="Y12" s="31">
        <f t="shared" si="4"/>
        <v>0</v>
      </c>
      <c r="Z12" s="31">
        <f t="shared" si="4"/>
        <v>0</v>
      </c>
      <c r="AA12" s="31">
        <f t="shared" si="4"/>
        <v>0</v>
      </c>
      <c r="AB12" s="31">
        <f t="shared" si="4"/>
        <v>0</v>
      </c>
      <c r="AC12" s="31">
        <f t="shared" si="4"/>
        <v>0</v>
      </c>
      <c r="AD12" s="31">
        <f t="shared" si="4"/>
        <v>0</v>
      </c>
      <c r="AE12" s="31">
        <f t="shared" si="4"/>
        <v>0</v>
      </c>
      <c r="AF12" s="32"/>
    </row>
    <row r="13" spans="1:32" ht="17.25" customHeight="1" x14ac:dyDescent="0.25">
      <c r="A13" s="24" t="s">
        <v>31</v>
      </c>
      <c r="B13" s="25">
        <f>B20+B27</f>
        <v>0</v>
      </c>
      <c r="C13" s="25">
        <f t="shared" si="1"/>
        <v>0</v>
      </c>
      <c r="D13" s="25">
        <f t="shared" si="1"/>
        <v>0</v>
      </c>
      <c r="E13" s="25">
        <f t="shared" si="1"/>
        <v>0</v>
      </c>
      <c r="F13" s="25" t="e">
        <f t="shared" si="2"/>
        <v>#DIV/0!</v>
      </c>
      <c r="G13" s="25" t="e">
        <f t="shared" si="3"/>
        <v>#DIV/0!</v>
      </c>
      <c r="H13" s="26">
        <f t="shared" si="4"/>
        <v>0</v>
      </c>
      <c r="I13" s="26">
        <f t="shared" si="4"/>
        <v>0</v>
      </c>
      <c r="J13" s="26">
        <f t="shared" si="4"/>
        <v>0</v>
      </c>
      <c r="K13" s="26">
        <f t="shared" si="4"/>
        <v>0</v>
      </c>
      <c r="L13" s="26">
        <f t="shared" si="4"/>
        <v>0</v>
      </c>
      <c r="M13" s="26">
        <f t="shared" si="4"/>
        <v>0</v>
      </c>
      <c r="N13" s="26">
        <f t="shared" si="4"/>
        <v>0</v>
      </c>
      <c r="O13" s="26">
        <f t="shared" si="4"/>
        <v>0</v>
      </c>
      <c r="P13" s="26">
        <f t="shared" si="4"/>
        <v>0</v>
      </c>
      <c r="Q13" s="26">
        <f t="shared" si="4"/>
        <v>0</v>
      </c>
      <c r="R13" s="26">
        <f t="shared" si="4"/>
        <v>0</v>
      </c>
      <c r="S13" s="26">
        <f t="shared" si="4"/>
        <v>0</v>
      </c>
      <c r="T13" s="26">
        <f t="shared" si="4"/>
        <v>0</v>
      </c>
      <c r="U13" s="26">
        <f t="shared" si="4"/>
        <v>0</v>
      </c>
      <c r="V13" s="26">
        <f t="shared" si="4"/>
        <v>0</v>
      </c>
      <c r="W13" s="26">
        <f t="shared" si="4"/>
        <v>0</v>
      </c>
      <c r="X13" s="26">
        <f t="shared" si="4"/>
        <v>0</v>
      </c>
      <c r="Y13" s="26">
        <f t="shared" si="4"/>
        <v>0</v>
      </c>
      <c r="Z13" s="26">
        <f t="shared" si="4"/>
        <v>0</v>
      </c>
      <c r="AA13" s="26">
        <f t="shared" si="4"/>
        <v>0</v>
      </c>
      <c r="AB13" s="26">
        <f t="shared" si="4"/>
        <v>0</v>
      </c>
      <c r="AC13" s="26">
        <f t="shared" si="4"/>
        <v>0</v>
      </c>
      <c r="AD13" s="26">
        <f t="shared" si="4"/>
        <v>0</v>
      </c>
      <c r="AE13" s="26">
        <f t="shared" si="4"/>
        <v>0</v>
      </c>
      <c r="AF13" s="28"/>
    </row>
    <row r="14" spans="1:32" ht="82.5" customHeight="1" x14ac:dyDescent="0.25">
      <c r="A14" s="24" t="s">
        <v>32</v>
      </c>
      <c r="B14" s="25">
        <f>B16+B17+B18+B20</f>
        <v>460.9</v>
      </c>
      <c r="C14" s="25">
        <f>C16+C17+C18+C20</f>
        <v>0</v>
      </c>
      <c r="D14" s="25">
        <f>D16+D17+D18+D20</f>
        <v>460.9</v>
      </c>
      <c r="E14" s="25">
        <f>E16+E17+E18+E20</f>
        <v>0</v>
      </c>
      <c r="F14" s="25">
        <f t="shared" si="2"/>
        <v>0</v>
      </c>
      <c r="G14" s="25" t="e">
        <f t="shared" si="3"/>
        <v>#DIV/0!</v>
      </c>
      <c r="H14" s="25">
        <f>H16+H17+H18+H20</f>
        <v>0</v>
      </c>
      <c r="I14" s="25">
        <f t="shared" ref="I14:AE14" si="5">I16+I17+I18+I20</f>
        <v>0</v>
      </c>
      <c r="J14" s="25">
        <f t="shared" si="5"/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5">
        <f t="shared" si="5"/>
        <v>0</v>
      </c>
      <c r="Q14" s="25">
        <f t="shared" si="5"/>
        <v>0</v>
      </c>
      <c r="R14" s="25">
        <f t="shared" si="5"/>
        <v>0</v>
      </c>
      <c r="S14" s="25">
        <f t="shared" si="5"/>
        <v>0</v>
      </c>
      <c r="T14" s="25">
        <f t="shared" si="5"/>
        <v>0</v>
      </c>
      <c r="U14" s="25">
        <f t="shared" si="5"/>
        <v>0</v>
      </c>
      <c r="V14" s="25">
        <f t="shared" si="5"/>
        <v>0</v>
      </c>
      <c r="W14" s="25">
        <f t="shared" si="5"/>
        <v>0</v>
      </c>
      <c r="X14" s="25">
        <f t="shared" si="5"/>
        <v>0</v>
      </c>
      <c r="Y14" s="25">
        <f t="shared" si="5"/>
        <v>0</v>
      </c>
      <c r="Z14" s="25">
        <f t="shared" si="5"/>
        <v>0</v>
      </c>
      <c r="AA14" s="25">
        <f t="shared" si="5"/>
        <v>0</v>
      </c>
      <c r="AB14" s="25">
        <f t="shared" si="5"/>
        <v>0</v>
      </c>
      <c r="AC14" s="25">
        <f t="shared" si="5"/>
        <v>0</v>
      </c>
      <c r="AD14" s="25">
        <f t="shared" si="5"/>
        <v>460.9</v>
      </c>
      <c r="AE14" s="25">
        <f t="shared" si="5"/>
        <v>0</v>
      </c>
      <c r="AF14" s="34"/>
    </row>
    <row r="15" spans="1:32" ht="21" customHeight="1" x14ac:dyDescent="0.25">
      <c r="A15" s="24" t="s">
        <v>26</v>
      </c>
      <c r="B15" s="25"/>
      <c r="C15" s="25"/>
      <c r="D15" s="25"/>
      <c r="E15" s="25"/>
      <c r="F15" s="21"/>
      <c r="G15" s="2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28"/>
      <c r="AF15" s="28"/>
    </row>
    <row r="16" spans="1:32" ht="21.75" customHeight="1" x14ac:dyDescent="0.25">
      <c r="A16" s="24" t="s">
        <v>27</v>
      </c>
      <c r="B16" s="25">
        <f>H16+J16+L16+N16+P16+R16+T16+V16+X16+Z16+AB16+AD16</f>
        <v>0</v>
      </c>
      <c r="C16" s="25">
        <f>H16+J16+L16+N16+P16+R16+T16</f>
        <v>0</v>
      </c>
      <c r="D16" s="25">
        <v>0</v>
      </c>
      <c r="E16" s="25">
        <f>I16+K16+M16+O16+Q16+S16+U16+W16+Y16+AA16+AC16+AE16</f>
        <v>0</v>
      </c>
      <c r="F16" s="25" t="e">
        <f t="shared" si="2"/>
        <v>#DIV/0!</v>
      </c>
      <c r="G16" s="25" t="e">
        <f t="shared" si="3"/>
        <v>#DIV/0!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28"/>
    </row>
    <row r="17" spans="1:32" ht="21" customHeight="1" x14ac:dyDescent="0.25">
      <c r="A17" s="24" t="s">
        <v>33</v>
      </c>
      <c r="B17" s="25">
        <f>H17+J17+L17+N17+P17+R17+T17+V17+X17+Z17+AB17+AD17</f>
        <v>0</v>
      </c>
      <c r="C17" s="25">
        <f t="shared" ref="C17:C20" si="6">H17+J17+L17+N17+P17+R17+T17</f>
        <v>0</v>
      </c>
      <c r="D17" s="25">
        <v>0</v>
      </c>
      <c r="E17" s="25">
        <f>I17+K17+M17+O17+Q17+S17+U17+W17+Y17+AA17+AC17+AE17</f>
        <v>0</v>
      </c>
      <c r="F17" s="25" t="e">
        <f t="shared" si="2"/>
        <v>#DIV/0!</v>
      </c>
      <c r="G17" s="25" t="e">
        <f t="shared" si="3"/>
        <v>#DIV/0!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28"/>
    </row>
    <row r="18" spans="1:32" ht="24" customHeight="1" x14ac:dyDescent="0.25">
      <c r="A18" s="24" t="s">
        <v>29</v>
      </c>
      <c r="B18" s="25">
        <f>H18+J18+L18+N18+P18+R18+T18+V18+X18+Z18+AB18+AD18</f>
        <v>460.9</v>
      </c>
      <c r="C18" s="25">
        <f t="shared" si="6"/>
        <v>0</v>
      </c>
      <c r="D18" s="25">
        <v>460.9</v>
      </c>
      <c r="E18" s="25">
        <f>I18+K18+M18+O18+Q18+S18+U18+W18+Y18+AA18+AC18+AE18</f>
        <v>0</v>
      </c>
      <c r="F18" s="25">
        <f t="shared" si="2"/>
        <v>0</v>
      </c>
      <c r="G18" s="25" t="e">
        <f t="shared" si="3"/>
        <v>#DIV/0!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460.9</v>
      </c>
      <c r="AE18" s="35">
        <v>0</v>
      </c>
      <c r="AF18" s="28"/>
    </row>
    <row r="19" spans="1:32" s="33" customFormat="1" x14ac:dyDescent="0.25">
      <c r="A19" s="29" t="s">
        <v>30</v>
      </c>
      <c r="B19" s="30">
        <f>H19+J19+L19+N19+P19+R19+T19+V19+X19+Z19+AB19+AD19</f>
        <v>0</v>
      </c>
      <c r="C19" s="25">
        <f t="shared" si="6"/>
        <v>0</v>
      </c>
      <c r="D19" s="30">
        <v>0</v>
      </c>
      <c r="E19" s="30">
        <f>I19+K19+M19+O19+Q19+S19+U19+W19+Y19+AA19+AC19+AE19</f>
        <v>0</v>
      </c>
      <c r="F19" s="30" t="e">
        <f t="shared" si="2"/>
        <v>#DIV/0!</v>
      </c>
      <c r="G19" s="30" t="e">
        <f t="shared" si="3"/>
        <v>#DIV/0!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2"/>
    </row>
    <row r="20" spans="1:32" ht="21.75" customHeight="1" x14ac:dyDescent="0.25">
      <c r="A20" s="24" t="s">
        <v>31</v>
      </c>
      <c r="B20" s="25">
        <f>H20+J20+L20+N20+P20+R20+T20+V20+X20+Z20+AB20+AD20</f>
        <v>0</v>
      </c>
      <c r="C20" s="25">
        <f t="shared" si="6"/>
        <v>0</v>
      </c>
      <c r="D20" s="25">
        <v>0</v>
      </c>
      <c r="E20" s="25">
        <f>I20+K20+M20+O20+Q20+S20+U20+W20+Y20+AA20+AC20+AE20</f>
        <v>0</v>
      </c>
      <c r="F20" s="25" t="e">
        <f t="shared" si="2"/>
        <v>#DIV/0!</v>
      </c>
      <c r="G20" s="25" t="e">
        <f t="shared" si="3"/>
        <v>#DIV/0!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28"/>
    </row>
    <row r="21" spans="1:32" ht="51.75" customHeight="1" x14ac:dyDescent="0.25">
      <c r="A21" s="24" t="s">
        <v>34</v>
      </c>
      <c r="B21" s="25">
        <f>B23+B24+B25+B27</f>
        <v>0</v>
      </c>
      <c r="C21" s="25">
        <f>C23+C24+C25+C27</f>
        <v>0</v>
      </c>
      <c r="D21" s="25">
        <f>D23+D24+D25+D27</f>
        <v>0</v>
      </c>
      <c r="E21" s="25">
        <f>E23+E24+E25+E27</f>
        <v>0</v>
      </c>
      <c r="F21" s="25" t="e">
        <f t="shared" si="2"/>
        <v>#DIV/0!</v>
      </c>
      <c r="G21" s="25" t="e">
        <f t="shared" si="3"/>
        <v>#DIV/0!</v>
      </c>
      <c r="H21" s="25">
        <f t="shared" ref="H21:AE21" si="7">H23+H24+H25+H27</f>
        <v>0</v>
      </c>
      <c r="I21" s="25">
        <f t="shared" si="7"/>
        <v>0</v>
      </c>
      <c r="J21" s="25">
        <f t="shared" si="7"/>
        <v>0</v>
      </c>
      <c r="K21" s="25">
        <f t="shared" si="7"/>
        <v>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5">
        <f t="shared" si="7"/>
        <v>0</v>
      </c>
      <c r="P21" s="25">
        <f t="shared" si="7"/>
        <v>0</v>
      </c>
      <c r="Q21" s="25">
        <f t="shared" si="7"/>
        <v>0</v>
      </c>
      <c r="R21" s="25">
        <f t="shared" si="7"/>
        <v>0</v>
      </c>
      <c r="S21" s="25">
        <f t="shared" si="7"/>
        <v>0</v>
      </c>
      <c r="T21" s="25">
        <f t="shared" si="7"/>
        <v>0</v>
      </c>
      <c r="U21" s="25">
        <f t="shared" si="7"/>
        <v>0</v>
      </c>
      <c r="V21" s="25">
        <f t="shared" si="7"/>
        <v>0</v>
      </c>
      <c r="W21" s="25">
        <f t="shared" si="7"/>
        <v>0</v>
      </c>
      <c r="X21" s="25">
        <f t="shared" si="7"/>
        <v>0</v>
      </c>
      <c r="Y21" s="25">
        <f t="shared" si="7"/>
        <v>0</v>
      </c>
      <c r="Z21" s="25">
        <f t="shared" si="7"/>
        <v>0</v>
      </c>
      <c r="AA21" s="25">
        <f t="shared" si="7"/>
        <v>0</v>
      </c>
      <c r="AB21" s="25">
        <f t="shared" si="7"/>
        <v>0</v>
      </c>
      <c r="AC21" s="25">
        <f t="shared" si="7"/>
        <v>0</v>
      </c>
      <c r="AD21" s="25">
        <f t="shared" si="7"/>
        <v>0</v>
      </c>
      <c r="AE21" s="25">
        <f t="shared" si="7"/>
        <v>0</v>
      </c>
      <c r="AF21" s="37"/>
    </row>
    <row r="22" spans="1:32" x14ac:dyDescent="0.25">
      <c r="A22" s="24" t="s">
        <v>26</v>
      </c>
      <c r="B22" s="25"/>
      <c r="C22" s="25"/>
      <c r="D22" s="25"/>
      <c r="E22" s="25"/>
      <c r="F22" s="21"/>
      <c r="G22" s="2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28"/>
      <c r="AF22" s="28"/>
    </row>
    <row r="23" spans="1:32" x14ac:dyDescent="0.25">
      <c r="A23" s="24" t="s">
        <v>27</v>
      </c>
      <c r="B23" s="25">
        <f>H23+J23+L23+N23+P23+R23+T23+V23+X23+Z23+AB23+AD23</f>
        <v>0</v>
      </c>
      <c r="C23" s="25">
        <f>H23+J23+L23+N23+P23+R23+T23</f>
        <v>0</v>
      </c>
      <c r="D23" s="25">
        <v>0</v>
      </c>
      <c r="E23" s="25">
        <f>I23+K23+M23+O23+Q23+S23+U23+W23+Y23+AA23+AC23+AE23</f>
        <v>0</v>
      </c>
      <c r="F23" s="25" t="e">
        <f t="shared" si="2"/>
        <v>#DIV/0!</v>
      </c>
      <c r="G23" s="25" t="e">
        <f t="shared" si="3"/>
        <v>#DIV/0!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28"/>
    </row>
    <row r="24" spans="1:32" x14ac:dyDescent="0.25">
      <c r="A24" s="24" t="s">
        <v>33</v>
      </c>
      <c r="B24" s="25">
        <f>H24+J24+L24+N24+P24+R24+T24+V24+X24+Z24+AB24+AD24</f>
        <v>0</v>
      </c>
      <c r="C24" s="25">
        <f t="shared" ref="C24:C27" si="8">H24+J24+L24+N24+P24+R24+T24</f>
        <v>0</v>
      </c>
      <c r="D24" s="25">
        <v>0</v>
      </c>
      <c r="E24" s="25">
        <f>I24+K24+M24+O24+Q24+S24+U24+W24+Y24+AA24+AC24+AE24</f>
        <v>0</v>
      </c>
      <c r="F24" s="25" t="e">
        <f t="shared" si="2"/>
        <v>#DIV/0!</v>
      </c>
      <c r="G24" s="25" t="e">
        <f t="shared" si="3"/>
        <v>#DIV/0!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28"/>
    </row>
    <row r="25" spans="1:32" x14ac:dyDescent="0.25">
      <c r="A25" s="24" t="s">
        <v>29</v>
      </c>
      <c r="B25" s="25">
        <f>H25+J25+L25+N25+P25+R25+T25+V25+X25+Z25+AB25+AD25</f>
        <v>0</v>
      </c>
      <c r="C25" s="25">
        <f t="shared" si="8"/>
        <v>0</v>
      </c>
      <c r="D25" s="25">
        <v>0</v>
      </c>
      <c r="E25" s="25">
        <f>I25+K25+M25+O25+Q25+S25+U25+W25+Y25+AA25+AC25+AE25</f>
        <v>0</v>
      </c>
      <c r="F25" s="25" t="e">
        <f t="shared" si="2"/>
        <v>#DIV/0!</v>
      </c>
      <c r="G25" s="25" t="e">
        <f t="shared" si="3"/>
        <v>#DIV/0!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28"/>
    </row>
    <row r="26" spans="1:32" s="33" customFormat="1" x14ac:dyDescent="0.25">
      <c r="A26" s="29" t="s">
        <v>30</v>
      </c>
      <c r="B26" s="30">
        <f>H26+J26+L26+N26+P26+R26+T26+V26+X26+Z26+AB26+AD26</f>
        <v>0</v>
      </c>
      <c r="C26" s="25">
        <f t="shared" si="8"/>
        <v>0</v>
      </c>
      <c r="D26" s="30">
        <v>0</v>
      </c>
      <c r="E26" s="30">
        <f>I26+K26+M26+O26+Q26+S26+U26+W26+Y26+AA26+AC26+AE26</f>
        <v>0</v>
      </c>
      <c r="F26" s="30" t="e">
        <f t="shared" si="2"/>
        <v>#DIV/0!</v>
      </c>
      <c r="G26" s="30" t="e">
        <f t="shared" si="3"/>
        <v>#DIV/0!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2"/>
    </row>
    <row r="27" spans="1:32" x14ac:dyDescent="0.25">
      <c r="A27" s="24" t="s">
        <v>31</v>
      </c>
      <c r="B27" s="25">
        <f>H27+J27+L27+N27+P27+R27+T27+V27+X27+Z27+AB27+AD27</f>
        <v>0</v>
      </c>
      <c r="C27" s="25">
        <f t="shared" si="8"/>
        <v>0</v>
      </c>
      <c r="D27" s="25">
        <v>0</v>
      </c>
      <c r="E27" s="25">
        <f>I27+K27+M27+O27+Q27+S27+U27+W27+Y27+AA27+AC27+AE27</f>
        <v>0</v>
      </c>
      <c r="F27" s="25" t="e">
        <f t="shared" si="2"/>
        <v>#DIV/0!</v>
      </c>
      <c r="G27" s="25" t="e">
        <f t="shared" si="3"/>
        <v>#DIV/0!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28"/>
    </row>
    <row r="28" spans="1:32" s="23" customFormat="1" x14ac:dyDescent="0.25">
      <c r="A28" s="20" t="s">
        <v>35</v>
      </c>
      <c r="B28" s="21">
        <f>B31+B32+B34+B30</f>
        <v>460.9</v>
      </c>
      <c r="C28" s="21">
        <f>C31+C32+C34+C30</f>
        <v>0</v>
      </c>
      <c r="D28" s="21">
        <f>D31+D32+D34+D30</f>
        <v>460.9</v>
      </c>
      <c r="E28" s="21">
        <f>E31+E32+E34+E30</f>
        <v>0</v>
      </c>
      <c r="F28" s="21">
        <f t="shared" si="2"/>
        <v>0</v>
      </c>
      <c r="G28" s="21" t="e">
        <f t="shared" si="3"/>
        <v>#DIV/0!</v>
      </c>
      <c r="H28" s="21">
        <f>H31+H32+H34+H30</f>
        <v>0</v>
      </c>
      <c r="I28" s="21">
        <f t="shared" ref="I28:AE28" si="9">I31+I32+I34+I30</f>
        <v>0</v>
      </c>
      <c r="J28" s="21">
        <f t="shared" si="9"/>
        <v>0</v>
      </c>
      <c r="K28" s="21">
        <f t="shared" si="9"/>
        <v>0</v>
      </c>
      <c r="L28" s="21">
        <f t="shared" si="9"/>
        <v>0</v>
      </c>
      <c r="M28" s="21">
        <f t="shared" si="9"/>
        <v>0</v>
      </c>
      <c r="N28" s="21">
        <f t="shared" si="9"/>
        <v>0</v>
      </c>
      <c r="O28" s="21">
        <f t="shared" si="9"/>
        <v>0</v>
      </c>
      <c r="P28" s="21">
        <f t="shared" si="9"/>
        <v>0</v>
      </c>
      <c r="Q28" s="21">
        <f t="shared" si="9"/>
        <v>0</v>
      </c>
      <c r="R28" s="21">
        <f t="shared" si="9"/>
        <v>0</v>
      </c>
      <c r="S28" s="21">
        <f t="shared" si="9"/>
        <v>0</v>
      </c>
      <c r="T28" s="21">
        <f t="shared" si="9"/>
        <v>0</v>
      </c>
      <c r="U28" s="21">
        <f t="shared" si="9"/>
        <v>0</v>
      </c>
      <c r="V28" s="21">
        <f t="shared" si="9"/>
        <v>0</v>
      </c>
      <c r="W28" s="21">
        <f t="shared" si="9"/>
        <v>0</v>
      </c>
      <c r="X28" s="21">
        <f t="shared" si="9"/>
        <v>0</v>
      </c>
      <c r="Y28" s="21">
        <f t="shared" si="9"/>
        <v>0</v>
      </c>
      <c r="Z28" s="21">
        <f t="shared" si="9"/>
        <v>0</v>
      </c>
      <c r="AA28" s="21">
        <f t="shared" si="9"/>
        <v>0</v>
      </c>
      <c r="AB28" s="21">
        <f t="shared" si="9"/>
        <v>0</v>
      </c>
      <c r="AC28" s="21">
        <f t="shared" si="9"/>
        <v>0</v>
      </c>
      <c r="AD28" s="21">
        <f t="shared" si="9"/>
        <v>460.9</v>
      </c>
      <c r="AE28" s="21">
        <f t="shared" si="9"/>
        <v>0</v>
      </c>
      <c r="AF28" s="22"/>
    </row>
    <row r="29" spans="1:32" x14ac:dyDescent="0.25">
      <c r="A29" s="24" t="s">
        <v>26</v>
      </c>
      <c r="B29" s="25"/>
      <c r="C29" s="25"/>
      <c r="D29" s="25"/>
      <c r="E29" s="25"/>
      <c r="F29" s="21"/>
      <c r="G29" s="2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28"/>
      <c r="AF29" s="28"/>
    </row>
    <row r="30" spans="1:32" x14ac:dyDescent="0.25">
      <c r="A30" s="24" t="s">
        <v>27</v>
      </c>
      <c r="B30" s="25">
        <f>H30+J30+L30+N30+P30+R30+T30+V30+X30+Z30+AB30+AD30</f>
        <v>0</v>
      </c>
      <c r="C30" s="25">
        <f>H30+J30+L30+N30+P30+R30+T30</f>
        <v>0</v>
      </c>
      <c r="D30" s="25">
        <f>D9</f>
        <v>0</v>
      </c>
      <c r="E30" s="25">
        <f>I30+K30+M30+O30+Q30+S30+U30+W30+Y30+AA30+AC30+AE30</f>
        <v>0</v>
      </c>
      <c r="F30" s="25" t="e">
        <f t="shared" si="2"/>
        <v>#DIV/0!</v>
      </c>
      <c r="G30" s="25" t="e">
        <f t="shared" si="3"/>
        <v>#DIV/0!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28"/>
    </row>
    <row r="31" spans="1:32" x14ac:dyDescent="0.25">
      <c r="A31" s="24" t="s">
        <v>33</v>
      </c>
      <c r="B31" s="25">
        <f>H31+J31+L31+N31+P31+R31+T31+V31+X31+Z31+AB31+AD31</f>
        <v>0</v>
      </c>
      <c r="C31" s="25">
        <f t="shared" ref="C31:C34" si="10">H31+J31+L31+N31+P31+R31+T31</f>
        <v>0</v>
      </c>
      <c r="D31" s="25">
        <f>D10</f>
        <v>0</v>
      </c>
      <c r="E31" s="25">
        <f>I31+K31+M31+O31+Q31+S31+U31+W31+Y31+AA31+AC31+AE31</f>
        <v>0</v>
      </c>
      <c r="F31" s="25" t="e">
        <f t="shared" si="2"/>
        <v>#DIV/0!</v>
      </c>
      <c r="G31" s="25" t="e">
        <f t="shared" si="3"/>
        <v>#DIV/0!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28"/>
    </row>
    <row r="32" spans="1:32" x14ac:dyDescent="0.25">
      <c r="A32" s="24" t="s">
        <v>29</v>
      </c>
      <c r="B32" s="25">
        <f>H32+J32+L32+N32+P32+R32+T32+V32+X32+Z32+AB32+AD32</f>
        <v>460.9</v>
      </c>
      <c r="C32" s="25">
        <f t="shared" si="10"/>
        <v>0</v>
      </c>
      <c r="D32" s="25">
        <f>D11</f>
        <v>460.9</v>
      </c>
      <c r="E32" s="25">
        <f>I32+K32+M32+O32+Q32+S32+U32+W32+Y32+AA32+AC32+AE32</f>
        <v>0</v>
      </c>
      <c r="F32" s="25">
        <f t="shared" si="2"/>
        <v>0</v>
      </c>
      <c r="G32" s="25" t="e">
        <f t="shared" si="3"/>
        <v>#DIV/0!</v>
      </c>
      <c r="H32" s="35">
        <f>H11</f>
        <v>0</v>
      </c>
      <c r="I32" s="35">
        <f t="shared" ref="I32:AE32" si="11">I11</f>
        <v>0</v>
      </c>
      <c r="J32" s="35">
        <f t="shared" si="11"/>
        <v>0</v>
      </c>
      <c r="K32" s="35">
        <f t="shared" si="11"/>
        <v>0</v>
      </c>
      <c r="L32" s="35">
        <f t="shared" si="11"/>
        <v>0</v>
      </c>
      <c r="M32" s="35">
        <f t="shared" si="11"/>
        <v>0</v>
      </c>
      <c r="N32" s="35">
        <f t="shared" si="11"/>
        <v>0</v>
      </c>
      <c r="O32" s="35">
        <f t="shared" si="11"/>
        <v>0</v>
      </c>
      <c r="P32" s="35">
        <f t="shared" si="11"/>
        <v>0</v>
      </c>
      <c r="Q32" s="35">
        <f t="shared" si="11"/>
        <v>0</v>
      </c>
      <c r="R32" s="35">
        <f t="shared" si="11"/>
        <v>0</v>
      </c>
      <c r="S32" s="35">
        <f t="shared" si="11"/>
        <v>0</v>
      </c>
      <c r="T32" s="35">
        <f t="shared" si="11"/>
        <v>0</v>
      </c>
      <c r="U32" s="35">
        <f t="shared" si="11"/>
        <v>0</v>
      </c>
      <c r="V32" s="35">
        <f t="shared" si="11"/>
        <v>0</v>
      </c>
      <c r="W32" s="35">
        <f t="shared" si="11"/>
        <v>0</v>
      </c>
      <c r="X32" s="35">
        <f t="shared" si="11"/>
        <v>0</v>
      </c>
      <c r="Y32" s="35">
        <f t="shared" si="11"/>
        <v>0</v>
      </c>
      <c r="Z32" s="35">
        <f t="shared" si="11"/>
        <v>0</v>
      </c>
      <c r="AA32" s="35">
        <f t="shared" si="11"/>
        <v>0</v>
      </c>
      <c r="AB32" s="35">
        <f t="shared" si="11"/>
        <v>0</v>
      </c>
      <c r="AC32" s="35">
        <f t="shared" si="11"/>
        <v>0</v>
      </c>
      <c r="AD32" s="35">
        <f>AD11</f>
        <v>460.9</v>
      </c>
      <c r="AE32" s="35">
        <f t="shared" si="11"/>
        <v>0</v>
      </c>
      <c r="AF32" s="28"/>
    </row>
    <row r="33" spans="1:32" s="33" customFormat="1" x14ac:dyDescent="0.25">
      <c r="A33" s="29" t="s">
        <v>30</v>
      </c>
      <c r="B33" s="30">
        <f>H33+J33+L33+N33+P33+R33+T33+V33+X33+Z33+AB33+AD33</f>
        <v>0</v>
      </c>
      <c r="C33" s="25">
        <f t="shared" si="10"/>
        <v>0</v>
      </c>
      <c r="D33" s="30">
        <f>D12</f>
        <v>0</v>
      </c>
      <c r="E33" s="30">
        <f>I33+K33+M33+O33+Q33+S33+U33+W33+Y33+AA33+AC33+AE33</f>
        <v>0</v>
      </c>
      <c r="F33" s="30" t="e">
        <f t="shared" si="2"/>
        <v>#DIV/0!</v>
      </c>
      <c r="G33" s="30" t="e">
        <f t="shared" si="3"/>
        <v>#DIV/0!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2"/>
    </row>
    <row r="34" spans="1:32" ht="20.25" customHeight="1" x14ac:dyDescent="0.25">
      <c r="A34" s="24" t="s">
        <v>31</v>
      </c>
      <c r="B34" s="25">
        <f>H34+J34+L34+N34+P34+R34+T34+V34+X34+Z34+AB34+AD34</f>
        <v>0</v>
      </c>
      <c r="C34" s="25">
        <f t="shared" si="10"/>
        <v>0</v>
      </c>
      <c r="D34" s="25">
        <f>D13</f>
        <v>0</v>
      </c>
      <c r="E34" s="25">
        <f>I34+K34+M34+O34+Q34+S34+U34+W34+Y34+AA34+AC34+AE34</f>
        <v>0</v>
      </c>
      <c r="F34" s="25" t="e">
        <f t="shared" si="2"/>
        <v>#DIV/0!</v>
      </c>
      <c r="G34" s="25" t="e">
        <f t="shared" si="3"/>
        <v>#DIV/0!</v>
      </c>
      <c r="H34" s="35">
        <f t="shared" ref="H34:AE34" si="12">H13</f>
        <v>0</v>
      </c>
      <c r="I34" s="35">
        <f t="shared" si="12"/>
        <v>0</v>
      </c>
      <c r="J34" s="35">
        <f t="shared" si="12"/>
        <v>0</v>
      </c>
      <c r="K34" s="35">
        <f t="shared" si="12"/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5">
        <f t="shared" si="12"/>
        <v>0</v>
      </c>
      <c r="Q34" s="35">
        <f t="shared" si="12"/>
        <v>0</v>
      </c>
      <c r="R34" s="35">
        <f t="shared" si="12"/>
        <v>0</v>
      </c>
      <c r="S34" s="35">
        <f t="shared" si="12"/>
        <v>0</v>
      </c>
      <c r="T34" s="35">
        <f t="shared" si="12"/>
        <v>0</v>
      </c>
      <c r="U34" s="35">
        <f t="shared" si="12"/>
        <v>0</v>
      </c>
      <c r="V34" s="35">
        <f t="shared" si="12"/>
        <v>0</v>
      </c>
      <c r="W34" s="35">
        <f t="shared" si="12"/>
        <v>0</v>
      </c>
      <c r="X34" s="35">
        <f t="shared" si="12"/>
        <v>0</v>
      </c>
      <c r="Y34" s="35">
        <f t="shared" si="12"/>
        <v>0</v>
      </c>
      <c r="Z34" s="35">
        <f t="shared" si="12"/>
        <v>0</v>
      </c>
      <c r="AA34" s="35">
        <f t="shared" si="12"/>
        <v>0</v>
      </c>
      <c r="AB34" s="35">
        <f t="shared" si="12"/>
        <v>0</v>
      </c>
      <c r="AC34" s="35">
        <f t="shared" si="12"/>
        <v>0</v>
      </c>
      <c r="AD34" s="35">
        <f t="shared" si="12"/>
        <v>0</v>
      </c>
      <c r="AE34" s="35">
        <f t="shared" si="12"/>
        <v>0</v>
      </c>
      <c r="AF34" s="28"/>
    </row>
    <row r="35" spans="1:32" s="23" customFormat="1" ht="18.75" customHeight="1" x14ac:dyDescent="0.25">
      <c r="A35" s="39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 s="22"/>
      <c r="AF35" s="22"/>
    </row>
    <row r="36" spans="1:32" s="23" customFormat="1" ht="48" customHeight="1" x14ac:dyDescent="0.25">
      <c r="A36" s="41" t="s">
        <v>37</v>
      </c>
      <c r="B36" s="42">
        <f>B38+B39+B40+B42</f>
        <v>207377.90000000002</v>
      </c>
      <c r="C36" s="42">
        <f>C38+C39+C40+C42</f>
        <v>34998.729999999996</v>
      </c>
      <c r="D36" s="42">
        <f>D38+D39+D40+D42</f>
        <v>97856.33</v>
      </c>
      <c r="E36" s="42">
        <f>E38+E39+E40+E42</f>
        <v>34998.729999999996</v>
      </c>
      <c r="F36" s="42">
        <f t="shared" ref="F36:F45" si="13">E36/B36*100</f>
        <v>16.876788703135674</v>
      </c>
      <c r="G36" s="42">
        <f t="shared" ref="G36:G63" si="14">E36/C36*100</f>
        <v>100</v>
      </c>
      <c r="H36" s="42">
        <f>H38+H39+H40+H42</f>
        <v>0</v>
      </c>
      <c r="I36" s="42">
        <f t="shared" ref="I36:AE36" si="15">I38+I39+I40+I42</f>
        <v>0</v>
      </c>
      <c r="J36" s="42">
        <f t="shared" si="15"/>
        <v>0</v>
      </c>
      <c r="K36" s="42">
        <f t="shared" si="15"/>
        <v>0</v>
      </c>
      <c r="L36" s="42">
        <f t="shared" si="15"/>
        <v>0</v>
      </c>
      <c r="M36" s="42">
        <f t="shared" si="15"/>
        <v>0</v>
      </c>
      <c r="N36" s="42">
        <f t="shared" si="15"/>
        <v>3930.5</v>
      </c>
      <c r="O36" s="42">
        <f>O38+O39+O40+O42</f>
        <v>3930.5</v>
      </c>
      <c r="P36" s="42">
        <f>P38+P39+P40+P42</f>
        <v>0</v>
      </c>
      <c r="Q36" s="42">
        <f t="shared" si="15"/>
        <v>0</v>
      </c>
      <c r="R36" s="42">
        <f t="shared" si="15"/>
        <v>0</v>
      </c>
      <c r="S36" s="42">
        <f t="shared" si="15"/>
        <v>0</v>
      </c>
      <c r="T36" s="42">
        <f t="shared" si="15"/>
        <v>31068.23</v>
      </c>
      <c r="U36" s="42">
        <f t="shared" si="15"/>
        <v>31068.23</v>
      </c>
      <c r="V36" s="42">
        <f t="shared" si="15"/>
        <v>0</v>
      </c>
      <c r="W36" s="42">
        <f t="shared" si="15"/>
        <v>0</v>
      </c>
      <c r="X36" s="42">
        <f t="shared" si="15"/>
        <v>0</v>
      </c>
      <c r="Y36" s="42">
        <f t="shared" si="15"/>
        <v>0</v>
      </c>
      <c r="Z36" s="42">
        <f t="shared" si="15"/>
        <v>0</v>
      </c>
      <c r="AA36" s="42">
        <f t="shared" si="15"/>
        <v>0</v>
      </c>
      <c r="AB36" s="42">
        <f t="shared" si="15"/>
        <v>0</v>
      </c>
      <c r="AC36" s="42">
        <f t="shared" si="15"/>
        <v>0</v>
      </c>
      <c r="AD36" s="42">
        <f t="shared" si="15"/>
        <v>172379.16999999998</v>
      </c>
      <c r="AE36" s="42">
        <f t="shared" si="15"/>
        <v>0</v>
      </c>
      <c r="AF36" s="22"/>
    </row>
    <row r="37" spans="1:32" x14ac:dyDescent="0.25">
      <c r="A37" s="43" t="s">
        <v>26</v>
      </c>
      <c r="B37" s="44"/>
      <c r="C37" s="44"/>
      <c r="D37" s="44"/>
      <c r="E37" s="44"/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28"/>
      <c r="AF37" s="28"/>
    </row>
    <row r="38" spans="1:32" x14ac:dyDescent="0.25">
      <c r="A38" s="43" t="s">
        <v>27</v>
      </c>
      <c r="B38" s="46">
        <f>B45+B52</f>
        <v>0</v>
      </c>
      <c r="C38" s="46">
        <f>C45+C52</f>
        <v>0</v>
      </c>
      <c r="D38" s="46">
        <f>D45+D52</f>
        <v>0</v>
      </c>
      <c r="E38" s="46">
        <f>E45+E52</f>
        <v>0</v>
      </c>
      <c r="F38" s="44" t="e">
        <f t="shared" si="13"/>
        <v>#DIV/0!</v>
      </c>
      <c r="G38" s="44" t="e">
        <f t="shared" si="14"/>
        <v>#DIV/0!</v>
      </c>
      <c r="H38" s="46">
        <f>H45+H52</f>
        <v>0</v>
      </c>
      <c r="I38" s="46">
        <f t="shared" ref="I38:AE42" si="16">I45+I52</f>
        <v>0</v>
      </c>
      <c r="J38" s="46">
        <f t="shared" si="16"/>
        <v>0</v>
      </c>
      <c r="K38" s="46">
        <f t="shared" si="16"/>
        <v>0</v>
      </c>
      <c r="L38" s="46">
        <f t="shared" si="16"/>
        <v>0</v>
      </c>
      <c r="M38" s="46">
        <f t="shared" si="16"/>
        <v>0</v>
      </c>
      <c r="N38" s="46">
        <f t="shared" si="16"/>
        <v>0</v>
      </c>
      <c r="O38" s="46">
        <f t="shared" si="16"/>
        <v>0</v>
      </c>
      <c r="P38" s="46">
        <f t="shared" si="16"/>
        <v>0</v>
      </c>
      <c r="Q38" s="46">
        <f t="shared" si="16"/>
        <v>0</v>
      </c>
      <c r="R38" s="46">
        <f t="shared" si="16"/>
        <v>0</v>
      </c>
      <c r="S38" s="46">
        <f t="shared" si="16"/>
        <v>0</v>
      </c>
      <c r="T38" s="46">
        <f t="shared" si="16"/>
        <v>0</v>
      </c>
      <c r="U38" s="46">
        <f t="shared" si="16"/>
        <v>0</v>
      </c>
      <c r="V38" s="46">
        <f t="shared" si="16"/>
        <v>0</v>
      </c>
      <c r="W38" s="46">
        <f t="shared" si="16"/>
        <v>0</v>
      </c>
      <c r="X38" s="46">
        <f t="shared" si="16"/>
        <v>0</v>
      </c>
      <c r="Y38" s="46">
        <f t="shared" si="16"/>
        <v>0</v>
      </c>
      <c r="Z38" s="46">
        <f t="shared" si="16"/>
        <v>0</v>
      </c>
      <c r="AA38" s="46">
        <f t="shared" si="16"/>
        <v>0</v>
      </c>
      <c r="AB38" s="46">
        <f t="shared" si="16"/>
        <v>0</v>
      </c>
      <c r="AC38" s="46">
        <f t="shared" si="16"/>
        <v>0</v>
      </c>
      <c r="AD38" s="46">
        <f t="shared" si="16"/>
        <v>0</v>
      </c>
      <c r="AE38" s="46">
        <f t="shared" si="16"/>
        <v>0</v>
      </c>
      <c r="AF38" s="28"/>
    </row>
    <row r="39" spans="1:32" x14ac:dyDescent="0.25">
      <c r="A39" s="43" t="s">
        <v>33</v>
      </c>
      <c r="B39" s="44">
        <f>H39+J39+L39+N39+P39+R39+T39+V39+X39+Z39+AB39+AD39</f>
        <v>3812.1</v>
      </c>
      <c r="C39" s="44">
        <f t="shared" ref="C39:E42" si="17">C46+C53</f>
        <v>0</v>
      </c>
      <c r="D39" s="44">
        <f t="shared" si="17"/>
        <v>0</v>
      </c>
      <c r="E39" s="44">
        <f t="shared" si="17"/>
        <v>0</v>
      </c>
      <c r="F39" s="44">
        <f t="shared" si="13"/>
        <v>0</v>
      </c>
      <c r="G39" s="44" t="e">
        <f t="shared" si="14"/>
        <v>#DIV/0!</v>
      </c>
      <c r="H39" s="46">
        <f>H46+H53</f>
        <v>0</v>
      </c>
      <c r="I39" s="46">
        <f t="shared" si="16"/>
        <v>0</v>
      </c>
      <c r="J39" s="46">
        <f t="shared" si="16"/>
        <v>0</v>
      </c>
      <c r="K39" s="46">
        <f t="shared" si="16"/>
        <v>0</v>
      </c>
      <c r="L39" s="46">
        <f t="shared" si="16"/>
        <v>0</v>
      </c>
      <c r="M39" s="46">
        <f t="shared" si="16"/>
        <v>0</v>
      </c>
      <c r="N39" s="46">
        <f t="shared" si="16"/>
        <v>0</v>
      </c>
      <c r="O39" s="46">
        <f t="shared" si="16"/>
        <v>0</v>
      </c>
      <c r="P39" s="46">
        <f t="shared" si="16"/>
        <v>0</v>
      </c>
      <c r="Q39" s="46">
        <f t="shared" si="16"/>
        <v>0</v>
      </c>
      <c r="R39" s="46">
        <f t="shared" si="16"/>
        <v>0</v>
      </c>
      <c r="S39" s="46">
        <f t="shared" si="16"/>
        <v>0</v>
      </c>
      <c r="T39" s="46">
        <f t="shared" si="16"/>
        <v>0</v>
      </c>
      <c r="U39" s="46">
        <f t="shared" si="16"/>
        <v>0</v>
      </c>
      <c r="V39" s="46">
        <f t="shared" si="16"/>
        <v>0</v>
      </c>
      <c r="W39" s="46">
        <f t="shared" si="16"/>
        <v>0</v>
      </c>
      <c r="X39" s="46">
        <f t="shared" si="16"/>
        <v>0</v>
      </c>
      <c r="Y39" s="46">
        <f t="shared" si="16"/>
        <v>0</v>
      </c>
      <c r="Z39" s="46">
        <f t="shared" si="16"/>
        <v>0</v>
      </c>
      <c r="AA39" s="46">
        <f t="shared" si="16"/>
        <v>0</v>
      </c>
      <c r="AB39" s="46">
        <f t="shared" si="16"/>
        <v>0</v>
      </c>
      <c r="AC39" s="46">
        <f t="shared" si="16"/>
        <v>0</v>
      </c>
      <c r="AD39" s="46">
        <f t="shared" si="16"/>
        <v>3812.1</v>
      </c>
      <c r="AE39" s="46">
        <f t="shared" si="16"/>
        <v>0</v>
      </c>
      <c r="AF39" s="28"/>
    </row>
    <row r="40" spans="1:32" ht="18.75" customHeight="1" x14ac:dyDescent="0.25">
      <c r="A40" s="43" t="s">
        <v>29</v>
      </c>
      <c r="B40" s="46">
        <f>B47+B54</f>
        <v>85906.200000000012</v>
      </c>
      <c r="C40" s="46">
        <f t="shared" si="17"/>
        <v>22095.5</v>
      </c>
      <c r="D40" s="46">
        <f t="shared" si="17"/>
        <v>84953.1</v>
      </c>
      <c r="E40" s="46">
        <f t="shared" si="17"/>
        <v>22095.5</v>
      </c>
      <c r="F40" s="44">
        <f t="shared" si="13"/>
        <v>25.720495144704337</v>
      </c>
      <c r="G40" s="44">
        <f t="shared" si="14"/>
        <v>100</v>
      </c>
      <c r="H40" s="46">
        <f>H47+H54</f>
        <v>0</v>
      </c>
      <c r="I40" s="46">
        <f t="shared" si="16"/>
        <v>0</v>
      </c>
      <c r="J40" s="46">
        <f t="shared" si="16"/>
        <v>0</v>
      </c>
      <c r="K40" s="46">
        <f t="shared" si="16"/>
        <v>0</v>
      </c>
      <c r="L40" s="46">
        <f t="shared" si="16"/>
        <v>0</v>
      </c>
      <c r="M40" s="46">
        <f t="shared" si="16"/>
        <v>0</v>
      </c>
      <c r="N40" s="46">
        <f t="shared" si="16"/>
        <v>3930.5</v>
      </c>
      <c r="O40" s="46">
        <f t="shared" si="16"/>
        <v>3930.5</v>
      </c>
      <c r="P40" s="46">
        <f t="shared" si="16"/>
        <v>0</v>
      </c>
      <c r="Q40" s="46">
        <f t="shared" si="16"/>
        <v>0</v>
      </c>
      <c r="R40" s="46">
        <f t="shared" si="16"/>
        <v>0</v>
      </c>
      <c r="S40" s="46">
        <f t="shared" si="16"/>
        <v>0</v>
      </c>
      <c r="T40" s="46">
        <f t="shared" si="16"/>
        <v>18165</v>
      </c>
      <c r="U40" s="46">
        <f t="shared" si="16"/>
        <v>18165</v>
      </c>
      <c r="V40" s="46">
        <f t="shared" si="16"/>
        <v>0</v>
      </c>
      <c r="W40" s="46">
        <f t="shared" si="16"/>
        <v>0</v>
      </c>
      <c r="X40" s="46">
        <f t="shared" si="16"/>
        <v>0</v>
      </c>
      <c r="Y40" s="46">
        <f t="shared" si="16"/>
        <v>0</v>
      </c>
      <c r="Z40" s="46">
        <f t="shared" si="16"/>
        <v>0</v>
      </c>
      <c r="AA40" s="46">
        <f t="shared" si="16"/>
        <v>0</v>
      </c>
      <c r="AB40" s="46">
        <f t="shared" si="16"/>
        <v>0</v>
      </c>
      <c r="AC40" s="46">
        <f t="shared" si="16"/>
        <v>0</v>
      </c>
      <c r="AD40" s="46">
        <f t="shared" si="16"/>
        <v>63810.7</v>
      </c>
      <c r="AE40" s="46">
        <f t="shared" si="16"/>
        <v>0</v>
      </c>
      <c r="AF40" s="28"/>
    </row>
    <row r="41" spans="1:32" s="33" customFormat="1" ht="21" customHeight="1" x14ac:dyDescent="0.25">
      <c r="A41" s="47" t="s">
        <v>30</v>
      </c>
      <c r="B41" s="48">
        <f>H41+J41+L41+N41+P41+R41+T41+V41+X41+Z41+AB41+AD41</f>
        <v>85906.200000000012</v>
      </c>
      <c r="C41" s="48">
        <f t="shared" si="17"/>
        <v>3930.5</v>
      </c>
      <c r="D41" s="48">
        <f t="shared" si="17"/>
        <v>0</v>
      </c>
      <c r="E41" s="48">
        <f t="shared" si="17"/>
        <v>0</v>
      </c>
      <c r="F41" s="48">
        <f t="shared" si="13"/>
        <v>0</v>
      </c>
      <c r="G41" s="48">
        <f t="shared" si="14"/>
        <v>0</v>
      </c>
      <c r="H41" s="48">
        <f>H48+H55</f>
        <v>0</v>
      </c>
      <c r="I41" s="48">
        <f t="shared" si="16"/>
        <v>0</v>
      </c>
      <c r="J41" s="48">
        <f t="shared" si="16"/>
        <v>0</v>
      </c>
      <c r="K41" s="48">
        <f t="shared" si="16"/>
        <v>0</v>
      </c>
      <c r="L41" s="48">
        <f t="shared" si="16"/>
        <v>0</v>
      </c>
      <c r="M41" s="48">
        <f t="shared" si="16"/>
        <v>0</v>
      </c>
      <c r="N41" s="48">
        <f t="shared" si="16"/>
        <v>3930.5</v>
      </c>
      <c r="O41" s="48">
        <f t="shared" si="16"/>
        <v>0</v>
      </c>
      <c r="P41" s="48">
        <f t="shared" si="16"/>
        <v>0</v>
      </c>
      <c r="Q41" s="48">
        <f t="shared" si="16"/>
        <v>0</v>
      </c>
      <c r="R41" s="48">
        <f t="shared" si="16"/>
        <v>0</v>
      </c>
      <c r="S41" s="48">
        <f t="shared" si="16"/>
        <v>0</v>
      </c>
      <c r="T41" s="48">
        <f t="shared" si="16"/>
        <v>0</v>
      </c>
      <c r="U41" s="48">
        <f t="shared" si="16"/>
        <v>0</v>
      </c>
      <c r="V41" s="48">
        <f t="shared" si="16"/>
        <v>0</v>
      </c>
      <c r="W41" s="48">
        <f t="shared" si="16"/>
        <v>0</v>
      </c>
      <c r="X41" s="48">
        <f t="shared" si="16"/>
        <v>0</v>
      </c>
      <c r="Y41" s="48">
        <f t="shared" si="16"/>
        <v>0</v>
      </c>
      <c r="Z41" s="48">
        <f t="shared" si="16"/>
        <v>0</v>
      </c>
      <c r="AA41" s="48">
        <f t="shared" si="16"/>
        <v>0</v>
      </c>
      <c r="AB41" s="48">
        <f t="shared" si="16"/>
        <v>0</v>
      </c>
      <c r="AC41" s="48">
        <f t="shared" si="16"/>
        <v>0</v>
      </c>
      <c r="AD41" s="48">
        <f t="shared" si="16"/>
        <v>81975.700000000012</v>
      </c>
      <c r="AE41" s="48">
        <f t="shared" si="16"/>
        <v>0</v>
      </c>
      <c r="AF41" s="32"/>
    </row>
    <row r="42" spans="1:32" x14ac:dyDescent="0.25">
      <c r="A42" s="43" t="s">
        <v>31</v>
      </c>
      <c r="B42" s="44">
        <f>H42+J42+L42+N42+P42+R42+T42+V42+X42+Z42+AB42+AD42</f>
        <v>117659.59999999999</v>
      </c>
      <c r="C42" s="44">
        <f t="shared" si="17"/>
        <v>12903.23</v>
      </c>
      <c r="D42" s="44">
        <f t="shared" si="17"/>
        <v>12903.23</v>
      </c>
      <c r="E42" s="44">
        <f t="shared" si="17"/>
        <v>12903.23</v>
      </c>
      <c r="F42" s="44">
        <f t="shared" si="13"/>
        <v>10.96657646294905</v>
      </c>
      <c r="G42" s="44">
        <f t="shared" si="14"/>
        <v>100</v>
      </c>
      <c r="H42" s="44">
        <f>H49+H56</f>
        <v>0</v>
      </c>
      <c r="I42" s="44">
        <f t="shared" si="16"/>
        <v>0</v>
      </c>
      <c r="J42" s="44">
        <f t="shared" si="16"/>
        <v>0</v>
      </c>
      <c r="K42" s="44">
        <f t="shared" si="16"/>
        <v>0</v>
      </c>
      <c r="L42" s="44">
        <f t="shared" si="16"/>
        <v>0</v>
      </c>
      <c r="M42" s="44">
        <f t="shared" si="16"/>
        <v>0</v>
      </c>
      <c r="N42" s="44">
        <f t="shared" si="16"/>
        <v>0</v>
      </c>
      <c r="O42" s="44">
        <f t="shared" si="16"/>
        <v>0</v>
      </c>
      <c r="P42" s="44">
        <f t="shared" si="16"/>
        <v>0</v>
      </c>
      <c r="Q42" s="44">
        <f t="shared" si="16"/>
        <v>0</v>
      </c>
      <c r="R42" s="44">
        <f t="shared" si="16"/>
        <v>0</v>
      </c>
      <c r="S42" s="44">
        <f t="shared" si="16"/>
        <v>0</v>
      </c>
      <c r="T42" s="44">
        <f t="shared" si="16"/>
        <v>12903.23</v>
      </c>
      <c r="U42" s="44">
        <f t="shared" si="16"/>
        <v>12903.23</v>
      </c>
      <c r="V42" s="44">
        <f t="shared" si="16"/>
        <v>0</v>
      </c>
      <c r="W42" s="44">
        <f t="shared" si="16"/>
        <v>0</v>
      </c>
      <c r="X42" s="44">
        <f t="shared" si="16"/>
        <v>0</v>
      </c>
      <c r="Y42" s="44">
        <f t="shared" si="16"/>
        <v>0</v>
      </c>
      <c r="Z42" s="44">
        <f t="shared" si="16"/>
        <v>0</v>
      </c>
      <c r="AA42" s="44">
        <f t="shared" si="16"/>
        <v>0</v>
      </c>
      <c r="AB42" s="44">
        <f t="shared" si="16"/>
        <v>0</v>
      </c>
      <c r="AC42" s="44">
        <f t="shared" si="16"/>
        <v>0</v>
      </c>
      <c r="AD42" s="44">
        <f t="shared" si="16"/>
        <v>104756.37</v>
      </c>
      <c r="AE42" s="44">
        <f t="shared" si="16"/>
        <v>0</v>
      </c>
      <c r="AF42" s="28"/>
    </row>
    <row r="43" spans="1:32" ht="113.25" customHeight="1" x14ac:dyDescent="0.25">
      <c r="A43" s="49" t="s">
        <v>38</v>
      </c>
      <c r="B43" s="44">
        <f>B46+B47+B45+B49</f>
        <v>4765.2</v>
      </c>
      <c r="C43" s="44">
        <f>C46+C47+C45+C49</f>
        <v>0</v>
      </c>
      <c r="D43" s="44">
        <f>D46+D47+D45+D49</f>
        <v>0</v>
      </c>
      <c r="E43" s="44">
        <f>E46+E47+E45+E49</f>
        <v>0</v>
      </c>
      <c r="F43" s="44">
        <f t="shared" si="13"/>
        <v>0</v>
      </c>
      <c r="G43" s="44" t="e">
        <f t="shared" si="14"/>
        <v>#DIV/0!</v>
      </c>
      <c r="H43" s="44">
        <f t="shared" ref="H43:AE43" si="18">H46+H47+H45+H49</f>
        <v>0</v>
      </c>
      <c r="I43" s="44">
        <f t="shared" si="18"/>
        <v>0</v>
      </c>
      <c r="J43" s="44">
        <f t="shared" si="18"/>
        <v>0</v>
      </c>
      <c r="K43" s="44">
        <f t="shared" si="18"/>
        <v>0</v>
      </c>
      <c r="L43" s="44">
        <f t="shared" si="18"/>
        <v>0</v>
      </c>
      <c r="M43" s="44">
        <f t="shared" si="18"/>
        <v>0</v>
      </c>
      <c r="N43" s="44">
        <f t="shared" si="18"/>
        <v>0</v>
      </c>
      <c r="O43" s="44">
        <f t="shared" si="18"/>
        <v>0</v>
      </c>
      <c r="P43" s="44">
        <f t="shared" si="18"/>
        <v>0</v>
      </c>
      <c r="Q43" s="44">
        <f t="shared" si="18"/>
        <v>0</v>
      </c>
      <c r="R43" s="44">
        <f t="shared" si="18"/>
        <v>0</v>
      </c>
      <c r="S43" s="44">
        <f t="shared" si="18"/>
        <v>0</v>
      </c>
      <c r="T43" s="44">
        <f t="shared" si="18"/>
        <v>0</v>
      </c>
      <c r="U43" s="44">
        <f t="shared" si="18"/>
        <v>0</v>
      </c>
      <c r="V43" s="44">
        <f t="shared" si="18"/>
        <v>0</v>
      </c>
      <c r="W43" s="44">
        <f t="shared" si="18"/>
        <v>0</v>
      </c>
      <c r="X43" s="44">
        <f t="shared" si="18"/>
        <v>0</v>
      </c>
      <c r="Y43" s="44">
        <f t="shared" si="18"/>
        <v>0</v>
      </c>
      <c r="Z43" s="44">
        <f t="shared" si="18"/>
        <v>0</v>
      </c>
      <c r="AA43" s="44">
        <f t="shared" si="18"/>
        <v>0</v>
      </c>
      <c r="AB43" s="44">
        <f t="shared" si="18"/>
        <v>0</v>
      </c>
      <c r="AC43" s="44">
        <f t="shared" si="18"/>
        <v>0</v>
      </c>
      <c r="AD43" s="44">
        <f t="shared" si="18"/>
        <v>4765.2</v>
      </c>
      <c r="AE43" s="44">
        <f t="shared" si="18"/>
        <v>0</v>
      </c>
      <c r="AF43" s="50" t="s">
        <v>39</v>
      </c>
    </row>
    <row r="44" spans="1:32" x14ac:dyDescent="0.25">
      <c r="A44" s="43" t="s">
        <v>26</v>
      </c>
      <c r="B44" s="44"/>
      <c r="C44" s="44"/>
      <c r="D44" s="44"/>
      <c r="E44" s="44"/>
      <c r="F44" s="44"/>
      <c r="G44" s="44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28"/>
      <c r="AF44" s="51"/>
    </row>
    <row r="45" spans="1:32" ht="20.25" customHeight="1" x14ac:dyDescent="0.25">
      <c r="A45" s="43" t="s">
        <v>27</v>
      </c>
      <c r="B45" s="44">
        <f>H45+J45+L45+N45+P45+R45+T45+V45+X45+Z45+AB45+AD45</f>
        <v>0</v>
      </c>
      <c r="C45" s="44">
        <f>H45+J45+L45+N45+P45+R45+T45</f>
        <v>0</v>
      </c>
      <c r="D45" s="44">
        <f>C45</f>
        <v>0</v>
      </c>
      <c r="E45" s="44">
        <f>I45+K45+M45+O45+Q45+S45+U45+W45+Y45+AA45+AC45+AE45</f>
        <v>0</v>
      </c>
      <c r="F45" s="44" t="e">
        <f t="shared" si="13"/>
        <v>#DIV/0!</v>
      </c>
      <c r="G45" s="44" t="e">
        <f t="shared" si="14"/>
        <v>#DIV/0!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51"/>
    </row>
    <row r="46" spans="1:32" ht="19.5" customHeight="1" x14ac:dyDescent="0.25">
      <c r="A46" s="43" t="s">
        <v>33</v>
      </c>
      <c r="B46" s="44">
        <f>H46+J46+L46+N46+P46+R46+T46+V46+X46+Z46+AB46+AD46</f>
        <v>3812.1</v>
      </c>
      <c r="C46" s="44">
        <f t="shared" ref="C46:C49" si="19">H46+J46+L46+N46+P46+R46+T46</f>
        <v>0</v>
      </c>
      <c r="D46" s="44">
        <f>C46</f>
        <v>0</v>
      </c>
      <c r="E46" s="44">
        <f>I46+K46+M46+O46+Q46+S46+U46+W46+Y46+AA46+AC46+AE46</f>
        <v>0</v>
      </c>
      <c r="F46" s="44">
        <f>E46/B46*100</f>
        <v>0</v>
      </c>
      <c r="G46" s="44" t="e">
        <f t="shared" si="14"/>
        <v>#DIV/0!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3812.1</v>
      </c>
      <c r="AE46" s="46">
        <v>0</v>
      </c>
      <c r="AF46" s="51"/>
    </row>
    <row r="47" spans="1:32" ht="19.5" customHeight="1" x14ac:dyDescent="0.25">
      <c r="A47" s="43" t="s">
        <v>29</v>
      </c>
      <c r="B47" s="44">
        <f>H47+J47+L47+N47+P47+R47+T47+V47+X47+Z47+AB47+AD47</f>
        <v>953.1</v>
      </c>
      <c r="C47" s="44">
        <f t="shared" si="19"/>
        <v>0</v>
      </c>
      <c r="D47" s="44">
        <f>C47</f>
        <v>0</v>
      </c>
      <c r="E47" s="44">
        <f>I47+K47+M47+O47+Q47+S47+U47+W47+Y47+AA47+AC47+AE47</f>
        <v>0</v>
      </c>
      <c r="F47" s="44">
        <f>E47/B47*100</f>
        <v>0</v>
      </c>
      <c r="G47" s="44" t="e">
        <f t="shared" si="14"/>
        <v>#DIV/0!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953.1</v>
      </c>
      <c r="AE47" s="46">
        <v>0</v>
      </c>
      <c r="AF47" s="51"/>
    </row>
    <row r="48" spans="1:32" s="33" customFormat="1" ht="20.25" customHeight="1" x14ac:dyDescent="0.25">
      <c r="A48" s="47" t="s">
        <v>30</v>
      </c>
      <c r="B48" s="48">
        <f>H48+J48+L48+N48+P48+R48+T48+V48+X48+Z48+AB48+AD48</f>
        <v>953.1</v>
      </c>
      <c r="C48" s="44">
        <f t="shared" si="19"/>
        <v>0</v>
      </c>
      <c r="D48" s="48">
        <f>C48</f>
        <v>0</v>
      </c>
      <c r="E48" s="48">
        <f>I48+K48+M48+O48+Q48+S48+U48+W48+Y48+AA48+AC48+AE48</f>
        <v>0</v>
      </c>
      <c r="F48" s="48">
        <f>E48/B48*100</f>
        <v>0</v>
      </c>
      <c r="G48" s="48" t="e">
        <f t="shared" si="14"/>
        <v>#DIV/0!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953.1</v>
      </c>
      <c r="AE48" s="52">
        <v>0</v>
      </c>
      <c r="AF48" s="53"/>
    </row>
    <row r="49" spans="1:32" ht="21" customHeight="1" x14ac:dyDescent="0.25">
      <c r="A49" s="43" t="s">
        <v>31</v>
      </c>
      <c r="B49" s="44">
        <f>H49+J49+L49+N49+P49+R49+T49+V49+X49+Z49+AB49+AD49</f>
        <v>0</v>
      </c>
      <c r="C49" s="44">
        <f t="shared" si="19"/>
        <v>0</v>
      </c>
      <c r="D49" s="54">
        <f>C49</f>
        <v>0</v>
      </c>
      <c r="E49" s="44">
        <f>I49+K49+M49+O49+Q49+S49+U49+W49+Y49+AA49+AC49+AE49</f>
        <v>0</v>
      </c>
      <c r="F49" s="44" t="e">
        <f>E49/B49*100</f>
        <v>#DIV/0!</v>
      </c>
      <c r="G49" s="44" t="e">
        <f t="shared" si="14"/>
        <v>#DIV/0!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6">
        <v>0</v>
      </c>
      <c r="AF49" s="51"/>
    </row>
    <row r="50" spans="1:32" s="56" customFormat="1" ht="167.25" customHeight="1" x14ac:dyDescent="0.25">
      <c r="A50" s="55" t="s">
        <v>40</v>
      </c>
      <c r="B50" s="44">
        <f>B53+B54+B52+B56</f>
        <v>202612.7</v>
      </c>
      <c r="C50" s="44">
        <f>C53+C54+C52+C56</f>
        <v>34998.729999999996</v>
      </c>
      <c r="D50" s="44">
        <f>D53+D54+D52+D56</f>
        <v>97856.33</v>
      </c>
      <c r="E50" s="44">
        <f>E52+E53+E54+E55+E56</f>
        <v>34998.729999999996</v>
      </c>
      <c r="F50" s="44">
        <f>E50/B50*100</f>
        <v>17.273709890840998</v>
      </c>
      <c r="G50" s="44">
        <f t="shared" si="14"/>
        <v>100</v>
      </c>
      <c r="H50" s="44">
        <f>H53+H54+H52+H56</f>
        <v>0</v>
      </c>
      <c r="I50" s="44">
        <f t="shared" ref="I50:AE50" si="20">I53+I54+I52+I56</f>
        <v>0</v>
      </c>
      <c r="J50" s="44">
        <f t="shared" si="20"/>
        <v>0</v>
      </c>
      <c r="K50" s="44">
        <f t="shared" si="20"/>
        <v>0</v>
      </c>
      <c r="L50" s="44">
        <f t="shared" si="20"/>
        <v>0</v>
      </c>
      <c r="M50" s="44">
        <f t="shared" si="20"/>
        <v>0</v>
      </c>
      <c r="N50" s="44">
        <f>N53+N54+N52+N56</f>
        <v>3930.5</v>
      </c>
      <c r="O50" s="44">
        <f t="shared" si="20"/>
        <v>3930.5</v>
      </c>
      <c r="P50" s="44">
        <f>P53+P54+P52+P56</f>
        <v>0</v>
      </c>
      <c r="Q50" s="44">
        <f t="shared" si="20"/>
        <v>0</v>
      </c>
      <c r="R50" s="44">
        <f t="shared" si="20"/>
        <v>0</v>
      </c>
      <c r="S50" s="44">
        <f t="shared" si="20"/>
        <v>0</v>
      </c>
      <c r="T50" s="44">
        <f t="shared" si="20"/>
        <v>31068.23</v>
      </c>
      <c r="U50" s="44">
        <f t="shared" si="20"/>
        <v>31068.23</v>
      </c>
      <c r="V50" s="44">
        <f t="shared" si="20"/>
        <v>0</v>
      </c>
      <c r="W50" s="44">
        <f t="shared" si="20"/>
        <v>0</v>
      </c>
      <c r="X50" s="44">
        <f t="shared" si="20"/>
        <v>0</v>
      </c>
      <c r="Y50" s="44">
        <f t="shared" si="20"/>
        <v>0</v>
      </c>
      <c r="Z50" s="44">
        <f t="shared" si="20"/>
        <v>0</v>
      </c>
      <c r="AA50" s="44">
        <f t="shared" si="20"/>
        <v>0</v>
      </c>
      <c r="AB50" s="44">
        <f>AB53+AB54+AB52+AB56</f>
        <v>0</v>
      </c>
      <c r="AC50" s="44">
        <f>AC53+AC54+AC52+AC56</f>
        <v>0</v>
      </c>
      <c r="AD50" s="44">
        <f>AD53+AD54+AD52+AD56</f>
        <v>167613.97</v>
      </c>
      <c r="AE50" s="44">
        <f t="shared" si="20"/>
        <v>0</v>
      </c>
      <c r="AF50" s="50" t="s">
        <v>41</v>
      </c>
    </row>
    <row r="51" spans="1:32" s="56" customFormat="1" x14ac:dyDescent="0.25">
      <c r="A51" s="43" t="s">
        <v>26</v>
      </c>
      <c r="B51" s="44"/>
      <c r="C51" s="44"/>
      <c r="D51" s="44"/>
      <c r="E51" s="44"/>
      <c r="F51" s="44"/>
      <c r="G51" s="4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57"/>
      <c r="AF51" s="57"/>
    </row>
    <row r="52" spans="1:32" s="56" customFormat="1" x14ac:dyDescent="0.25">
      <c r="A52" s="43" t="s">
        <v>27</v>
      </c>
      <c r="B52" s="58">
        <f>H52+J52+L52+N52+P52+R52+T52+V52+X52+Z52+AB52+AD52</f>
        <v>0</v>
      </c>
      <c r="C52" s="58">
        <f>H52+J52+L52+N52+P52+R52+T52</f>
        <v>0</v>
      </c>
      <c r="D52" s="58">
        <f>E52</f>
        <v>0</v>
      </c>
      <c r="E52" s="58">
        <f>I52+K52+M52+O52+Q52+S52+U52+W52+Y52+AA52+AC52+AE52</f>
        <v>0</v>
      </c>
      <c r="F52" s="59" t="e">
        <f t="shared" ref="F52:F63" si="21">E52/B52*100</f>
        <v>#DIV/0!</v>
      </c>
      <c r="G52" s="58" t="e">
        <f t="shared" si="14"/>
        <v>#DIV/0!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57"/>
    </row>
    <row r="53" spans="1:32" s="56" customFormat="1" x14ac:dyDescent="0.25">
      <c r="A53" s="43" t="s">
        <v>33</v>
      </c>
      <c r="B53" s="58">
        <f>H53+J53+L53+N53+P53+R53+T53+V53+X53+Z53+AB53+AD53</f>
        <v>0</v>
      </c>
      <c r="C53" s="58">
        <f t="shared" ref="C53:C56" si="22">H53+J53+L53+N53+P53+R53+T53</f>
        <v>0</v>
      </c>
      <c r="D53" s="58">
        <f>E53</f>
        <v>0</v>
      </c>
      <c r="E53" s="58">
        <f>I53+K53+M53+O53+Q53+S53+U53+W53+Y53+AA53+AC53+AE53</f>
        <v>0</v>
      </c>
      <c r="F53" s="59" t="e">
        <f t="shared" si="21"/>
        <v>#DIV/0!</v>
      </c>
      <c r="G53" s="58" t="e">
        <f t="shared" si="14"/>
        <v>#DIV/0!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57"/>
    </row>
    <row r="54" spans="1:32" s="56" customFormat="1" x14ac:dyDescent="0.25">
      <c r="A54" s="43" t="s">
        <v>29</v>
      </c>
      <c r="B54" s="58">
        <f>H54+J54+L54+N54+P54+R54+T54+V54+X54+Z54+AB54+AD54</f>
        <v>84953.1</v>
      </c>
      <c r="C54" s="58">
        <f t="shared" si="22"/>
        <v>22095.5</v>
      </c>
      <c r="D54" s="58">
        <v>84953.1</v>
      </c>
      <c r="E54" s="58">
        <f>I54+K54+M54+O54+Q54+S54+U54+W54+Y54+AA54+AC54+AE54</f>
        <v>22095.5</v>
      </c>
      <c r="F54" s="59">
        <f t="shared" si="21"/>
        <v>26.009056761907452</v>
      </c>
      <c r="G54" s="58">
        <f t="shared" si="14"/>
        <v>100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6">
        <v>3930.5</v>
      </c>
      <c r="O54" s="46">
        <v>3930.5</v>
      </c>
      <c r="P54" s="44">
        <v>0</v>
      </c>
      <c r="Q54" s="44">
        <v>0</v>
      </c>
      <c r="R54" s="44">
        <v>0</v>
      </c>
      <c r="S54" s="44">
        <v>0</v>
      </c>
      <c r="T54" s="44">
        <v>18165</v>
      </c>
      <c r="U54" s="44">
        <v>18165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62857.599999999999</v>
      </c>
      <c r="AE54" s="46">
        <v>0</v>
      </c>
      <c r="AF54" s="57"/>
    </row>
    <row r="55" spans="1:32" s="56" customFormat="1" x14ac:dyDescent="0.25">
      <c r="A55" s="47" t="s">
        <v>30</v>
      </c>
      <c r="B55" s="48">
        <f>H55+J55+L55+N55+P55+R55+T55+V55+X55+Z55+AB55+AD55</f>
        <v>84953.1</v>
      </c>
      <c r="C55" s="58">
        <f t="shared" si="22"/>
        <v>3930.5</v>
      </c>
      <c r="D55" s="48">
        <f>E55</f>
        <v>0</v>
      </c>
      <c r="E55" s="48">
        <f>I55+K55+M55+O55+Q55+S55+U55+W55+Y55+AA55+AC55+AE55</f>
        <v>0</v>
      </c>
      <c r="F55" s="30">
        <f t="shared" si="21"/>
        <v>0</v>
      </c>
      <c r="G55" s="48">
        <f t="shared" si="14"/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60">
        <v>3930.5</v>
      </c>
      <c r="O55" s="60">
        <v>0</v>
      </c>
      <c r="P55" s="48">
        <v>0</v>
      </c>
      <c r="Q55" s="48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48">
        <v>81022.600000000006</v>
      </c>
      <c r="AE55" s="60">
        <v>0</v>
      </c>
      <c r="AF55" s="57"/>
    </row>
    <row r="56" spans="1:32" s="56" customFormat="1" x14ac:dyDescent="0.25">
      <c r="A56" s="43" t="s">
        <v>31</v>
      </c>
      <c r="B56" s="58">
        <f>H56+J56+L56+N56+P56+R56+T56+V56+X56+Z56+AB56+AD56</f>
        <v>117659.59999999999</v>
      </c>
      <c r="C56" s="58">
        <f t="shared" si="22"/>
        <v>12903.23</v>
      </c>
      <c r="D56" s="58">
        <f>E56</f>
        <v>12903.23</v>
      </c>
      <c r="E56" s="58">
        <f>I56+K56+M56+O56+Q56+S56+U56+W56+Y56+AA56+AC56+AE56</f>
        <v>12903.23</v>
      </c>
      <c r="F56" s="59">
        <f t="shared" si="21"/>
        <v>10.96657646294905</v>
      </c>
      <c r="G56" s="58">
        <f t="shared" si="14"/>
        <v>100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6">
        <v>0</v>
      </c>
      <c r="O56" s="46">
        <v>0</v>
      </c>
      <c r="P56" s="44">
        <v>0</v>
      </c>
      <c r="Q56" s="44">
        <v>0</v>
      </c>
      <c r="R56" s="46">
        <v>0</v>
      </c>
      <c r="S56" s="46">
        <v>0</v>
      </c>
      <c r="T56" s="46">
        <v>12903.23</v>
      </c>
      <c r="U56" s="46">
        <v>12903.23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4">
        <v>104756.37</v>
      </c>
      <c r="AE56" s="46">
        <v>0</v>
      </c>
      <c r="AF56" s="57"/>
    </row>
    <row r="57" spans="1:32" s="23" customFormat="1" x14ac:dyDescent="0.25">
      <c r="A57" s="20" t="s">
        <v>42</v>
      </c>
      <c r="B57" s="21">
        <f>B59+B60+B61+B63</f>
        <v>207377.9</v>
      </c>
      <c r="C57" s="21">
        <f>C59+C60+C61+C63</f>
        <v>34998.729999999996</v>
      </c>
      <c r="D57" s="21">
        <f>E57</f>
        <v>34998.729999999996</v>
      </c>
      <c r="E57" s="21">
        <f>E59+E60+E61+E62+E63</f>
        <v>34998.729999999996</v>
      </c>
      <c r="F57" s="61">
        <f t="shared" si="21"/>
        <v>16.876788703135677</v>
      </c>
      <c r="G57" s="62">
        <f t="shared" si="14"/>
        <v>100</v>
      </c>
      <c r="H57" s="21">
        <f>H59+H60+H61+H63</f>
        <v>0</v>
      </c>
      <c r="I57" s="21">
        <f t="shared" ref="I57:AE57" si="23">I59+I60+I61+I63</f>
        <v>0</v>
      </c>
      <c r="J57" s="21">
        <f t="shared" si="23"/>
        <v>0</v>
      </c>
      <c r="K57" s="21">
        <f t="shared" si="23"/>
        <v>0</v>
      </c>
      <c r="L57" s="21">
        <f t="shared" si="23"/>
        <v>0</v>
      </c>
      <c r="M57" s="21">
        <f t="shared" si="23"/>
        <v>0</v>
      </c>
      <c r="N57" s="21">
        <f t="shared" si="23"/>
        <v>3930.5</v>
      </c>
      <c r="O57" s="21">
        <f t="shared" si="23"/>
        <v>3930.5</v>
      </c>
      <c r="P57" s="21">
        <f t="shared" si="23"/>
        <v>0</v>
      </c>
      <c r="Q57" s="21">
        <f t="shared" si="23"/>
        <v>0</v>
      </c>
      <c r="R57" s="21">
        <f t="shared" si="23"/>
        <v>0</v>
      </c>
      <c r="S57" s="21">
        <f t="shared" si="23"/>
        <v>0</v>
      </c>
      <c r="T57" s="21">
        <f t="shared" si="23"/>
        <v>31068.23</v>
      </c>
      <c r="U57" s="21">
        <f t="shared" si="23"/>
        <v>31068.23</v>
      </c>
      <c r="V57" s="21">
        <f t="shared" si="23"/>
        <v>0</v>
      </c>
      <c r="W57" s="21">
        <f t="shared" si="23"/>
        <v>0</v>
      </c>
      <c r="X57" s="21">
        <f t="shared" si="23"/>
        <v>0</v>
      </c>
      <c r="Y57" s="21">
        <f t="shared" si="23"/>
        <v>0</v>
      </c>
      <c r="Z57" s="21">
        <f t="shared" si="23"/>
        <v>0</v>
      </c>
      <c r="AA57" s="21">
        <f t="shared" si="23"/>
        <v>0</v>
      </c>
      <c r="AB57" s="21">
        <f t="shared" si="23"/>
        <v>0</v>
      </c>
      <c r="AC57" s="21">
        <f t="shared" si="23"/>
        <v>0</v>
      </c>
      <c r="AD57" s="21">
        <f>AD59+AD60+AD61+AD63</f>
        <v>172379.16999999998</v>
      </c>
      <c r="AE57" s="21">
        <f t="shared" si="23"/>
        <v>0</v>
      </c>
      <c r="AF57" s="22"/>
    </row>
    <row r="58" spans="1:32" x14ac:dyDescent="0.25">
      <c r="A58" s="24" t="s">
        <v>26</v>
      </c>
      <c r="B58" s="25"/>
      <c r="C58" s="25"/>
      <c r="D58" s="25"/>
      <c r="E58" s="44"/>
      <c r="F58" s="59"/>
      <c r="G58" s="58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28"/>
      <c r="AF58" s="28"/>
    </row>
    <row r="59" spans="1:32" x14ac:dyDescent="0.25">
      <c r="A59" s="24" t="s">
        <v>27</v>
      </c>
      <c r="B59" s="25">
        <f>H59+J59+L59+N59+P59+R59+T59+V59+X59+Z59+AB59+AD59</f>
        <v>0</v>
      </c>
      <c r="C59" s="25">
        <f t="shared" ref="C59:E60" si="24">C38</f>
        <v>0</v>
      </c>
      <c r="D59" s="25">
        <f t="shared" si="24"/>
        <v>0</v>
      </c>
      <c r="E59" s="25">
        <f t="shared" si="24"/>
        <v>0</v>
      </c>
      <c r="F59" s="59" t="e">
        <f t="shared" si="21"/>
        <v>#DIV/0!</v>
      </c>
      <c r="G59" s="58" t="e">
        <f t="shared" si="14"/>
        <v>#DIV/0!</v>
      </c>
      <c r="H59" s="25">
        <f>H38</f>
        <v>0</v>
      </c>
      <c r="I59" s="25">
        <f t="shared" ref="I59:AE63" si="25">I38</f>
        <v>0</v>
      </c>
      <c r="J59" s="25">
        <f t="shared" si="25"/>
        <v>0</v>
      </c>
      <c r="K59" s="25">
        <f t="shared" si="25"/>
        <v>0</v>
      </c>
      <c r="L59" s="25">
        <f t="shared" si="25"/>
        <v>0</v>
      </c>
      <c r="M59" s="25">
        <f t="shared" si="25"/>
        <v>0</v>
      </c>
      <c r="N59" s="25">
        <f t="shared" si="25"/>
        <v>0</v>
      </c>
      <c r="O59" s="25">
        <f t="shared" si="25"/>
        <v>0</v>
      </c>
      <c r="P59" s="25">
        <f t="shared" si="25"/>
        <v>0</v>
      </c>
      <c r="Q59" s="25">
        <f t="shared" si="25"/>
        <v>0</v>
      </c>
      <c r="R59" s="25">
        <f t="shared" si="25"/>
        <v>0</v>
      </c>
      <c r="S59" s="25">
        <f t="shared" si="25"/>
        <v>0</v>
      </c>
      <c r="T59" s="25">
        <f t="shared" si="25"/>
        <v>0</v>
      </c>
      <c r="U59" s="25">
        <f t="shared" si="25"/>
        <v>0</v>
      </c>
      <c r="V59" s="25">
        <f t="shared" si="25"/>
        <v>0</v>
      </c>
      <c r="W59" s="25">
        <f t="shared" si="25"/>
        <v>0</v>
      </c>
      <c r="X59" s="25">
        <f t="shared" si="25"/>
        <v>0</v>
      </c>
      <c r="Y59" s="25">
        <f t="shared" si="25"/>
        <v>0</v>
      </c>
      <c r="Z59" s="25">
        <f t="shared" si="25"/>
        <v>0</v>
      </c>
      <c r="AA59" s="25">
        <f t="shared" si="25"/>
        <v>0</v>
      </c>
      <c r="AB59" s="25">
        <f t="shared" si="25"/>
        <v>0</v>
      </c>
      <c r="AC59" s="25">
        <f t="shared" si="25"/>
        <v>0</v>
      </c>
      <c r="AD59" s="25">
        <f t="shared" si="25"/>
        <v>0</v>
      </c>
      <c r="AE59" s="25">
        <f t="shared" si="25"/>
        <v>0</v>
      </c>
      <c r="AF59" s="28"/>
    </row>
    <row r="60" spans="1:32" x14ac:dyDescent="0.25">
      <c r="A60" s="24" t="s">
        <v>33</v>
      </c>
      <c r="B60" s="25">
        <f>H60+J60+L60+N60+P60+R60+T60+V60+X60+Z60+AB60+AD60</f>
        <v>3812.1</v>
      </c>
      <c r="C60" s="25">
        <f>C39</f>
        <v>0</v>
      </c>
      <c r="D60" s="25">
        <f t="shared" si="24"/>
        <v>0</v>
      </c>
      <c r="E60" s="25">
        <f t="shared" si="24"/>
        <v>0</v>
      </c>
      <c r="F60" s="59">
        <f t="shared" si="21"/>
        <v>0</v>
      </c>
      <c r="G60" s="58" t="e">
        <f t="shared" si="14"/>
        <v>#DIV/0!</v>
      </c>
      <c r="H60" s="25">
        <f>H39</f>
        <v>0</v>
      </c>
      <c r="I60" s="25">
        <f t="shared" si="25"/>
        <v>0</v>
      </c>
      <c r="J60" s="25">
        <f t="shared" si="25"/>
        <v>0</v>
      </c>
      <c r="K60" s="25">
        <f t="shared" si="25"/>
        <v>0</v>
      </c>
      <c r="L60" s="25">
        <f t="shared" si="25"/>
        <v>0</v>
      </c>
      <c r="M60" s="25">
        <f t="shared" si="25"/>
        <v>0</v>
      </c>
      <c r="N60" s="25">
        <f t="shared" si="25"/>
        <v>0</v>
      </c>
      <c r="O60" s="25">
        <f t="shared" si="25"/>
        <v>0</v>
      </c>
      <c r="P60" s="25">
        <f t="shared" si="25"/>
        <v>0</v>
      </c>
      <c r="Q60" s="25">
        <f t="shared" si="25"/>
        <v>0</v>
      </c>
      <c r="R60" s="25">
        <f t="shared" si="25"/>
        <v>0</v>
      </c>
      <c r="S60" s="25">
        <f t="shared" si="25"/>
        <v>0</v>
      </c>
      <c r="T60" s="25">
        <f t="shared" si="25"/>
        <v>0</v>
      </c>
      <c r="U60" s="25">
        <f t="shared" si="25"/>
        <v>0</v>
      </c>
      <c r="V60" s="25">
        <f t="shared" si="25"/>
        <v>0</v>
      </c>
      <c r="W60" s="25">
        <f t="shared" si="25"/>
        <v>0</v>
      </c>
      <c r="X60" s="25">
        <f t="shared" si="25"/>
        <v>0</v>
      </c>
      <c r="Y60" s="25">
        <f t="shared" si="25"/>
        <v>0</v>
      </c>
      <c r="Z60" s="25">
        <f t="shared" si="25"/>
        <v>0</v>
      </c>
      <c r="AA60" s="25">
        <f t="shared" si="25"/>
        <v>0</v>
      </c>
      <c r="AB60" s="25">
        <f t="shared" si="25"/>
        <v>0</v>
      </c>
      <c r="AC60" s="25">
        <f t="shared" si="25"/>
        <v>0</v>
      </c>
      <c r="AD60" s="25">
        <f t="shared" si="25"/>
        <v>3812.1</v>
      </c>
      <c r="AE60" s="25">
        <f t="shared" si="25"/>
        <v>0</v>
      </c>
      <c r="AF60" s="28"/>
    </row>
    <row r="61" spans="1:32" x14ac:dyDescent="0.25">
      <c r="A61" s="24" t="s">
        <v>29</v>
      </c>
      <c r="B61" s="25">
        <f>H61+J61+L61+N61+P61+R61+T61+V61+X61+Z61+AB61+AD61</f>
        <v>85906.2</v>
      </c>
      <c r="C61" s="25">
        <f>C40</f>
        <v>22095.5</v>
      </c>
      <c r="D61" s="25">
        <v>0</v>
      </c>
      <c r="E61" s="25">
        <f>E40</f>
        <v>22095.5</v>
      </c>
      <c r="F61" s="59">
        <f t="shared" si="21"/>
        <v>25.720495144704341</v>
      </c>
      <c r="G61" s="58">
        <f t="shared" si="14"/>
        <v>100</v>
      </c>
      <c r="H61" s="25">
        <f>H40</f>
        <v>0</v>
      </c>
      <c r="I61" s="25">
        <f t="shared" si="25"/>
        <v>0</v>
      </c>
      <c r="J61" s="25">
        <f t="shared" si="25"/>
        <v>0</v>
      </c>
      <c r="K61" s="25">
        <f t="shared" si="25"/>
        <v>0</v>
      </c>
      <c r="L61" s="25">
        <f t="shared" si="25"/>
        <v>0</v>
      </c>
      <c r="M61" s="25">
        <f t="shared" si="25"/>
        <v>0</v>
      </c>
      <c r="N61" s="25">
        <f t="shared" si="25"/>
        <v>3930.5</v>
      </c>
      <c r="O61" s="25">
        <f t="shared" si="25"/>
        <v>3930.5</v>
      </c>
      <c r="P61" s="25">
        <f t="shared" si="25"/>
        <v>0</v>
      </c>
      <c r="Q61" s="25">
        <f t="shared" si="25"/>
        <v>0</v>
      </c>
      <c r="R61" s="25">
        <f t="shared" si="25"/>
        <v>0</v>
      </c>
      <c r="S61" s="25">
        <f t="shared" si="25"/>
        <v>0</v>
      </c>
      <c r="T61" s="25">
        <f t="shared" si="25"/>
        <v>18165</v>
      </c>
      <c r="U61" s="25">
        <f t="shared" si="25"/>
        <v>18165</v>
      </c>
      <c r="V61" s="25">
        <f t="shared" si="25"/>
        <v>0</v>
      </c>
      <c r="W61" s="25">
        <f t="shared" si="25"/>
        <v>0</v>
      </c>
      <c r="X61" s="25">
        <f t="shared" si="25"/>
        <v>0</v>
      </c>
      <c r="Y61" s="25">
        <f t="shared" si="25"/>
        <v>0</v>
      </c>
      <c r="Z61" s="25">
        <f t="shared" si="25"/>
        <v>0</v>
      </c>
      <c r="AA61" s="25">
        <f t="shared" si="25"/>
        <v>0</v>
      </c>
      <c r="AB61" s="25">
        <f t="shared" si="25"/>
        <v>0</v>
      </c>
      <c r="AC61" s="25">
        <f t="shared" si="25"/>
        <v>0</v>
      </c>
      <c r="AD61" s="25">
        <f t="shared" si="25"/>
        <v>63810.7</v>
      </c>
      <c r="AE61" s="25">
        <f t="shared" si="25"/>
        <v>0</v>
      </c>
      <c r="AF61" s="28"/>
    </row>
    <row r="62" spans="1:32" s="33" customFormat="1" ht="15" x14ac:dyDescent="0.25">
      <c r="A62" s="29" t="s">
        <v>30</v>
      </c>
      <c r="B62" s="30">
        <f>H62+J62+L62+N62+P62+R62+T62+V62+X62+Z62+AB62+AD62</f>
        <v>85906.200000000012</v>
      </c>
      <c r="C62" s="31">
        <f t="shared" ref="C62:E63" si="26">C41</f>
        <v>3930.5</v>
      </c>
      <c r="D62" s="31">
        <f t="shared" si="26"/>
        <v>0</v>
      </c>
      <c r="E62" s="31">
        <f t="shared" si="26"/>
        <v>0</v>
      </c>
      <c r="F62" s="30">
        <f t="shared" si="21"/>
        <v>0</v>
      </c>
      <c r="G62" s="48">
        <f t="shared" si="14"/>
        <v>0</v>
      </c>
      <c r="H62" s="36">
        <f>H41</f>
        <v>0</v>
      </c>
      <c r="I62" s="36">
        <f t="shared" si="25"/>
        <v>0</v>
      </c>
      <c r="J62" s="36">
        <f t="shared" si="25"/>
        <v>0</v>
      </c>
      <c r="K62" s="36">
        <f t="shared" si="25"/>
        <v>0</v>
      </c>
      <c r="L62" s="36">
        <f t="shared" si="25"/>
        <v>0</v>
      </c>
      <c r="M62" s="36">
        <f t="shared" si="25"/>
        <v>0</v>
      </c>
      <c r="N62" s="36">
        <f t="shared" si="25"/>
        <v>3930.5</v>
      </c>
      <c r="O62" s="36">
        <f t="shared" si="25"/>
        <v>0</v>
      </c>
      <c r="P62" s="36">
        <f t="shared" si="25"/>
        <v>0</v>
      </c>
      <c r="Q62" s="36">
        <f t="shared" si="25"/>
        <v>0</v>
      </c>
      <c r="R62" s="36">
        <f t="shared" si="25"/>
        <v>0</v>
      </c>
      <c r="S62" s="36">
        <f t="shared" si="25"/>
        <v>0</v>
      </c>
      <c r="T62" s="36">
        <f t="shared" si="25"/>
        <v>0</v>
      </c>
      <c r="U62" s="36">
        <f t="shared" si="25"/>
        <v>0</v>
      </c>
      <c r="V62" s="36">
        <f t="shared" si="25"/>
        <v>0</v>
      </c>
      <c r="W62" s="36">
        <f t="shared" si="25"/>
        <v>0</v>
      </c>
      <c r="X62" s="36">
        <f t="shared" si="25"/>
        <v>0</v>
      </c>
      <c r="Y62" s="36">
        <f t="shared" si="25"/>
        <v>0</v>
      </c>
      <c r="Z62" s="36">
        <f t="shared" si="25"/>
        <v>0</v>
      </c>
      <c r="AA62" s="36">
        <f t="shared" si="25"/>
        <v>0</v>
      </c>
      <c r="AB62" s="36">
        <f t="shared" si="25"/>
        <v>0</v>
      </c>
      <c r="AC62" s="36">
        <f t="shared" si="25"/>
        <v>0</v>
      </c>
      <c r="AD62" s="36">
        <f t="shared" si="25"/>
        <v>81975.700000000012</v>
      </c>
      <c r="AE62" s="36">
        <f t="shared" si="25"/>
        <v>0</v>
      </c>
      <c r="AF62" s="32"/>
    </row>
    <row r="63" spans="1:32" x14ac:dyDescent="0.25">
      <c r="A63" s="43" t="s">
        <v>31</v>
      </c>
      <c r="B63" s="25">
        <f>H63+J63+L63+N63+P63+R63+T63+V63+X63+Z63+AB63+AD63</f>
        <v>117659.59999999999</v>
      </c>
      <c r="C63" s="25">
        <f t="shared" si="26"/>
        <v>12903.23</v>
      </c>
      <c r="D63" s="25">
        <f t="shared" si="26"/>
        <v>12903.23</v>
      </c>
      <c r="E63" s="25">
        <f t="shared" si="26"/>
        <v>12903.23</v>
      </c>
      <c r="F63" s="59">
        <f t="shared" si="21"/>
        <v>10.96657646294905</v>
      </c>
      <c r="G63" s="58">
        <f t="shared" si="14"/>
        <v>100</v>
      </c>
      <c r="H63" s="25">
        <f>H42</f>
        <v>0</v>
      </c>
      <c r="I63" s="25">
        <f t="shared" si="25"/>
        <v>0</v>
      </c>
      <c r="J63" s="25">
        <f t="shared" si="25"/>
        <v>0</v>
      </c>
      <c r="K63" s="25">
        <f t="shared" si="25"/>
        <v>0</v>
      </c>
      <c r="L63" s="25">
        <f t="shared" si="25"/>
        <v>0</v>
      </c>
      <c r="M63" s="25">
        <f t="shared" si="25"/>
        <v>0</v>
      </c>
      <c r="N63" s="25">
        <f t="shared" si="25"/>
        <v>0</v>
      </c>
      <c r="O63" s="25">
        <f t="shared" si="25"/>
        <v>0</v>
      </c>
      <c r="P63" s="25">
        <f t="shared" si="25"/>
        <v>0</v>
      </c>
      <c r="Q63" s="25">
        <f t="shared" si="25"/>
        <v>0</v>
      </c>
      <c r="R63" s="25">
        <f t="shared" si="25"/>
        <v>0</v>
      </c>
      <c r="S63" s="25">
        <f t="shared" si="25"/>
        <v>0</v>
      </c>
      <c r="T63" s="25">
        <f t="shared" si="25"/>
        <v>12903.23</v>
      </c>
      <c r="U63" s="25">
        <f t="shared" si="25"/>
        <v>12903.23</v>
      </c>
      <c r="V63" s="25">
        <f t="shared" si="25"/>
        <v>0</v>
      </c>
      <c r="W63" s="25">
        <f t="shared" si="25"/>
        <v>0</v>
      </c>
      <c r="X63" s="25">
        <f t="shared" si="25"/>
        <v>0</v>
      </c>
      <c r="Y63" s="25">
        <f t="shared" si="25"/>
        <v>0</v>
      </c>
      <c r="Z63" s="25">
        <f t="shared" si="25"/>
        <v>0</v>
      </c>
      <c r="AA63" s="25">
        <f t="shared" si="25"/>
        <v>0</v>
      </c>
      <c r="AB63" s="25">
        <f t="shared" si="25"/>
        <v>0</v>
      </c>
      <c r="AC63" s="25">
        <f t="shared" si="25"/>
        <v>0</v>
      </c>
      <c r="AD63" s="25">
        <f t="shared" si="25"/>
        <v>104756.37</v>
      </c>
      <c r="AE63" s="25">
        <f t="shared" si="25"/>
        <v>0</v>
      </c>
      <c r="AF63" s="28"/>
    </row>
    <row r="64" spans="1:32" s="23" customFormat="1" ht="17.25" customHeight="1" x14ac:dyDescent="0.25">
      <c r="A64" s="39" t="s">
        <v>43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  <c r="AE64" s="22"/>
      <c r="AF64" s="22"/>
    </row>
    <row r="65" spans="1:32" s="23" customFormat="1" ht="49.5" x14ac:dyDescent="0.25">
      <c r="A65" s="20" t="s">
        <v>44</v>
      </c>
      <c r="B65" s="21">
        <f>B67+B68+B69+B71</f>
        <v>575478.23</v>
      </c>
      <c r="C65" s="21">
        <f>C67+C68+C69+C71</f>
        <v>138727.62</v>
      </c>
      <c r="D65" s="21">
        <f>D67+D68+D69+D71</f>
        <v>219754.61000000002</v>
      </c>
      <c r="E65" s="21">
        <f>E67+E68+E69+E71</f>
        <v>130145.23999999999</v>
      </c>
      <c r="F65" s="21">
        <f>E65/B65*100</f>
        <v>22.615145667630205</v>
      </c>
      <c r="G65" s="21">
        <f>E65/C65*100</f>
        <v>93.813503035660815</v>
      </c>
      <c r="H65" s="21">
        <f>H67+H68+H69+H71</f>
        <v>0</v>
      </c>
      <c r="I65" s="21">
        <f t="shared" ref="I65:AE65" si="27">I67+I68+I69+I71</f>
        <v>0</v>
      </c>
      <c r="J65" s="21">
        <f>J67+J68+J69+J71</f>
        <v>0</v>
      </c>
      <c r="K65" s="21">
        <f t="shared" si="27"/>
        <v>0</v>
      </c>
      <c r="L65" s="21">
        <f t="shared" si="27"/>
        <v>13727.76</v>
      </c>
      <c r="M65" s="21">
        <f t="shared" si="27"/>
        <v>12275</v>
      </c>
      <c r="N65" s="21">
        <f t="shared" si="27"/>
        <v>7049.17</v>
      </c>
      <c r="O65" s="21">
        <f t="shared" si="27"/>
        <v>3193.05</v>
      </c>
      <c r="P65" s="21">
        <f t="shared" si="27"/>
        <v>3500</v>
      </c>
      <c r="Q65" s="21">
        <f t="shared" si="27"/>
        <v>134.28</v>
      </c>
      <c r="R65" s="21">
        <f t="shared" si="27"/>
        <v>76460.59</v>
      </c>
      <c r="S65" s="21">
        <f t="shared" si="27"/>
        <v>79826.31</v>
      </c>
      <c r="T65" s="21">
        <f t="shared" si="27"/>
        <v>37990.1</v>
      </c>
      <c r="U65" s="21">
        <f t="shared" si="27"/>
        <v>34716.6</v>
      </c>
      <c r="V65" s="21">
        <f t="shared" si="27"/>
        <v>37931.4</v>
      </c>
      <c r="W65" s="21">
        <f t="shared" si="27"/>
        <v>0</v>
      </c>
      <c r="X65" s="21">
        <f t="shared" si="27"/>
        <v>0</v>
      </c>
      <c r="Y65" s="21">
        <f t="shared" si="27"/>
        <v>0</v>
      </c>
      <c r="Z65" s="21">
        <f t="shared" si="27"/>
        <v>63</v>
      </c>
      <c r="AA65" s="21">
        <f t="shared" si="27"/>
        <v>0</v>
      </c>
      <c r="AB65" s="21">
        <f t="shared" si="27"/>
        <v>0</v>
      </c>
      <c r="AC65" s="21">
        <f t="shared" si="27"/>
        <v>0</v>
      </c>
      <c r="AD65" s="21">
        <f t="shared" si="27"/>
        <v>398756.21</v>
      </c>
      <c r="AE65" s="21">
        <f t="shared" si="27"/>
        <v>0</v>
      </c>
      <c r="AF65" s="22"/>
    </row>
    <row r="66" spans="1:32" x14ac:dyDescent="0.25">
      <c r="A66" s="24" t="s">
        <v>26</v>
      </c>
      <c r="B66" s="25"/>
      <c r="C66" s="25"/>
      <c r="D66" s="25"/>
      <c r="E66" s="25"/>
      <c r="F66" s="25"/>
      <c r="G66" s="25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8"/>
      <c r="AF66" s="28"/>
    </row>
    <row r="67" spans="1:32" x14ac:dyDescent="0.25">
      <c r="A67" s="24" t="s">
        <v>27</v>
      </c>
      <c r="B67" s="25">
        <f>H67+J67+L67+N67+P67+R67+T67+V67+X67+Z67+AB67+AD67</f>
        <v>0</v>
      </c>
      <c r="C67" s="25">
        <f>H67+J67+L67+N67+P67+R67+T67</f>
        <v>0</v>
      </c>
      <c r="D67" s="25">
        <f t="shared" ref="D67:E70" si="28">D74+D81+D88+D95</f>
        <v>0</v>
      </c>
      <c r="E67" s="25">
        <f t="shared" si="28"/>
        <v>0</v>
      </c>
      <c r="F67" s="25" t="e">
        <f t="shared" ref="F67:F72" si="29">E67/B67*100</f>
        <v>#DIV/0!</v>
      </c>
      <c r="G67" s="25" t="e">
        <f t="shared" ref="G67:G72" si="30">E67/C67*100</f>
        <v>#DIV/0!</v>
      </c>
      <c r="H67" s="63">
        <f t="shared" ref="H67:AE71" si="31">H74+H81+H88+H95</f>
        <v>0</v>
      </c>
      <c r="I67" s="63">
        <f t="shared" si="31"/>
        <v>0</v>
      </c>
      <c r="J67" s="63">
        <f t="shared" si="31"/>
        <v>0</v>
      </c>
      <c r="K67" s="63">
        <f t="shared" si="31"/>
        <v>0</v>
      </c>
      <c r="L67" s="63">
        <f t="shared" si="31"/>
        <v>0</v>
      </c>
      <c r="M67" s="63">
        <f t="shared" si="31"/>
        <v>0</v>
      </c>
      <c r="N67" s="63">
        <f t="shared" si="31"/>
        <v>0</v>
      </c>
      <c r="O67" s="63">
        <f t="shared" si="31"/>
        <v>0</v>
      </c>
      <c r="P67" s="63">
        <f t="shared" si="31"/>
        <v>0</v>
      </c>
      <c r="Q67" s="63">
        <f t="shared" si="31"/>
        <v>0</v>
      </c>
      <c r="R67" s="63">
        <f t="shared" si="31"/>
        <v>0</v>
      </c>
      <c r="S67" s="63">
        <f t="shared" si="31"/>
        <v>0</v>
      </c>
      <c r="T67" s="63">
        <f t="shared" si="31"/>
        <v>0</v>
      </c>
      <c r="U67" s="63">
        <f t="shared" si="31"/>
        <v>0</v>
      </c>
      <c r="V67" s="63">
        <f t="shared" si="31"/>
        <v>0</v>
      </c>
      <c r="W67" s="63">
        <f t="shared" si="31"/>
        <v>0</v>
      </c>
      <c r="X67" s="63">
        <f t="shared" si="31"/>
        <v>0</v>
      </c>
      <c r="Y67" s="63">
        <f t="shared" si="31"/>
        <v>0</v>
      </c>
      <c r="Z67" s="63">
        <f t="shared" si="31"/>
        <v>0</v>
      </c>
      <c r="AA67" s="63">
        <f t="shared" si="31"/>
        <v>0</v>
      </c>
      <c r="AB67" s="63">
        <f t="shared" si="31"/>
        <v>0</v>
      </c>
      <c r="AC67" s="63">
        <f t="shared" si="31"/>
        <v>0</v>
      </c>
      <c r="AD67" s="63">
        <f t="shared" si="31"/>
        <v>0</v>
      </c>
      <c r="AE67" s="63">
        <f t="shared" si="31"/>
        <v>0</v>
      </c>
      <c r="AF67" s="28"/>
    </row>
    <row r="68" spans="1:32" x14ac:dyDescent="0.25">
      <c r="A68" s="24" t="s">
        <v>33</v>
      </c>
      <c r="B68" s="25">
        <f>H68+J68+L68+N68+P68+R68+T68+V68+X68+Z68+AB68+AD68</f>
        <v>0</v>
      </c>
      <c r="C68" s="25">
        <f t="shared" ref="C68:C71" si="32">H68+J68+L68+N68+P68+R68+T68</f>
        <v>0</v>
      </c>
      <c r="D68" s="25">
        <f t="shared" si="28"/>
        <v>0</v>
      </c>
      <c r="E68" s="25">
        <f t="shared" si="28"/>
        <v>0</v>
      </c>
      <c r="F68" s="25" t="e">
        <f t="shared" si="29"/>
        <v>#DIV/0!</v>
      </c>
      <c r="G68" s="25" t="e">
        <f t="shared" si="30"/>
        <v>#DIV/0!</v>
      </c>
      <c r="H68" s="63">
        <f t="shared" si="31"/>
        <v>0</v>
      </c>
      <c r="I68" s="63">
        <f t="shared" si="31"/>
        <v>0</v>
      </c>
      <c r="J68" s="63">
        <f t="shared" si="31"/>
        <v>0</v>
      </c>
      <c r="K68" s="63">
        <f t="shared" si="31"/>
        <v>0</v>
      </c>
      <c r="L68" s="63">
        <f t="shared" si="31"/>
        <v>0</v>
      </c>
      <c r="M68" s="63">
        <f t="shared" si="31"/>
        <v>0</v>
      </c>
      <c r="N68" s="63">
        <f t="shared" si="31"/>
        <v>0</v>
      </c>
      <c r="O68" s="63">
        <f t="shared" si="31"/>
        <v>0</v>
      </c>
      <c r="P68" s="63">
        <f t="shared" si="31"/>
        <v>0</v>
      </c>
      <c r="Q68" s="63">
        <f t="shared" si="31"/>
        <v>0</v>
      </c>
      <c r="R68" s="63">
        <f t="shared" si="31"/>
        <v>0</v>
      </c>
      <c r="S68" s="63">
        <f t="shared" si="31"/>
        <v>0</v>
      </c>
      <c r="T68" s="63">
        <f t="shared" si="31"/>
        <v>0</v>
      </c>
      <c r="U68" s="63">
        <f t="shared" si="31"/>
        <v>0</v>
      </c>
      <c r="V68" s="63">
        <f t="shared" si="31"/>
        <v>0</v>
      </c>
      <c r="W68" s="63">
        <f t="shared" si="31"/>
        <v>0</v>
      </c>
      <c r="X68" s="63">
        <f t="shared" si="31"/>
        <v>0</v>
      </c>
      <c r="Y68" s="63">
        <f t="shared" si="31"/>
        <v>0</v>
      </c>
      <c r="Z68" s="63">
        <f t="shared" si="31"/>
        <v>0</v>
      </c>
      <c r="AA68" s="63">
        <f t="shared" si="31"/>
        <v>0</v>
      </c>
      <c r="AB68" s="63">
        <f t="shared" si="31"/>
        <v>0</v>
      </c>
      <c r="AC68" s="63">
        <f t="shared" si="31"/>
        <v>0</v>
      </c>
      <c r="AD68" s="63">
        <f t="shared" si="31"/>
        <v>0</v>
      </c>
      <c r="AE68" s="63">
        <f t="shared" si="31"/>
        <v>0</v>
      </c>
      <c r="AF68" s="28"/>
    </row>
    <row r="69" spans="1:32" x14ac:dyDescent="0.25">
      <c r="A69" s="24" t="s">
        <v>29</v>
      </c>
      <c r="B69" s="25">
        <f>H69+J69+L69+N69+P69+R69+T69+V69+X69+Z69+AB69+AD69</f>
        <v>63</v>
      </c>
      <c r="C69" s="25">
        <f t="shared" si="32"/>
        <v>0</v>
      </c>
      <c r="D69" s="25">
        <f t="shared" si="28"/>
        <v>0</v>
      </c>
      <c r="E69" s="25">
        <f t="shared" si="28"/>
        <v>0</v>
      </c>
      <c r="F69" s="25">
        <f t="shared" si="29"/>
        <v>0</v>
      </c>
      <c r="G69" s="25" t="e">
        <f t="shared" si="30"/>
        <v>#DIV/0!</v>
      </c>
      <c r="H69" s="63">
        <f t="shared" si="31"/>
        <v>0</v>
      </c>
      <c r="I69" s="63">
        <f t="shared" si="31"/>
        <v>0</v>
      </c>
      <c r="J69" s="63">
        <f t="shared" si="31"/>
        <v>0</v>
      </c>
      <c r="K69" s="63">
        <f t="shared" si="31"/>
        <v>0</v>
      </c>
      <c r="L69" s="63">
        <f t="shared" si="31"/>
        <v>0</v>
      </c>
      <c r="M69" s="63">
        <f t="shared" si="31"/>
        <v>0</v>
      </c>
      <c r="N69" s="63">
        <f t="shared" si="31"/>
        <v>0</v>
      </c>
      <c r="O69" s="63">
        <f t="shared" si="31"/>
        <v>0</v>
      </c>
      <c r="P69" s="63">
        <f t="shared" si="31"/>
        <v>0</v>
      </c>
      <c r="Q69" s="63">
        <f t="shared" si="31"/>
        <v>0</v>
      </c>
      <c r="R69" s="63">
        <f t="shared" si="31"/>
        <v>0</v>
      </c>
      <c r="S69" s="63">
        <f t="shared" si="31"/>
        <v>0</v>
      </c>
      <c r="T69" s="63">
        <f t="shared" si="31"/>
        <v>0</v>
      </c>
      <c r="U69" s="63">
        <f t="shared" si="31"/>
        <v>0</v>
      </c>
      <c r="V69" s="63">
        <f t="shared" si="31"/>
        <v>0</v>
      </c>
      <c r="W69" s="63">
        <f t="shared" si="31"/>
        <v>0</v>
      </c>
      <c r="X69" s="63">
        <f t="shared" si="31"/>
        <v>0</v>
      </c>
      <c r="Y69" s="63">
        <f t="shared" si="31"/>
        <v>0</v>
      </c>
      <c r="Z69" s="63">
        <f t="shared" si="31"/>
        <v>63</v>
      </c>
      <c r="AA69" s="63">
        <f t="shared" si="31"/>
        <v>0</v>
      </c>
      <c r="AB69" s="63">
        <f t="shared" si="31"/>
        <v>0</v>
      </c>
      <c r="AC69" s="63">
        <f t="shared" si="31"/>
        <v>0</v>
      </c>
      <c r="AD69" s="63">
        <f t="shared" si="31"/>
        <v>0</v>
      </c>
      <c r="AE69" s="63">
        <f t="shared" si="31"/>
        <v>0</v>
      </c>
      <c r="AF69" s="28"/>
    </row>
    <row r="70" spans="1:32" s="33" customFormat="1" x14ac:dyDescent="0.25">
      <c r="A70" s="29" t="s">
        <v>30</v>
      </c>
      <c r="B70" s="30">
        <f>H70+J70+L70+N70+P70+R70+T70+V70+X70+Z70+AB70+AD70</f>
        <v>0</v>
      </c>
      <c r="C70" s="25">
        <f t="shared" si="32"/>
        <v>0</v>
      </c>
      <c r="D70" s="30">
        <f t="shared" si="28"/>
        <v>0</v>
      </c>
      <c r="E70" s="30">
        <f t="shared" si="28"/>
        <v>0</v>
      </c>
      <c r="F70" s="30" t="e">
        <f t="shared" si="29"/>
        <v>#DIV/0!</v>
      </c>
      <c r="G70" s="30" t="e">
        <f t="shared" si="30"/>
        <v>#DIV/0!</v>
      </c>
      <c r="H70" s="36">
        <f>H77+H84+H91+H98</f>
        <v>0</v>
      </c>
      <c r="I70" s="36">
        <f t="shared" si="31"/>
        <v>0</v>
      </c>
      <c r="J70" s="36">
        <f t="shared" si="31"/>
        <v>0</v>
      </c>
      <c r="K70" s="36">
        <f t="shared" si="31"/>
        <v>0</v>
      </c>
      <c r="L70" s="36">
        <f t="shared" si="31"/>
        <v>0</v>
      </c>
      <c r="M70" s="36">
        <f t="shared" si="31"/>
        <v>0</v>
      </c>
      <c r="N70" s="36">
        <f t="shared" si="31"/>
        <v>0</v>
      </c>
      <c r="O70" s="36">
        <f t="shared" si="31"/>
        <v>0</v>
      </c>
      <c r="P70" s="36">
        <f t="shared" si="31"/>
        <v>0</v>
      </c>
      <c r="Q70" s="36">
        <f t="shared" si="31"/>
        <v>0</v>
      </c>
      <c r="R70" s="36">
        <f t="shared" si="31"/>
        <v>0</v>
      </c>
      <c r="S70" s="36">
        <f t="shared" si="31"/>
        <v>0</v>
      </c>
      <c r="T70" s="36">
        <f t="shared" si="31"/>
        <v>0</v>
      </c>
      <c r="U70" s="36">
        <f t="shared" si="31"/>
        <v>0</v>
      </c>
      <c r="V70" s="36">
        <f t="shared" si="31"/>
        <v>0</v>
      </c>
      <c r="W70" s="36">
        <f t="shared" si="31"/>
        <v>0</v>
      </c>
      <c r="X70" s="36">
        <f t="shared" si="31"/>
        <v>0</v>
      </c>
      <c r="Y70" s="36">
        <f t="shared" si="31"/>
        <v>0</v>
      </c>
      <c r="Z70" s="36">
        <f t="shared" si="31"/>
        <v>0</v>
      </c>
      <c r="AA70" s="36">
        <f t="shared" si="31"/>
        <v>0</v>
      </c>
      <c r="AB70" s="36">
        <f t="shared" si="31"/>
        <v>0</v>
      </c>
      <c r="AC70" s="36">
        <f t="shared" si="31"/>
        <v>0</v>
      </c>
      <c r="AD70" s="36">
        <f t="shared" si="31"/>
        <v>0</v>
      </c>
      <c r="AE70" s="36">
        <f t="shared" si="31"/>
        <v>0</v>
      </c>
      <c r="AF70" s="32"/>
    </row>
    <row r="71" spans="1:32" x14ac:dyDescent="0.25">
      <c r="A71" s="43" t="s">
        <v>31</v>
      </c>
      <c r="B71" s="25">
        <f>H71+J71+L71+N71+P71+R71+T71+V71+X71+Z71+AB71+AD71</f>
        <v>575415.23</v>
      </c>
      <c r="C71" s="25">
        <f t="shared" si="32"/>
        <v>138727.62</v>
      </c>
      <c r="D71" s="25">
        <f>D78+D85+D92+D99</f>
        <v>219754.61000000002</v>
      </c>
      <c r="E71" s="25">
        <f>E78+E85+E92+E99</f>
        <v>130145.23999999999</v>
      </c>
      <c r="F71" s="25">
        <f t="shared" si="29"/>
        <v>22.617621712932415</v>
      </c>
      <c r="G71" s="25">
        <f t="shared" si="30"/>
        <v>93.813503035660815</v>
      </c>
      <c r="H71" s="26">
        <f>H78+H85+H92+H99</f>
        <v>0</v>
      </c>
      <c r="I71" s="26">
        <f>I78+I85+I92+I99</f>
        <v>0</v>
      </c>
      <c r="J71" s="26">
        <f>J78+J85+J92+J99</f>
        <v>0</v>
      </c>
      <c r="K71" s="26">
        <f t="shared" si="31"/>
        <v>0</v>
      </c>
      <c r="L71" s="26">
        <f t="shared" si="31"/>
        <v>13727.76</v>
      </c>
      <c r="M71" s="26">
        <f t="shared" si="31"/>
        <v>12275</v>
      </c>
      <c r="N71" s="26">
        <f t="shared" si="31"/>
        <v>7049.17</v>
      </c>
      <c r="O71" s="26">
        <f t="shared" si="31"/>
        <v>3193.05</v>
      </c>
      <c r="P71" s="26">
        <f t="shared" si="31"/>
        <v>3500</v>
      </c>
      <c r="Q71" s="26">
        <f t="shared" si="31"/>
        <v>134.28</v>
      </c>
      <c r="R71" s="26">
        <f t="shared" si="31"/>
        <v>76460.59</v>
      </c>
      <c r="S71" s="26">
        <f t="shared" si="31"/>
        <v>79826.31</v>
      </c>
      <c r="T71" s="26">
        <f t="shared" si="31"/>
        <v>37990.1</v>
      </c>
      <c r="U71" s="26">
        <f>U78+U85+U92+U99</f>
        <v>34716.6</v>
      </c>
      <c r="V71" s="26">
        <f>V78+V85+V92+V99</f>
        <v>37931.4</v>
      </c>
      <c r="W71" s="26">
        <f t="shared" si="31"/>
        <v>0</v>
      </c>
      <c r="X71" s="26">
        <f t="shared" si="31"/>
        <v>0</v>
      </c>
      <c r="Y71" s="26">
        <f t="shared" si="31"/>
        <v>0</v>
      </c>
      <c r="Z71" s="26">
        <f t="shared" si="31"/>
        <v>0</v>
      </c>
      <c r="AA71" s="26">
        <f t="shared" si="31"/>
        <v>0</v>
      </c>
      <c r="AB71" s="26">
        <f t="shared" si="31"/>
        <v>0</v>
      </c>
      <c r="AC71" s="26">
        <f t="shared" si="31"/>
        <v>0</v>
      </c>
      <c r="AD71" s="26">
        <f>AD78+AD85+AD92+AD99</f>
        <v>398756.21</v>
      </c>
      <c r="AE71" s="26">
        <f>AE78+AE85+AE92+AE99</f>
        <v>0</v>
      </c>
      <c r="AF71" s="28"/>
    </row>
    <row r="72" spans="1:32" ht="66.75" customHeight="1" x14ac:dyDescent="0.25">
      <c r="A72" s="24" t="s">
        <v>45</v>
      </c>
      <c r="B72" s="25">
        <f>B74+B75+B76+B78</f>
        <v>0</v>
      </c>
      <c r="C72" s="25">
        <f>C74+C75+C76+C78</f>
        <v>0</v>
      </c>
      <c r="D72" s="25">
        <f t="shared" ref="D72:AE72" si="33">D74+D75+D76+D78</f>
        <v>0</v>
      </c>
      <c r="E72" s="25">
        <f t="shared" si="33"/>
        <v>0</v>
      </c>
      <c r="F72" s="25" t="e">
        <f t="shared" si="29"/>
        <v>#DIV/0!</v>
      </c>
      <c r="G72" s="25" t="e">
        <f t="shared" si="30"/>
        <v>#DIV/0!</v>
      </c>
      <c r="H72" s="25">
        <f t="shared" si="33"/>
        <v>0</v>
      </c>
      <c r="I72" s="25">
        <f t="shared" si="33"/>
        <v>0</v>
      </c>
      <c r="J72" s="25">
        <f t="shared" si="33"/>
        <v>0</v>
      </c>
      <c r="K72" s="25">
        <f t="shared" si="33"/>
        <v>0</v>
      </c>
      <c r="L72" s="25">
        <f t="shared" si="33"/>
        <v>0</v>
      </c>
      <c r="M72" s="25">
        <f t="shared" si="33"/>
        <v>0</v>
      </c>
      <c r="N72" s="25">
        <f t="shared" si="33"/>
        <v>0</v>
      </c>
      <c r="O72" s="25">
        <f t="shared" si="33"/>
        <v>0</v>
      </c>
      <c r="P72" s="25">
        <f t="shared" si="33"/>
        <v>0</v>
      </c>
      <c r="Q72" s="25">
        <f t="shared" si="33"/>
        <v>0</v>
      </c>
      <c r="R72" s="25">
        <f t="shared" si="33"/>
        <v>0</v>
      </c>
      <c r="S72" s="25">
        <f t="shared" si="33"/>
        <v>0</v>
      </c>
      <c r="T72" s="25">
        <f t="shared" si="33"/>
        <v>0</v>
      </c>
      <c r="U72" s="25">
        <f t="shared" si="33"/>
        <v>0</v>
      </c>
      <c r="V72" s="25">
        <f t="shared" si="33"/>
        <v>0</v>
      </c>
      <c r="W72" s="25">
        <f t="shared" si="33"/>
        <v>0</v>
      </c>
      <c r="X72" s="25">
        <f t="shared" si="33"/>
        <v>0</v>
      </c>
      <c r="Y72" s="25">
        <f t="shared" si="33"/>
        <v>0</v>
      </c>
      <c r="Z72" s="25">
        <f t="shared" si="33"/>
        <v>0</v>
      </c>
      <c r="AA72" s="25">
        <f t="shared" si="33"/>
        <v>0</v>
      </c>
      <c r="AB72" s="25">
        <f t="shared" si="33"/>
        <v>0</v>
      </c>
      <c r="AC72" s="25">
        <f t="shared" si="33"/>
        <v>0</v>
      </c>
      <c r="AD72" s="25">
        <f t="shared" si="33"/>
        <v>0</v>
      </c>
      <c r="AE72" s="25">
        <f t="shared" si="33"/>
        <v>0</v>
      </c>
      <c r="AF72" s="28"/>
    </row>
    <row r="73" spans="1:32" x14ac:dyDescent="0.25">
      <c r="A73" s="24" t="s">
        <v>26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8"/>
      <c r="AF73" s="28"/>
    </row>
    <row r="74" spans="1:32" x14ac:dyDescent="0.25">
      <c r="A74" s="24" t="s">
        <v>27</v>
      </c>
      <c r="B74" s="25">
        <v>0</v>
      </c>
      <c r="C74" s="25">
        <f>H74+J74+L74+N74+P74+R74+T74</f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8"/>
    </row>
    <row r="75" spans="1:32" x14ac:dyDescent="0.25">
      <c r="A75" s="24" t="s">
        <v>33</v>
      </c>
      <c r="B75" s="25">
        <v>0</v>
      </c>
      <c r="C75" s="25">
        <f t="shared" ref="C75:C78" si="34">H75+J75+L75+N75+P75+R75+T75</f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8"/>
    </row>
    <row r="76" spans="1:32" x14ac:dyDescent="0.25">
      <c r="A76" s="24" t="s">
        <v>29</v>
      </c>
      <c r="B76" s="25">
        <v>0</v>
      </c>
      <c r="C76" s="25">
        <f t="shared" si="34"/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8"/>
    </row>
    <row r="77" spans="1:32" s="33" customFormat="1" x14ac:dyDescent="0.25">
      <c r="A77" s="29" t="s">
        <v>30</v>
      </c>
      <c r="B77" s="30">
        <v>0</v>
      </c>
      <c r="C77" s="25">
        <f t="shared" si="34"/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2"/>
    </row>
    <row r="78" spans="1:32" x14ac:dyDescent="0.25">
      <c r="A78" s="43" t="s">
        <v>31</v>
      </c>
      <c r="B78" s="25">
        <v>0</v>
      </c>
      <c r="C78" s="25">
        <f t="shared" si="34"/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8"/>
    </row>
    <row r="79" spans="1:32" ht="45.75" customHeight="1" x14ac:dyDescent="0.25">
      <c r="A79" s="24" t="s">
        <v>46</v>
      </c>
      <c r="B79" s="25">
        <f>B82+B83+B81+B85</f>
        <v>0</v>
      </c>
      <c r="C79" s="25">
        <f>C82+C83+C81+C85</f>
        <v>0</v>
      </c>
      <c r="D79" s="25">
        <f t="shared" ref="D79:AE79" si="35">D82+D83+D81+D85</f>
        <v>0</v>
      </c>
      <c r="E79" s="25">
        <f>E82+E83+E81+E85</f>
        <v>0</v>
      </c>
      <c r="F79" s="25" t="e">
        <f>E79/B79*100</f>
        <v>#DIV/0!</v>
      </c>
      <c r="G79" s="25" t="e">
        <f>E79/C79*100</f>
        <v>#DIV/0!</v>
      </c>
      <c r="H79" s="25">
        <f t="shared" si="35"/>
        <v>0</v>
      </c>
      <c r="I79" s="25">
        <f t="shared" si="35"/>
        <v>0</v>
      </c>
      <c r="J79" s="25">
        <f t="shared" si="35"/>
        <v>0</v>
      </c>
      <c r="K79" s="25">
        <f t="shared" si="35"/>
        <v>0</v>
      </c>
      <c r="L79" s="25">
        <f t="shared" si="35"/>
        <v>0</v>
      </c>
      <c r="M79" s="25">
        <f t="shared" si="35"/>
        <v>0</v>
      </c>
      <c r="N79" s="25">
        <f t="shared" si="35"/>
        <v>0</v>
      </c>
      <c r="O79" s="25">
        <f t="shared" si="35"/>
        <v>0</v>
      </c>
      <c r="P79" s="25">
        <f t="shared" si="35"/>
        <v>0</v>
      </c>
      <c r="Q79" s="25">
        <f t="shared" si="35"/>
        <v>0</v>
      </c>
      <c r="R79" s="25">
        <f t="shared" si="35"/>
        <v>0</v>
      </c>
      <c r="S79" s="25">
        <f t="shared" si="35"/>
        <v>0</v>
      </c>
      <c r="T79" s="25">
        <f t="shared" si="35"/>
        <v>0</v>
      </c>
      <c r="U79" s="25">
        <f t="shared" si="35"/>
        <v>0</v>
      </c>
      <c r="V79" s="25">
        <f t="shared" si="35"/>
        <v>0</v>
      </c>
      <c r="W79" s="25">
        <f t="shared" si="35"/>
        <v>0</v>
      </c>
      <c r="X79" s="25">
        <f t="shared" si="35"/>
        <v>0</v>
      </c>
      <c r="Y79" s="25">
        <f t="shared" si="35"/>
        <v>0</v>
      </c>
      <c r="Z79" s="25">
        <f t="shared" si="35"/>
        <v>0</v>
      </c>
      <c r="AA79" s="25">
        <f t="shared" si="35"/>
        <v>0</v>
      </c>
      <c r="AB79" s="25">
        <f t="shared" si="35"/>
        <v>0</v>
      </c>
      <c r="AC79" s="25">
        <f t="shared" si="35"/>
        <v>0</v>
      </c>
      <c r="AD79" s="25">
        <f t="shared" si="35"/>
        <v>0</v>
      </c>
      <c r="AE79" s="25">
        <f t="shared" si="35"/>
        <v>0</v>
      </c>
      <c r="AF79" s="28"/>
    </row>
    <row r="80" spans="1:32" x14ac:dyDescent="0.25">
      <c r="A80" s="24" t="s">
        <v>26</v>
      </c>
      <c r="B80" s="25"/>
      <c r="C80" s="25"/>
      <c r="D80" s="25"/>
      <c r="E80" s="25"/>
      <c r="F80" s="25"/>
      <c r="G80" s="25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8"/>
      <c r="AF80" s="28"/>
    </row>
    <row r="81" spans="1:32" x14ac:dyDescent="0.25">
      <c r="A81" s="24" t="s">
        <v>27</v>
      </c>
      <c r="B81" s="25">
        <v>0</v>
      </c>
      <c r="C81" s="25">
        <f>H81+J81+L81+N81+P81+R81+T81</f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8"/>
    </row>
    <row r="82" spans="1:32" x14ac:dyDescent="0.25">
      <c r="A82" s="24" t="s">
        <v>33</v>
      </c>
      <c r="B82" s="25">
        <v>0</v>
      </c>
      <c r="C82" s="25">
        <f t="shared" ref="C82:C85" si="36">H82+J82+L82+N82+P82+R82+T82</f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8"/>
    </row>
    <row r="83" spans="1:32" x14ac:dyDescent="0.25">
      <c r="A83" s="24" t="s">
        <v>29</v>
      </c>
      <c r="B83" s="25">
        <v>0</v>
      </c>
      <c r="C83" s="25">
        <f t="shared" si="36"/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8"/>
    </row>
    <row r="84" spans="1:32" s="33" customFormat="1" x14ac:dyDescent="0.25">
      <c r="A84" s="29" t="s">
        <v>30</v>
      </c>
      <c r="B84" s="30">
        <v>0</v>
      </c>
      <c r="C84" s="25">
        <f t="shared" si="36"/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2"/>
    </row>
    <row r="85" spans="1:32" x14ac:dyDescent="0.25">
      <c r="A85" s="43" t="s">
        <v>31</v>
      </c>
      <c r="B85" s="25">
        <v>0</v>
      </c>
      <c r="C85" s="25">
        <f t="shared" si="36"/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8"/>
    </row>
    <row r="86" spans="1:32" ht="409.6" customHeight="1" x14ac:dyDescent="0.25">
      <c r="A86" s="43" t="s">
        <v>47</v>
      </c>
      <c r="B86" s="44">
        <f>B89+B90+B88+B92</f>
        <v>537132.01</v>
      </c>
      <c r="C86" s="44">
        <f>C89+C90+C88+C92</f>
        <v>100381.4</v>
      </c>
      <c r="D86" s="44">
        <f>D89+D90+D88+D92</f>
        <v>188538.01</v>
      </c>
      <c r="E86" s="44">
        <f>E89+E90+E88+E92</f>
        <v>98928.639999999999</v>
      </c>
      <c r="F86" s="25">
        <f>E86/B86*100</f>
        <v>18.417937892027698</v>
      </c>
      <c r="G86" s="25">
        <f>E86/C86*100</f>
        <v>98.552759774221116</v>
      </c>
      <c r="H86" s="44">
        <f t="shared" ref="H86:AE86" si="37">H89+H90+H88+H92</f>
        <v>0</v>
      </c>
      <c r="I86" s="44">
        <f t="shared" si="37"/>
        <v>0</v>
      </c>
      <c r="J86" s="44">
        <f t="shared" si="37"/>
        <v>0</v>
      </c>
      <c r="K86" s="44">
        <f t="shared" si="37"/>
        <v>0</v>
      </c>
      <c r="L86" s="44">
        <f t="shared" si="37"/>
        <v>13727.76</v>
      </c>
      <c r="M86" s="44">
        <f t="shared" si="37"/>
        <v>12275</v>
      </c>
      <c r="N86" s="44">
        <f t="shared" si="37"/>
        <v>3193.05</v>
      </c>
      <c r="O86" s="44">
        <f t="shared" si="37"/>
        <v>3193.05</v>
      </c>
      <c r="P86" s="44">
        <f t="shared" si="37"/>
        <v>3500</v>
      </c>
      <c r="Q86" s="44">
        <f t="shared" si="37"/>
        <v>134.28</v>
      </c>
      <c r="R86" s="44">
        <f t="shared" si="37"/>
        <v>76460.59</v>
      </c>
      <c r="S86" s="44">
        <f t="shared" si="37"/>
        <v>79826.31</v>
      </c>
      <c r="T86" s="44">
        <f t="shared" si="37"/>
        <v>3500</v>
      </c>
      <c r="U86" s="44">
        <f t="shared" si="37"/>
        <v>3500</v>
      </c>
      <c r="V86" s="44">
        <f t="shared" si="37"/>
        <v>37931.4</v>
      </c>
      <c r="W86" s="44">
        <f t="shared" si="37"/>
        <v>0</v>
      </c>
      <c r="X86" s="44">
        <f t="shared" si="37"/>
        <v>0</v>
      </c>
      <c r="Y86" s="44">
        <f t="shared" si="37"/>
        <v>0</v>
      </c>
      <c r="Z86" s="44">
        <f t="shared" si="37"/>
        <v>63</v>
      </c>
      <c r="AA86" s="44">
        <f t="shared" si="37"/>
        <v>0</v>
      </c>
      <c r="AB86" s="44">
        <f t="shared" si="37"/>
        <v>0</v>
      </c>
      <c r="AC86" s="44">
        <f t="shared" si="37"/>
        <v>0</v>
      </c>
      <c r="AD86" s="44">
        <f t="shared" si="37"/>
        <v>398756.21</v>
      </c>
      <c r="AE86" s="44">
        <f t="shared" si="37"/>
        <v>0</v>
      </c>
      <c r="AF86" s="64" t="s">
        <v>48</v>
      </c>
    </row>
    <row r="87" spans="1:32" ht="29.25" customHeight="1" x14ac:dyDescent="0.25">
      <c r="A87" s="43" t="s">
        <v>26</v>
      </c>
      <c r="B87" s="44"/>
      <c r="C87" s="25"/>
      <c r="D87" s="44"/>
      <c r="E87" s="25"/>
      <c r="F87" s="21"/>
      <c r="G87" s="21"/>
      <c r="H87" s="44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28"/>
      <c r="AF87" s="65"/>
    </row>
    <row r="88" spans="1:32" ht="29.25" customHeight="1" x14ac:dyDescent="0.25">
      <c r="A88" s="43" t="s">
        <v>27</v>
      </c>
      <c r="B88" s="44">
        <f>H88+J88+L88+N88+P88+R88+T88+V88+X88+Z88+AB88+AD88</f>
        <v>0</v>
      </c>
      <c r="C88" s="25">
        <f>H88+J88+L88+N88+P88+R88+T88</f>
        <v>0</v>
      </c>
      <c r="D88" s="44">
        <v>0</v>
      </c>
      <c r="E88" s="25">
        <f>I88+K88+M88+O88+Q88+S88+U88+W88+Y88+AA88+AC88+AE88</f>
        <v>0</v>
      </c>
      <c r="F88" s="25" t="e">
        <f t="shared" ref="F88:F93" si="38">E88/B88*100</f>
        <v>#DIV/0!</v>
      </c>
      <c r="G88" s="25" t="e">
        <f t="shared" ref="G88:G93" si="39">E88/C88*100</f>
        <v>#DIV/0!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65"/>
    </row>
    <row r="89" spans="1:32" ht="29.25" customHeight="1" x14ac:dyDescent="0.25">
      <c r="A89" s="43" t="s">
        <v>33</v>
      </c>
      <c r="B89" s="44">
        <f>H89+J89+L89+N89+P89+R89+T89+V89+X89+Z89+AB89+AD89</f>
        <v>0</v>
      </c>
      <c r="C89" s="25">
        <f t="shared" ref="C89:C91" si="40">H89+J89+L89+N89+P89+R89+T89</f>
        <v>0</v>
      </c>
      <c r="D89" s="44">
        <v>0</v>
      </c>
      <c r="E89" s="25">
        <f>I89+K89+M89+O89+Q89+S89+U89+W89+Y89+AA89+AC89+AE89</f>
        <v>0</v>
      </c>
      <c r="F89" s="25" t="e">
        <f t="shared" si="38"/>
        <v>#DIV/0!</v>
      </c>
      <c r="G89" s="25" t="e">
        <f t="shared" si="39"/>
        <v>#DIV/0!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65"/>
    </row>
    <row r="90" spans="1:32" ht="29.25" customHeight="1" x14ac:dyDescent="0.25">
      <c r="A90" s="43" t="s">
        <v>29</v>
      </c>
      <c r="B90" s="44">
        <f>H90+J90+L90+N90+P90+R90+T90+V90+X90+Z90+AB90+AD90</f>
        <v>63</v>
      </c>
      <c r="C90" s="25">
        <f t="shared" si="40"/>
        <v>0</v>
      </c>
      <c r="D90" s="44"/>
      <c r="E90" s="25">
        <f>I90+K90+M90+O90+Q90+S90+U90+W90+Y90+AA90+AC90+AE90</f>
        <v>0</v>
      </c>
      <c r="F90" s="25">
        <f t="shared" si="38"/>
        <v>0</v>
      </c>
      <c r="G90" s="25" t="e">
        <f t="shared" si="39"/>
        <v>#DIV/0!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63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65"/>
    </row>
    <row r="91" spans="1:32" ht="100.5" customHeight="1" x14ac:dyDescent="0.25">
      <c r="A91" s="47" t="s">
        <v>30</v>
      </c>
      <c r="B91" s="48">
        <f>H91+J91+L91+N91+P91+R91+T91+V91+X91+Z91+AB91+AD91</f>
        <v>0</v>
      </c>
      <c r="C91" s="25">
        <f t="shared" si="40"/>
        <v>0</v>
      </c>
      <c r="D91" s="48">
        <v>0</v>
      </c>
      <c r="E91" s="30">
        <f>I91+K91+M91+O91+Q91+S91+U91+W91+Y91+AA91+AC91+AE91</f>
        <v>0</v>
      </c>
      <c r="F91" s="30" t="e">
        <f t="shared" si="38"/>
        <v>#DIV/0!</v>
      </c>
      <c r="G91" s="30" t="e">
        <f t="shared" si="39"/>
        <v>#DIV/0!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5"/>
    </row>
    <row r="92" spans="1:32" ht="74.25" customHeight="1" x14ac:dyDescent="0.25">
      <c r="A92" s="43" t="s">
        <v>31</v>
      </c>
      <c r="B92" s="44">
        <f>H92+J92+L92+N92+P92+R92+T92+V92+X92+Z92+AB92+AD92</f>
        <v>537069.01</v>
      </c>
      <c r="C92" s="25">
        <f>H92+J92+L92+N92+P92+R92+T92</f>
        <v>100381.4</v>
      </c>
      <c r="D92" s="44">
        <v>188538.01</v>
      </c>
      <c r="E92" s="25">
        <f>I92+K92+M92+O92+Q92+S92+U92+W92+Y92+AA92+AC92+AE92</f>
        <v>98928.639999999999</v>
      </c>
      <c r="F92" s="25">
        <f t="shared" si="38"/>
        <v>18.420098378046426</v>
      </c>
      <c r="G92" s="25">
        <f t="shared" si="39"/>
        <v>98.552759774221116</v>
      </c>
      <c r="H92" s="44">
        <v>0</v>
      </c>
      <c r="I92" s="44">
        <v>0</v>
      </c>
      <c r="J92" s="44">
        <v>0</v>
      </c>
      <c r="K92" s="44">
        <v>0</v>
      </c>
      <c r="L92" s="44">
        <v>13727.76</v>
      </c>
      <c r="M92" s="44">
        <v>12275</v>
      </c>
      <c r="N92" s="44">
        <v>3193.05</v>
      </c>
      <c r="O92" s="44">
        <v>3193.05</v>
      </c>
      <c r="P92" s="44">
        <v>3500</v>
      </c>
      <c r="Q92" s="44">
        <v>134.28</v>
      </c>
      <c r="R92" s="44">
        <v>76460.59</v>
      </c>
      <c r="S92" s="44">
        <v>79826.31</v>
      </c>
      <c r="T92" s="44">
        <v>3500</v>
      </c>
      <c r="U92" s="44">
        <v>3500</v>
      </c>
      <c r="V92" s="44">
        <v>37931.4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398756.21</v>
      </c>
      <c r="AE92" s="44">
        <v>0</v>
      </c>
      <c r="AF92" s="67"/>
    </row>
    <row r="93" spans="1:32" ht="49.5" customHeight="1" x14ac:dyDescent="0.25">
      <c r="A93" s="55" t="s">
        <v>49</v>
      </c>
      <c r="B93" s="44">
        <f>B96+B97+B95+B99</f>
        <v>38346.22</v>
      </c>
      <c r="C93" s="44">
        <f>C96+C97+C95+C99</f>
        <v>38346.22</v>
      </c>
      <c r="D93" s="44">
        <f>D96+D97+D95+D99</f>
        <v>31216.6</v>
      </c>
      <c r="E93" s="44">
        <f>E96+E97+E95+E99</f>
        <v>31216.6</v>
      </c>
      <c r="F93" s="25">
        <f t="shared" si="38"/>
        <v>81.407241704658233</v>
      </c>
      <c r="G93" s="25">
        <f t="shared" si="39"/>
        <v>81.407241704658233</v>
      </c>
      <c r="H93" s="44">
        <f t="shared" ref="H93:AE93" si="41">H96+H97+H95+H99</f>
        <v>0</v>
      </c>
      <c r="I93" s="44">
        <f t="shared" si="41"/>
        <v>0</v>
      </c>
      <c r="J93" s="44">
        <f t="shared" si="41"/>
        <v>0</v>
      </c>
      <c r="K93" s="44">
        <f t="shared" si="41"/>
        <v>0</v>
      </c>
      <c r="L93" s="44">
        <f t="shared" si="41"/>
        <v>0</v>
      </c>
      <c r="M93" s="44">
        <f t="shared" si="41"/>
        <v>0</v>
      </c>
      <c r="N93" s="44">
        <f t="shared" si="41"/>
        <v>3856.12</v>
      </c>
      <c r="O93" s="44">
        <f t="shared" si="41"/>
        <v>0</v>
      </c>
      <c r="P93" s="44">
        <f t="shared" si="41"/>
        <v>0</v>
      </c>
      <c r="Q93" s="44">
        <f t="shared" si="41"/>
        <v>0</v>
      </c>
      <c r="R93" s="44">
        <f t="shared" si="41"/>
        <v>0</v>
      </c>
      <c r="S93" s="44">
        <f t="shared" si="41"/>
        <v>0</v>
      </c>
      <c r="T93" s="44">
        <f t="shared" si="41"/>
        <v>34490.1</v>
      </c>
      <c r="U93" s="44">
        <f t="shared" si="41"/>
        <v>31216.6</v>
      </c>
      <c r="V93" s="44">
        <f t="shared" si="41"/>
        <v>0</v>
      </c>
      <c r="W93" s="44">
        <f t="shared" si="41"/>
        <v>0</v>
      </c>
      <c r="X93" s="44">
        <f t="shared" si="41"/>
        <v>0</v>
      </c>
      <c r="Y93" s="44">
        <f t="shared" si="41"/>
        <v>0</v>
      </c>
      <c r="Z93" s="44">
        <f t="shared" si="41"/>
        <v>0</v>
      </c>
      <c r="AA93" s="44">
        <f t="shared" si="41"/>
        <v>0</v>
      </c>
      <c r="AB93" s="44">
        <f>AB96+AB97+AB95+AB99</f>
        <v>0</v>
      </c>
      <c r="AC93" s="44">
        <f t="shared" si="41"/>
        <v>0</v>
      </c>
      <c r="AD93" s="44">
        <f t="shared" si="41"/>
        <v>0</v>
      </c>
      <c r="AE93" s="44">
        <f t="shared" si="41"/>
        <v>0</v>
      </c>
      <c r="AF93" s="68" t="s">
        <v>50</v>
      </c>
    </row>
    <row r="94" spans="1:32" x14ac:dyDescent="0.25">
      <c r="A94" s="43" t="s">
        <v>26</v>
      </c>
      <c r="B94" s="44"/>
      <c r="C94" s="25"/>
      <c r="D94" s="44"/>
      <c r="E94" s="25"/>
      <c r="F94" s="21"/>
      <c r="G94" s="21"/>
      <c r="H94" s="44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28"/>
      <c r="AF94" s="28"/>
    </row>
    <row r="95" spans="1:32" x14ac:dyDescent="0.25">
      <c r="A95" s="43" t="s">
        <v>27</v>
      </c>
      <c r="B95" s="44">
        <f>H95+J95+L95+N95+P95+R95+T95+V95+X95+Z95+AB95+AD95</f>
        <v>0</v>
      </c>
      <c r="C95" s="25">
        <f>H95+J95+L95+N95+P95+R95+T95</f>
        <v>0</v>
      </c>
      <c r="D95" s="44">
        <f>E95</f>
        <v>0</v>
      </c>
      <c r="E95" s="25">
        <f>I95+K95+M95+O95+Q95+S95+U95+W95+Y95+AA95+AC95+AE95</f>
        <v>0</v>
      </c>
      <c r="F95" s="25" t="e">
        <f t="shared" ref="F95:F100" si="42">E95/B95*100</f>
        <v>#DIV/0!</v>
      </c>
      <c r="G95" s="25" t="e">
        <f t="shared" ref="G95:G100" si="43">E95/C95*100</f>
        <v>#DIV/0!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28"/>
    </row>
    <row r="96" spans="1:32" x14ac:dyDescent="0.25">
      <c r="A96" s="43" t="s">
        <v>33</v>
      </c>
      <c r="B96" s="44">
        <f>H96+J96+L96+N96+P96+R96+T96+V96+X96+Z96+AB96+AD96</f>
        <v>0</v>
      </c>
      <c r="C96" s="25">
        <f t="shared" ref="C96:C99" si="44">H96+J96+L96+N96+P96+R96+T96</f>
        <v>0</v>
      </c>
      <c r="D96" s="44">
        <f>E96</f>
        <v>0</v>
      </c>
      <c r="E96" s="25">
        <f>I96+K96+M96+O96+Q96+S96+U96+W96+Y96+AA96+AC96+AE96</f>
        <v>0</v>
      </c>
      <c r="F96" s="25" t="e">
        <f t="shared" si="42"/>
        <v>#DIV/0!</v>
      </c>
      <c r="G96" s="25" t="e">
        <f t="shared" si="43"/>
        <v>#DIV/0!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28"/>
    </row>
    <row r="97" spans="1:32" x14ac:dyDescent="0.25">
      <c r="A97" s="43" t="s">
        <v>29</v>
      </c>
      <c r="B97" s="44">
        <f>H97+J97+L97+N97+P97+R97+T97+V97+X97+Z97+AB97+AD97</f>
        <v>0</v>
      </c>
      <c r="C97" s="25">
        <f t="shared" si="44"/>
        <v>0</v>
      </c>
      <c r="D97" s="44">
        <f>E97</f>
        <v>0</v>
      </c>
      <c r="E97" s="25">
        <f>I97+K97+M97+O97+Q97+S97+U97+W97+Y97+AA97+AC97+AE97</f>
        <v>0</v>
      </c>
      <c r="F97" s="25" t="e">
        <f t="shared" si="42"/>
        <v>#DIV/0!</v>
      </c>
      <c r="G97" s="25" t="e">
        <f t="shared" si="43"/>
        <v>#DIV/0!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28"/>
    </row>
    <row r="98" spans="1:32" x14ac:dyDescent="0.25">
      <c r="A98" s="47" t="s">
        <v>30</v>
      </c>
      <c r="B98" s="48">
        <f>H98+J98+L98+N98+P98+R98+T98+V98+X98+Z98+AB98+AD98</f>
        <v>0</v>
      </c>
      <c r="C98" s="25">
        <f t="shared" si="44"/>
        <v>0</v>
      </c>
      <c r="D98" s="48">
        <f>E98</f>
        <v>0</v>
      </c>
      <c r="E98" s="30">
        <f>I98+K98+M98+O98+Q98+S98+U98+W98+Y98+AA98+AC98+AE98</f>
        <v>0</v>
      </c>
      <c r="F98" s="30" t="e">
        <f t="shared" si="42"/>
        <v>#DIV/0!</v>
      </c>
      <c r="G98" s="30" t="e">
        <f t="shared" si="43"/>
        <v>#DIV/0!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28"/>
    </row>
    <row r="99" spans="1:32" x14ac:dyDescent="0.25">
      <c r="A99" s="43" t="s">
        <v>31</v>
      </c>
      <c r="B99" s="44">
        <f>H99+J99+L99+N99+P99+R99+T99+V99+X99+Z99+AB99+AD99</f>
        <v>38346.22</v>
      </c>
      <c r="C99" s="25">
        <f t="shared" si="44"/>
        <v>38346.22</v>
      </c>
      <c r="D99" s="44">
        <f>E99</f>
        <v>31216.6</v>
      </c>
      <c r="E99" s="25">
        <f>I99+K99+M99+O99+Q99+S99+U99+W99+Y99+AA99+AC99+AE99</f>
        <v>31216.6</v>
      </c>
      <c r="F99" s="25">
        <f t="shared" si="42"/>
        <v>81.407241704658233</v>
      </c>
      <c r="G99" s="25">
        <f t="shared" si="43"/>
        <v>81.407241704658233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3856.12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f>30634+3856.1</f>
        <v>34490.1</v>
      </c>
      <c r="U99" s="44">
        <f>30634+582.6</f>
        <v>31216.6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28"/>
    </row>
    <row r="100" spans="1:32" s="23" customFormat="1" ht="18" customHeight="1" x14ac:dyDescent="0.25">
      <c r="A100" s="20" t="s">
        <v>51</v>
      </c>
      <c r="B100" s="21">
        <f>B102+B103+B104+B106</f>
        <v>575478.23</v>
      </c>
      <c r="C100" s="21">
        <f>C102+C103+C104+C106</f>
        <v>138727.62</v>
      </c>
      <c r="D100" s="21">
        <f>D102+D103+D104+D106</f>
        <v>219754.61000000002</v>
      </c>
      <c r="E100" s="21">
        <f>E102+E103+E104+E105+E106</f>
        <v>130145.23999999999</v>
      </c>
      <c r="F100" s="21">
        <f t="shared" si="42"/>
        <v>22.615145667630205</v>
      </c>
      <c r="G100" s="21">
        <f t="shared" si="43"/>
        <v>93.813503035660815</v>
      </c>
      <c r="H100" s="21">
        <f t="shared" ref="H100:AE100" si="45">H102+H103+H104+H106</f>
        <v>0</v>
      </c>
      <c r="I100" s="21">
        <f t="shared" si="45"/>
        <v>0</v>
      </c>
      <c r="J100" s="21">
        <f>J102+J103+J104+J106</f>
        <v>0</v>
      </c>
      <c r="K100" s="21">
        <f t="shared" si="45"/>
        <v>0</v>
      </c>
      <c r="L100" s="21">
        <f t="shared" si="45"/>
        <v>13727.76</v>
      </c>
      <c r="M100" s="21">
        <f t="shared" si="45"/>
        <v>12275</v>
      </c>
      <c r="N100" s="21">
        <f t="shared" si="45"/>
        <v>7049.17</v>
      </c>
      <c r="O100" s="21">
        <f t="shared" si="45"/>
        <v>3193.05</v>
      </c>
      <c r="P100" s="21">
        <f t="shared" si="45"/>
        <v>3500</v>
      </c>
      <c r="Q100" s="21">
        <f t="shared" si="45"/>
        <v>134.28</v>
      </c>
      <c r="R100" s="21">
        <f t="shared" si="45"/>
        <v>76460.59</v>
      </c>
      <c r="S100" s="21">
        <f t="shared" si="45"/>
        <v>79826.31</v>
      </c>
      <c r="T100" s="21">
        <f t="shared" si="45"/>
        <v>37990.1</v>
      </c>
      <c r="U100" s="21">
        <f t="shared" si="45"/>
        <v>34716.6</v>
      </c>
      <c r="V100" s="21">
        <f t="shared" si="45"/>
        <v>37931.4</v>
      </c>
      <c r="W100" s="21">
        <f t="shared" si="45"/>
        <v>0</v>
      </c>
      <c r="X100" s="21">
        <f t="shared" si="45"/>
        <v>0</v>
      </c>
      <c r="Y100" s="21">
        <f t="shared" si="45"/>
        <v>0</v>
      </c>
      <c r="Z100" s="21">
        <f t="shared" si="45"/>
        <v>63</v>
      </c>
      <c r="AA100" s="21">
        <f t="shared" si="45"/>
        <v>0</v>
      </c>
      <c r="AB100" s="21">
        <f t="shared" si="45"/>
        <v>0</v>
      </c>
      <c r="AC100" s="21">
        <f t="shared" si="45"/>
        <v>0</v>
      </c>
      <c r="AD100" s="21">
        <f t="shared" si="45"/>
        <v>398756.21</v>
      </c>
      <c r="AE100" s="21">
        <f t="shared" si="45"/>
        <v>0</v>
      </c>
      <c r="AF100" s="22"/>
    </row>
    <row r="101" spans="1:32" x14ac:dyDescent="0.25">
      <c r="A101" s="24" t="s">
        <v>26</v>
      </c>
      <c r="B101" s="25"/>
      <c r="C101" s="25"/>
      <c r="D101" s="25"/>
      <c r="E101" s="25"/>
      <c r="F101" s="21"/>
      <c r="G101" s="21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8"/>
      <c r="AF101" s="28"/>
    </row>
    <row r="102" spans="1:32" x14ac:dyDescent="0.25">
      <c r="A102" s="24" t="s">
        <v>27</v>
      </c>
      <c r="B102" s="25">
        <f t="shared" ref="B102:E105" si="46">B67</f>
        <v>0</v>
      </c>
      <c r="C102" s="25">
        <f>C67</f>
        <v>0</v>
      </c>
      <c r="D102" s="25">
        <f t="shared" si="46"/>
        <v>0</v>
      </c>
      <c r="E102" s="25">
        <f t="shared" si="46"/>
        <v>0</v>
      </c>
      <c r="F102" s="25" t="e">
        <f t="shared" ref="F102:F112" si="47">E102/B102*100</f>
        <v>#DIV/0!</v>
      </c>
      <c r="G102" s="25" t="e">
        <f t="shared" ref="G102:G112" si="48">E102/C102*100</f>
        <v>#DIV/0!</v>
      </c>
      <c r="H102" s="25">
        <f t="shared" ref="H102:AE106" si="49">H67</f>
        <v>0</v>
      </c>
      <c r="I102" s="25">
        <f t="shared" si="49"/>
        <v>0</v>
      </c>
      <c r="J102" s="25">
        <f t="shared" si="49"/>
        <v>0</v>
      </c>
      <c r="K102" s="25">
        <f t="shared" si="49"/>
        <v>0</v>
      </c>
      <c r="L102" s="25">
        <f t="shared" si="49"/>
        <v>0</v>
      </c>
      <c r="M102" s="25">
        <f t="shared" si="49"/>
        <v>0</v>
      </c>
      <c r="N102" s="25">
        <f t="shared" si="49"/>
        <v>0</v>
      </c>
      <c r="O102" s="25">
        <f t="shared" si="49"/>
        <v>0</v>
      </c>
      <c r="P102" s="25">
        <f t="shared" si="49"/>
        <v>0</v>
      </c>
      <c r="Q102" s="25">
        <f t="shared" si="49"/>
        <v>0</v>
      </c>
      <c r="R102" s="25">
        <f t="shared" si="49"/>
        <v>0</v>
      </c>
      <c r="S102" s="25">
        <f t="shared" si="49"/>
        <v>0</v>
      </c>
      <c r="T102" s="25">
        <f t="shared" si="49"/>
        <v>0</v>
      </c>
      <c r="U102" s="25">
        <f t="shared" si="49"/>
        <v>0</v>
      </c>
      <c r="V102" s="25">
        <f t="shared" si="49"/>
        <v>0</v>
      </c>
      <c r="W102" s="25">
        <f t="shared" si="49"/>
        <v>0</v>
      </c>
      <c r="X102" s="25">
        <f t="shared" si="49"/>
        <v>0</v>
      </c>
      <c r="Y102" s="25">
        <f t="shared" si="49"/>
        <v>0</v>
      </c>
      <c r="Z102" s="25">
        <f t="shared" si="49"/>
        <v>0</v>
      </c>
      <c r="AA102" s="25">
        <f t="shared" si="49"/>
        <v>0</v>
      </c>
      <c r="AB102" s="25">
        <f t="shared" si="49"/>
        <v>0</v>
      </c>
      <c r="AC102" s="25">
        <f t="shared" si="49"/>
        <v>0</v>
      </c>
      <c r="AD102" s="25">
        <f t="shared" si="49"/>
        <v>0</v>
      </c>
      <c r="AE102" s="25">
        <f t="shared" si="49"/>
        <v>0</v>
      </c>
      <c r="AF102" s="28"/>
    </row>
    <row r="103" spans="1:32" x14ac:dyDescent="0.25">
      <c r="A103" s="24" t="s">
        <v>33</v>
      </c>
      <c r="B103" s="25">
        <f t="shared" si="46"/>
        <v>0</v>
      </c>
      <c r="C103" s="25">
        <f t="shared" si="46"/>
        <v>0</v>
      </c>
      <c r="D103" s="25">
        <f t="shared" si="46"/>
        <v>0</v>
      </c>
      <c r="E103" s="25">
        <f t="shared" si="46"/>
        <v>0</v>
      </c>
      <c r="F103" s="25" t="e">
        <f t="shared" si="47"/>
        <v>#DIV/0!</v>
      </c>
      <c r="G103" s="25" t="e">
        <f t="shared" si="48"/>
        <v>#DIV/0!</v>
      </c>
      <c r="H103" s="25">
        <f t="shared" si="49"/>
        <v>0</v>
      </c>
      <c r="I103" s="25">
        <f t="shared" si="49"/>
        <v>0</v>
      </c>
      <c r="J103" s="25">
        <f t="shared" si="49"/>
        <v>0</v>
      </c>
      <c r="K103" s="25">
        <f t="shared" si="49"/>
        <v>0</v>
      </c>
      <c r="L103" s="25">
        <f t="shared" si="49"/>
        <v>0</v>
      </c>
      <c r="M103" s="25">
        <f t="shared" si="49"/>
        <v>0</v>
      </c>
      <c r="N103" s="25">
        <f t="shared" si="49"/>
        <v>0</v>
      </c>
      <c r="O103" s="25">
        <f t="shared" si="49"/>
        <v>0</v>
      </c>
      <c r="P103" s="25">
        <f t="shared" si="49"/>
        <v>0</v>
      </c>
      <c r="Q103" s="25">
        <f t="shared" si="49"/>
        <v>0</v>
      </c>
      <c r="R103" s="25">
        <f t="shared" si="49"/>
        <v>0</v>
      </c>
      <c r="S103" s="25">
        <f t="shared" si="49"/>
        <v>0</v>
      </c>
      <c r="T103" s="25">
        <f t="shared" si="49"/>
        <v>0</v>
      </c>
      <c r="U103" s="25">
        <f t="shared" si="49"/>
        <v>0</v>
      </c>
      <c r="V103" s="25">
        <f t="shared" si="49"/>
        <v>0</v>
      </c>
      <c r="W103" s="25">
        <f t="shared" si="49"/>
        <v>0</v>
      </c>
      <c r="X103" s="25">
        <f t="shared" si="49"/>
        <v>0</v>
      </c>
      <c r="Y103" s="25">
        <f t="shared" si="49"/>
        <v>0</v>
      </c>
      <c r="Z103" s="25">
        <f t="shared" si="49"/>
        <v>0</v>
      </c>
      <c r="AA103" s="25">
        <f t="shared" si="49"/>
        <v>0</v>
      </c>
      <c r="AB103" s="25">
        <f t="shared" si="49"/>
        <v>0</v>
      </c>
      <c r="AC103" s="25">
        <f t="shared" si="49"/>
        <v>0</v>
      </c>
      <c r="AD103" s="25">
        <f t="shared" si="49"/>
        <v>0</v>
      </c>
      <c r="AE103" s="25">
        <f t="shared" si="49"/>
        <v>0</v>
      </c>
      <c r="AF103" s="28"/>
    </row>
    <row r="104" spans="1:32" x14ac:dyDescent="0.25">
      <c r="A104" s="24" t="s">
        <v>29</v>
      </c>
      <c r="B104" s="25">
        <f t="shared" si="46"/>
        <v>63</v>
      </c>
      <c r="C104" s="25">
        <f t="shared" si="46"/>
        <v>0</v>
      </c>
      <c r="D104" s="25">
        <f t="shared" si="46"/>
        <v>0</v>
      </c>
      <c r="E104" s="25">
        <f t="shared" si="46"/>
        <v>0</v>
      </c>
      <c r="F104" s="25">
        <f t="shared" si="47"/>
        <v>0</v>
      </c>
      <c r="G104" s="25" t="e">
        <f t="shared" si="48"/>
        <v>#DIV/0!</v>
      </c>
      <c r="H104" s="25">
        <f t="shared" si="49"/>
        <v>0</v>
      </c>
      <c r="I104" s="25">
        <f t="shared" si="49"/>
        <v>0</v>
      </c>
      <c r="J104" s="25">
        <f t="shared" si="49"/>
        <v>0</v>
      </c>
      <c r="K104" s="25">
        <f t="shared" si="49"/>
        <v>0</v>
      </c>
      <c r="L104" s="25">
        <f t="shared" si="49"/>
        <v>0</v>
      </c>
      <c r="M104" s="25">
        <f t="shared" si="49"/>
        <v>0</v>
      </c>
      <c r="N104" s="25">
        <f t="shared" si="49"/>
        <v>0</v>
      </c>
      <c r="O104" s="25">
        <f t="shared" si="49"/>
        <v>0</v>
      </c>
      <c r="P104" s="25">
        <f t="shared" si="49"/>
        <v>0</v>
      </c>
      <c r="Q104" s="25">
        <f t="shared" si="49"/>
        <v>0</v>
      </c>
      <c r="R104" s="25">
        <f t="shared" si="49"/>
        <v>0</v>
      </c>
      <c r="S104" s="25">
        <f t="shared" si="49"/>
        <v>0</v>
      </c>
      <c r="T104" s="25">
        <f t="shared" si="49"/>
        <v>0</v>
      </c>
      <c r="U104" s="25">
        <f t="shared" si="49"/>
        <v>0</v>
      </c>
      <c r="V104" s="25">
        <f t="shared" si="49"/>
        <v>0</v>
      </c>
      <c r="W104" s="25">
        <f t="shared" si="49"/>
        <v>0</v>
      </c>
      <c r="X104" s="25">
        <f t="shared" si="49"/>
        <v>0</v>
      </c>
      <c r="Y104" s="25">
        <f t="shared" si="49"/>
        <v>0</v>
      </c>
      <c r="Z104" s="25">
        <f t="shared" si="49"/>
        <v>63</v>
      </c>
      <c r="AA104" s="25">
        <f t="shared" si="49"/>
        <v>0</v>
      </c>
      <c r="AB104" s="25">
        <f t="shared" si="49"/>
        <v>0</v>
      </c>
      <c r="AC104" s="25">
        <f t="shared" si="49"/>
        <v>0</v>
      </c>
      <c r="AD104" s="25">
        <f t="shared" si="49"/>
        <v>0</v>
      </c>
      <c r="AE104" s="25">
        <f t="shared" si="49"/>
        <v>0</v>
      </c>
      <c r="AF104" s="28"/>
    </row>
    <row r="105" spans="1:32" s="33" customFormat="1" ht="15" x14ac:dyDescent="0.25">
      <c r="A105" s="29" t="s">
        <v>30</v>
      </c>
      <c r="B105" s="30">
        <f t="shared" si="46"/>
        <v>0</v>
      </c>
      <c r="C105" s="30">
        <f t="shared" si="46"/>
        <v>0</v>
      </c>
      <c r="D105" s="30">
        <f t="shared" si="46"/>
        <v>0</v>
      </c>
      <c r="E105" s="30">
        <f t="shared" si="46"/>
        <v>0</v>
      </c>
      <c r="F105" s="30" t="e">
        <f t="shared" si="47"/>
        <v>#DIV/0!</v>
      </c>
      <c r="G105" s="30" t="e">
        <f t="shared" si="48"/>
        <v>#DIV/0!</v>
      </c>
      <c r="H105" s="30">
        <f t="shared" si="49"/>
        <v>0</v>
      </c>
      <c r="I105" s="30">
        <f t="shared" si="49"/>
        <v>0</v>
      </c>
      <c r="J105" s="30">
        <f t="shared" si="49"/>
        <v>0</v>
      </c>
      <c r="K105" s="30">
        <f t="shared" si="49"/>
        <v>0</v>
      </c>
      <c r="L105" s="30">
        <f t="shared" si="49"/>
        <v>0</v>
      </c>
      <c r="M105" s="30">
        <f t="shared" si="49"/>
        <v>0</v>
      </c>
      <c r="N105" s="30">
        <f t="shared" si="49"/>
        <v>0</v>
      </c>
      <c r="O105" s="30">
        <f t="shared" si="49"/>
        <v>0</v>
      </c>
      <c r="P105" s="30">
        <f t="shared" si="49"/>
        <v>0</v>
      </c>
      <c r="Q105" s="30">
        <f t="shared" si="49"/>
        <v>0</v>
      </c>
      <c r="R105" s="30">
        <f t="shared" si="49"/>
        <v>0</v>
      </c>
      <c r="S105" s="30">
        <f t="shared" si="49"/>
        <v>0</v>
      </c>
      <c r="T105" s="30">
        <f t="shared" si="49"/>
        <v>0</v>
      </c>
      <c r="U105" s="30">
        <f t="shared" si="49"/>
        <v>0</v>
      </c>
      <c r="V105" s="30">
        <f t="shared" si="49"/>
        <v>0</v>
      </c>
      <c r="W105" s="30">
        <f t="shared" si="49"/>
        <v>0</v>
      </c>
      <c r="X105" s="30">
        <f t="shared" si="49"/>
        <v>0</v>
      </c>
      <c r="Y105" s="30">
        <f t="shared" si="49"/>
        <v>0</v>
      </c>
      <c r="Z105" s="30">
        <f t="shared" si="49"/>
        <v>0</v>
      </c>
      <c r="AA105" s="30">
        <f t="shared" si="49"/>
        <v>0</v>
      </c>
      <c r="AB105" s="30">
        <f t="shared" si="49"/>
        <v>0</v>
      </c>
      <c r="AC105" s="30">
        <f t="shared" si="49"/>
        <v>0</v>
      </c>
      <c r="AD105" s="30">
        <f t="shared" si="49"/>
        <v>0</v>
      </c>
      <c r="AE105" s="30">
        <f t="shared" si="49"/>
        <v>0</v>
      </c>
      <c r="AF105" s="32"/>
    </row>
    <row r="106" spans="1:32" x14ac:dyDescent="0.25">
      <c r="A106" s="24" t="s">
        <v>52</v>
      </c>
      <c r="B106" s="25">
        <f>B71</f>
        <v>575415.23</v>
      </c>
      <c r="C106" s="25">
        <f>C71</f>
        <v>138727.62</v>
      </c>
      <c r="D106" s="25">
        <f>D71</f>
        <v>219754.61000000002</v>
      </c>
      <c r="E106" s="25">
        <f>E71</f>
        <v>130145.23999999999</v>
      </c>
      <c r="F106" s="25">
        <f t="shared" si="47"/>
        <v>22.617621712932415</v>
      </c>
      <c r="G106" s="25">
        <f t="shared" si="48"/>
        <v>93.813503035660815</v>
      </c>
      <c r="H106" s="25">
        <f t="shared" si="49"/>
        <v>0</v>
      </c>
      <c r="I106" s="25">
        <f t="shared" si="49"/>
        <v>0</v>
      </c>
      <c r="J106" s="25">
        <f t="shared" si="49"/>
        <v>0</v>
      </c>
      <c r="K106" s="25">
        <f t="shared" si="49"/>
        <v>0</v>
      </c>
      <c r="L106" s="25">
        <f t="shared" si="49"/>
        <v>13727.76</v>
      </c>
      <c r="M106" s="25">
        <f t="shared" si="49"/>
        <v>12275</v>
      </c>
      <c r="N106" s="25">
        <f t="shared" si="49"/>
        <v>7049.17</v>
      </c>
      <c r="O106" s="25">
        <f t="shared" si="49"/>
        <v>3193.05</v>
      </c>
      <c r="P106" s="25">
        <f t="shared" si="49"/>
        <v>3500</v>
      </c>
      <c r="Q106" s="25">
        <f t="shared" si="49"/>
        <v>134.28</v>
      </c>
      <c r="R106" s="25">
        <f t="shared" si="49"/>
        <v>76460.59</v>
      </c>
      <c r="S106" s="25">
        <f t="shared" si="49"/>
        <v>79826.31</v>
      </c>
      <c r="T106" s="25">
        <f t="shared" si="49"/>
        <v>37990.1</v>
      </c>
      <c r="U106" s="25">
        <f t="shared" si="49"/>
        <v>34716.6</v>
      </c>
      <c r="V106" s="25">
        <f t="shared" si="49"/>
        <v>37931.4</v>
      </c>
      <c r="W106" s="25">
        <f t="shared" si="49"/>
        <v>0</v>
      </c>
      <c r="X106" s="25">
        <f t="shared" si="49"/>
        <v>0</v>
      </c>
      <c r="Y106" s="25">
        <f t="shared" si="49"/>
        <v>0</v>
      </c>
      <c r="Z106" s="25">
        <f t="shared" si="49"/>
        <v>0</v>
      </c>
      <c r="AA106" s="25">
        <f t="shared" si="49"/>
        <v>0</v>
      </c>
      <c r="AB106" s="25">
        <f t="shared" si="49"/>
        <v>0</v>
      </c>
      <c r="AC106" s="25">
        <f>AC71</f>
        <v>0</v>
      </c>
      <c r="AD106" s="25">
        <f>AD71</f>
        <v>398756.21</v>
      </c>
      <c r="AE106" s="25">
        <f>AE71</f>
        <v>0</v>
      </c>
      <c r="AF106" s="28"/>
    </row>
    <row r="107" spans="1:32" s="23" customFormat="1" ht="15" customHeight="1" x14ac:dyDescent="0.25">
      <c r="A107" s="69" t="s">
        <v>53</v>
      </c>
      <c r="B107" s="70">
        <f>B109+B110+B108+B112</f>
        <v>783317.02999999991</v>
      </c>
      <c r="C107" s="70">
        <f>C109+C110+C108+C112</f>
        <v>173726.35</v>
      </c>
      <c r="D107" s="70">
        <f>D109+D110+D108+D112</f>
        <v>233118.74000000002</v>
      </c>
      <c r="E107" s="70">
        <f>E109+E110+E108+E112</f>
        <v>165143.97</v>
      </c>
      <c r="F107" s="70">
        <f t="shared" si="47"/>
        <v>21.082647724383065</v>
      </c>
      <c r="G107" s="70">
        <f t="shared" si="48"/>
        <v>95.059828287418696</v>
      </c>
      <c r="H107" s="70">
        <f>H109+H110+H108+H112</f>
        <v>0</v>
      </c>
      <c r="I107" s="70">
        <f t="shared" ref="I107:AE107" si="50">I109+I110+I108+I112</f>
        <v>0</v>
      </c>
      <c r="J107" s="70">
        <f t="shared" si="50"/>
        <v>0</v>
      </c>
      <c r="K107" s="70">
        <f t="shared" si="50"/>
        <v>0</v>
      </c>
      <c r="L107" s="70">
        <f t="shared" si="50"/>
        <v>13727.76</v>
      </c>
      <c r="M107" s="70">
        <f t="shared" si="50"/>
        <v>12275</v>
      </c>
      <c r="N107" s="70">
        <f t="shared" si="50"/>
        <v>10979.67</v>
      </c>
      <c r="O107" s="70">
        <f t="shared" si="50"/>
        <v>7123.55</v>
      </c>
      <c r="P107" s="70">
        <f t="shared" si="50"/>
        <v>3500</v>
      </c>
      <c r="Q107" s="70">
        <f t="shared" si="50"/>
        <v>134.28</v>
      </c>
      <c r="R107" s="70">
        <f t="shared" si="50"/>
        <v>76460.59</v>
      </c>
      <c r="S107" s="70">
        <f t="shared" si="50"/>
        <v>79826.31</v>
      </c>
      <c r="T107" s="70">
        <f t="shared" si="50"/>
        <v>69058.33</v>
      </c>
      <c r="U107" s="70">
        <f t="shared" si="50"/>
        <v>65784.83</v>
      </c>
      <c r="V107" s="70">
        <f t="shared" si="50"/>
        <v>37931.4</v>
      </c>
      <c r="W107" s="70">
        <f t="shared" si="50"/>
        <v>0</v>
      </c>
      <c r="X107" s="70">
        <f t="shared" si="50"/>
        <v>0</v>
      </c>
      <c r="Y107" s="70">
        <f t="shared" si="50"/>
        <v>0</v>
      </c>
      <c r="Z107" s="70">
        <f t="shared" si="50"/>
        <v>63</v>
      </c>
      <c r="AA107" s="70">
        <f t="shared" si="50"/>
        <v>0</v>
      </c>
      <c r="AB107" s="70">
        <f t="shared" si="50"/>
        <v>0</v>
      </c>
      <c r="AC107" s="70">
        <f t="shared" si="50"/>
        <v>0</v>
      </c>
      <c r="AD107" s="70">
        <f t="shared" si="50"/>
        <v>571596.28</v>
      </c>
      <c r="AE107" s="70">
        <f t="shared" si="50"/>
        <v>0</v>
      </c>
      <c r="AF107" s="22"/>
    </row>
    <row r="108" spans="1:32" s="23" customFormat="1" ht="15.75" customHeight="1" x14ac:dyDescent="0.25">
      <c r="A108" s="20" t="s">
        <v>27</v>
      </c>
      <c r="B108" s="21">
        <f t="shared" ref="B108:E112" si="51">B102+B59+B30</f>
        <v>0</v>
      </c>
      <c r="C108" s="21">
        <f t="shared" si="51"/>
        <v>0</v>
      </c>
      <c r="D108" s="21">
        <f t="shared" si="51"/>
        <v>0</v>
      </c>
      <c r="E108" s="21">
        <f t="shared" si="51"/>
        <v>0</v>
      </c>
      <c r="F108" s="21" t="e">
        <f t="shared" si="47"/>
        <v>#DIV/0!</v>
      </c>
      <c r="G108" s="21" t="e">
        <f t="shared" si="48"/>
        <v>#DIV/0!</v>
      </c>
      <c r="H108" s="21">
        <f>H102+H59+H30</f>
        <v>0</v>
      </c>
      <c r="I108" s="21">
        <f t="shared" ref="I108:AE109" si="52">I102+I59+I30</f>
        <v>0</v>
      </c>
      <c r="J108" s="21">
        <f t="shared" si="52"/>
        <v>0</v>
      </c>
      <c r="K108" s="21">
        <f t="shared" si="52"/>
        <v>0</v>
      </c>
      <c r="L108" s="21">
        <f t="shared" si="52"/>
        <v>0</v>
      </c>
      <c r="M108" s="21">
        <f t="shared" si="52"/>
        <v>0</v>
      </c>
      <c r="N108" s="21">
        <f t="shared" si="52"/>
        <v>0</v>
      </c>
      <c r="O108" s="21">
        <f t="shared" si="52"/>
        <v>0</v>
      </c>
      <c r="P108" s="21">
        <f t="shared" si="52"/>
        <v>0</v>
      </c>
      <c r="Q108" s="21">
        <f t="shared" si="52"/>
        <v>0</v>
      </c>
      <c r="R108" s="21">
        <f t="shared" si="52"/>
        <v>0</v>
      </c>
      <c r="S108" s="21">
        <f t="shared" si="52"/>
        <v>0</v>
      </c>
      <c r="T108" s="21">
        <f t="shared" si="52"/>
        <v>0</v>
      </c>
      <c r="U108" s="21">
        <f t="shared" si="52"/>
        <v>0</v>
      </c>
      <c r="V108" s="21">
        <f t="shared" si="52"/>
        <v>0</v>
      </c>
      <c r="W108" s="21">
        <f t="shared" si="52"/>
        <v>0</v>
      </c>
      <c r="X108" s="21">
        <f t="shared" si="52"/>
        <v>0</v>
      </c>
      <c r="Y108" s="21">
        <f t="shared" si="52"/>
        <v>0</v>
      </c>
      <c r="Z108" s="21">
        <f t="shared" si="52"/>
        <v>0</v>
      </c>
      <c r="AA108" s="21">
        <f t="shared" si="52"/>
        <v>0</v>
      </c>
      <c r="AB108" s="21">
        <f t="shared" si="52"/>
        <v>0</v>
      </c>
      <c r="AC108" s="21">
        <f t="shared" si="52"/>
        <v>0</v>
      </c>
      <c r="AD108" s="21">
        <f t="shared" si="52"/>
        <v>0</v>
      </c>
      <c r="AE108" s="21">
        <f t="shared" si="52"/>
        <v>0</v>
      </c>
      <c r="AF108" s="22"/>
    </row>
    <row r="109" spans="1:32" s="23" customFormat="1" ht="14.25" customHeight="1" x14ac:dyDescent="0.25">
      <c r="A109" s="71" t="s">
        <v>33</v>
      </c>
      <c r="B109" s="21">
        <f t="shared" si="51"/>
        <v>3812.1</v>
      </c>
      <c r="C109" s="21">
        <f t="shared" si="51"/>
        <v>0</v>
      </c>
      <c r="D109" s="21">
        <f t="shared" si="51"/>
        <v>0</v>
      </c>
      <c r="E109" s="21">
        <f t="shared" si="51"/>
        <v>0</v>
      </c>
      <c r="F109" s="21">
        <f t="shared" si="47"/>
        <v>0</v>
      </c>
      <c r="G109" s="21" t="e">
        <f t="shared" si="48"/>
        <v>#DIV/0!</v>
      </c>
      <c r="H109" s="21">
        <f>H103+H60+H31</f>
        <v>0</v>
      </c>
      <c r="I109" s="21">
        <f t="shared" si="52"/>
        <v>0</v>
      </c>
      <c r="J109" s="21">
        <f t="shared" si="52"/>
        <v>0</v>
      </c>
      <c r="K109" s="21">
        <f t="shared" si="52"/>
        <v>0</v>
      </c>
      <c r="L109" s="21">
        <f t="shared" si="52"/>
        <v>0</v>
      </c>
      <c r="M109" s="21">
        <f t="shared" si="52"/>
        <v>0</v>
      </c>
      <c r="N109" s="21">
        <f t="shared" si="52"/>
        <v>0</v>
      </c>
      <c r="O109" s="21">
        <f t="shared" si="52"/>
        <v>0</v>
      </c>
      <c r="P109" s="21">
        <f t="shared" si="52"/>
        <v>0</v>
      </c>
      <c r="Q109" s="21">
        <f t="shared" si="52"/>
        <v>0</v>
      </c>
      <c r="R109" s="21">
        <f t="shared" si="52"/>
        <v>0</v>
      </c>
      <c r="S109" s="21">
        <f t="shared" si="52"/>
        <v>0</v>
      </c>
      <c r="T109" s="21">
        <f t="shared" si="52"/>
        <v>0</v>
      </c>
      <c r="U109" s="21">
        <f t="shared" si="52"/>
        <v>0</v>
      </c>
      <c r="V109" s="21">
        <f t="shared" si="52"/>
        <v>0</v>
      </c>
      <c r="W109" s="21">
        <f t="shared" si="52"/>
        <v>0</v>
      </c>
      <c r="X109" s="21">
        <f t="shared" si="52"/>
        <v>0</v>
      </c>
      <c r="Y109" s="21">
        <f t="shared" si="52"/>
        <v>0</v>
      </c>
      <c r="Z109" s="21">
        <f t="shared" si="52"/>
        <v>0</v>
      </c>
      <c r="AA109" s="21">
        <f t="shared" si="52"/>
        <v>0</v>
      </c>
      <c r="AB109" s="21">
        <f t="shared" si="52"/>
        <v>0</v>
      </c>
      <c r="AC109" s="21">
        <f t="shared" si="52"/>
        <v>0</v>
      </c>
      <c r="AD109" s="21">
        <f t="shared" si="52"/>
        <v>3812.1</v>
      </c>
      <c r="AE109" s="21">
        <f t="shared" si="52"/>
        <v>0</v>
      </c>
      <c r="AF109" s="22"/>
    </row>
    <row r="110" spans="1:32" s="23" customFormat="1" ht="14.25" customHeight="1" x14ac:dyDescent="0.25">
      <c r="A110" s="71" t="s">
        <v>29</v>
      </c>
      <c r="B110" s="21">
        <f t="shared" si="51"/>
        <v>86430.099999999991</v>
      </c>
      <c r="C110" s="21">
        <f t="shared" si="51"/>
        <v>22095.5</v>
      </c>
      <c r="D110" s="21">
        <f t="shared" si="51"/>
        <v>460.9</v>
      </c>
      <c r="E110" s="21">
        <f t="shared" si="51"/>
        <v>22095.5</v>
      </c>
      <c r="F110" s="21">
        <f t="shared" si="47"/>
        <v>25.564589188257337</v>
      </c>
      <c r="G110" s="21">
        <f t="shared" si="48"/>
        <v>100</v>
      </c>
      <c r="H110" s="21">
        <f t="shared" ref="H110:AD112" si="53">H104+H61+H32</f>
        <v>0</v>
      </c>
      <c r="I110" s="21">
        <f t="shared" si="53"/>
        <v>0</v>
      </c>
      <c r="J110" s="21">
        <f t="shared" si="53"/>
        <v>0</v>
      </c>
      <c r="K110" s="21">
        <f t="shared" si="53"/>
        <v>0</v>
      </c>
      <c r="L110" s="21">
        <f t="shared" si="53"/>
        <v>0</v>
      </c>
      <c r="M110" s="21">
        <f t="shared" si="53"/>
        <v>0</v>
      </c>
      <c r="N110" s="21">
        <f t="shared" si="53"/>
        <v>3930.5</v>
      </c>
      <c r="O110" s="21">
        <f t="shared" si="53"/>
        <v>3930.5</v>
      </c>
      <c r="P110" s="21">
        <f t="shared" si="53"/>
        <v>0</v>
      </c>
      <c r="Q110" s="21">
        <f t="shared" si="53"/>
        <v>0</v>
      </c>
      <c r="R110" s="21">
        <f t="shared" si="53"/>
        <v>0</v>
      </c>
      <c r="S110" s="21">
        <f t="shared" si="53"/>
        <v>0</v>
      </c>
      <c r="T110" s="21">
        <f t="shared" si="53"/>
        <v>18165</v>
      </c>
      <c r="U110" s="21">
        <f t="shared" si="53"/>
        <v>18165</v>
      </c>
      <c r="V110" s="21">
        <f t="shared" si="53"/>
        <v>0</v>
      </c>
      <c r="W110" s="21">
        <f t="shared" si="53"/>
        <v>0</v>
      </c>
      <c r="X110" s="21">
        <f t="shared" si="53"/>
        <v>0</v>
      </c>
      <c r="Y110" s="21">
        <f t="shared" si="53"/>
        <v>0</v>
      </c>
      <c r="Z110" s="21">
        <f t="shared" si="53"/>
        <v>63</v>
      </c>
      <c r="AA110" s="21">
        <f t="shared" si="53"/>
        <v>0</v>
      </c>
      <c r="AB110" s="21">
        <f t="shared" si="53"/>
        <v>0</v>
      </c>
      <c r="AC110" s="21">
        <f t="shared" si="53"/>
        <v>0</v>
      </c>
      <c r="AD110" s="21">
        <f t="shared" si="53"/>
        <v>64271.6</v>
      </c>
      <c r="AE110" s="21">
        <f>AE104+AE61+AE32</f>
        <v>0</v>
      </c>
      <c r="AF110" s="22"/>
    </row>
    <row r="111" spans="1:32" s="33" customFormat="1" ht="16.5" customHeight="1" x14ac:dyDescent="0.25">
      <c r="A111" s="72" t="s">
        <v>30</v>
      </c>
      <c r="B111" s="73">
        <f t="shared" si="51"/>
        <v>85906.200000000012</v>
      </c>
      <c r="C111" s="73">
        <f t="shared" si="51"/>
        <v>3930.5</v>
      </c>
      <c r="D111" s="73">
        <f t="shared" si="51"/>
        <v>0</v>
      </c>
      <c r="E111" s="73">
        <f t="shared" si="51"/>
        <v>0</v>
      </c>
      <c r="F111" s="73">
        <f t="shared" si="47"/>
        <v>0</v>
      </c>
      <c r="G111" s="73">
        <f t="shared" si="48"/>
        <v>0</v>
      </c>
      <c r="H111" s="74">
        <f t="shared" si="53"/>
        <v>0</v>
      </c>
      <c r="I111" s="74">
        <f t="shared" si="53"/>
        <v>0</v>
      </c>
      <c r="J111" s="74">
        <f t="shared" si="53"/>
        <v>0</v>
      </c>
      <c r="K111" s="74">
        <f t="shared" si="53"/>
        <v>0</v>
      </c>
      <c r="L111" s="74">
        <f t="shared" si="53"/>
        <v>0</v>
      </c>
      <c r="M111" s="74">
        <f t="shared" si="53"/>
        <v>0</v>
      </c>
      <c r="N111" s="74">
        <f t="shared" si="53"/>
        <v>3930.5</v>
      </c>
      <c r="O111" s="74">
        <f t="shared" si="53"/>
        <v>0</v>
      </c>
      <c r="P111" s="74">
        <f t="shared" si="53"/>
        <v>0</v>
      </c>
      <c r="Q111" s="74">
        <f t="shared" si="53"/>
        <v>0</v>
      </c>
      <c r="R111" s="74">
        <f t="shared" si="53"/>
        <v>0</v>
      </c>
      <c r="S111" s="74">
        <f t="shared" si="53"/>
        <v>0</v>
      </c>
      <c r="T111" s="74">
        <f t="shared" si="53"/>
        <v>0</v>
      </c>
      <c r="U111" s="74">
        <f t="shared" si="53"/>
        <v>0</v>
      </c>
      <c r="V111" s="74">
        <f t="shared" si="53"/>
        <v>0</v>
      </c>
      <c r="W111" s="74">
        <f t="shared" si="53"/>
        <v>0</v>
      </c>
      <c r="X111" s="74">
        <f t="shared" si="53"/>
        <v>0</v>
      </c>
      <c r="Y111" s="74">
        <f t="shared" si="53"/>
        <v>0</v>
      </c>
      <c r="Z111" s="74">
        <f t="shared" si="53"/>
        <v>0</v>
      </c>
      <c r="AA111" s="74">
        <f t="shared" si="53"/>
        <v>0</v>
      </c>
      <c r="AB111" s="74">
        <f t="shared" si="53"/>
        <v>0</v>
      </c>
      <c r="AC111" s="74">
        <f t="shared" si="53"/>
        <v>0</v>
      </c>
      <c r="AD111" s="74">
        <f t="shared" si="53"/>
        <v>81975.700000000012</v>
      </c>
      <c r="AE111" s="74">
        <f>AE105+AE62+AE33</f>
        <v>0</v>
      </c>
      <c r="AF111" s="32"/>
    </row>
    <row r="112" spans="1:32" s="23" customFormat="1" ht="18" customHeight="1" x14ac:dyDescent="0.25">
      <c r="A112" s="75" t="s">
        <v>31</v>
      </c>
      <c r="B112" s="21">
        <f t="shared" si="51"/>
        <v>693074.83</v>
      </c>
      <c r="C112" s="21">
        <f t="shared" si="51"/>
        <v>151630.85</v>
      </c>
      <c r="D112" s="21">
        <f t="shared" si="51"/>
        <v>232657.84000000003</v>
      </c>
      <c r="E112" s="21">
        <f t="shared" si="51"/>
        <v>143048.47</v>
      </c>
      <c r="F112" s="21">
        <f t="shared" si="47"/>
        <v>20.639686193769293</v>
      </c>
      <c r="G112" s="21">
        <f t="shared" si="48"/>
        <v>94.339951269810868</v>
      </c>
      <c r="H112" s="21">
        <f t="shared" si="53"/>
        <v>0</v>
      </c>
      <c r="I112" s="21">
        <f t="shared" si="53"/>
        <v>0</v>
      </c>
      <c r="J112" s="21">
        <f>J106+J63+J34</f>
        <v>0</v>
      </c>
      <c r="K112" s="21">
        <f t="shared" si="53"/>
        <v>0</v>
      </c>
      <c r="L112" s="21">
        <f t="shared" si="53"/>
        <v>13727.76</v>
      </c>
      <c r="M112" s="21">
        <f t="shared" si="53"/>
        <v>12275</v>
      </c>
      <c r="N112" s="21">
        <f t="shared" si="53"/>
        <v>7049.17</v>
      </c>
      <c r="O112" s="21">
        <f t="shared" si="53"/>
        <v>3193.05</v>
      </c>
      <c r="P112" s="21">
        <f t="shared" si="53"/>
        <v>3500</v>
      </c>
      <c r="Q112" s="21">
        <f t="shared" si="53"/>
        <v>134.28</v>
      </c>
      <c r="R112" s="21">
        <f t="shared" si="53"/>
        <v>76460.59</v>
      </c>
      <c r="S112" s="21">
        <f t="shared" si="53"/>
        <v>79826.31</v>
      </c>
      <c r="T112" s="21">
        <f t="shared" si="53"/>
        <v>50893.33</v>
      </c>
      <c r="U112" s="21">
        <f t="shared" si="53"/>
        <v>47619.83</v>
      </c>
      <c r="V112" s="21">
        <f t="shared" si="53"/>
        <v>37931.4</v>
      </c>
      <c r="W112" s="21">
        <f t="shared" si="53"/>
        <v>0</v>
      </c>
      <c r="X112" s="21">
        <f t="shared" si="53"/>
        <v>0</v>
      </c>
      <c r="Y112" s="21">
        <f t="shared" si="53"/>
        <v>0</v>
      </c>
      <c r="Z112" s="21">
        <f t="shared" si="53"/>
        <v>0</v>
      </c>
      <c r="AA112" s="21">
        <f t="shared" si="53"/>
        <v>0</v>
      </c>
      <c r="AB112" s="21">
        <f t="shared" si="53"/>
        <v>0</v>
      </c>
      <c r="AC112" s="21">
        <f t="shared" si="53"/>
        <v>0</v>
      </c>
      <c r="AD112" s="21">
        <f t="shared" si="53"/>
        <v>503512.58</v>
      </c>
      <c r="AE112" s="21">
        <f>AE106+AE63+AE34</f>
        <v>0</v>
      </c>
      <c r="AF112" s="22"/>
    </row>
    <row r="113" spans="1:32" s="23" customFormat="1" x14ac:dyDescent="0.25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8"/>
    </row>
    <row r="114" spans="1:32" ht="27.75" customHeight="1" x14ac:dyDescent="0.25">
      <c r="A114" s="79"/>
      <c r="B114" s="80"/>
      <c r="C114" s="80"/>
      <c r="D114" s="80"/>
      <c r="E114" s="80"/>
      <c r="F114" s="80"/>
      <c r="G114" s="80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2" ht="50.25" customHeight="1" x14ac:dyDescent="0.3">
      <c r="A115" s="82" t="s">
        <v>54</v>
      </c>
      <c r="B115" s="83"/>
      <c r="C115" s="83"/>
      <c r="D115" s="83"/>
      <c r="E115" s="84"/>
      <c r="F115" s="85" t="s">
        <v>55</v>
      </c>
      <c r="G115" s="86"/>
      <c r="H115" s="86"/>
      <c r="I115" s="87"/>
      <c r="J115" s="88"/>
    </row>
    <row r="116" spans="1:32" ht="22.5" customHeight="1" x14ac:dyDescent="0.3">
      <c r="A116" s="89"/>
      <c r="B116" s="90" t="s">
        <v>56</v>
      </c>
      <c r="C116" s="83"/>
      <c r="D116" s="83"/>
      <c r="E116" s="90"/>
      <c r="F116" s="91"/>
      <c r="G116" s="91"/>
      <c r="H116" s="86" t="s">
        <v>57</v>
      </c>
      <c r="I116" s="92"/>
      <c r="J116" s="88"/>
    </row>
    <row r="117" spans="1:32" ht="21.75" customHeight="1" x14ac:dyDescent="0.3">
      <c r="A117" s="93" t="s">
        <v>58</v>
      </c>
      <c r="B117" s="94"/>
      <c r="C117" s="94"/>
      <c r="D117" s="94"/>
      <c r="E117" s="94"/>
      <c r="F117" s="95" t="s">
        <v>58</v>
      </c>
      <c r="G117" s="96"/>
      <c r="H117" s="94"/>
      <c r="I117" s="94"/>
      <c r="J117" s="88"/>
    </row>
    <row r="118" spans="1:32" ht="25.15" customHeight="1" x14ac:dyDescent="0.25">
      <c r="A118" s="79"/>
      <c r="B118" s="80"/>
      <c r="C118" s="80"/>
      <c r="D118" s="80"/>
      <c r="E118" s="80"/>
      <c r="F118" s="80"/>
      <c r="G118" s="80"/>
    </row>
    <row r="119" spans="1:32" ht="25.15" customHeight="1" x14ac:dyDescent="0.25">
      <c r="A119" s="79"/>
      <c r="B119" s="80"/>
      <c r="C119" s="80"/>
      <c r="D119" s="80"/>
      <c r="E119" s="80"/>
      <c r="F119" s="80"/>
      <c r="G119" s="80"/>
    </row>
    <row r="120" spans="1:32" ht="24" customHeight="1" x14ac:dyDescent="0.25">
      <c r="A120" s="79"/>
      <c r="B120" s="80"/>
      <c r="C120" s="80"/>
      <c r="D120" s="80"/>
      <c r="E120" s="80"/>
      <c r="F120" s="80"/>
      <c r="G120" s="80"/>
    </row>
    <row r="121" spans="1:32" x14ac:dyDescent="0.25">
      <c r="A121" s="79"/>
      <c r="B121" s="80"/>
      <c r="C121" s="80"/>
      <c r="D121" s="80"/>
      <c r="E121" s="80"/>
      <c r="F121" s="80"/>
      <c r="G121" s="80"/>
    </row>
    <row r="122" spans="1:32" ht="36" customHeight="1" x14ac:dyDescent="0.25">
      <c r="A122" s="97"/>
      <c r="B122" s="80"/>
      <c r="C122" s="80"/>
      <c r="D122" s="80"/>
      <c r="E122" s="80"/>
      <c r="F122" s="80"/>
      <c r="G122" s="80"/>
      <c r="H122" s="2"/>
      <c r="I122" s="2"/>
      <c r="J122" s="2"/>
      <c r="K122" s="2"/>
      <c r="L122" s="2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32" x14ac:dyDescent="0.25">
      <c r="A123" s="79"/>
      <c r="B123" s="80"/>
      <c r="C123" s="80"/>
      <c r="D123" s="80"/>
      <c r="E123" s="80"/>
      <c r="F123" s="80"/>
      <c r="G123" s="80"/>
    </row>
    <row r="124" spans="1:32" x14ac:dyDescent="0.25">
      <c r="A124" s="97"/>
      <c r="B124" s="80"/>
      <c r="C124" s="80"/>
      <c r="D124" s="80"/>
      <c r="E124" s="80"/>
      <c r="F124" s="80"/>
      <c r="G124" s="80"/>
    </row>
    <row r="125" spans="1:32" ht="16.5" hidden="1" customHeight="1" x14ac:dyDescent="0.25">
      <c r="A125" s="97"/>
      <c r="B125" s="80"/>
      <c r="C125" s="80"/>
      <c r="D125" s="80"/>
      <c r="E125" s="80"/>
      <c r="F125" s="80"/>
      <c r="G125" s="80"/>
    </row>
    <row r="126" spans="1:32" x14ac:dyDescent="0.25">
      <c r="A126" s="79"/>
      <c r="B126" s="80"/>
      <c r="C126" s="80"/>
      <c r="D126" s="80"/>
      <c r="E126" s="80"/>
      <c r="F126" s="80"/>
      <c r="G126" s="80"/>
    </row>
    <row r="127" spans="1:32" x14ac:dyDescent="0.25">
      <c r="A127" s="79"/>
      <c r="B127" s="80"/>
      <c r="C127" s="80"/>
      <c r="D127" s="80"/>
      <c r="E127" s="80"/>
      <c r="F127" s="80"/>
      <c r="G127" s="80"/>
    </row>
    <row r="128" spans="1:32" x14ac:dyDescent="0.25">
      <c r="A128" s="79"/>
      <c r="B128" s="80"/>
      <c r="C128" s="80"/>
      <c r="D128" s="80"/>
      <c r="E128" s="80"/>
      <c r="F128" s="80"/>
      <c r="G128" s="80"/>
    </row>
    <row r="129" spans="1:155" x14ac:dyDescent="0.25">
      <c r="A129" s="97"/>
      <c r="B129" s="80"/>
      <c r="C129" s="80"/>
      <c r="D129" s="80"/>
      <c r="E129" s="80"/>
      <c r="F129" s="80"/>
      <c r="G129" s="80"/>
    </row>
    <row r="130" spans="1:155" x14ac:dyDescent="0.25">
      <c r="A130" s="97"/>
      <c r="B130" s="80"/>
      <c r="C130" s="80"/>
      <c r="D130" s="80"/>
      <c r="E130" s="80"/>
      <c r="F130" s="80"/>
      <c r="G130" s="80"/>
    </row>
    <row r="131" spans="1:155" x14ac:dyDescent="0.25">
      <c r="A131" s="79"/>
      <c r="B131" s="80"/>
      <c r="C131" s="80"/>
      <c r="D131" s="80"/>
      <c r="E131" s="80"/>
      <c r="F131" s="80"/>
      <c r="G131" s="80"/>
    </row>
    <row r="132" spans="1:155" x14ac:dyDescent="0.25">
      <c r="A132" s="79"/>
      <c r="B132" s="80"/>
      <c r="C132" s="80"/>
      <c r="D132" s="80"/>
      <c r="E132" s="80"/>
      <c r="F132" s="80"/>
      <c r="G132" s="80"/>
    </row>
    <row r="133" spans="1:155" x14ac:dyDescent="0.25">
      <c r="A133" s="79"/>
      <c r="B133" s="80"/>
      <c r="C133" s="80"/>
      <c r="D133" s="80"/>
      <c r="E133" s="80"/>
      <c r="F133" s="80"/>
      <c r="G133" s="80"/>
    </row>
    <row r="134" spans="1:155" x14ac:dyDescent="0.25">
      <c r="A134" s="97"/>
      <c r="B134" s="80"/>
      <c r="C134" s="80"/>
      <c r="D134" s="80"/>
      <c r="E134" s="80"/>
      <c r="F134" s="80"/>
      <c r="G134" s="80"/>
    </row>
    <row r="135" spans="1:155" s="5" customFormat="1" x14ac:dyDescent="0.25">
      <c r="A135" s="97"/>
      <c r="B135" s="80"/>
      <c r="C135" s="80"/>
      <c r="D135" s="80"/>
      <c r="E135" s="80"/>
      <c r="F135" s="80"/>
      <c r="G135" s="80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</row>
    <row r="136" spans="1:155" s="5" customFormat="1" x14ac:dyDescent="0.25">
      <c r="A136" s="79"/>
      <c r="B136" s="80"/>
      <c r="C136" s="80"/>
      <c r="D136" s="80"/>
      <c r="E136" s="80"/>
      <c r="F136" s="80"/>
      <c r="G136" s="80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</row>
    <row r="137" spans="1:155" s="5" customFormat="1" x14ac:dyDescent="0.25">
      <c r="A137" s="79"/>
      <c r="B137" s="80"/>
      <c r="C137" s="80"/>
      <c r="D137" s="80"/>
      <c r="E137" s="80"/>
      <c r="F137" s="80"/>
      <c r="G137" s="80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</row>
    <row r="138" spans="1:155" s="5" customFormat="1" x14ac:dyDescent="0.25">
      <c r="A138" s="79"/>
      <c r="B138" s="80"/>
      <c r="C138" s="80"/>
      <c r="D138" s="80"/>
      <c r="E138" s="80"/>
      <c r="F138" s="80"/>
      <c r="G138" s="80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</row>
    <row r="139" spans="1:155" s="5" customFormat="1" x14ac:dyDescent="0.25">
      <c r="A139" s="79"/>
      <c r="B139" s="80"/>
      <c r="C139" s="80"/>
      <c r="D139" s="80"/>
      <c r="E139" s="80"/>
      <c r="F139" s="80"/>
      <c r="G139" s="80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</row>
    <row r="140" spans="1:155" s="5" customFormat="1" x14ac:dyDescent="0.25">
      <c r="A140" s="79"/>
      <c r="B140" s="80"/>
      <c r="C140" s="80"/>
      <c r="D140" s="80"/>
      <c r="E140" s="80"/>
      <c r="F140" s="80"/>
      <c r="G140" s="80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</row>
    <row r="141" spans="1:155" s="5" customFormat="1" x14ac:dyDescent="0.25">
      <c r="A141" s="79"/>
      <c r="B141" s="80"/>
      <c r="C141" s="80"/>
      <c r="D141" s="80"/>
      <c r="E141" s="80"/>
      <c r="F141" s="80"/>
      <c r="G141" s="80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</row>
    <row r="142" spans="1:155" s="5" customFormat="1" x14ac:dyDescent="0.25">
      <c r="A142" s="79"/>
      <c r="B142" s="2"/>
      <c r="C142" s="2"/>
      <c r="D142" s="2"/>
      <c r="E142" s="2"/>
      <c r="F142" s="2"/>
      <c r="G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</row>
    <row r="143" spans="1:155" s="5" customFormat="1" x14ac:dyDescent="0.25">
      <c r="A143" s="3"/>
      <c r="B143" s="2"/>
      <c r="C143" s="2"/>
      <c r="D143" s="2"/>
      <c r="E143" s="2"/>
      <c r="F143" s="2"/>
      <c r="G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</row>
    <row r="144" spans="1:155" s="5" customFormat="1" x14ac:dyDescent="0.25">
      <c r="A144" s="3"/>
      <c r="B144" s="2"/>
      <c r="C144" s="2"/>
      <c r="D144" s="2"/>
      <c r="E144" s="2"/>
      <c r="F144" s="2"/>
      <c r="G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</row>
  </sheetData>
  <mergeCells count="25">
    <mergeCell ref="A64:AD64"/>
    <mergeCell ref="AF86:AF92"/>
    <mergeCell ref="R122:Z122"/>
    <mergeCell ref="Z3:AA3"/>
    <mergeCell ref="AB3:AC3"/>
    <mergeCell ref="AD3:AE3"/>
    <mergeCell ref="AF3:AF4"/>
    <mergeCell ref="A6:AD6"/>
    <mergeCell ref="A35:AD35"/>
    <mergeCell ref="N3:O3"/>
    <mergeCell ref="P3:Q3"/>
    <mergeCell ref="R3:S3"/>
    <mergeCell ref="T3:U3"/>
    <mergeCell ref="V3:W3"/>
    <mergeCell ref="X3:Y3"/>
    <mergeCell ref="A1:AD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2022-08-10T10:41:38Z</dcterms:modified>
</cp:coreProperties>
</file>