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72"/>
  </bookViews>
  <sheets>
    <sheet name="на 01.06.2023" sheetId="28" r:id="rId1"/>
  </sheets>
  <calcPr calcId="152511" iterate="1"/>
</workbook>
</file>

<file path=xl/calcChain.xml><?xml version="1.0" encoding="utf-8"?>
<calcChain xmlns="http://schemas.openxmlformats.org/spreadsheetml/2006/main">
  <c r="B39" i="28" l="1"/>
  <c r="B40" i="28"/>
  <c r="F40" i="28" s="1"/>
  <c r="E40" i="28"/>
  <c r="D40" i="28"/>
  <c r="C40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E37" i="28"/>
  <c r="D37" i="28"/>
  <c r="C37" i="28"/>
  <c r="B37" i="28"/>
  <c r="F37" i="28" s="1"/>
  <c r="G37" i="28" l="1"/>
  <c r="G40" i="28"/>
  <c r="G154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R75" i="28"/>
  <c r="Q75" i="28"/>
  <c r="P75" i="28"/>
  <c r="O75" i="28"/>
  <c r="N75" i="28"/>
  <c r="M75" i="28"/>
  <c r="L75" i="28"/>
  <c r="K75" i="28"/>
  <c r="J75" i="28"/>
  <c r="I75" i="28"/>
  <c r="H75" i="28"/>
  <c r="AE74" i="28"/>
  <c r="AD74" i="28"/>
  <c r="AC74" i="28"/>
  <c r="AB74" i="28"/>
  <c r="AA74" i="28"/>
  <c r="Z74" i="28"/>
  <c r="Y74" i="28"/>
  <c r="X74" i="28"/>
  <c r="W74" i="28"/>
  <c r="V74" i="28"/>
  <c r="U74" i="28"/>
  <c r="T74" i="28"/>
  <c r="S74" i="28"/>
  <c r="R74" i="28"/>
  <c r="Q74" i="28"/>
  <c r="P74" i="28"/>
  <c r="O74" i="28"/>
  <c r="N74" i="28"/>
  <c r="M74" i="28"/>
  <c r="L74" i="28"/>
  <c r="K74" i="28"/>
  <c r="J74" i="28"/>
  <c r="I74" i="28"/>
  <c r="H74" i="28"/>
  <c r="E74" i="28"/>
  <c r="D74" i="28"/>
  <c r="C74" i="28"/>
  <c r="B74" i="28"/>
  <c r="AE73" i="28"/>
  <c r="AD73" i="28"/>
  <c r="AC73" i="28"/>
  <c r="AB73" i="28"/>
  <c r="AA73" i="28"/>
  <c r="Z73" i="28"/>
  <c r="Y73" i="28"/>
  <c r="X73" i="28"/>
  <c r="W73" i="28"/>
  <c r="V73" i="28"/>
  <c r="U73" i="28"/>
  <c r="T73" i="28"/>
  <c r="S73" i="28"/>
  <c r="R73" i="28"/>
  <c r="Q73" i="28"/>
  <c r="P73" i="28"/>
  <c r="O73" i="28"/>
  <c r="N73" i="28"/>
  <c r="M73" i="28"/>
  <c r="L73" i="28"/>
  <c r="K73" i="28"/>
  <c r="J73" i="28"/>
  <c r="I73" i="28"/>
  <c r="H73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E72" i="28"/>
  <c r="D72" i="28"/>
  <c r="C72" i="28"/>
  <c r="B72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H71" i="28"/>
  <c r="E71" i="28"/>
  <c r="D71" i="28"/>
  <c r="C71" i="28"/>
  <c r="B71" i="28"/>
  <c r="AE70" i="28"/>
  <c r="AD70" i="28"/>
  <c r="AC70" i="28"/>
  <c r="AB70" i="28"/>
  <c r="AA70" i="28"/>
  <c r="Z70" i="28"/>
  <c r="Y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E55" i="28"/>
  <c r="E52" i="28" s="1"/>
  <c r="C55" i="28"/>
  <c r="C52" i="28" s="1"/>
  <c r="B55" i="28"/>
  <c r="B52" i="28" s="1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E50" i="28"/>
  <c r="C50" i="28"/>
  <c r="B50" i="28"/>
  <c r="E48" i="28"/>
  <c r="C48" i="28"/>
  <c r="B48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E33" i="28"/>
  <c r="G33" i="28" s="1"/>
  <c r="C33" i="28"/>
  <c r="B33" i="28"/>
  <c r="B30" i="28" s="1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C30" i="28"/>
  <c r="E28" i="28"/>
  <c r="C28" i="28"/>
  <c r="B28" i="28"/>
  <c r="B21" i="28" s="1"/>
  <c r="E27" i="28"/>
  <c r="C20" i="28"/>
  <c r="C13" i="28" s="1"/>
  <c r="B27" i="28"/>
  <c r="E26" i="28"/>
  <c r="B26" i="28"/>
  <c r="B19" i="28" s="1"/>
  <c r="E25" i="28"/>
  <c r="C23" i="28"/>
  <c r="B25" i="28"/>
  <c r="E24" i="28"/>
  <c r="G24" i="28" s="1"/>
  <c r="B24" i="28"/>
  <c r="B17" i="28" s="1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AE21" i="28"/>
  <c r="AE14" i="28" s="1"/>
  <c r="AE69" i="28" s="1"/>
  <c r="AD21" i="28"/>
  <c r="AC21" i="28"/>
  <c r="AC14" i="28" s="1"/>
  <c r="AC69" i="28" s="1"/>
  <c r="AB21" i="28"/>
  <c r="AB14" i="28" s="1"/>
  <c r="AB69" i="28" s="1"/>
  <c r="AB63" i="28" s="1"/>
  <c r="AA21" i="28"/>
  <c r="AA14" i="28" s="1"/>
  <c r="AA69" i="28" s="1"/>
  <c r="Z21" i="28"/>
  <c r="Z14" i="28" s="1"/>
  <c r="Z69" i="28" s="1"/>
  <c r="Z63" i="28" s="1"/>
  <c r="Y21" i="28"/>
  <c r="Y14" i="28" s="1"/>
  <c r="Y69" i="28" s="1"/>
  <c r="X21" i="28"/>
  <c r="X14" i="28" s="1"/>
  <c r="X69" i="28" s="1"/>
  <c r="X63" i="28" s="1"/>
  <c r="W21" i="28"/>
  <c r="W14" i="28" s="1"/>
  <c r="W69" i="28" s="1"/>
  <c r="V21" i="28"/>
  <c r="U21" i="28"/>
  <c r="U14" i="28" s="1"/>
  <c r="U69" i="28" s="1"/>
  <c r="T21" i="28"/>
  <c r="T14" i="28" s="1"/>
  <c r="T69" i="28" s="1"/>
  <c r="T63" i="28" s="1"/>
  <c r="S21" i="28"/>
  <c r="S14" i="28" s="1"/>
  <c r="S69" i="28" s="1"/>
  <c r="R21" i="28"/>
  <c r="R14" i="28" s="1"/>
  <c r="R69" i="28" s="1"/>
  <c r="R63" i="28" s="1"/>
  <c r="Q21" i="28"/>
  <c r="Q14" i="28" s="1"/>
  <c r="Q69" i="28" s="1"/>
  <c r="P21" i="28"/>
  <c r="P14" i="28" s="1"/>
  <c r="P69" i="28" s="1"/>
  <c r="P63" i="28" s="1"/>
  <c r="O21" i="28"/>
  <c r="O14" i="28" s="1"/>
  <c r="O69" i="28" s="1"/>
  <c r="N21" i="28"/>
  <c r="M21" i="28"/>
  <c r="M14" i="28" s="1"/>
  <c r="M69" i="28" s="1"/>
  <c r="L21" i="28"/>
  <c r="L14" i="28" s="1"/>
  <c r="L69" i="28" s="1"/>
  <c r="L63" i="28" s="1"/>
  <c r="K21" i="28"/>
  <c r="K14" i="28" s="1"/>
  <c r="K69" i="28" s="1"/>
  <c r="J21" i="28"/>
  <c r="J14" i="28" s="1"/>
  <c r="J69" i="28" s="1"/>
  <c r="J63" i="28" s="1"/>
  <c r="I21" i="28"/>
  <c r="I14" i="28" s="1"/>
  <c r="H21" i="28"/>
  <c r="H14" i="28" s="1"/>
  <c r="H69" i="28" s="1"/>
  <c r="H63" i="28" s="1"/>
  <c r="E21" i="28"/>
  <c r="C21" i="28"/>
  <c r="AE20" i="28"/>
  <c r="AE13" i="28" s="1"/>
  <c r="AE68" i="28" s="1"/>
  <c r="AD20" i="28"/>
  <c r="AD13" i="28" s="1"/>
  <c r="AD68" i="28" s="1"/>
  <c r="AD62" i="28" s="1"/>
  <c r="AC20" i="28"/>
  <c r="AC13" i="28" s="1"/>
  <c r="AC68" i="28" s="1"/>
  <c r="AB20" i="28"/>
  <c r="AA20" i="28"/>
  <c r="AA13" i="28" s="1"/>
  <c r="AA68" i="28" s="1"/>
  <c r="Z20" i="28"/>
  <c r="Z13" i="28" s="1"/>
  <c r="Z68" i="28" s="1"/>
  <c r="Z62" i="28" s="1"/>
  <c r="Y20" i="28"/>
  <c r="Y13" i="28" s="1"/>
  <c r="Y68" i="28" s="1"/>
  <c r="X20" i="28"/>
  <c r="W20" i="28"/>
  <c r="W13" i="28" s="1"/>
  <c r="W68" i="28" s="1"/>
  <c r="V20" i="28"/>
  <c r="V13" i="28" s="1"/>
  <c r="V68" i="28" s="1"/>
  <c r="V62" i="28" s="1"/>
  <c r="U20" i="28"/>
  <c r="U13" i="28" s="1"/>
  <c r="U68" i="28" s="1"/>
  <c r="T20" i="28"/>
  <c r="S20" i="28"/>
  <c r="S13" i="28" s="1"/>
  <c r="S68" i="28" s="1"/>
  <c r="R20" i="28"/>
  <c r="R13" i="28" s="1"/>
  <c r="R68" i="28" s="1"/>
  <c r="R62" i="28" s="1"/>
  <c r="Q20" i="28"/>
  <c r="Q13" i="28" s="1"/>
  <c r="Q68" i="28" s="1"/>
  <c r="P20" i="28"/>
  <c r="O20" i="28"/>
  <c r="O13" i="28" s="1"/>
  <c r="O68" i="28" s="1"/>
  <c r="N20" i="28"/>
  <c r="N13" i="28" s="1"/>
  <c r="N68" i="28" s="1"/>
  <c r="N62" i="28" s="1"/>
  <c r="M20" i="28"/>
  <c r="M13" i="28" s="1"/>
  <c r="M68" i="28" s="1"/>
  <c r="L20" i="28"/>
  <c r="K20" i="28"/>
  <c r="K13" i="28" s="1"/>
  <c r="K68" i="28" s="1"/>
  <c r="J20" i="28"/>
  <c r="J13" i="28" s="1"/>
  <c r="J68" i="28" s="1"/>
  <c r="J62" i="28" s="1"/>
  <c r="I20" i="28"/>
  <c r="I13" i="28" s="1"/>
  <c r="H20" i="28"/>
  <c r="E20" i="28"/>
  <c r="B20" i="28"/>
  <c r="AE19" i="28"/>
  <c r="AE12" i="28" s="1"/>
  <c r="AE67" i="28" s="1"/>
  <c r="AD19" i="28"/>
  <c r="AD12" i="28" s="1"/>
  <c r="AC19" i="28"/>
  <c r="AB19" i="28"/>
  <c r="AB12" i="28" s="1"/>
  <c r="AA19" i="28"/>
  <c r="AA12" i="28" s="1"/>
  <c r="AA67" i="28" s="1"/>
  <c r="Z19" i="28"/>
  <c r="Z12" i="28" s="1"/>
  <c r="Y19" i="28"/>
  <c r="X19" i="28"/>
  <c r="X12" i="28" s="1"/>
  <c r="W19" i="28"/>
  <c r="W12" i="28" s="1"/>
  <c r="W67" i="28" s="1"/>
  <c r="V19" i="28"/>
  <c r="U19" i="28"/>
  <c r="T19" i="28"/>
  <c r="T12" i="28" s="1"/>
  <c r="T67" i="28" s="1"/>
  <c r="S19" i="28"/>
  <c r="S12" i="28" s="1"/>
  <c r="S67" i="28" s="1"/>
  <c r="R19" i="28"/>
  <c r="R12" i="28" s="1"/>
  <c r="R67" i="28" s="1"/>
  <c r="Q19" i="28"/>
  <c r="P19" i="28"/>
  <c r="O19" i="28"/>
  <c r="O12" i="28" s="1"/>
  <c r="O67" i="28" s="1"/>
  <c r="N19" i="28"/>
  <c r="N12" i="28" s="1"/>
  <c r="N67" i="28" s="1"/>
  <c r="N61" i="28" s="1"/>
  <c r="M19" i="28"/>
  <c r="M12" i="28" s="1"/>
  <c r="M67" i="28" s="1"/>
  <c r="L19" i="28"/>
  <c r="L12" i="28" s="1"/>
  <c r="L67" i="28" s="1"/>
  <c r="L61" i="28" s="1"/>
  <c r="K19" i="28"/>
  <c r="K12" i="28" s="1"/>
  <c r="K67" i="28" s="1"/>
  <c r="J19" i="28"/>
  <c r="J12" i="28" s="1"/>
  <c r="J67" i="28" s="1"/>
  <c r="J61" i="28" s="1"/>
  <c r="I19" i="28"/>
  <c r="I12" i="28" s="1"/>
  <c r="I67" i="28" s="1"/>
  <c r="H19" i="28"/>
  <c r="E19" i="28"/>
  <c r="C19" i="28"/>
  <c r="C12" i="28" s="1"/>
  <c r="C67" i="28" s="1"/>
  <c r="AE18" i="28"/>
  <c r="AE11" i="28" s="1"/>
  <c r="AE66" i="28" s="1"/>
  <c r="AD18" i="28"/>
  <c r="AD11" i="28" s="1"/>
  <c r="AD66" i="28" s="1"/>
  <c r="AD60" i="28" s="1"/>
  <c r="AC18" i="28"/>
  <c r="AC11" i="28" s="1"/>
  <c r="AC66" i="28" s="1"/>
  <c r="AB18" i="28"/>
  <c r="AA18" i="28"/>
  <c r="AA11" i="28" s="1"/>
  <c r="AA66" i="28" s="1"/>
  <c r="Z18" i="28"/>
  <c r="Z11" i="28" s="1"/>
  <c r="Z66" i="28" s="1"/>
  <c r="Z60" i="28" s="1"/>
  <c r="Y18" i="28"/>
  <c r="X18" i="28"/>
  <c r="W18" i="28"/>
  <c r="W11" i="28" s="1"/>
  <c r="W66" i="28" s="1"/>
  <c r="V18" i="28"/>
  <c r="V11" i="28" s="1"/>
  <c r="V66" i="28" s="1"/>
  <c r="V60" i="28" s="1"/>
  <c r="U18" i="28"/>
  <c r="U11" i="28" s="1"/>
  <c r="U66" i="28" s="1"/>
  <c r="T18" i="28"/>
  <c r="T11" i="28" s="1"/>
  <c r="S18" i="28"/>
  <c r="R18" i="28"/>
  <c r="Q18" i="28"/>
  <c r="Q11" i="28" s="1"/>
  <c r="Q66" i="28" s="1"/>
  <c r="P18" i="28"/>
  <c r="P11" i="28" s="1"/>
  <c r="P66" i="28" s="1"/>
  <c r="P60" i="28" s="1"/>
  <c r="O18" i="28"/>
  <c r="N18" i="28"/>
  <c r="N11" i="28" s="1"/>
  <c r="N66" i="28" s="1"/>
  <c r="N60" i="28" s="1"/>
  <c r="M18" i="28"/>
  <c r="L18" i="28"/>
  <c r="K18" i="28"/>
  <c r="J18" i="28"/>
  <c r="I18" i="28"/>
  <c r="H18" i="28"/>
  <c r="E18" i="28"/>
  <c r="B18" i="28"/>
  <c r="AE17" i="28"/>
  <c r="AD17" i="28"/>
  <c r="AD10" i="28" s="1"/>
  <c r="AD65" i="28" s="1"/>
  <c r="AC17" i="28"/>
  <c r="AC10" i="28" s="1"/>
  <c r="AC65" i="28" s="1"/>
  <c r="AB17" i="28"/>
  <c r="AB10" i="28" s="1"/>
  <c r="AB65" i="28" s="1"/>
  <c r="AA17" i="28"/>
  <c r="Z17" i="28"/>
  <c r="Y17" i="28"/>
  <c r="Y10" i="28" s="1"/>
  <c r="Y65" i="28" s="1"/>
  <c r="X17" i="28"/>
  <c r="X10" i="28" s="1"/>
  <c r="X65" i="28" s="1"/>
  <c r="W17" i="28"/>
  <c r="V17" i="28"/>
  <c r="V10" i="28" s="1"/>
  <c r="U17" i="28"/>
  <c r="U10" i="28" s="1"/>
  <c r="T17" i="28"/>
  <c r="T10" i="28" s="1"/>
  <c r="T65" i="28" s="1"/>
  <c r="S17" i="28"/>
  <c r="S10" i="28" s="1"/>
  <c r="S65" i="28" s="1"/>
  <c r="R17" i="28"/>
  <c r="Q17" i="28"/>
  <c r="Q10" i="28" s="1"/>
  <c r="Q65" i="28" s="1"/>
  <c r="P17" i="28"/>
  <c r="P10" i="28" s="1"/>
  <c r="P65" i="28" s="1"/>
  <c r="O17" i="28"/>
  <c r="O10" i="28" s="1"/>
  <c r="O65" i="28" s="1"/>
  <c r="N17" i="28"/>
  <c r="M17" i="28"/>
  <c r="M10" i="28" s="1"/>
  <c r="M65" i="28" s="1"/>
  <c r="L17" i="28"/>
  <c r="L10" i="28" s="1"/>
  <c r="L65" i="28" s="1"/>
  <c r="K17" i="28"/>
  <c r="K10" i="28" s="1"/>
  <c r="K65" i="28" s="1"/>
  <c r="J17" i="28"/>
  <c r="J16" i="28" s="1"/>
  <c r="I17" i="28"/>
  <c r="I10" i="28" s="1"/>
  <c r="H17" i="28"/>
  <c r="H10" i="28" s="1"/>
  <c r="H65" i="28" s="1"/>
  <c r="E17" i="28"/>
  <c r="C17" i="28"/>
  <c r="C10" i="28" s="1"/>
  <c r="C65" i="28" s="1"/>
  <c r="AC16" i="28"/>
  <c r="T16" i="28"/>
  <c r="AD14" i="28"/>
  <c r="AD69" i="28" s="1"/>
  <c r="AD63" i="28" s="1"/>
  <c r="V14" i="28"/>
  <c r="V69" i="28" s="1"/>
  <c r="V63" i="28" s="1"/>
  <c r="N14" i="28"/>
  <c r="N69" i="28" s="1"/>
  <c r="N63" i="28" s="1"/>
  <c r="C14" i="28"/>
  <c r="C69" i="28" s="1"/>
  <c r="AB13" i="28"/>
  <c r="AB68" i="28" s="1"/>
  <c r="AB62" i="28" s="1"/>
  <c r="X13" i="28"/>
  <c r="X68" i="28" s="1"/>
  <c r="X62" i="28" s="1"/>
  <c r="T13" i="28"/>
  <c r="T68" i="28" s="1"/>
  <c r="T62" i="28" s="1"/>
  <c r="P13" i="28"/>
  <c r="P68" i="28" s="1"/>
  <c r="P62" i="28" s="1"/>
  <c r="L13" i="28"/>
  <c r="L68" i="28" s="1"/>
  <c r="L62" i="28" s="1"/>
  <c r="H13" i="28"/>
  <c r="H68" i="28" s="1"/>
  <c r="H62" i="28" s="1"/>
  <c r="AC12" i="28"/>
  <c r="AC67" i="28" s="1"/>
  <c r="Y12" i="28"/>
  <c r="Y67" i="28" s="1"/>
  <c r="U12" i="28"/>
  <c r="U67" i="28" s="1"/>
  <c r="Q12" i="28"/>
  <c r="Q67" i="28" s="1"/>
  <c r="H12" i="28"/>
  <c r="H67" i="28" s="1"/>
  <c r="H61" i="28" s="1"/>
  <c r="AB11" i="28"/>
  <c r="AB66" i="28" s="1"/>
  <c r="AB60" i="28" s="1"/>
  <c r="X11" i="28"/>
  <c r="X66" i="28" s="1"/>
  <c r="X60" i="28" s="1"/>
  <c r="R11" i="28"/>
  <c r="R66" i="28" s="1"/>
  <c r="R60" i="28" s="1"/>
  <c r="J11" i="28"/>
  <c r="J66" i="28" s="1"/>
  <c r="J60" i="28" s="1"/>
  <c r="Z10" i="28"/>
  <c r="Z65" i="28" s="1"/>
  <c r="R10" i="28"/>
  <c r="R65" i="28" s="1"/>
  <c r="J10" i="28"/>
  <c r="J65" i="28" s="1"/>
  <c r="Q61" i="28" l="1"/>
  <c r="Y61" i="28"/>
  <c r="N16" i="28"/>
  <c r="N10" i="28"/>
  <c r="N65" i="28" s="1"/>
  <c r="Q60" i="28"/>
  <c r="U60" i="28"/>
  <c r="W60" i="28"/>
  <c r="Y16" i="28"/>
  <c r="AA60" i="28"/>
  <c r="AC60" i="28"/>
  <c r="AE60" i="28"/>
  <c r="K62" i="28"/>
  <c r="M62" i="28"/>
  <c r="O62" i="28"/>
  <c r="Q62" i="28"/>
  <c r="S62" i="28"/>
  <c r="U62" i="28"/>
  <c r="W62" i="28"/>
  <c r="Y62" i="28"/>
  <c r="AA62" i="28"/>
  <c r="AC62" i="28"/>
  <c r="AE62" i="28"/>
  <c r="B45" i="28"/>
  <c r="C45" i="28"/>
  <c r="I68" i="28"/>
  <c r="I62" i="28" s="1"/>
  <c r="E13" i="28"/>
  <c r="D13" i="28" s="1"/>
  <c r="J64" i="28"/>
  <c r="V65" i="28"/>
  <c r="V59" i="28" s="1"/>
  <c r="V58" i="28" s="1"/>
  <c r="R9" i="28"/>
  <c r="Y11" i="28"/>
  <c r="Y66" i="28" s="1"/>
  <c r="Y60" i="28" s="1"/>
  <c r="U61" i="28"/>
  <c r="AC61" i="28"/>
  <c r="G17" i="28"/>
  <c r="W16" i="28"/>
  <c r="AA16" i="28"/>
  <c r="AE16" i="28"/>
  <c r="C18" i="28"/>
  <c r="C11" i="28" s="1"/>
  <c r="C66" i="28" s="1"/>
  <c r="C64" i="28" s="1"/>
  <c r="H16" i="28"/>
  <c r="L16" i="28"/>
  <c r="R16" i="28"/>
  <c r="I61" i="28"/>
  <c r="K61" i="28"/>
  <c r="M61" i="28"/>
  <c r="O61" i="28"/>
  <c r="S61" i="28"/>
  <c r="W61" i="28"/>
  <c r="AA61" i="28"/>
  <c r="AE61" i="28"/>
  <c r="K63" i="28"/>
  <c r="M63" i="28"/>
  <c r="O63" i="28"/>
  <c r="Q63" i="28"/>
  <c r="S63" i="28"/>
  <c r="U63" i="28"/>
  <c r="W63" i="28"/>
  <c r="Y63" i="28"/>
  <c r="AA63" i="28"/>
  <c r="AC63" i="28"/>
  <c r="AE63" i="28"/>
  <c r="I65" i="28"/>
  <c r="I59" i="28" s="1"/>
  <c r="U65" i="28"/>
  <c r="U59" i="28" s="1"/>
  <c r="U9" i="28"/>
  <c r="I69" i="28"/>
  <c r="I63" i="28" s="1"/>
  <c r="E14" i="28"/>
  <c r="E69" i="28" s="1"/>
  <c r="G69" i="28" s="1"/>
  <c r="C9" i="28"/>
  <c r="F48" i="28"/>
  <c r="G52" i="28"/>
  <c r="F71" i="28"/>
  <c r="F72" i="28"/>
  <c r="F74" i="28"/>
  <c r="J9" i="28"/>
  <c r="N9" i="28"/>
  <c r="W10" i="28"/>
  <c r="W65" i="28" s="1"/>
  <c r="W59" i="28" s="1"/>
  <c r="AA10" i="28"/>
  <c r="AA65" i="28" s="1"/>
  <c r="AA64" i="28" s="1"/>
  <c r="AE10" i="28"/>
  <c r="AE65" i="28" s="1"/>
  <c r="AE59" i="28" s="1"/>
  <c r="H11" i="28"/>
  <c r="L11" i="28"/>
  <c r="X16" i="28"/>
  <c r="Z16" i="28"/>
  <c r="AB16" i="28"/>
  <c r="AD16" i="28"/>
  <c r="I16" i="28"/>
  <c r="K16" i="28"/>
  <c r="M16" i="28"/>
  <c r="O16" i="28"/>
  <c r="S16" i="28"/>
  <c r="U16" i="28"/>
  <c r="R61" i="28"/>
  <c r="T61" i="28"/>
  <c r="G20" i="28"/>
  <c r="G25" i="28"/>
  <c r="G27" i="28"/>
  <c r="E30" i="28"/>
  <c r="G30" i="28" s="1"/>
  <c r="E45" i="28"/>
  <c r="G45" i="28" s="1"/>
  <c r="F50" i="28"/>
  <c r="G55" i="28"/>
  <c r="G71" i="28"/>
  <c r="G72" i="28"/>
  <c r="G74" i="28"/>
  <c r="X67" i="28"/>
  <c r="X61" i="28" s="1"/>
  <c r="X9" i="28"/>
  <c r="Z67" i="28"/>
  <c r="Z61" i="28" s="1"/>
  <c r="Z9" i="28"/>
  <c r="AB67" i="28"/>
  <c r="AB61" i="28" s="1"/>
  <c r="AB9" i="28"/>
  <c r="AD67" i="28"/>
  <c r="AD61" i="28" s="1"/>
  <c r="AD9" i="28"/>
  <c r="P16" i="28"/>
  <c r="V16" i="28"/>
  <c r="W9" i="28"/>
  <c r="AA9" i="28"/>
  <c r="AC9" i="28"/>
  <c r="AE9" i="28"/>
  <c r="I11" i="28"/>
  <c r="K11" i="28"/>
  <c r="M11" i="28"/>
  <c r="O11" i="28"/>
  <c r="S11" i="28"/>
  <c r="V12" i="28"/>
  <c r="V67" i="28" s="1"/>
  <c r="V61" i="28" s="1"/>
  <c r="B14" i="28"/>
  <c r="B69" i="28" s="1"/>
  <c r="E16" i="28"/>
  <c r="G19" i="28"/>
  <c r="Q16" i="28"/>
  <c r="G21" i="28"/>
  <c r="G26" i="28"/>
  <c r="G28" i="28"/>
  <c r="T66" i="28"/>
  <c r="T60" i="28" s="1"/>
  <c r="T9" i="28"/>
  <c r="B13" i="28"/>
  <c r="F13" i="28" s="1"/>
  <c r="Q9" i="28"/>
  <c r="E12" i="28"/>
  <c r="E67" i="28" s="1"/>
  <c r="G67" i="28" s="1"/>
  <c r="P12" i="28"/>
  <c r="P9" i="28" s="1"/>
  <c r="B16" i="28"/>
  <c r="B23" i="28"/>
  <c r="E23" i="28"/>
  <c r="G23" i="28" s="1"/>
  <c r="B10" i="28"/>
  <c r="B65" i="28" s="1"/>
  <c r="N64" i="28"/>
  <c r="N59" i="28"/>
  <c r="N58" i="28" s="1"/>
  <c r="P59" i="28"/>
  <c r="R64" i="28"/>
  <c r="R59" i="28"/>
  <c r="T59" i="28"/>
  <c r="X59" i="28"/>
  <c r="Z59" i="28"/>
  <c r="AB59" i="28"/>
  <c r="AD59" i="28"/>
  <c r="B68" i="28"/>
  <c r="D14" i="28"/>
  <c r="D69" i="28" s="1"/>
  <c r="F16" i="28"/>
  <c r="D17" i="28"/>
  <c r="F17" i="28"/>
  <c r="D18" i="28"/>
  <c r="F18" i="28"/>
  <c r="D19" i="28"/>
  <c r="F19" i="28"/>
  <c r="D20" i="28"/>
  <c r="F20" i="28"/>
  <c r="D21" i="28"/>
  <c r="F21" i="28"/>
  <c r="D24" i="28"/>
  <c r="F24" i="28"/>
  <c r="D25" i="28"/>
  <c r="F25" i="28"/>
  <c r="D26" i="28"/>
  <c r="F26" i="28"/>
  <c r="D27" i="28"/>
  <c r="F27" i="28"/>
  <c r="D28" i="28"/>
  <c r="F28" i="28"/>
  <c r="F30" i="28"/>
  <c r="D33" i="28"/>
  <c r="D30" i="28" s="1"/>
  <c r="F33" i="28"/>
  <c r="F45" i="28"/>
  <c r="B73" i="28"/>
  <c r="D48" i="28"/>
  <c r="B75" i="28"/>
  <c r="D50" i="28"/>
  <c r="F52" i="28"/>
  <c r="D55" i="28"/>
  <c r="D52" i="28" s="1"/>
  <c r="F55" i="28"/>
  <c r="B59" i="28"/>
  <c r="H59" i="28"/>
  <c r="J59" i="28"/>
  <c r="J58" i="28" s="1"/>
  <c r="L59" i="28"/>
  <c r="O59" i="28"/>
  <c r="Q64" i="28"/>
  <c r="Q59" i="28"/>
  <c r="Q58" i="28" s="1"/>
  <c r="S59" i="28"/>
  <c r="U64" i="28"/>
  <c r="Y59" i="28"/>
  <c r="Y58" i="28" s="1"/>
  <c r="AA59" i="28"/>
  <c r="AC64" i="28"/>
  <c r="AC59" i="28"/>
  <c r="AC58" i="28" s="1"/>
  <c r="AE64" i="28"/>
  <c r="C60" i="28"/>
  <c r="C68" i="28"/>
  <c r="C62" i="28"/>
  <c r="E68" i="28"/>
  <c r="G13" i="28"/>
  <c r="G14" i="28"/>
  <c r="C73" i="28"/>
  <c r="C61" i="28"/>
  <c r="E73" i="28"/>
  <c r="G48" i="28"/>
  <c r="C75" i="28"/>
  <c r="C63" i="28"/>
  <c r="E75" i="28"/>
  <c r="G75" i="28" s="1"/>
  <c r="E63" i="28"/>
  <c r="G63" i="28" s="1"/>
  <c r="G50" i="28"/>
  <c r="C59" i="28"/>
  <c r="K59" i="28"/>
  <c r="M59" i="28"/>
  <c r="E62" i="28" l="1"/>
  <c r="G62" i="28" s="1"/>
  <c r="G12" i="28"/>
  <c r="Y64" i="28"/>
  <c r="F14" i="28"/>
  <c r="AD58" i="28"/>
  <c r="Z58" i="28"/>
  <c r="T64" i="28"/>
  <c r="Y9" i="28"/>
  <c r="AE58" i="28"/>
  <c r="W58" i="28"/>
  <c r="U58" i="28"/>
  <c r="C16" i="28"/>
  <c r="G16" i="28" s="1"/>
  <c r="E61" i="28"/>
  <c r="G61" i="28" s="1"/>
  <c r="AA58" i="28"/>
  <c r="W64" i="28"/>
  <c r="D12" i="28"/>
  <c r="D67" i="28" s="1"/>
  <c r="AB58" i="28"/>
  <c r="X58" i="28"/>
  <c r="R58" i="28"/>
  <c r="G18" i="28"/>
  <c r="V9" i="28"/>
  <c r="L66" i="28"/>
  <c r="L9" i="28"/>
  <c r="C70" i="28"/>
  <c r="AD64" i="28"/>
  <c r="AB64" i="28"/>
  <c r="Z64" i="28"/>
  <c r="X64" i="28"/>
  <c r="V64" i="28"/>
  <c r="B11" i="28"/>
  <c r="H66" i="28"/>
  <c r="H9" i="28"/>
  <c r="E10" i="28"/>
  <c r="S66" i="28"/>
  <c r="S9" i="28"/>
  <c r="M66" i="28"/>
  <c r="M9" i="28"/>
  <c r="I66" i="28"/>
  <c r="E11" i="28"/>
  <c r="I9" i="28"/>
  <c r="C58" i="28"/>
  <c r="B63" i="28"/>
  <c r="F69" i="28"/>
  <c r="B62" i="28"/>
  <c r="O66" i="28"/>
  <c r="O9" i="28"/>
  <c r="K66" i="28"/>
  <c r="K9" i="28"/>
  <c r="T58" i="28"/>
  <c r="P67" i="28"/>
  <c r="B12" i="28"/>
  <c r="F23" i="28"/>
  <c r="F10" i="28"/>
  <c r="G73" i="28"/>
  <c r="E70" i="28"/>
  <c r="F62" i="28"/>
  <c r="D73" i="28"/>
  <c r="D45" i="28"/>
  <c r="B70" i="28"/>
  <c r="D23" i="28"/>
  <c r="D16" i="28"/>
  <c r="D68" i="28"/>
  <c r="D62" i="28"/>
  <c r="F68" i="28"/>
  <c r="G68" i="28"/>
  <c r="D75" i="28"/>
  <c r="F75" i="28" s="1"/>
  <c r="D63" i="28"/>
  <c r="F63" i="28" l="1"/>
  <c r="D61" i="28"/>
  <c r="G70" i="28"/>
  <c r="B9" i="28"/>
  <c r="F9" i="28" s="1"/>
  <c r="E65" i="28"/>
  <c r="D10" i="28"/>
  <c r="G10" i="28"/>
  <c r="E59" i="28"/>
  <c r="H60" i="28"/>
  <c r="H58" i="28" s="1"/>
  <c r="H64" i="28"/>
  <c r="L60" i="28"/>
  <c r="L58" i="28" s="1"/>
  <c r="L64" i="28"/>
  <c r="B66" i="28"/>
  <c r="B60" i="28"/>
  <c r="K60" i="28"/>
  <c r="K58" i="28" s="1"/>
  <c r="K64" i="28"/>
  <c r="O60" i="28"/>
  <c r="O58" i="28" s="1"/>
  <c r="O64" i="28"/>
  <c r="E9" i="28"/>
  <c r="G9" i="28" s="1"/>
  <c r="E66" i="28"/>
  <c r="G11" i="28"/>
  <c r="F11" i="28"/>
  <c r="D11" i="28"/>
  <c r="E60" i="28"/>
  <c r="I60" i="28"/>
  <c r="I58" i="28" s="1"/>
  <c r="I64" i="28"/>
  <c r="M60" i="28"/>
  <c r="M58" i="28" s="1"/>
  <c r="M64" i="28"/>
  <c r="S60" i="28"/>
  <c r="S58" i="28" s="1"/>
  <c r="S64" i="28"/>
  <c r="B67" i="28"/>
  <c r="F12" i="28"/>
  <c r="B61" i="28"/>
  <c r="P61" i="28"/>
  <c r="P58" i="28" s="1"/>
  <c r="P64" i="28"/>
  <c r="F73" i="28"/>
  <c r="D70" i="28"/>
  <c r="F70" i="28" s="1"/>
  <c r="B58" i="28" l="1"/>
  <c r="G65" i="28"/>
  <c r="F65" i="28"/>
  <c r="G59" i="28"/>
  <c r="F59" i="28"/>
  <c r="D59" i="28"/>
  <c r="D65" i="28"/>
  <c r="F60" i="28"/>
  <c r="G60" i="28"/>
  <c r="E58" i="28"/>
  <c r="G58" i="28" s="1"/>
  <c r="F66" i="28"/>
  <c r="E64" i="28"/>
  <c r="G64" i="28" s="1"/>
  <c r="G66" i="28"/>
  <c r="D60" i="28"/>
  <c r="D58" i="28" s="1"/>
  <c r="D66" i="28"/>
  <c r="D64" i="28" s="1"/>
  <c r="D9" i="28"/>
  <c r="F61" i="28"/>
  <c r="F67" i="28"/>
  <c r="B64" i="28"/>
  <c r="F64" i="28" s="1"/>
  <c r="F58" i="28" l="1"/>
</calcChain>
</file>

<file path=xl/sharedStrings.xml><?xml version="1.0" encoding="utf-8"?>
<sst xmlns="http://schemas.openxmlformats.org/spreadsheetml/2006/main" count="127" uniqueCount="53">
  <si>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</si>
  <si>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</si>
  <si>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</si>
  <si>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</si>
  <si>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</si>
  <si>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</si>
  <si>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</si>
  <si>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</si>
  <si>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</si>
  <si>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</si>
  <si>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</si>
  <si>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</si>
  <si>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</si>
  <si>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</si>
  <si>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</si>
  <si>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</si>
  <si>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</si>
  <si>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</si>
  <si>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</si>
  <si>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</si>
  <si>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</si>
  <si>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</si>
  <si>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</si>
  <si>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</si>
  <si>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</si>
  <si>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</si>
  <si>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</si>
  <si>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</si>
  <si>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</si>
  <si>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</si>
  <si>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</si>
  <si>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</si>
  <si>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</si>
  <si>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</si>
  <si>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</si>
  <si>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</si>
  <si>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</si>
  <si>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</si>
  <si>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</si>
  <si>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</si>
  <si>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t>1.2. Создание объектов благоустройства на территории города Когалыма (4)</t>
  </si>
  <si>
    <t>Директор 
МКУ "УКСиЖКК г.Когалыма"</t>
  </si>
  <si>
    <t>__________________________И.Р.Кадыров</t>
  </si>
  <si>
    <t>Отчет о ходе реализации муниципальной программы "Формирование комфортной городской среды в городе Когалыме" по состоянию на 01.06.2023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</si>
  <si>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Р.О. Терсин, тел. 93-574</t>
  </si>
  <si>
    <t>П.К.1.1. Реализация инициативного проекта "Безопасный двор"</t>
  </si>
  <si>
    <t>План на  01.06.2023</t>
  </si>
  <si>
    <t>Профинансировано на 01.06.2023</t>
  </si>
  <si>
    <t>Кассовый расход на  01.06.2023</t>
  </si>
  <si>
    <t>Планируется обустройство дополнительных парковочных мест на дворовой территории многоквартирных домов 19, 21, 31 по улице Мира.
Ведется подготовка аукционной документации.</t>
  </si>
  <si>
    <t>Муниципальный контракт №0187300013722000160 от 30.09.2022 на строительство объекта 2 этап:
- цена контракта 18 500,00 тыс. руб.
- выполнение работ с 01.05.2023 по 14.08.2023.
- внесены изменения в существенные условия контракта, в части установления аванса в размере 40% от цены контракта, перечислен аванс в сумме 7 400 000,00 рублей (40%),
- ведется выполнение работ.</t>
  </si>
  <si>
    <t>1. На средства бюджета города Когалыма планируется ремонт дворовой территории многоквартирных домов 19, 21, 31 по улице Мира. Ведется разделение начальной (максимальной) цены контракта на 3 закупки исходя из видов работ.
2. На привлеченные средства планируется благоустройство дворовых территорий многоквартирных домов по адресу: ул. Ленинградская, д.8, 12; Молодежная, д. 9, 11.
На отчетную дату ведется согласование проекта контракта.</t>
  </si>
  <si>
    <t>Средства выделены на основании Решения Думы города Когалыма от 28.02.2023 №240-ГД на создание Экотропы - 10 857 125,59 руб., создание литературного сквера - 3 796 035,21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</si>
</sst>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8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2" fillId="7" borderId="1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99FFCC"/>
      <color rgb="FF66FF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7"/>
  <sheetViews>
    <sheetView tabSelected="1" zoomScale="64" zoomScaleNormal="64" workbookViewId="0">
      <selection activeCell="Z41" sqref="Z41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15" width="13.42578125" customWidth="1"/>
    <col min="16" max="17" width="13.42578125" style="70" customWidth="1"/>
    <col min="18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28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67"/>
      <c r="Q2" s="6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12" t="s">
        <v>25</v>
      </c>
      <c r="B3" s="115" t="s">
        <v>34</v>
      </c>
      <c r="C3" s="106" t="s">
        <v>46</v>
      </c>
      <c r="D3" s="106" t="s">
        <v>47</v>
      </c>
      <c r="E3" s="106" t="s">
        <v>48</v>
      </c>
      <c r="F3" s="118" t="s">
        <v>0</v>
      </c>
      <c r="G3" s="100"/>
      <c r="H3" s="99" t="s">
        <v>1</v>
      </c>
      <c r="I3" s="100"/>
      <c r="J3" s="99" t="s">
        <v>2</v>
      </c>
      <c r="K3" s="100"/>
      <c r="L3" s="99" t="s">
        <v>3</v>
      </c>
      <c r="M3" s="100"/>
      <c r="N3" s="99" t="s">
        <v>4</v>
      </c>
      <c r="O3" s="100"/>
      <c r="P3" s="99" t="s">
        <v>5</v>
      </c>
      <c r="Q3" s="100"/>
      <c r="R3" s="99" t="s">
        <v>6</v>
      </c>
      <c r="S3" s="100"/>
      <c r="T3" s="99" t="s">
        <v>7</v>
      </c>
      <c r="U3" s="100"/>
      <c r="V3" s="99" t="s">
        <v>8</v>
      </c>
      <c r="W3" s="100"/>
      <c r="X3" s="99" t="s">
        <v>9</v>
      </c>
      <c r="Y3" s="100"/>
      <c r="Z3" s="99" t="s">
        <v>10</v>
      </c>
      <c r="AA3" s="100"/>
      <c r="AB3" s="99" t="s">
        <v>11</v>
      </c>
      <c r="AC3" s="100"/>
      <c r="AD3" s="99" t="s">
        <v>12</v>
      </c>
      <c r="AE3" s="100"/>
      <c r="AF3" s="106" t="s">
        <v>13</v>
      </c>
    </row>
    <row r="4" spans="1:41" ht="15" customHeight="1" x14ac:dyDescent="0.25">
      <c r="A4" s="113"/>
      <c r="B4" s="116"/>
      <c r="C4" s="107"/>
      <c r="D4" s="107"/>
      <c r="E4" s="107"/>
      <c r="F4" s="109" t="s">
        <v>14</v>
      </c>
      <c r="G4" s="104" t="s">
        <v>15</v>
      </c>
      <c r="H4" s="11"/>
      <c r="I4" s="11"/>
      <c r="J4" s="11"/>
      <c r="K4" s="11"/>
      <c r="L4" s="11"/>
      <c r="M4" s="11"/>
      <c r="N4" s="104" t="s">
        <v>20</v>
      </c>
      <c r="O4" s="104" t="s">
        <v>16</v>
      </c>
      <c r="P4" s="126" t="s">
        <v>20</v>
      </c>
      <c r="Q4" s="126" t="s">
        <v>16</v>
      </c>
      <c r="R4" s="104" t="s">
        <v>20</v>
      </c>
      <c r="S4" s="104" t="s">
        <v>16</v>
      </c>
      <c r="T4" s="104" t="s">
        <v>20</v>
      </c>
      <c r="U4" s="104" t="s">
        <v>16</v>
      </c>
      <c r="V4" s="104" t="s">
        <v>20</v>
      </c>
      <c r="W4" s="104" t="s">
        <v>16</v>
      </c>
      <c r="X4" s="104" t="s">
        <v>20</v>
      </c>
      <c r="Y4" s="104" t="s">
        <v>16</v>
      </c>
      <c r="Z4" s="104" t="s">
        <v>20</v>
      </c>
      <c r="AA4" s="104" t="s">
        <v>16</v>
      </c>
      <c r="AB4" s="104" t="s">
        <v>20</v>
      </c>
      <c r="AC4" s="104" t="s">
        <v>16</v>
      </c>
      <c r="AD4" s="104" t="s">
        <v>20</v>
      </c>
      <c r="AE4" s="104" t="s">
        <v>16</v>
      </c>
      <c r="AF4" s="107"/>
    </row>
    <row r="5" spans="1:41" ht="37.5" customHeight="1" x14ac:dyDescent="0.25">
      <c r="A5" s="114"/>
      <c r="B5" s="117"/>
      <c r="C5" s="108"/>
      <c r="D5" s="108"/>
      <c r="E5" s="108"/>
      <c r="F5" s="110"/>
      <c r="G5" s="105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105"/>
      <c r="O5" s="105"/>
      <c r="P5" s="127"/>
      <c r="Q5" s="127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8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68">
        <v>16</v>
      </c>
      <c r="Q6" s="69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24" t="s">
        <v>29</v>
      </c>
      <c r="B7" s="12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2"/>
      <c r="Q7" s="7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6"/>
    </row>
    <row r="8" spans="1:41" ht="20.25" x14ac:dyDescent="0.25">
      <c r="A8" s="81" t="s">
        <v>35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AF8" s="101"/>
    </row>
    <row r="9" spans="1:41" ht="23.25" customHeight="1" x14ac:dyDescent="0.25">
      <c r="A9" s="13" t="s">
        <v>17</v>
      </c>
      <c r="B9" s="14">
        <f>B10+B11+B12+B14</f>
        <v>25068.010000000002</v>
      </c>
      <c r="C9" s="14">
        <f>C10+C11+C12+C14</f>
        <v>7400.01</v>
      </c>
      <c r="D9" s="14">
        <f t="shared" ref="D9:AE9" si="0">D10+D11+D12+D14</f>
        <v>7400</v>
      </c>
      <c r="E9" s="14">
        <f t="shared" si="0"/>
        <v>7400</v>
      </c>
      <c r="F9" s="14">
        <f>E9/B9%</f>
        <v>29.519694622748275</v>
      </c>
      <c r="G9" s="14">
        <f>IFERROR(E9/C9%,)</f>
        <v>99.999864865047471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22">
        <f t="shared" si="0"/>
        <v>7400.01</v>
      </c>
      <c r="Q9" s="22">
        <f t="shared" si="0"/>
        <v>7400</v>
      </c>
      <c r="R9" s="14">
        <f t="shared" si="0"/>
        <v>4133.03</v>
      </c>
      <c r="S9" s="14">
        <f t="shared" si="0"/>
        <v>0</v>
      </c>
      <c r="T9" s="14">
        <f t="shared" si="0"/>
        <v>6264.09</v>
      </c>
      <c r="U9" s="14">
        <f t="shared" si="0"/>
        <v>0</v>
      </c>
      <c r="V9" s="14">
        <f>V10+V11+V12+V14</f>
        <v>4469.57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2577.71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223.6</v>
      </c>
      <c r="AE9" s="14">
        <f t="shared" si="0"/>
        <v>0</v>
      </c>
      <c r="AF9" s="102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2453.09</v>
      </c>
      <c r="D10" s="16">
        <f>E10</f>
        <v>2453.08</v>
      </c>
      <c r="E10" s="16">
        <f>I10+K10+M10+O10+Q10+S10+U10+W10+Y10+AA10+AC10+AE10</f>
        <v>2453.08</v>
      </c>
      <c r="F10" s="18">
        <f>IFERROR(E10/B10%,0)</f>
        <v>47.397016771002392</v>
      </c>
      <c r="G10" s="18">
        <f>IFERROR(E10/C10%,0)</f>
        <v>99.999592350871751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2453.09</v>
      </c>
      <c r="Q10" s="17">
        <f t="shared" si="1"/>
        <v>2453.08</v>
      </c>
      <c r="R10" s="17">
        <f t="shared" si="1"/>
        <v>121.44</v>
      </c>
      <c r="S10" s="17">
        <f t="shared" si="1"/>
        <v>0</v>
      </c>
      <c r="T10" s="17">
        <f t="shared" si="1"/>
        <v>2076.5500000000002</v>
      </c>
      <c r="U10" s="17">
        <f t="shared" si="1"/>
        <v>0</v>
      </c>
      <c r="V10" s="17">
        <f t="shared" si="1"/>
        <v>524.52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02"/>
    </row>
    <row r="11" spans="1:41" ht="21" customHeight="1" x14ac:dyDescent="0.25">
      <c r="A11" s="15" t="s">
        <v>23</v>
      </c>
      <c r="B11" s="16">
        <f>H11+J11+L11+N11+P11+R11+T11+V11+X11+Z11+AB11+AD11</f>
        <v>9897</v>
      </c>
      <c r="C11" s="17">
        <f t="shared" ref="C11:C14" si="2">C18+C32</f>
        <v>3836.88</v>
      </c>
      <c r="D11" s="16">
        <f>E11</f>
        <v>3836.88</v>
      </c>
      <c r="E11" s="16">
        <f>I11+K11+M11+O11+Q11+S11+U11+W11+Y11+AA11+AC11+AE11</f>
        <v>3836.88</v>
      </c>
      <c r="F11" s="18">
        <f>IFERROR(E11/B11%,0)</f>
        <v>38.768111548954231</v>
      </c>
      <c r="G11" s="18">
        <f>IFERROR(E11/C11%,0)</f>
        <v>100</v>
      </c>
      <c r="H11" s="17">
        <f t="shared" ref="H11:W14" si="3">H18+H32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3836.88</v>
      </c>
      <c r="Q11" s="17">
        <f t="shared" si="3"/>
        <v>3836.88</v>
      </c>
      <c r="R11" s="17">
        <f t="shared" si="3"/>
        <v>189.94</v>
      </c>
      <c r="S11" s="17">
        <f t="shared" si="3"/>
        <v>0</v>
      </c>
      <c r="T11" s="17">
        <f t="shared" si="3"/>
        <v>3247.97</v>
      </c>
      <c r="U11" s="17">
        <f t="shared" si="3"/>
        <v>0</v>
      </c>
      <c r="V11" s="17">
        <f>V18+V32</f>
        <v>820.41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>Z18+Z32+Z39</f>
        <v>1801.8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02"/>
    </row>
    <row r="12" spans="1:41" ht="34.5" customHeight="1" x14ac:dyDescent="0.25">
      <c r="A12" s="15" t="s">
        <v>18</v>
      </c>
      <c r="B12" s="16">
        <f>H12+J12+L12+N12+P12+R12+T12+V12+X12+Z12+AB12+AD12</f>
        <v>9995.41</v>
      </c>
      <c r="C12" s="17">
        <f t="shared" si="2"/>
        <v>1110.04</v>
      </c>
      <c r="D12" s="16">
        <f>E12</f>
        <v>1110.04</v>
      </c>
      <c r="E12" s="16">
        <f>I12+K12+M12+O12+Q12+S12+U12+W12+Y12+AA12+AC12+AE12</f>
        <v>1110.04</v>
      </c>
      <c r="F12" s="18">
        <f>IFERROR(E12/B12%,0)</f>
        <v>11.105497423317303</v>
      </c>
      <c r="G12" s="18">
        <f>IFERROR(E12/C12%,0)</f>
        <v>99.999999999999986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1110.04</v>
      </c>
      <c r="Q12" s="17">
        <f t="shared" si="3"/>
        <v>1110.04</v>
      </c>
      <c r="R12" s="17">
        <f>R19+R33</f>
        <v>3821.6499999999996</v>
      </c>
      <c r="S12" s="17">
        <f t="shared" si="3"/>
        <v>0</v>
      </c>
      <c r="T12" s="17">
        <f t="shared" si="3"/>
        <v>939.57</v>
      </c>
      <c r="U12" s="17">
        <f t="shared" si="3"/>
        <v>0</v>
      </c>
      <c r="V12" s="17">
        <f t="shared" si="3"/>
        <v>3124.64</v>
      </c>
      <c r="W12" s="17">
        <f t="shared" si="3"/>
        <v>0</v>
      </c>
      <c r="X12" s="17">
        <f t="shared" si="1"/>
        <v>0</v>
      </c>
      <c r="Y12" s="17">
        <f t="shared" si="1"/>
        <v>0</v>
      </c>
      <c r="Z12" s="17">
        <f>Z19+Z33+Z40</f>
        <v>775.91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223.6</v>
      </c>
      <c r="AE12" s="17">
        <f t="shared" si="1"/>
        <v>0</v>
      </c>
      <c r="AF12" s="102"/>
    </row>
    <row r="13" spans="1:41" ht="34.5" customHeight="1" x14ac:dyDescent="0.25">
      <c r="A13" s="19" t="s">
        <v>22</v>
      </c>
      <c r="B13" s="16">
        <f>H13+J13+L13+N13+P13+R13+T13+V13+X13+Z13+AB13+AD13</f>
        <v>2341.9899999999998</v>
      </c>
      <c r="C13" s="17">
        <f t="shared" si="2"/>
        <v>1110.04</v>
      </c>
      <c r="D13" s="16">
        <f>E13</f>
        <v>1110.04</v>
      </c>
      <c r="E13" s="16">
        <f>I13+K13+M13+O13+Q13+S13+U13+W13+Y13+AA13+AC13+AE13</f>
        <v>1110.04</v>
      </c>
      <c r="F13" s="18">
        <f>IFERROR(E13/B13%,0)</f>
        <v>47.397298878304348</v>
      </c>
      <c r="G13" s="18">
        <f>IFERROR(E13/C13%,0)</f>
        <v>99.999999999999986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1110.04</v>
      </c>
      <c r="Q13" s="17">
        <f t="shared" si="3"/>
        <v>1110.04</v>
      </c>
      <c r="R13" s="17">
        <f t="shared" si="3"/>
        <v>54.95</v>
      </c>
      <c r="S13" s="17">
        <f t="shared" si="3"/>
        <v>0</v>
      </c>
      <c r="T13" s="17">
        <f t="shared" si="3"/>
        <v>939.57</v>
      </c>
      <c r="U13" s="17">
        <f t="shared" si="3"/>
        <v>0</v>
      </c>
      <c r="V13" s="17">
        <f t="shared" si="3"/>
        <v>237.43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02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2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03"/>
    </row>
    <row r="15" spans="1:41" ht="26.25" customHeight="1" x14ac:dyDescent="0.25">
      <c r="A15" s="84" t="s">
        <v>36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  <c r="AF15" s="87"/>
    </row>
    <row r="16" spans="1:41" ht="21" customHeight="1" x14ac:dyDescent="0.25">
      <c r="A16" s="13" t="s">
        <v>17</v>
      </c>
      <c r="B16" s="22">
        <f t="shared" ref="B16:AE16" si="4">B17+B18+B19+B21</f>
        <v>18723.599999999999</v>
      </c>
      <c r="C16" s="14">
        <f t="shared" si="4"/>
        <v>7400.01</v>
      </c>
      <c r="D16" s="14">
        <f t="shared" si="4"/>
        <v>7400</v>
      </c>
      <c r="E16" s="40">
        <f t="shared" si="4"/>
        <v>7400</v>
      </c>
      <c r="F16" s="14">
        <f>E16/B16%</f>
        <v>39.522314084898206</v>
      </c>
      <c r="G16" s="14">
        <f t="shared" ref="G16:G21" si="5">IFERROR(E16/C16%,0)</f>
        <v>99.999864865047471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22">
        <f t="shared" si="4"/>
        <v>7400.01</v>
      </c>
      <c r="Q16" s="22">
        <f t="shared" si="4"/>
        <v>7400</v>
      </c>
      <c r="R16" s="14">
        <f t="shared" si="4"/>
        <v>366.33</v>
      </c>
      <c r="S16" s="14">
        <f t="shared" si="4"/>
        <v>0</v>
      </c>
      <c r="T16" s="14">
        <f t="shared" si="4"/>
        <v>6264.09</v>
      </c>
      <c r="U16" s="14">
        <f t="shared" si="4"/>
        <v>0</v>
      </c>
      <c r="V16" s="14">
        <f t="shared" si="4"/>
        <v>4469.57</v>
      </c>
      <c r="W16" s="14">
        <f t="shared" si="4"/>
        <v>0</v>
      </c>
      <c r="X16" s="14">
        <f t="shared" si="4"/>
        <v>0</v>
      </c>
      <c r="Y16" s="14">
        <f t="shared" si="4"/>
        <v>0</v>
      </c>
      <c r="Z16" s="14">
        <f t="shared" si="4"/>
        <v>0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223.6</v>
      </c>
      <c r="AE16" s="14">
        <f t="shared" si="4"/>
        <v>0</v>
      </c>
      <c r="AF16" s="88"/>
    </row>
    <row r="17" spans="1:32" ht="16.5" x14ac:dyDescent="0.25">
      <c r="A17" s="15" t="s">
        <v>19</v>
      </c>
      <c r="B17" s="16">
        <f>B24</f>
        <v>5175.6000000000004</v>
      </c>
      <c r="C17" s="16">
        <f>C24</f>
        <v>2453.09</v>
      </c>
      <c r="D17" s="16">
        <f>E17</f>
        <v>2453.08</v>
      </c>
      <c r="E17" s="16">
        <f>I17+K17+M17+O17+Q17+S17+U17+W17+Y17+AA17+AC17+AE17</f>
        <v>2453.08</v>
      </c>
      <c r="F17" s="18">
        <f>IFERROR(E17/B17%,0)</f>
        <v>47.397016771002392</v>
      </c>
      <c r="G17" s="18">
        <f t="shared" si="5"/>
        <v>99.999592350871751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2453.09</v>
      </c>
      <c r="Q17" s="16">
        <f t="shared" si="6"/>
        <v>2453.08</v>
      </c>
      <c r="R17" s="16">
        <f t="shared" si="6"/>
        <v>121.44</v>
      </c>
      <c r="S17" s="16">
        <f t="shared" si="6"/>
        <v>0</v>
      </c>
      <c r="T17" s="16">
        <f t="shared" si="6"/>
        <v>2076.5500000000002</v>
      </c>
      <c r="U17" s="16">
        <f t="shared" si="6"/>
        <v>0</v>
      </c>
      <c r="V17" s="16">
        <f t="shared" si="6"/>
        <v>524.52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8"/>
    </row>
    <row r="18" spans="1:32" ht="16.5" x14ac:dyDescent="0.25">
      <c r="A18" s="15" t="s">
        <v>23</v>
      </c>
      <c r="B18" s="16">
        <f t="shared" ref="B18:C21" si="7">B25</f>
        <v>8095.2</v>
      </c>
      <c r="C18" s="16">
        <f t="shared" si="7"/>
        <v>3836.88</v>
      </c>
      <c r="D18" s="16">
        <f>E18</f>
        <v>3836.88</v>
      </c>
      <c r="E18" s="16">
        <f>I18+K18+M18+O18+Q18+S18+U18+W18+Y18+AA18+AC18+AE18</f>
        <v>3836.88</v>
      </c>
      <c r="F18" s="18">
        <f>IFERROR(E18/B18%,0)</f>
        <v>47.396975985769345</v>
      </c>
      <c r="G18" s="18">
        <f t="shared" si="5"/>
        <v>100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3836.88</v>
      </c>
      <c r="Q18" s="16">
        <f t="shared" si="8"/>
        <v>3836.88</v>
      </c>
      <c r="R18" s="16">
        <f t="shared" si="8"/>
        <v>189.94</v>
      </c>
      <c r="S18" s="16">
        <f t="shared" si="8"/>
        <v>0</v>
      </c>
      <c r="T18" s="16">
        <f t="shared" si="8"/>
        <v>3247.97</v>
      </c>
      <c r="U18" s="16">
        <f t="shared" si="8"/>
        <v>0</v>
      </c>
      <c r="V18" s="16">
        <f t="shared" si="8"/>
        <v>820.41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8"/>
    </row>
    <row r="19" spans="1:32" ht="31.5" x14ac:dyDescent="0.25">
      <c r="A19" s="15" t="s">
        <v>18</v>
      </c>
      <c r="B19" s="16">
        <f t="shared" si="7"/>
        <v>5452.8</v>
      </c>
      <c r="C19" s="16">
        <f t="shared" si="7"/>
        <v>1110.04</v>
      </c>
      <c r="D19" s="16">
        <f>E19</f>
        <v>1110.04</v>
      </c>
      <c r="E19" s="16">
        <f>I19+K19+M19+O19+Q19+S19+U19+W19+Y19+AA19+AC19+AE19</f>
        <v>1110.04</v>
      </c>
      <c r="F19" s="18">
        <f>IFERROR(E19/B19%,0)</f>
        <v>20.35724765258216</v>
      </c>
      <c r="G19" s="18">
        <f t="shared" si="5"/>
        <v>99.999999999999986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1110.04</v>
      </c>
      <c r="Q19" s="16">
        <f t="shared" si="8"/>
        <v>1110.04</v>
      </c>
      <c r="R19" s="16">
        <f t="shared" si="8"/>
        <v>54.95</v>
      </c>
      <c r="S19" s="16">
        <f t="shared" si="8"/>
        <v>0</v>
      </c>
      <c r="T19" s="16">
        <f t="shared" si="8"/>
        <v>939.57</v>
      </c>
      <c r="U19" s="16">
        <f t="shared" si="8"/>
        <v>0</v>
      </c>
      <c r="V19" s="16">
        <f t="shared" si="8"/>
        <v>3124.64</v>
      </c>
      <c r="W19" s="16">
        <f t="shared" si="8"/>
        <v>0</v>
      </c>
      <c r="X19" s="16">
        <f t="shared" si="6"/>
        <v>0</v>
      </c>
      <c r="Y19" s="16">
        <f t="shared" si="6"/>
        <v>0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223.6</v>
      </c>
      <c r="AE19" s="16">
        <f t="shared" si="6"/>
        <v>0</v>
      </c>
      <c r="AF19" s="88"/>
    </row>
    <row r="20" spans="1:32" ht="25.5" x14ac:dyDescent="0.25">
      <c r="A20" s="23" t="s">
        <v>22</v>
      </c>
      <c r="B20" s="16">
        <f t="shared" si="7"/>
        <v>2341.9899999999998</v>
      </c>
      <c r="C20" s="16">
        <f t="shared" si="7"/>
        <v>1110.04</v>
      </c>
      <c r="D20" s="24">
        <f>E20</f>
        <v>1110.04</v>
      </c>
      <c r="E20" s="24">
        <f>I20+K20+M20+O20+Q20+S20+U20+W20+Y20+AA20+AC20+AE20</f>
        <v>1110.04</v>
      </c>
      <c r="F20" s="18">
        <f>IFERROR(E20/B20%,0)</f>
        <v>47.397298878304348</v>
      </c>
      <c r="G20" s="18">
        <f t="shared" si="5"/>
        <v>99.999999999999986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1110.04</v>
      </c>
      <c r="Q20" s="16">
        <f t="shared" si="8"/>
        <v>1110.04</v>
      </c>
      <c r="R20" s="16">
        <f t="shared" si="8"/>
        <v>54.95</v>
      </c>
      <c r="S20" s="16">
        <f t="shared" si="8"/>
        <v>0</v>
      </c>
      <c r="T20" s="16">
        <f t="shared" si="8"/>
        <v>939.57</v>
      </c>
      <c r="U20" s="16">
        <f t="shared" si="8"/>
        <v>0</v>
      </c>
      <c r="V20" s="16">
        <f t="shared" si="8"/>
        <v>237.43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8"/>
    </row>
    <row r="21" spans="1:32" ht="31.5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89"/>
    </row>
    <row r="22" spans="1:32" ht="18.75" x14ac:dyDescent="0.25">
      <c r="A22" s="84" t="s">
        <v>37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90" t="s">
        <v>50</v>
      </c>
    </row>
    <row r="23" spans="1:32" ht="16.5" x14ac:dyDescent="0.25">
      <c r="A23" s="51" t="s">
        <v>17</v>
      </c>
      <c r="B23" s="14">
        <f>B24+B25+B26+B28</f>
        <v>18723.599999999999</v>
      </c>
      <c r="C23" s="14">
        <f t="shared" ref="C23:AE23" si="9">C24+C25+C26+C28</f>
        <v>7400.01</v>
      </c>
      <c r="D23" s="14">
        <f t="shared" si="9"/>
        <v>7400</v>
      </c>
      <c r="E23" s="14">
        <f t="shared" si="9"/>
        <v>7400</v>
      </c>
      <c r="F23" s="14">
        <f>E23/B23%</f>
        <v>39.522314084898206</v>
      </c>
      <c r="G23" s="14">
        <f t="shared" ref="G23:G28" si="10">IFERROR(E23/C23%,0)</f>
        <v>99.999864865047471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22">
        <f t="shared" si="9"/>
        <v>7400.01</v>
      </c>
      <c r="Q23" s="22">
        <f t="shared" si="9"/>
        <v>7400</v>
      </c>
      <c r="R23" s="14">
        <f t="shared" si="9"/>
        <v>366.33</v>
      </c>
      <c r="S23" s="14">
        <f t="shared" si="9"/>
        <v>0</v>
      </c>
      <c r="T23" s="14">
        <f t="shared" si="9"/>
        <v>6264.09</v>
      </c>
      <c r="U23" s="14">
        <f t="shared" si="9"/>
        <v>0</v>
      </c>
      <c r="V23" s="14">
        <f t="shared" si="9"/>
        <v>4469.57</v>
      </c>
      <c r="W23" s="14">
        <f t="shared" si="9"/>
        <v>0</v>
      </c>
      <c r="X23" s="14">
        <f t="shared" si="9"/>
        <v>0</v>
      </c>
      <c r="Y23" s="14">
        <f t="shared" si="9"/>
        <v>0</v>
      </c>
      <c r="Z23" s="14">
        <f t="shared" si="9"/>
        <v>0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223.6</v>
      </c>
      <c r="AE23" s="14">
        <f t="shared" si="9"/>
        <v>0</v>
      </c>
      <c r="AF23" s="91"/>
    </row>
    <row r="24" spans="1:32" ht="16.5" x14ac:dyDescent="0.25">
      <c r="A24" s="15" t="s">
        <v>19</v>
      </c>
      <c r="B24" s="16">
        <f>H24+J24+L24+N24+P24+R24+T24+V24+X24+Z24+AB24+AD24</f>
        <v>5175.6000000000004</v>
      </c>
      <c r="C24" s="16">
        <v>2453.09</v>
      </c>
      <c r="D24" s="16">
        <f>E24</f>
        <v>2453.08</v>
      </c>
      <c r="E24" s="16">
        <f>I24+K24+M24+O24+Q24+S24+U24+W24+Y24+AA24+AC24+AE24</f>
        <v>2453.08</v>
      </c>
      <c r="F24" s="18">
        <f>IFERROR(E24/B24%,0)</f>
        <v>47.397016771002392</v>
      </c>
      <c r="G24" s="18">
        <f t="shared" si="10"/>
        <v>99.999592350871751</v>
      </c>
      <c r="H24" s="16"/>
      <c r="I24" s="16"/>
      <c r="J24" s="16"/>
      <c r="K24" s="16"/>
      <c r="L24" s="16"/>
      <c r="M24" s="16"/>
      <c r="N24" s="16"/>
      <c r="O24" s="16"/>
      <c r="P24" s="16">
        <v>2453.09</v>
      </c>
      <c r="Q24" s="16">
        <v>2453.08</v>
      </c>
      <c r="R24" s="16">
        <v>121.44</v>
      </c>
      <c r="S24" s="16"/>
      <c r="T24" s="16">
        <v>2076.5500000000002</v>
      </c>
      <c r="U24" s="16"/>
      <c r="V24" s="16">
        <v>524.52</v>
      </c>
      <c r="W24" s="16"/>
      <c r="X24" s="16"/>
      <c r="Y24" s="16"/>
      <c r="Z24" s="16"/>
      <c r="AA24" s="16"/>
      <c r="AB24" s="16"/>
      <c r="AC24" s="16"/>
      <c r="AD24" s="16"/>
      <c r="AE24" s="16"/>
      <c r="AF24" s="91"/>
    </row>
    <row r="25" spans="1:32" ht="16.5" x14ac:dyDescent="0.25">
      <c r="A25" s="15" t="s">
        <v>23</v>
      </c>
      <c r="B25" s="16">
        <f>H25+J25+L25+N25+P25+R25+T25+V25+X25+Z25+AB25+AD25</f>
        <v>8095.2</v>
      </c>
      <c r="C25" s="16">
        <v>3836.88</v>
      </c>
      <c r="D25" s="16">
        <f>E25</f>
        <v>3836.88</v>
      </c>
      <c r="E25" s="16">
        <f>I25+K25+M25+O25+Q25+S25+U25+W25+Y25+AA25+AC25+AE25</f>
        <v>3836.88</v>
      </c>
      <c r="F25" s="18">
        <f>IFERROR(E25/B25%,0)</f>
        <v>47.396975985769345</v>
      </c>
      <c r="G25" s="18">
        <f t="shared" si="10"/>
        <v>100</v>
      </c>
      <c r="H25" s="16"/>
      <c r="I25" s="16"/>
      <c r="J25" s="16"/>
      <c r="K25" s="16"/>
      <c r="L25" s="16"/>
      <c r="M25" s="16"/>
      <c r="N25" s="16"/>
      <c r="O25" s="16"/>
      <c r="P25" s="16">
        <v>3836.88</v>
      </c>
      <c r="Q25" s="16">
        <v>3836.88</v>
      </c>
      <c r="R25" s="16">
        <v>189.94</v>
      </c>
      <c r="S25" s="16"/>
      <c r="T25" s="16">
        <v>3247.97</v>
      </c>
      <c r="U25" s="16"/>
      <c r="V25" s="16">
        <v>820.41</v>
      </c>
      <c r="W25" s="16"/>
      <c r="X25" s="16"/>
      <c r="Y25" s="16"/>
      <c r="Z25" s="16"/>
      <c r="AA25" s="16"/>
      <c r="AB25" s="16"/>
      <c r="AC25" s="16"/>
      <c r="AD25" s="16"/>
      <c r="AE25" s="16"/>
      <c r="AF25" s="91"/>
    </row>
    <row r="26" spans="1:32" ht="31.5" x14ac:dyDescent="0.25">
      <c r="A26" s="15" t="s">
        <v>18</v>
      </c>
      <c r="B26" s="16">
        <f>H26+J26+L26+N26+P26+R26+T26+V26+X26+Z26+AB26+AD26</f>
        <v>5452.8</v>
      </c>
      <c r="C26" s="16">
        <v>1110.04</v>
      </c>
      <c r="D26" s="16">
        <f>E26</f>
        <v>1110.04</v>
      </c>
      <c r="E26" s="16">
        <f>I26+K26+M26+O26+Q26+S26+U26+W26+Y26+AA26+AC26+AE26</f>
        <v>1110.04</v>
      </c>
      <c r="F26" s="18">
        <f>IFERROR(E26/B26%,0)</f>
        <v>20.35724765258216</v>
      </c>
      <c r="G26" s="18">
        <f t="shared" si="10"/>
        <v>99.999999999999986</v>
      </c>
      <c r="H26" s="16"/>
      <c r="I26" s="16"/>
      <c r="J26" s="16"/>
      <c r="K26" s="16"/>
      <c r="L26" s="16"/>
      <c r="M26" s="16"/>
      <c r="N26" s="16"/>
      <c r="O26" s="16"/>
      <c r="P26" s="16">
        <v>1110.04</v>
      </c>
      <c r="Q26" s="16">
        <v>1110.04</v>
      </c>
      <c r="R26" s="16">
        <v>54.95</v>
      </c>
      <c r="S26" s="16"/>
      <c r="T26" s="16">
        <v>939.57</v>
      </c>
      <c r="U26" s="16"/>
      <c r="V26" s="16">
        <v>3124.64</v>
      </c>
      <c r="W26" s="16"/>
      <c r="X26" s="16"/>
      <c r="Y26" s="16"/>
      <c r="Z26" s="16"/>
      <c r="AA26" s="16"/>
      <c r="AB26" s="16"/>
      <c r="AC26" s="16"/>
      <c r="AD26" s="16">
        <v>223.6</v>
      </c>
      <c r="AE26" s="16"/>
      <c r="AF26" s="91"/>
    </row>
    <row r="27" spans="1:32" ht="25.5" x14ac:dyDescent="0.25">
      <c r="A27" s="23" t="s">
        <v>22</v>
      </c>
      <c r="B27" s="24">
        <f>H27+J27+L27+N27+P27+R27+T27+V27+X27+Z27+AB27+AD27</f>
        <v>2341.9899999999998</v>
      </c>
      <c r="C27" s="16">
        <v>1110.04</v>
      </c>
      <c r="D27" s="24">
        <f>E27</f>
        <v>1110.04</v>
      </c>
      <c r="E27" s="24">
        <f>I27+K27+M27+O27+Q27+S27+U27+W27+Y27+AA27+AC27+AE27</f>
        <v>1110.04</v>
      </c>
      <c r="F27" s="18">
        <f>IFERROR(E27/B27%,0)</f>
        <v>47.397298878304348</v>
      </c>
      <c r="G27" s="18">
        <f t="shared" si="10"/>
        <v>99.999999999999986</v>
      </c>
      <c r="H27" s="24"/>
      <c r="I27" s="24"/>
      <c r="J27" s="24"/>
      <c r="K27" s="24"/>
      <c r="L27" s="24"/>
      <c r="M27" s="24"/>
      <c r="N27" s="24"/>
      <c r="O27" s="24"/>
      <c r="P27" s="24">
        <v>1110.04</v>
      </c>
      <c r="Q27" s="24">
        <v>1110.04</v>
      </c>
      <c r="R27" s="24">
        <v>54.95</v>
      </c>
      <c r="S27" s="24"/>
      <c r="T27" s="24">
        <v>939.57</v>
      </c>
      <c r="U27" s="24"/>
      <c r="V27" s="24">
        <v>237.43</v>
      </c>
      <c r="W27" s="24"/>
      <c r="X27" s="24"/>
      <c r="Y27" s="24"/>
      <c r="Z27" s="24"/>
      <c r="AA27" s="24"/>
      <c r="AB27" s="24"/>
      <c r="AC27" s="24"/>
      <c r="AD27" s="24"/>
      <c r="AE27" s="24"/>
      <c r="AF27" s="91"/>
    </row>
    <row r="28" spans="1:32" ht="31.5" x14ac:dyDescent="0.25">
      <c r="A28" s="15" t="s">
        <v>26</v>
      </c>
      <c r="B28" s="16">
        <f>H28+J28+L28+N28+P28+R28+T28+V28+X28+Z28+AB28+AD28</f>
        <v>0</v>
      </c>
      <c r="C28" s="16">
        <f t="shared" ref="C28" si="11">H28+J28+L28+N28</f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92"/>
    </row>
    <row r="29" spans="1:32" ht="18.75" x14ac:dyDescent="0.25">
      <c r="A29" s="84" t="s">
        <v>38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93"/>
    </row>
    <row r="30" spans="1:32" ht="16.5" x14ac:dyDescent="0.25">
      <c r="A30" s="51" t="s">
        <v>17</v>
      </c>
      <c r="B30" s="22">
        <f>B31+B32+B33+B35</f>
        <v>3766.7</v>
      </c>
      <c r="C30" s="22">
        <f>C31+C32+C33+C35</f>
        <v>0</v>
      </c>
      <c r="D30" s="22">
        <f>D31+D32+D33+D35</f>
        <v>0</v>
      </c>
      <c r="E30" s="22">
        <f>E31+E32+E33+E35</f>
        <v>0</v>
      </c>
      <c r="F30" s="14">
        <f>E30/B30%</f>
        <v>0</v>
      </c>
      <c r="G30" s="14">
        <f t="shared" ref="G30:G33" si="12">IFERROR(E30/C30%,0)</f>
        <v>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94"/>
    </row>
    <row r="31" spans="1:32" ht="16.5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94"/>
    </row>
    <row r="32" spans="1:32" ht="16.5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94"/>
    </row>
    <row r="33" spans="1:32" ht="31.5" x14ac:dyDescent="0.25">
      <c r="A33" s="15" t="s">
        <v>18</v>
      </c>
      <c r="B33" s="16">
        <f>H33+J33+L33+N33+P33+R33+T33+V33+X33+Z33+AB33+AD33</f>
        <v>3766.7</v>
      </c>
      <c r="C33" s="16">
        <f>H33+J33+L33+N33</f>
        <v>0</v>
      </c>
      <c r="D33" s="16">
        <f>E33</f>
        <v>0</v>
      </c>
      <c r="E33" s="16">
        <f>I33+K33+M33+O33+Q33+S33+U33+W33+Y33+AA33+AC33+AE33</f>
        <v>0</v>
      </c>
      <c r="F33" s="18">
        <f>IFERROR(E33/B33%,0)</f>
        <v>0</v>
      </c>
      <c r="G33" s="18">
        <f t="shared" si="12"/>
        <v>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94"/>
    </row>
    <row r="34" spans="1:32" ht="25.5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94"/>
    </row>
    <row r="35" spans="1:32" ht="31.5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95"/>
    </row>
    <row r="36" spans="1:32" ht="18.75" x14ac:dyDescent="0.25">
      <c r="A36" s="84" t="s">
        <v>45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AF36" s="90" t="s">
        <v>49</v>
      </c>
    </row>
    <row r="37" spans="1:32" ht="16.5" x14ac:dyDescent="0.25">
      <c r="A37" s="51" t="s">
        <v>17</v>
      </c>
      <c r="B37" s="22">
        <f>B38+B39+B40+B42</f>
        <v>2577.71</v>
      </c>
      <c r="C37" s="22">
        <f>C38+C39+C40+C42</f>
        <v>0</v>
      </c>
      <c r="D37" s="22">
        <f>D38+D39+D40+D42</f>
        <v>0</v>
      </c>
      <c r="E37" s="22">
        <f>E38+E39+E40+E42</f>
        <v>0</v>
      </c>
      <c r="F37" s="14">
        <f>E37/B37%</f>
        <v>0</v>
      </c>
      <c r="G37" s="14">
        <f t="shared" ref="G37" si="14">IFERROR(E37/C37%,0)</f>
        <v>0</v>
      </c>
      <c r="H37" s="22">
        <f t="shared" ref="H37:AE37" si="15">H38+H39+H40+H42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  <c r="Q37" s="22">
        <f t="shared" si="15"/>
        <v>0</v>
      </c>
      <c r="R37" s="22">
        <f t="shared" si="15"/>
        <v>0</v>
      </c>
      <c r="S37" s="22">
        <f t="shared" si="15"/>
        <v>0</v>
      </c>
      <c r="T37" s="22">
        <f t="shared" si="15"/>
        <v>0</v>
      </c>
      <c r="U37" s="22">
        <f t="shared" si="15"/>
        <v>0</v>
      </c>
      <c r="V37" s="22">
        <f t="shared" si="15"/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2577.71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  <c r="AE37" s="22">
        <f t="shared" si="15"/>
        <v>0</v>
      </c>
      <c r="AF37" s="94"/>
    </row>
    <row r="38" spans="1:32" ht="16.5" x14ac:dyDescent="0.25">
      <c r="A38" s="15" t="s">
        <v>19</v>
      </c>
      <c r="B38" s="16"/>
      <c r="C38" s="16"/>
      <c r="D38" s="16"/>
      <c r="E38" s="16"/>
      <c r="F38" s="18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94"/>
    </row>
    <row r="39" spans="1:32" ht="16.5" x14ac:dyDescent="0.25">
      <c r="A39" s="15" t="s">
        <v>23</v>
      </c>
      <c r="B39" s="16">
        <f>H39+J39+L39+N39+P39+R39+T39+V39+X39+Z39+AB39+AD39</f>
        <v>1801.8</v>
      </c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1801.8</v>
      </c>
      <c r="AA39" s="16"/>
      <c r="AB39" s="16"/>
      <c r="AC39" s="16"/>
      <c r="AD39" s="16"/>
      <c r="AE39" s="16"/>
      <c r="AF39" s="94"/>
    </row>
    <row r="40" spans="1:32" ht="31.5" x14ac:dyDescent="0.25">
      <c r="A40" s="15" t="s">
        <v>18</v>
      </c>
      <c r="B40" s="16">
        <f>H40+J40+L40+N40+P40+R40+T40+V40+X40+Z40+AB40+AD40</f>
        <v>775.91</v>
      </c>
      <c r="C40" s="16">
        <f>H40+J40+L40+N40</f>
        <v>0</v>
      </c>
      <c r="D40" s="16">
        <f>E40</f>
        <v>0</v>
      </c>
      <c r="E40" s="16">
        <f>I40+K40+M40+O40+Q40+S40+U40+W40+Y40+AA40+AC40+AE40</f>
        <v>0</v>
      </c>
      <c r="F40" s="18">
        <f>IFERROR(E40/B40%,0)</f>
        <v>0</v>
      </c>
      <c r="G40" s="18">
        <f t="shared" ref="G40" si="16">IFERROR(E40/C40%,0)</f>
        <v>0</v>
      </c>
      <c r="H40" s="16"/>
      <c r="I40" s="16"/>
      <c r="J40" s="62"/>
      <c r="K40" s="6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775.91</v>
      </c>
      <c r="AA40" s="16"/>
      <c r="AB40" s="16"/>
      <c r="AC40" s="16"/>
      <c r="AD40" s="16"/>
      <c r="AE40" s="16"/>
      <c r="AF40" s="94"/>
    </row>
    <row r="41" spans="1:32" ht="25.5" x14ac:dyDescent="0.25">
      <c r="A41" s="54" t="s">
        <v>22</v>
      </c>
      <c r="B41" s="24"/>
      <c r="C41" s="16"/>
      <c r="D41" s="24"/>
      <c r="E41" s="24"/>
      <c r="F41" s="18"/>
      <c r="G41" s="1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94"/>
    </row>
    <row r="42" spans="1:32" ht="31.5" x14ac:dyDescent="0.25">
      <c r="A42" s="15" t="s">
        <v>26</v>
      </c>
      <c r="B42" s="16"/>
      <c r="C42" s="16"/>
      <c r="D42" s="16"/>
      <c r="E42" s="16"/>
      <c r="F42" s="18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95"/>
    </row>
    <row r="43" spans="1:32" ht="20.25" x14ac:dyDescent="0.25">
      <c r="A43" s="96" t="s">
        <v>30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8"/>
      <c r="AF43" s="55"/>
    </row>
    <row r="44" spans="1:32" ht="20.25" x14ac:dyDescent="0.25">
      <c r="A44" s="81" t="s">
        <v>39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3"/>
      <c r="AF44" s="121" t="s">
        <v>51</v>
      </c>
    </row>
    <row r="45" spans="1:32" ht="16.5" x14ac:dyDescent="0.25">
      <c r="A45" s="13" t="s">
        <v>17</v>
      </c>
      <c r="B45" s="21">
        <f>B46+B47+B48+B50</f>
        <v>48674</v>
      </c>
      <c r="C45" s="21">
        <f>C46+C47+C48+C50</f>
        <v>0</v>
      </c>
      <c r="D45" s="21">
        <f>D46+D47+D48+D50</f>
        <v>0</v>
      </c>
      <c r="E45" s="21">
        <f>E46+E47+E48+E50</f>
        <v>0</v>
      </c>
      <c r="F45" s="14">
        <f>IFERROR(E45/B45%,0)</f>
        <v>0</v>
      </c>
      <c r="G45" s="14">
        <f>IFERROR(E45/C45%,0)</f>
        <v>0</v>
      </c>
      <c r="H45" s="21">
        <f t="shared" ref="H45:AE45" si="17">H46+H47+H48+H50</f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32674</v>
      </c>
      <c r="AA45" s="21">
        <f t="shared" si="17"/>
        <v>0</v>
      </c>
      <c r="AB45" s="21">
        <f t="shared" si="17"/>
        <v>16000</v>
      </c>
      <c r="AC45" s="21">
        <f t="shared" si="17"/>
        <v>0</v>
      </c>
      <c r="AD45" s="21">
        <f t="shared" si="17"/>
        <v>0</v>
      </c>
      <c r="AE45" s="21">
        <f t="shared" si="17"/>
        <v>0</v>
      </c>
      <c r="AF45" s="122"/>
    </row>
    <row r="46" spans="1:32" ht="16.5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2"/>
    </row>
    <row r="47" spans="1:32" ht="16.5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22"/>
    </row>
    <row r="48" spans="1:32" ht="31.5" x14ac:dyDescent="0.25">
      <c r="A48" s="15" t="s">
        <v>18</v>
      </c>
      <c r="B48" s="16">
        <f>H48+J48+L48+N48+P48+R48+T48+V48+X48+Z48+AB48+AD48</f>
        <v>16000</v>
      </c>
      <c r="C48" s="16">
        <f>H48+J48+L48+N48</f>
        <v>0</v>
      </c>
      <c r="D48" s="16">
        <f>E48</f>
        <v>0</v>
      </c>
      <c r="E48" s="16">
        <f>I48+K48+M48+O48+Q48+S48+U48+W48+Y48+AA48+AC48+AE48</f>
        <v>0</v>
      </c>
      <c r="F48" s="18">
        <f>IFERROR(E48/B48%,0)</f>
        <v>0</v>
      </c>
      <c r="G48" s="18">
        <f>IFERROR(E48/C48%,0)</f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>
        <v>16000</v>
      </c>
      <c r="AC48" s="16"/>
      <c r="AD48" s="16"/>
      <c r="AE48" s="16"/>
      <c r="AF48" s="122"/>
    </row>
    <row r="49" spans="1:32" ht="25.5" x14ac:dyDescent="0.25">
      <c r="A49" s="52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22"/>
    </row>
    <row r="50" spans="1:32" ht="31.5" x14ac:dyDescent="0.25">
      <c r="A50" s="15" t="s">
        <v>26</v>
      </c>
      <c r="B50" s="16">
        <f t="shared" ref="B50" si="18">H50+J50+L50+N50+P50+R50+T50+V50+X50+Z50+AB50+AD50</f>
        <v>32674</v>
      </c>
      <c r="C50" s="16">
        <f t="shared" ref="C50" si="19">H50+J50+L50</f>
        <v>0</v>
      </c>
      <c r="D50" s="16">
        <f t="shared" ref="D50" si="20">E50</f>
        <v>0</v>
      </c>
      <c r="E50" s="16">
        <f t="shared" ref="E50" si="21">I50+K50+M50+O50+Q50+S50+U50+W50+Y50+AA50+AC50+AE50</f>
        <v>0</v>
      </c>
      <c r="F50" s="18">
        <f t="shared" ref="F50" si="22">IFERROR(E50/B50%,0)</f>
        <v>0</v>
      </c>
      <c r="G50" s="18">
        <f t="shared" ref="G50" si="23">IFERROR(E50/C50%,0)</f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32674</v>
      </c>
      <c r="AA50" s="16"/>
      <c r="AB50" s="16"/>
      <c r="AC50" s="16"/>
      <c r="AD50" s="16"/>
      <c r="AE50" s="16"/>
      <c r="AF50" s="123"/>
    </row>
    <row r="51" spans="1:32" ht="20.25" x14ac:dyDescent="0.25">
      <c r="A51" s="81" t="s">
        <v>40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3"/>
      <c r="AF51" s="121" t="s">
        <v>52</v>
      </c>
    </row>
    <row r="52" spans="1:32" ht="16.5" x14ac:dyDescent="0.25">
      <c r="A52" s="13" t="s">
        <v>17</v>
      </c>
      <c r="B52" s="21">
        <f>B53+B54+B55+B57</f>
        <v>14653.2</v>
      </c>
      <c r="C52" s="21">
        <f>C53+C54+C55+C57</f>
        <v>0</v>
      </c>
      <c r="D52" s="21">
        <f>D53+D54+D55+D57</f>
        <v>0</v>
      </c>
      <c r="E52" s="21">
        <f>E53+E54+E55+E57</f>
        <v>0</v>
      </c>
      <c r="F52" s="14">
        <f>IFERROR(E52/B52%,0)</f>
        <v>0</v>
      </c>
      <c r="G52" s="14">
        <f>IFERROR(E52/C52%,0)</f>
        <v>0</v>
      </c>
      <c r="H52" s="21">
        <f t="shared" ref="H52:AE52" si="24">H53+H54+H55+H57</f>
        <v>0</v>
      </c>
      <c r="I52" s="21">
        <f t="shared" si="24"/>
        <v>0</v>
      </c>
      <c r="J52" s="21">
        <f t="shared" si="24"/>
        <v>0</v>
      </c>
      <c r="K52" s="21">
        <f t="shared" si="24"/>
        <v>0</v>
      </c>
      <c r="L52" s="21">
        <f t="shared" si="24"/>
        <v>0</v>
      </c>
      <c r="M52" s="21">
        <f t="shared" si="24"/>
        <v>0</v>
      </c>
      <c r="N52" s="21">
        <f t="shared" si="24"/>
        <v>0</v>
      </c>
      <c r="O52" s="21">
        <f t="shared" si="24"/>
        <v>0</v>
      </c>
      <c r="P52" s="21">
        <f t="shared" si="24"/>
        <v>0</v>
      </c>
      <c r="Q52" s="21">
        <f t="shared" si="24"/>
        <v>0</v>
      </c>
      <c r="R52" s="21">
        <f t="shared" si="24"/>
        <v>0</v>
      </c>
      <c r="S52" s="21">
        <f t="shared" si="24"/>
        <v>0</v>
      </c>
      <c r="T52" s="21">
        <f t="shared" si="24"/>
        <v>0</v>
      </c>
      <c r="U52" s="21">
        <f t="shared" si="24"/>
        <v>0</v>
      </c>
      <c r="V52" s="21">
        <f t="shared" si="24"/>
        <v>0</v>
      </c>
      <c r="W52" s="21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14653.2</v>
      </c>
      <c r="AA52" s="21">
        <f t="shared" si="24"/>
        <v>0</v>
      </c>
      <c r="AB52" s="21">
        <f t="shared" si="24"/>
        <v>0</v>
      </c>
      <c r="AC52" s="21">
        <f t="shared" si="24"/>
        <v>0</v>
      </c>
      <c r="AD52" s="21">
        <f t="shared" si="24"/>
        <v>0</v>
      </c>
      <c r="AE52" s="21">
        <f t="shared" si="24"/>
        <v>0</v>
      </c>
      <c r="AF52" s="119"/>
    </row>
    <row r="53" spans="1:32" ht="16.5" x14ac:dyDescent="0.25">
      <c r="A53" s="15" t="s">
        <v>19</v>
      </c>
      <c r="B53" s="16"/>
      <c r="C53" s="16"/>
      <c r="D53" s="16"/>
      <c r="E53" s="16"/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19"/>
    </row>
    <row r="54" spans="1:32" ht="16.5" x14ac:dyDescent="0.25">
      <c r="A54" s="15" t="s">
        <v>23</v>
      </c>
      <c r="B54" s="16"/>
      <c r="C54" s="16"/>
      <c r="D54" s="16"/>
      <c r="E54" s="16"/>
      <c r="F54" s="18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19"/>
    </row>
    <row r="55" spans="1:32" ht="31.5" x14ac:dyDescent="0.25">
      <c r="A55" s="15" t="s">
        <v>18</v>
      </c>
      <c r="B55" s="16">
        <f>H55+J55+L55+N55+P55+R55+T55+V55+X55+Z55+AB55+AD55</f>
        <v>14653.2</v>
      </c>
      <c r="C55" s="16">
        <f>H55+J55+L55+N55</f>
        <v>0</v>
      </c>
      <c r="D55" s="16">
        <f>E55</f>
        <v>0</v>
      </c>
      <c r="E55" s="16">
        <f>I55+K55+M55+O55+Q55+S55+U55+W55+Y55+AA55+AC55+AE55</f>
        <v>0</v>
      </c>
      <c r="F55" s="18">
        <f>IFERROR(E55/B55%,0)</f>
        <v>0</v>
      </c>
      <c r="G55" s="18">
        <f>IFERROR(E55/C55%,0)</f>
        <v>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>
        <v>14653.2</v>
      </c>
      <c r="AA55" s="16"/>
      <c r="AB55" s="16"/>
      <c r="AC55" s="16"/>
      <c r="AD55" s="16"/>
      <c r="AE55" s="16"/>
      <c r="AF55" s="119"/>
    </row>
    <row r="56" spans="1:32" ht="25.5" x14ac:dyDescent="0.25">
      <c r="A56" s="63" t="s">
        <v>22</v>
      </c>
      <c r="B56" s="16"/>
      <c r="C56" s="16"/>
      <c r="D56" s="16"/>
      <c r="E56" s="16"/>
      <c r="F56" s="18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19"/>
    </row>
    <row r="57" spans="1:32" ht="31.5" x14ac:dyDescent="0.25">
      <c r="A57" s="15" t="s">
        <v>26</v>
      </c>
      <c r="B57" s="16"/>
      <c r="C57" s="16"/>
      <c r="D57" s="16"/>
      <c r="E57" s="16"/>
      <c r="F57" s="18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20"/>
    </row>
    <row r="58" spans="1:32" ht="16.5" x14ac:dyDescent="0.25">
      <c r="A58" s="50" t="s">
        <v>27</v>
      </c>
      <c r="B58" s="42">
        <f>B59+B60+B61+B63</f>
        <v>88395.209999999992</v>
      </c>
      <c r="C58" s="42">
        <f>C59+C60+C61+C63</f>
        <v>7400.01</v>
      </c>
      <c r="D58" s="42">
        <f t="shared" ref="D58:AE58" si="25">D59+D60+D61+D63</f>
        <v>7400</v>
      </c>
      <c r="E58" s="42">
        <f t="shared" si="25"/>
        <v>7400</v>
      </c>
      <c r="F58" s="42">
        <f>E58/B58%</f>
        <v>8.3714943377587989</v>
      </c>
      <c r="G58" s="42">
        <f t="shared" ref="G58:G75" si="26">IFERROR(E58/C58%,0)</f>
        <v>99.999864865047471</v>
      </c>
      <c r="H58" s="42">
        <f>H59+H60+H61+H63</f>
        <v>0</v>
      </c>
      <c r="I58" s="42">
        <f t="shared" si="25"/>
        <v>0</v>
      </c>
      <c r="J58" s="42">
        <f t="shared" si="25"/>
        <v>0</v>
      </c>
      <c r="K58" s="42">
        <f t="shared" si="25"/>
        <v>0</v>
      </c>
      <c r="L58" s="42">
        <f t="shared" si="25"/>
        <v>0</v>
      </c>
      <c r="M58" s="42">
        <f t="shared" si="25"/>
        <v>0</v>
      </c>
      <c r="N58" s="42">
        <f t="shared" si="25"/>
        <v>0</v>
      </c>
      <c r="O58" s="42">
        <f t="shared" si="25"/>
        <v>0</v>
      </c>
      <c r="P58" s="42">
        <f t="shared" si="25"/>
        <v>7400.01</v>
      </c>
      <c r="Q58" s="42">
        <f t="shared" si="25"/>
        <v>7400</v>
      </c>
      <c r="R58" s="42">
        <f>R59+R60+R61+R63</f>
        <v>4133.03</v>
      </c>
      <c r="S58" s="42">
        <f t="shared" si="25"/>
        <v>0</v>
      </c>
      <c r="T58" s="42">
        <f t="shared" si="25"/>
        <v>6264.09</v>
      </c>
      <c r="U58" s="42">
        <f t="shared" si="25"/>
        <v>0</v>
      </c>
      <c r="V58" s="42">
        <f t="shared" si="25"/>
        <v>4469.57</v>
      </c>
      <c r="W58" s="42">
        <f t="shared" si="25"/>
        <v>0</v>
      </c>
      <c r="X58" s="42">
        <f t="shared" si="25"/>
        <v>0</v>
      </c>
      <c r="Y58" s="42">
        <f t="shared" si="25"/>
        <v>0</v>
      </c>
      <c r="Z58" s="42">
        <f t="shared" si="25"/>
        <v>49904.91</v>
      </c>
      <c r="AA58" s="42">
        <f t="shared" si="25"/>
        <v>0</v>
      </c>
      <c r="AB58" s="42">
        <f t="shared" si="25"/>
        <v>16000</v>
      </c>
      <c r="AC58" s="42">
        <f t="shared" si="25"/>
        <v>0</v>
      </c>
      <c r="AD58" s="42">
        <f t="shared" si="25"/>
        <v>223.6</v>
      </c>
      <c r="AE58" s="42">
        <f t="shared" si="25"/>
        <v>0</v>
      </c>
      <c r="AF58" s="73"/>
    </row>
    <row r="59" spans="1:32" ht="16.5" x14ac:dyDescent="0.25">
      <c r="A59" s="53" t="s">
        <v>19</v>
      </c>
      <c r="B59" s="16">
        <f t="shared" ref="B59:E63" si="27">B46+B10+B53</f>
        <v>5175.6000000000004</v>
      </c>
      <c r="C59" s="16">
        <f t="shared" si="27"/>
        <v>2453.09</v>
      </c>
      <c r="D59" s="16">
        <f t="shared" si="27"/>
        <v>2453.08</v>
      </c>
      <c r="E59" s="16">
        <f t="shared" si="27"/>
        <v>2453.08</v>
      </c>
      <c r="F59" s="18">
        <f>E59/B59%</f>
        <v>47.397016771002392</v>
      </c>
      <c r="G59" s="37">
        <f t="shared" si="26"/>
        <v>99.999592350871751</v>
      </c>
      <c r="H59" s="16">
        <f>H65+H71</f>
        <v>0</v>
      </c>
      <c r="I59" s="16">
        <f t="shared" ref="H59:AE63" si="28">I65+I71</f>
        <v>0</v>
      </c>
      <c r="J59" s="16">
        <f t="shared" si="28"/>
        <v>0</v>
      </c>
      <c r="K59" s="16">
        <f t="shared" si="28"/>
        <v>0</v>
      </c>
      <c r="L59" s="16">
        <f t="shared" si="28"/>
        <v>0</v>
      </c>
      <c r="M59" s="16">
        <f t="shared" si="28"/>
        <v>0</v>
      </c>
      <c r="N59" s="16">
        <f t="shared" si="28"/>
        <v>0</v>
      </c>
      <c r="O59" s="16">
        <f t="shared" si="28"/>
        <v>0</v>
      </c>
      <c r="P59" s="16">
        <f t="shared" si="28"/>
        <v>2453.09</v>
      </c>
      <c r="Q59" s="16">
        <f t="shared" si="28"/>
        <v>2453.08</v>
      </c>
      <c r="R59" s="16">
        <f t="shared" si="28"/>
        <v>121.44</v>
      </c>
      <c r="S59" s="16">
        <f t="shared" si="28"/>
        <v>0</v>
      </c>
      <c r="T59" s="16">
        <f t="shared" si="28"/>
        <v>2076.5500000000002</v>
      </c>
      <c r="U59" s="16">
        <f t="shared" si="28"/>
        <v>0</v>
      </c>
      <c r="V59" s="16">
        <f t="shared" si="28"/>
        <v>524.52</v>
      </c>
      <c r="W59" s="16">
        <f t="shared" si="28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73"/>
    </row>
    <row r="60" spans="1:32" ht="16.5" x14ac:dyDescent="0.25">
      <c r="A60" s="53" t="s">
        <v>23</v>
      </c>
      <c r="B60" s="16">
        <f t="shared" si="27"/>
        <v>9897</v>
      </c>
      <c r="C60" s="16">
        <f t="shared" si="27"/>
        <v>3836.88</v>
      </c>
      <c r="D60" s="16">
        <f t="shared" si="27"/>
        <v>3836.88</v>
      </c>
      <c r="E60" s="16">
        <f t="shared" si="27"/>
        <v>3836.88</v>
      </c>
      <c r="F60" s="18">
        <f>E60/B60%</f>
        <v>38.768111548954231</v>
      </c>
      <c r="G60" s="37">
        <f t="shared" si="26"/>
        <v>100</v>
      </c>
      <c r="H60" s="16">
        <f t="shared" si="28"/>
        <v>0</v>
      </c>
      <c r="I60" s="16">
        <f t="shared" si="28"/>
        <v>0</v>
      </c>
      <c r="J60" s="16">
        <f t="shared" si="28"/>
        <v>0</v>
      </c>
      <c r="K60" s="16">
        <f t="shared" si="28"/>
        <v>0</v>
      </c>
      <c r="L60" s="16">
        <f t="shared" si="28"/>
        <v>0</v>
      </c>
      <c r="M60" s="16">
        <f t="shared" si="28"/>
        <v>0</v>
      </c>
      <c r="N60" s="16">
        <f t="shared" si="28"/>
        <v>0</v>
      </c>
      <c r="O60" s="16">
        <f t="shared" si="28"/>
        <v>0</v>
      </c>
      <c r="P60" s="16">
        <f t="shared" si="28"/>
        <v>3836.88</v>
      </c>
      <c r="Q60" s="16">
        <f t="shared" si="28"/>
        <v>3836.88</v>
      </c>
      <c r="R60" s="16">
        <f t="shared" si="28"/>
        <v>189.94</v>
      </c>
      <c r="S60" s="16">
        <f t="shared" si="28"/>
        <v>0</v>
      </c>
      <c r="T60" s="16">
        <f t="shared" si="28"/>
        <v>3247.97</v>
      </c>
      <c r="U60" s="16">
        <f t="shared" si="28"/>
        <v>0</v>
      </c>
      <c r="V60" s="16">
        <f t="shared" si="28"/>
        <v>820.41</v>
      </c>
      <c r="W60" s="16">
        <f t="shared" si="28"/>
        <v>0</v>
      </c>
      <c r="X60" s="16">
        <f t="shared" si="28"/>
        <v>0</v>
      </c>
      <c r="Y60" s="16">
        <f t="shared" si="28"/>
        <v>0</v>
      </c>
      <c r="Z60" s="16">
        <f t="shared" si="28"/>
        <v>1801.8</v>
      </c>
      <c r="AA60" s="16">
        <f t="shared" si="28"/>
        <v>0</v>
      </c>
      <c r="AB60" s="16">
        <f t="shared" si="28"/>
        <v>0</v>
      </c>
      <c r="AC60" s="16">
        <f t="shared" si="28"/>
        <v>0</v>
      </c>
      <c r="AD60" s="16">
        <f t="shared" si="28"/>
        <v>0</v>
      </c>
      <c r="AE60" s="16">
        <f t="shared" si="28"/>
        <v>0</v>
      </c>
      <c r="AF60" s="73"/>
    </row>
    <row r="61" spans="1:32" ht="31.5" x14ac:dyDescent="0.25">
      <c r="A61" s="53" t="s">
        <v>18</v>
      </c>
      <c r="B61" s="16">
        <f t="shared" si="27"/>
        <v>40648.61</v>
      </c>
      <c r="C61" s="16">
        <f t="shared" si="27"/>
        <v>1110.04</v>
      </c>
      <c r="D61" s="16">
        <f t="shared" si="27"/>
        <v>1110.04</v>
      </c>
      <c r="E61" s="16">
        <f t="shared" si="27"/>
        <v>1110.04</v>
      </c>
      <c r="F61" s="18">
        <f>E61/B61%</f>
        <v>2.7308190858186783</v>
      </c>
      <c r="G61" s="37">
        <f t="shared" si="26"/>
        <v>99.999999999999986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0</v>
      </c>
      <c r="L61" s="16">
        <f t="shared" si="28"/>
        <v>0</v>
      </c>
      <c r="M61" s="16">
        <f t="shared" si="28"/>
        <v>0</v>
      </c>
      <c r="N61" s="16">
        <f t="shared" si="28"/>
        <v>0</v>
      </c>
      <c r="O61" s="16">
        <f t="shared" si="28"/>
        <v>0</v>
      </c>
      <c r="P61" s="16">
        <f t="shared" si="28"/>
        <v>1110.04</v>
      </c>
      <c r="Q61" s="16">
        <f t="shared" si="28"/>
        <v>1110.04</v>
      </c>
      <c r="R61" s="16">
        <f t="shared" si="28"/>
        <v>3821.6499999999996</v>
      </c>
      <c r="S61" s="16">
        <f t="shared" si="28"/>
        <v>0</v>
      </c>
      <c r="T61" s="16">
        <f t="shared" si="28"/>
        <v>939.57</v>
      </c>
      <c r="U61" s="16">
        <f t="shared" si="28"/>
        <v>0</v>
      </c>
      <c r="V61" s="16">
        <f t="shared" si="28"/>
        <v>3124.64</v>
      </c>
      <c r="W61" s="16">
        <f t="shared" si="28"/>
        <v>0</v>
      </c>
      <c r="X61" s="16">
        <f t="shared" si="28"/>
        <v>0</v>
      </c>
      <c r="Y61" s="16">
        <f t="shared" si="28"/>
        <v>0</v>
      </c>
      <c r="Z61" s="16">
        <f t="shared" si="28"/>
        <v>15429.11</v>
      </c>
      <c r="AA61" s="16">
        <f t="shared" si="28"/>
        <v>0</v>
      </c>
      <c r="AB61" s="16">
        <f t="shared" si="28"/>
        <v>16000</v>
      </c>
      <c r="AC61" s="16">
        <f t="shared" si="28"/>
        <v>0</v>
      </c>
      <c r="AD61" s="16">
        <f t="shared" si="28"/>
        <v>223.6</v>
      </c>
      <c r="AE61" s="16">
        <f t="shared" si="28"/>
        <v>0</v>
      </c>
      <c r="AF61" s="73"/>
    </row>
    <row r="62" spans="1:32" ht="30" x14ac:dyDescent="0.25">
      <c r="A62" s="38" t="s">
        <v>22</v>
      </c>
      <c r="B62" s="16">
        <f t="shared" si="27"/>
        <v>2341.9899999999998</v>
      </c>
      <c r="C62" s="16">
        <f t="shared" si="27"/>
        <v>1110.04</v>
      </c>
      <c r="D62" s="16">
        <f t="shared" si="27"/>
        <v>1110.04</v>
      </c>
      <c r="E62" s="16">
        <f t="shared" si="27"/>
        <v>1110.04</v>
      </c>
      <c r="F62" s="20">
        <f>E62/B62%</f>
        <v>47.397298878304348</v>
      </c>
      <c r="G62" s="37">
        <f t="shared" si="26"/>
        <v>99.999999999999986</v>
      </c>
      <c r="H62" s="16">
        <f t="shared" si="28"/>
        <v>0</v>
      </c>
      <c r="I62" s="16">
        <f t="shared" si="28"/>
        <v>0</v>
      </c>
      <c r="J62" s="16">
        <f t="shared" si="28"/>
        <v>0</v>
      </c>
      <c r="K62" s="16">
        <f t="shared" si="28"/>
        <v>0</v>
      </c>
      <c r="L62" s="16">
        <f t="shared" si="28"/>
        <v>0</v>
      </c>
      <c r="M62" s="16">
        <f t="shared" si="28"/>
        <v>0</v>
      </c>
      <c r="N62" s="16">
        <f t="shared" si="28"/>
        <v>0</v>
      </c>
      <c r="O62" s="16">
        <f t="shared" si="28"/>
        <v>0</v>
      </c>
      <c r="P62" s="16">
        <f t="shared" si="28"/>
        <v>1110.04</v>
      </c>
      <c r="Q62" s="16">
        <f t="shared" si="28"/>
        <v>1110.04</v>
      </c>
      <c r="R62" s="16">
        <f t="shared" si="28"/>
        <v>54.95</v>
      </c>
      <c r="S62" s="16">
        <f t="shared" si="28"/>
        <v>0</v>
      </c>
      <c r="T62" s="16">
        <f t="shared" si="28"/>
        <v>939.57</v>
      </c>
      <c r="U62" s="16">
        <f t="shared" si="28"/>
        <v>0</v>
      </c>
      <c r="V62" s="16">
        <f t="shared" si="28"/>
        <v>237.43</v>
      </c>
      <c r="W62" s="16">
        <f t="shared" si="28"/>
        <v>0</v>
      </c>
      <c r="X62" s="16">
        <f t="shared" si="28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73"/>
    </row>
    <row r="63" spans="1:32" ht="31.5" x14ac:dyDescent="0.25">
      <c r="A63" s="53" t="s">
        <v>26</v>
      </c>
      <c r="B63" s="16">
        <f t="shared" si="27"/>
        <v>32674</v>
      </c>
      <c r="C63" s="16">
        <f t="shared" si="27"/>
        <v>0</v>
      </c>
      <c r="D63" s="16">
        <f t="shared" si="27"/>
        <v>0</v>
      </c>
      <c r="E63" s="16">
        <f t="shared" si="27"/>
        <v>0</v>
      </c>
      <c r="F63" s="43">
        <f>IFERROR(D63/B63%,0)</f>
        <v>0</v>
      </c>
      <c r="G63" s="43">
        <f t="shared" si="26"/>
        <v>0</v>
      </c>
      <c r="H63" s="16">
        <f t="shared" si="28"/>
        <v>0</v>
      </c>
      <c r="I63" s="16">
        <f t="shared" si="28"/>
        <v>0</v>
      </c>
      <c r="J63" s="16">
        <f t="shared" si="28"/>
        <v>0</v>
      </c>
      <c r="K63" s="16">
        <f t="shared" si="28"/>
        <v>0</v>
      </c>
      <c r="L63" s="16">
        <f t="shared" si="28"/>
        <v>0</v>
      </c>
      <c r="M63" s="16">
        <f t="shared" si="28"/>
        <v>0</v>
      </c>
      <c r="N63" s="16">
        <f t="shared" si="28"/>
        <v>0</v>
      </c>
      <c r="O63" s="16">
        <f t="shared" si="28"/>
        <v>0</v>
      </c>
      <c r="P63" s="16">
        <f t="shared" si="28"/>
        <v>0</v>
      </c>
      <c r="Q63" s="16">
        <f t="shared" si="28"/>
        <v>0</v>
      </c>
      <c r="R63" s="16">
        <f t="shared" si="28"/>
        <v>0</v>
      </c>
      <c r="S63" s="16">
        <f t="shared" si="28"/>
        <v>0</v>
      </c>
      <c r="T63" s="16">
        <f t="shared" si="28"/>
        <v>0</v>
      </c>
      <c r="U63" s="16">
        <f t="shared" si="28"/>
        <v>0</v>
      </c>
      <c r="V63" s="16">
        <f t="shared" si="28"/>
        <v>0</v>
      </c>
      <c r="W63" s="16">
        <f t="shared" si="28"/>
        <v>0</v>
      </c>
      <c r="X63" s="16">
        <f t="shared" si="28"/>
        <v>0</v>
      </c>
      <c r="Y63" s="16">
        <f t="shared" si="28"/>
        <v>0</v>
      </c>
      <c r="Z63" s="16">
        <f t="shared" si="28"/>
        <v>32674</v>
      </c>
      <c r="AA63" s="16">
        <f t="shared" si="28"/>
        <v>0</v>
      </c>
      <c r="AB63" s="16">
        <f t="shared" si="28"/>
        <v>0</v>
      </c>
      <c r="AC63" s="16">
        <f t="shared" si="28"/>
        <v>0</v>
      </c>
      <c r="AD63" s="16">
        <f t="shared" si="28"/>
        <v>0</v>
      </c>
      <c r="AE63" s="16">
        <f t="shared" si="28"/>
        <v>0</v>
      </c>
      <c r="AF63" s="73"/>
    </row>
    <row r="64" spans="1:32" ht="33" x14ac:dyDescent="0.3">
      <c r="A64" s="50" t="s">
        <v>31</v>
      </c>
      <c r="B64" s="25">
        <f>B65+B66+B67+B69</f>
        <v>25068.010000000002</v>
      </c>
      <c r="C64" s="25">
        <f>C65+C66+C67+C69</f>
        <v>7400.01</v>
      </c>
      <c r="D64" s="25">
        <f>D65+D66+D67+D69</f>
        <v>7400</v>
      </c>
      <c r="E64" s="25">
        <f>E65+E66+E67+E69</f>
        <v>7400</v>
      </c>
      <c r="F64" s="44">
        <f>E64/B64%</f>
        <v>29.519694622748275</v>
      </c>
      <c r="G64" s="44">
        <f t="shared" si="26"/>
        <v>99.999864865047471</v>
      </c>
      <c r="H64" s="44">
        <f>H65+H66+H67+H69</f>
        <v>0</v>
      </c>
      <c r="I64" s="44">
        <f t="shared" ref="I64:AE64" si="29">I65+I66+I67+I69</f>
        <v>0</v>
      </c>
      <c r="J64" s="44">
        <f t="shared" si="29"/>
        <v>0</v>
      </c>
      <c r="K64" s="44">
        <f t="shared" si="29"/>
        <v>0</v>
      </c>
      <c r="L64" s="44">
        <f t="shared" si="29"/>
        <v>0</v>
      </c>
      <c r="M64" s="44">
        <f t="shared" si="29"/>
        <v>0</v>
      </c>
      <c r="N64" s="44">
        <f t="shared" si="29"/>
        <v>0</v>
      </c>
      <c r="O64" s="44">
        <f t="shared" si="29"/>
        <v>0</v>
      </c>
      <c r="P64" s="71">
        <f t="shared" si="29"/>
        <v>7400.01</v>
      </c>
      <c r="Q64" s="71">
        <f t="shared" si="29"/>
        <v>7400</v>
      </c>
      <c r="R64" s="44">
        <f t="shared" si="29"/>
        <v>4133.03</v>
      </c>
      <c r="S64" s="44">
        <f t="shared" si="29"/>
        <v>0</v>
      </c>
      <c r="T64" s="44">
        <f t="shared" si="29"/>
        <v>6264.09</v>
      </c>
      <c r="U64" s="44">
        <f t="shared" si="29"/>
        <v>0</v>
      </c>
      <c r="V64" s="44">
        <f t="shared" si="29"/>
        <v>4469.57</v>
      </c>
      <c r="W64" s="44">
        <f t="shared" si="29"/>
        <v>0</v>
      </c>
      <c r="X64" s="44">
        <f t="shared" si="29"/>
        <v>0</v>
      </c>
      <c r="Y64" s="44">
        <f t="shared" si="29"/>
        <v>0</v>
      </c>
      <c r="Z64" s="44">
        <f t="shared" si="29"/>
        <v>2577.71</v>
      </c>
      <c r="AA64" s="44">
        <f t="shared" si="29"/>
        <v>0</v>
      </c>
      <c r="AB64" s="44">
        <f t="shared" si="29"/>
        <v>0</v>
      </c>
      <c r="AC64" s="44">
        <f t="shared" si="29"/>
        <v>0</v>
      </c>
      <c r="AD64" s="44">
        <f t="shared" si="29"/>
        <v>223.6</v>
      </c>
      <c r="AE64" s="44">
        <f t="shared" si="29"/>
        <v>0</v>
      </c>
      <c r="AF64" s="64"/>
    </row>
    <row r="65" spans="1:32" ht="16.5" x14ac:dyDescent="0.25">
      <c r="A65" s="15" t="s">
        <v>19</v>
      </c>
      <c r="B65" s="16">
        <f t="shared" ref="B65:E69" si="30">B10</f>
        <v>5175.6000000000004</v>
      </c>
      <c r="C65" s="16">
        <f t="shared" si="30"/>
        <v>2453.09</v>
      </c>
      <c r="D65" s="16">
        <f t="shared" si="30"/>
        <v>2453.08</v>
      </c>
      <c r="E65" s="16">
        <f t="shared" si="30"/>
        <v>2453.08</v>
      </c>
      <c r="F65" s="45">
        <f>E65/B65%</f>
        <v>47.397016771002392</v>
      </c>
      <c r="G65" s="43">
        <f t="shared" si="26"/>
        <v>99.999592350871751</v>
      </c>
      <c r="H65" s="16">
        <f t="shared" ref="H65:AE65" si="31">H10</f>
        <v>0</v>
      </c>
      <c r="I65" s="16">
        <f t="shared" si="31"/>
        <v>0</v>
      </c>
      <c r="J65" s="16">
        <f t="shared" si="31"/>
        <v>0</v>
      </c>
      <c r="K65" s="16">
        <f t="shared" si="31"/>
        <v>0</v>
      </c>
      <c r="L65" s="16">
        <f t="shared" si="31"/>
        <v>0</v>
      </c>
      <c r="M65" s="16">
        <f t="shared" si="31"/>
        <v>0</v>
      </c>
      <c r="N65" s="16">
        <f t="shared" si="31"/>
        <v>0</v>
      </c>
      <c r="O65" s="16">
        <f t="shared" si="31"/>
        <v>0</v>
      </c>
      <c r="P65" s="16">
        <f t="shared" si="31"/>
        <v>2453.09</v>
      </c>
      <c r="Q65" s="16">
        <f t="shared" si="31"/>
        <v>2453.08</v>
      </c>
      <c r="R65" s="16">
        <f t="shared" si="31"/>
        <v>121.44</v>
      </c>
      <c r="S65" s="16">
        <f t="shared" si="31"/>
        <v>0</v>
      </c>
      <c r="T65" s="16">
        <f t="shared" si="31"/>
        <v>2076.5500000000002</v>
      </c>
      <c r="U65" s="16">
        <f t="shared" si="31"/>
        <v>0</v>
      </c>
      <c r="V65" s="16">
        <f t="shared" si="31"/>
        <v>524.52</v>
      </c>
      <c r="W65" s="16">
        <f t="shared" si="31"/>
        <v>0</v>
      </c>
      <c r="X65" s="16">
        <f t="shared" si="31"/>
        <v>0</v>
      </c>
      <c r="Y65" s="16">
        <f t="shared" si="31"/>
        <v>0</v>
      </c>
      <c r="Z65" s="16">
        <f t="shared" si="31"/>
        <v>0</v>
      </c>
      <c r="AA65" s="16">
        <f t="shared" si="31"/>
        <v>0</v>
      </c>
      <c r="AB65" s="16">
        <f t="shared" si="31"/>
        <v>0</v>
      </c>
      <c r="AC65" s="16">
        <f t="shared" si="31"/>
        <v>0</v>
      </c>
      <c r="AD65" s="16">
        <f t="shared" si="31"/>
        <v>0</v>
      </c>
      <c r="AE65" s="16">
        <f t="shared" si="31"/>
        <v>0</v>
      </c>
      <c r="AF65" s="73"/>
    </row>
    <row r="66" spans="1:32" ht="16.5" x14ac:dyDescent="0.25">
      <c r="A66" s="15" t="s">
        <v>23</v>
      </c>
      <c r="B66" s="16">
        <f t="shared" si="30"/>
        <v>9897</v>
      </c>
      <c r="C66" s="16">
        <f t="shared" si="30"/>
        <v>3836.88</v>
      </c>
      <c r="D66" s="16">
        <f t="shared" si="30"/>
        <v>3836.88</v>
      </c>
      <c r="E66" s="16">
        <f t="shared" si="30"/>
        <v>3836.88</v>
      </c>
      <c r="F66" s="45">
        <f>E66/B66%</f>
        <v>38.768111548954231</v>
      </c>
      <c r="G66" s="43">
        <f t="shared" si="26"/>
        <v>100</v>
      </c>
      <c r="H66" s="16">
        <f t="shared" ref="H66:AE66" si="32">H11</f>
        <v>0</v>
      </c>
      <c r="I66" s="16">
        <f t="shared" si="32"/>
        <v>0</v>
      </c>
      <c r="J66" s="16">
        <f t="shared" si="32"/>
        <v>0</v>
      </c>
      <c r="K66" s="16">
        <f t="shared" si="32"/>
        <v>0</v>
      </c>
      <c r="L66" s="16">
        <f t="shared" si="32"/>
        <v>0</v>
      </c>
      <c r="M66" s="16">
        <f t="shared" si="32"/>
        <v>0</v>
      </c>
      <c r="N66" s="16">
        <f t="shared" si="32"/>
        <v>0</v>
      </c>
      <c r="O66" s="16">
        <f t="shared" si="32"/>
        <v>0</v>
      </c>
      <c r="P66" s="16">
        <f t="shared" si="32"/>
        <v>3836.88</v>
      </c>
      <c r="Q66" s="16">
        <f t="shared" si="32"/>
        <v>3836.88</v>
      </c>
      <c r="R66" s="16">
        <f t="shared" si="32"/>
        <v>189.94</v>
      </c>
      <c r="S66" s="16">
        <f t="shared" si="32"/>
        <v>0</v>
      </c>
      <c r="T66" s="16">
        <f t="shared" si="32"/>
        <v>3247.97</v>
      </c>
      <c r="U66" s="16">
        <f t="shared" si="32"/>
        <v>0</v>
      </c>
      <c r="V66" s="16">
        <f t="shared" si="32"/>
        <v>820.41</v>
      </c>
      <c r="W66" s="16">
        <f t="shared" si="32"/>
        <v>0</v>
      </c>
      <c r="X66" s="16">
        <f t="shared" si="32"/>
        <v>0</v>
      </c>
      <c r="Y66" s="16">
        <f t="shared" si="32"/>
        <v>0</v>
      </c>
      <c r="Z66" s="16">
        <f t="shared" si="32"/>
        <v>1801.8</v>
      </c>
      <c r="AA66" s="16">
        <f t="shared" si="32"/>
        <v>0</v>
      </c>
      <c r="AB66" s="16">
        <f t="shared" si="32"/>
        <v>0</v>
      </c>
      <c r="AC66" s="16">
        <f t="shared" si="32"/>
        <v>0</v>
      </c>
      <c r="AD66" s="16">
        <f t="shared" si="32"/>
        <v>0</v>
      </c>
      <c r="AE66" s="16">
        <f t="shared" si="32"/>
        <v>0</v>
      </c>
      <c r="AF66" s="73"/>
    </row>
    <row r="67" spans="1:32" ht="31.5" x14ac:dyDescent="0.25">
      <c r="A67" s="15" t="s">
        <v>18</v>
      </c>
      <c r="B67" s="16">
        <f t="shared" si="30"/>
        <v>9995.41</v>
      </c>
      <c r="C67" s="16">
        <f t="shared" si="30"/>
        <v>1110.04</v>
      </c>
      <c r="D67" s="16">
        <f t="shared" si="30"/>
        <v>1110.04</v>
      </c>
      <c r="E67" s="16">
        <f t="shared" si="30"/>
        <v>1110.04</v>
      </c>
      <c r="F67" s="45">
        <f>E67/B67%</f>
        <v>11.105497423317303</v>
      </c>
      <c r="G67" s="43">
        <f t="shared" si="26"/>
        <v>99.999999999999986</v>
      </c>
      <c r="H67" s="16">
        <f t="shared" ref="H67:AE67" si="33">H12</f>
        <v>0</v>
      </c>
      <c r="I67" s="16">
        <f t="shared" si="33"/>
        <v>0</v>
      </c>
      <c r="J67" s="16">
        <f t="shared" si="33"/>
        <v>0</v>
      </c>
      <c r="K67" s="16">
        <f t="shared" si="33"/>
        <v>0</v>
      </c>
      <c r="L67" s="16">
        <f t="shared" si="33"/>
        <v>0</v>
      </c>
      <c r="M67" s="16">
        <f t="shared" si="33"/>
        <v>0</v>
      </c>
      <c r="N67" s="16">
        <f t="shared" si="33"/>
        <v>0</v>
      </c>
      <c r="O67" s="16">
        <f t="shared" si="33"/>
        <v>0</v>
      </c>
      <c r="P67" s="16">
        <f t="shared" si="33"/>
        <v>1110.04</v>
      </c>
      <c r="Q67" s="16">
        <f t="shared" si="33"/>
        <v>1110.04</v>
      </c>
      <c r="R67" s="16">
        <f t="shared" si="33"/>
        <v>3821.6499999999996</v>
      </c>
      <c r="S67" s="16">
        <f t="shared" si="33"/>
        <v>0</v>
      </c>
      <c r="T67" s="16">
        <f t="shared" si="33"/>
        <v>939.57</v>
      </c>
      <c r="U67" s="16">
        <f t="shared" si="33"/>
        <v>0</v>
      </c>
      <c r="V67" s="16">
        <f t="shared" si="33"/>
        <v>3124.64</v>
      </c>
      <c r="W67" s="16">
        <f t="shared" si="33"/>
        <v>0</v>
      </c>
      <c r="X67" s="16">
        <f t="shared" si="33"/>
        <v>0</v>
      </c>
      <c r="Y67" s="16">
        <f t="shared" si="33"/>
        <v>0</v>
      </c>
      <c r="Z67" s="16">
        <f t="shared" si="33"/>
        <v>775.91</v>
      </c>
      <c r="AA67" s="16">
        <f t="shared" si="33"/>
        <v>0</v>
      </c>
      <c r="AB67" s="16">
        <f t="shared" si="33"/>
        <v>0</v>
      </c>
      <c r="AC67" s="16">
        <f t="shared" si="33"/>
        <v>0</v>
      </c>
      <c r="AD67" s="16">
        <f t="shared" si="33"/>
        <v>223.6</v>
      </c>
      <c r="AE67" s="16">
        <f t="shared" si="33"/>
        <v>0</v>
      </c>
      <c r="AF67" s="73"/>
    </row>
    <row r="68" spans="1:32" ht="30" x14ac:dyDescent="0.25">
      <c r="A68" s="38" t="s">
        <v>22</v>
      </c>
      <c r="B68" s="16">
        <f t="shared" si="30"/>
        <v>2341.9899999999998</v>
      </c>
      <c r="C68" s="16">
        <f t="shared" si="30"/>
        <v>1110.04</v>
      </c>
      <c r="D68" s="16">
        <f t="shared" si="30"/>
        <v>1110.04</v>
      </c>
      <c r="E68" s="16">
        <f t="shared" si="30"/>
        <v>1110.04</v>
      </c>
      <c r="F68" s="46">
        <f>E68/B68%</f>
        <v>47.397298878304348</v>
      </c>
      <c r="G68" s="43">
        <f t="shared" si="26"/>
        <v>99.999999999999986</v>
      </c>
      <c r="H68" s="16">
        <f t="shared" ref="H68:AE68" si="34">H13</f>
        <v>0</v>
      </c>
      <c r="I68" s="16">
        <f t="shared" si="34"/>
        <v>0</v>
      </c>
      <c r="J68" s="16">
        <f t="shared" si="34"/>
        <v>0</v>
      </c>
      <c r="K68" s="16">
        <f t="shared" si="34"/>
        <v>0</v>
      </c>
      <c r="L68" s="16">
        <f t="shared" si="34"/>
        <v>0</v>
      </c>
      <c r="M68" s="16">
        <f t="shared" si="34"/>
        <v>0</v>
      </c>
      <c r="N68" s="16">
        <f t="shared" si="34"/>
        <v>0</v>
      </c>
      <c r="O68" s="16">
        <f t="shared" si="34"/>
        <v>0</v>
      </c>
      <c r="P68" s="16">
        <f t="shared" si="34"/>
        <v>1110.04</v>
      </c>
      <c r="Q68" s="16">
        <f t="shared" si="34"/>
        <v>1110.04</v>
      </c>
      <c r="R68" s="16">
        <f t="shared" si="34"/>
        <v>54.95</v>
      </c>
      <c r="S68" s="16">
        <f t="shared" si="34"/>
        <v>0</v>
      </c>
      <c r="T68" s="16">
        <f t="shared" si="34"/>
        <v>939.57</v>
      </c>
      <c r="U68" s="16">
        <f t="shared" si="34"/>
        <v>0</v>
      </c>
      <c r="V68" s="16">
        <f t="shared" si="34"/>
        <v>237.43</v>
      </c>
      <c r="W68" s="16">
        <f t="shared" si="34"/>
        <v>0</v>
      </c>
      <c r="X68" s="16">
        <f t="shared" si="34"/>
        <v>0</v>
      </c>
      <c r="Y68" s="16">
        <f t="shared" si="34"/>
        <v>0</v>
      </c>
      <c r="Z68" s="16">
        <f t="shared" si="34"/>
        <v>0</v>
      </c>
      <c r="AA68" s="16">
        <f t="shared" si="34"/>
        <v>0</v>
      </c>
      <c r="AB68" s="16">
        <f t="shared" si="34"/>
        <v>0</v>
      </c>
      <c r="AC68" s="16">
        <f t="shared" si="34"/>
        <v>0</v>
      </c>
      <c r="AD68" s="16">
        <f t="shared" si="34"/>
        <v>0</v>
      </c>
      <c r="AE68" s="16">
        <f t="shared" si="34"/>
        <v>0</v>
      </c>
      <c r="AF68" s="73"/>
    </row>
    <row r="69" spans="1:32" ht="31.5" x14ac:dyDescent="0.25">
      <c r="A69" s="15" t="s">
        <v>26</v>
      </c>
      <c r="B69" s="16">
        <f t="shared" si="30"/>
        <v>0</v>
      </c>
      <c r="C69" s="16">
        <f t="shared" si="30"/>
        <v>0</v>
      </c>
      <c r="D69" s="16">
        <f t="shared" si="30"/>
        <v>0</v>
      </c>
      <c r="E69" s="16">
        <f t="shared" si="30"/>
        <v>0</v>
      </c>
      <c r="F69" s="43">
        <f t="shared" ref="F69:F75" si="35">IFERROR(D69/B69%,0)</f>
        <v>0</v>
      </c>
      <c r="G69" s="43">
        <f t="shared" si="26"/>
        <v>0</v>
      </c>
      <c r="H69" s="16">
        <f t="shared" ref="H69:AE69" si="36">H14</f>
        <v>0</v>
      </c>
      <c r="I69" s="16">
        <f t="shared" si="36"/>
        <v>0</v>
      </c>
      <c r="J69" s="16">
        <f t="shared" si="36"/>
        <v>0</v>
      </c>
      <c r="K69" s="16">
        <f t="shared" si="36"/>
        <v>0</v>
      </c>
      <c r="L69" s="16">
        <f t="shared" si="36"/>
        <v>0</v>
      </c>
      <c r="M69" s="16">
        <f t="shared" si="36"/>
        <v>0</v>
      </c>
      <c r="N69" s="16">
        <f t="shared" si="36"/>
        <v>0</v>
      </c>
      <c r="O69" s="16">
        <f t="shared" si="36"/>
        <v>0</v>
      </c>
      <c r="P69" s="16">
        <f t="shared" si="36"/>
        <v>0</v>
      </c>
      <c r="Q69" s="16">
        <f t="shared" si="36"/>
        <v>0</v>
      </c>
      <c r="R69" s="16">
        <f t="shared" si="36"/>
        <v>0</v>
      </c>
      <c r="S69" s="16">
        <f t="shared" si="36"/>
        <v>0</v>
      </c>
      <c r="T69" s="16">
        <f t="shared" si="36"/>
        <v>0</v>
      </c>
      <c r="U69" s="16">
        <f t="shared" si="36"/>
        <v>0</v>
      </c>
      <c r="V69" s="16">
        <f t="shared" si="36"/>
        <v>0</v>
      </c>
      <c r="W69" s="16">
        <f t="shared" si="36"/>
        <v>0</v>
      </c>
      <c r="X69" s="16">
        <f t="shared" si="36"/>
        <v>0</v>
      </c>
      <c r="Y69" s="16">
        <f t="shared" si="36"/>
        <v>0</v>
      </c>
      <c r="Z69" s="16">
        <f t="shared" si="36"/>
        <v>0</v>
      </c>
      <c r="AA69" s="16">
        <f t="shared" si="36"/>
        <v>0</v>
      </c>
      <c r="AB69" s="16">
        <f t="shared" si="36"/>
        <v>0</v>
      </c>
      <c r="AC69" s="16">
        <f t="shared" si="36"/>
        <v>0</v>
      </c>
      <c r="AD69" s="16">
        <f t="shared" si="36"/>
        <v>0</v>
      </c>
      <c r="AE69" s="16">
        <f t="shared" si="36"/>
        <v>0</v>
      </c>
      <c r="AF69" s="73"/>
    </row>
    <row r="70" spans="1:32" ht="33" x14ac:dyDescent="0.3">
      <c r="A70" s="50" t="s">
        <v>32</v>
      </c>
      <c r="B70" s="25">
        <f>B71+B72+B73+B75</f>
        <v>63327.199999999997</v>
      </c>
      <c r="C70" s="25">
        <f>C71+C72+C73+C75</f>
        <v>0</v>
      </c>
      <c r="D70" s="25">
        <f>D71+D72+D73+D75</f>
        <v>0</v>
      </c>
      <c r="E70" s="25">
        <f>E71+E72+E73+E75</f>
        <v>0</v>
      </c>
      <c r="F70" s="47">
        <f t="shared" si="35"/>
        <v>0</v>
      </c>
      <c r="G70" s="44">
        <f t="shared" si="26"/>
        <v>0</v>
      </c>
      <c r="H70" s="44">
        <f t="shared" ref="H70:AE70" si="37">H71+H72+H73+H75</f>
        <v>0</v>
      </c>
      <c r="I70" s="44">
        <f t="shared" si="37"/>
        <v>0</v>
      </c>
      <c r="J70" s="44">
        <f t="shared" si="37"/>
        <v>0</v>
      </c>
      <c r="K70" s="44">
        <f t="shared" si="37"/>
        <v>0</v>
      </c>
      <c r="L70" s="44">
        <f t="shared" si="37"/>
        <v>0</v>
      </c>
      <c r="M70" s="44">
        <f t="shared" si="37"/>
        <v>0</v>
      </c>
      <c r="N70" s="44">
        <f t="shared" si="37"/>
        <v>0</v>
      </c>
      <c r="O70" s="44">
        <f t="shared" si="37"/>
        <v>0</v>
      </c>
      <c r="P70" s="71">
        <f t="shared" si="37"/>
        <v>0</v>
      </c>
      <c r="Q70" s="71">
        <f t="shared" si="37"/>
        <v>0</v>
      </c>
      <c r="R70" s="44">
        <f t="shared" si="37"/>
        <v>0</v>
      </c>
      <c r="S70" s="44">
        <f t="shared" si="37"/>
        <v>0</v>
      </c>
      <c r="T70" s="44">
        <f t="shared" si="37"/>
        <v>0</v>
      </c>
      <c r="U70" s="44">
        <f t="shared" si="37"/>
        <v>0</v>
      </c>
      <c r="V70" s="44">
        <f t="shared" si="37"/>
        <v>0</v>
      </c>
      <c r="W70" s="44">
        <f t="shared" si="37"/>
        <v>0</v>
      </c>
      <c r="X70" s="44">
        <f t="shared" si="37"/>
        <v>0</v>
      </c>
      <c r="Y70" s="44">
        <f t="shared" si="37"/>
        <v>0</v>
      </c>
      <c r="Z70" s="44">
        <f t="shared" si="37"/>
        <v>47327.199999999997</v>
      </c>
      <c r="AA70" s="44">
        <f t="shared" si="37"/>
        <v>0</v>
      </c>
      <c r="AB70" s="44">
        <f t="shared" si="37"/>
        <v>16000</v>
      </c>
      <c r="AC70" s="44">
        <f t="shared" si="37"/>
        <v>0</v>
      </c>
      <c r="AD70" s="44">
        <f t="shared" si="37"/>
        <v>0</v>
      </c>
      <c r="AE70" s="44">
        <f t="shared" si="37"/>
        <v>0</v>
      </c>
      <c r="AF70" s="64"/>
    </row>
    <row r="71" spans="1:32" ht="16.5" x14ac:dyDescent="0.25">
      <c r="A71" s="15" t="s">
        <v>19</v>
      </c>
      <c r="B71" s="16">
        <f t="shared" ref="B71:E75" si="38">B46+B53</f>
        <v>0</v>
      </c>
      <c r="C71" s="16">
        <f t="shared" si="38"/>
        <v>0</v>
      </c>
      <c r="D71" s="16">
        <f t="shared" si="38"/>
        <v>0</v>
      </c>
      <c r="E71" s="16">
        <f t="shared" si="38"/>
        <v>0</v>
      </c>
      <c r="F71" s="43">
        <f t="shared" si="35"/>
        <v>0</v>
      </c>
      <c r="G71" s="43">
        <f t="shared" si="26"/>
        <v>0</v>
      </c>
      <c r="H71" s="16">
        <f t="shared" ref="H71:AE75" si="39">H46+H53</f>
        <v>0</v>
      </c>
      <c r="I71" s="16">
        <f t="shared" si="39"/>
        <v>0</v>
      </c>
      <c r="J71" s="16">
        <f t="shared" si="39"/>
        <v>0</v>
      </c>
      <c r="K71" s="16">
        <f t="shared" si="39"/>
        <v>0</v>
      </c>
      <c r="L71" s="16">
        <f t="shared" si="39"/>
        <v>0</v>
      </c>
      <c r="M71" s="16">
        <f t="shared" si="39"/>
        <v>0</v>
      </c>
      <c r="N71" s="16">
        <f t="shared" si="39"/>
        <v>0</v>
      </c>
      <c r="O71" s="16">
        <f t="shared" si="39"/>
        <v>0</v>
      </c>
      <c r="P71" s="16">
        <f t="shared" si="39"/>
        <v>0</v>
      </c>
      <c r="Q71" s="16">
        <f t="shared" si="39"/>
        <v>0</v>
      </c>
      <c r="R71" s="16">
        <f t="shared" si="39"/>
        <v>0</v>
      </c>
      <c r="S71" s="16">
        <f t="shared" si="39"/>
        <v>0</v>
      </c>
      <c r="T71" s="16">
        <f t="shared" si="39"/>
        <v>0</v>
      </c>
      <c r="U71" s="16">
        <f t="shared" si="39"/>
        <v>0</v>
      </c>
      <c r="V71" s="16">
        <f t="shared" si="39"/>
        <v>0</v>
      </c>
      <c r="W71" s="16">
        <f t="shared" si="39"/>
        <v>0</v>
      </c>
      <c r="X71" s="16">
        <f t="shared" si="39"/>
        <v>0</v>
      </c>
      <c r="Y71" s="16">
        <f t="shared" si="39"/>
        <v>0</v>
      </c>
      <c r="Z71" s="16">
        <f t="shared" si="39"/>
        <v>0</v>
      </c>
      <c r="AA71" s="16">
        <f t="shared" si="39"/>
        <v>0</v>
      </c>
      <c r="AB71" s="16">
        <f t="shared" si="39"/>
        <v>0</v>
      </c>
      <c r="AC71" s="16">
        <f t="shared" si="39"/>
        <v>0</v>
      </c>
      <c r="AD71" s="16">
        <f t="shared" si="39"/>
        <v>0</v>
      </c>
      <c r="AE71" s="16">
        <f t="shared" si="39"/>
        <v>0</v>
      </c>
      <c r="AF71" s="73"/>
    </row>
    <row r="72" spans="1:32" ht="16.5" x14ac:dyDescent="0.25">
      <c r="A72" s="15" t="s">
        <v>23</v>
      </c>
      <c r="B72" s="16">
        <f t="shared" si="38"/>
        <v>0</v>
      </c>
      <c r="C72" s="16">
        <f t="shared" si="38"/>
        <v>0</v>
      </c>
      <c r="D72" s="16">
        <f t="shared" si="38"/>
        <v>0</v>
      </c>
      <c r="E72" s="16">
        <f t="shared" si="38"/>
        <v>0</v>
      </c>
      <c r="F72" s="43">
        <f t="shared" si="35"/>
        <v>0</v>
      </c>
      <c r="G72" s="43">
        <f t="shared" si="26"/>
        <v>0</v>
      </c>
      <c r="H72" s="16">
        <f t="shared" si="39"/>
        <v>0</v>
      </c>
      <c r="I72" s="16">
        <f t="shared" si="39"/>
        <v>0</v>
      </c>
      <c r="J72" s="16">
        <f t="shared" si="39"/>
        <v>0</v>
      </c>
      <c r="K72" s="16">
        <f t="shared" si="39"/>
        <v>0</v>
      </c>
      <c r="L72" s="16">
        <f t="shared" si="39"/>
        <v>0</v>
      </c>
      <c r="M72" s="16">
        <f t="shared" si="39"/>
        <v>0</v>
      </c>
      <c r="N72" s="16">
        <f t="shared" si="39"/>
        <v>0</v>
      </c>
      <c r="O72" s="16">
        <f t="shared" si="39"/>
        <v>0</v>
      </c>
      <c r="P72" s="16">
        <f t="shared" si="39"/>
        <v>0</v>
      </c>
      <c r="Q72" s="16">
        <f t="shared" si="39"/>
        <v>0</v>
      </c>
      <c r="R72" s="16">
        <f t="shared" si="39"/>
        <v>0</v>
      </c>
      <c r="S72" s="16">
        <f t="shared" si="39"/>
        <v>0</v>
      </c>
      <c r="T72" s="16">
        <f t="shared" si="39"/>
        <v>0</v>
      </c>
      <c r="U72" s="16">
        <f t="shared" si="39"/>
        <v>0</v>
      </c>
      <c r="V72" s="16">
        <f t="shared" si="39"/>
        <v>0</v>
      </c>
      <c r="W72" s="16">
        <f t="shared" si="39"/>
        <v>0</v>
      </c>
      <c r="X72" s="16">
        <f t="shared" si="39"/>
        <v>0</v>
      </c>
      <c r="Y72" s="16">
        <f t="shared" si="39"/>
        <v>0</v>
      </c>
      <c r="Z72" s="16">
        <f t="shared" si="39"/>
        <v>0</v>
      </c>
      <c r="AA72" s="16">
        <f t="shared" si="39"/>
        <v>0</v>
      </c>
      <c r="AB72" s="16">
        <f t="shared" si="39"/>
        <v>0</v>
      </c>
      <c r="AC72" s="16">
        <f t="shared" si="39"/>
        <v>0</v>
      </c>
      <c r="AD72" s="16">
        <f t="shared" si="39"/>
        <v>0</v>
      </c>
      <c r="AE72" s="16">
        <f t="shared" si="39"/>
        <v>0</v>
      </c>
      <c r="AF72" s="73"/>
    </row>
    <row r="73" spans="1:32" ht="31.5" x14ac:dyDescent="0.25">
      <c r="A73" s="15" t="s">
        <v>18</v>
      </c>
      <c r="B73" s="16">
        <f t="shared" si="38"/>
        <v>30653.200000000001</v>
      </c>
      <c r="C73" s="16">
        <f t="shared" si="38"/>
        <v>0</v>
      </c>
      <c r="D73" s="16">
        <f t="shared" si="38"/>
        <v>0</v>
      </c>
      <c r="E73" s="16">
        <f t="shared" si="38"/>
        <v>0</v>
      </c>
      <c r="F73" s="43">
        <f t="shared" si="35"/>
        <v>0</v>
      </c>
      <c r="G73" s="43">
        <f t="shared" si="26"/>
        <v>0</v>
      </c>
      <c r="H73" s="16">
        <f t="shared" si="39"/>
        <v>0</v>
      </c>
      <c r="I73" s="16">
        <f t="shared" si="39"/>
        <v>0</v>
      </c>
      <c r="J73" s="16">
        <f t="shared" si="39"/>
        <v>0</v>
      </c>
      <c r="K73" s="16">
        <f t="shared" si="39"/>
        <v>0</v>
      </c>
      <c r="L73" s="16">
        <f t="shared" si="39"/>
        <v>0</v>
      </c>
      <c r="M73" s="16">
        <f t="shared" si="39"/>
        <v>0</v>
      </c>
      <c r="N73" s="16">
        <f t="shared" si="39"/>
        <v>0</v>
      </c>
      <c r="O73" s="16">
        <f t="shared" si="39"/>
        <v>0</v>
      </c>
      <c r="P73" s="16">
        <f t="shared" si="39"/>
        <v>0</v>
      </c>
      <c r="Q73" s="16">
        <f t="shared" si="39"/>
        <v>0</v>
      </c>
      <c r="R73" s="16">
        <f t="shared" si="39"/>
        <v>0</v>
      </c>
      <c r="S73" s="16">
        <f t="shared" si="39"/>
        <v>0</v>
      </c>
      <c r="T73" s="16">
        <f t="shared" si="39"/>
        <v>0</v>
      </c>
      <c r="U73" s="16">
        <f t="shared" si="39"/>
        <v>0</v>
      </c>
      <c r="V73" s="16">
        <f t="shared" si="39"/>
        <v>0</v>
      </c>
      <c r="W73" s="16">
        <f t="shared" si="39"/>
        <v>0</v>
      </c>
      <c r="X73" s="16">
        <f t="shared" si="39"/>
        <v>0</v>
      </c>
      <c r="Y73" s="16">
        <f t="shared" si="39"/>
        <v>0</v>
      </c>
      <c r="Z73" s="16">
        <f t="shared" si="39"/>
        <v>14653.2</v>
      </c>
      <c r="AA73" s="16">
        <f t="shared" si="39"/>
        <v>0</v>
      </c>
      <c r="AB73" s="16">
        <f t="shared" si="39"/>
        <v>16000</v>
      </c>
      <c r="AC73" s="16">
        <f t="shared" si="39"/>
        <v>0</v>
      </c>
      <c r="AD73" s="16">
        <f t="shared" si="39"/>
        <v>0</v>
      </c>
      <c r="AE73" s="16">
        <f t="shared" si="39"/>
        <v>0</v>
      </c>
      <c r="AF73" s="73"/>
    </row>
    <row r="74" spans="1:32" ht="30" x14ac:dyDescent="0.25">
      <c r="A74" s="38" t="s">
        <v>22</v>
      </c>
      <c r="B74" s="16">
        <f t="shared" si="38"/>
        <v>0</v>
      </c>
      <c r="C74" s="16">
        <f t="shared" si="38"/>
        <v>0</v>
      </c>
      <c r="D74" s="16">
        <f t="shared" si="38"/>
        <v>0</v>
      </c>
      <c r="E74" s="16">
        <f t="shared" si="38"/>
        <v>0</v>
      </c>
      <c r="F74" s="43">
        <f t="shared" si="35"/>
        <v>0</v>
      </c>
      <c r="G74" s="43">
        <f t="shared" si="26"/>
        <v>0</v>
      </c>
      <c r="H74" s="16">
        <f t="shared" si="39"/>
        <v>0</v>
      </c>
      <c r="I74" s="16">
        <f t="shared" si="39"/>
        <v>0</v>
      </c>
      <c r="J74" s="16">
        <f t="shared" si="39"/>
        <v>0</v>
      </c>
      <c r="K74" s="16">
        <f t="shared" si="39"/>
        <v>0</v>
      </c>
      <c r="L74" s="16">
        <f t="shared" si="39"/>
        <v>0</v>
      </c>
      <c r="M74" s="16">
        <f t="shared" si="39"/>
        <v>0</v>
      </c>
      <c r="N74" s="16">
        <f t="shared" si="39"/>
        <v>0</v>
      </c>
      <c r="O74" s="16">
        <f t="shared" si="39"/>
        <v>0</v>
      </c>
      <c r="P74" s="16">
        <f t="shared" si="39"/>
        <v>0</v>
      </c>
      <c r="Q74" s="16">
        <f t="shared" si="39"/>
        <v>0</v>
      </c>
      <c r="R74" s="16">
        <f t="shared" si="39"/>
        <v>0</v>
      </c>
      <c r="S74" s="16">
        <f t="shared" si="39"/>
        <v>0</v>
      </c>
      <c r="T74" s="16">
        <f t="shared" si="39"/>
        <v>0</v>
      </c>
      <c r="U74" s="16">
        <f t="shared" si="39"/>
        <v>0</v>
      </c>
      <c r="V74" s="16">
        <f t="shared" si="39"/>
        <v>0</v>
      </c>
      <c r="W74" s="16">
        <f t="shared" si="39"/>
        <v>0</v>
      </c>
      <c r="X74" s="16">
        <f t="shared" si="39"/>
        <v>0</v>
      </c>
      <c r="Y74" s="16">
        <f t="shared" si="39"/>
        <v>0</v>
      </c>
      <c r="Z74" s="16">
        <f t="shared" si="39"/>
        <v>0</v>
      </c>
      <c r="AA74" s="16">
        <f t="shared" si="39"/>
        <v>0</v>
      </c>
      <c r="AB74" s="16">
        <f t="shared" si="39"/>
        <v>0</v>
      </c>
      <c r="AC74" s="16">
        <f t="shared" si="39"/>
        <v>0</v>
      </c>
      <c r="AD74" s="16">
        <f t="shared" si="39"/>
        <v>0</v>
      </c>
      <c r="AE74" s="16">
        <f t="shared" si="39"/>
        <v>0</v>
      </c>
      <c r="AF74" s="73"/>
    </row>
    <row r="75" spans="1:32" ht="31.5" x14ac:dyDescent="0.25">
      <c r="A75" s="15" t="s">
        <v>26</v>
      </c>
      <c r="B75" s="16">
        <f t="shared" si="38"/>
        <v>32674</v>
      </c>
      <c r="C75" s="16">
        <f t="shared" si="38"/>
        <v>0</v>
      </c>
      <c r="D75" s="16">
        <f t="shared" si="38"/>
        <v>0</v>
      </c>
      <c r="E75" s="16">
        <f t="shared" si="38"/>
        <v>0</v>
      </c>
      <c r="F75" s="43">
        <f t="shared" si="35"/>
        <v>0</v>
      </c>
      <c r="G75" s="43">
        <f t="shared" si="26"/>
        <v>0</v>
      </c>
      <c r="H75" s="16">
        <f t="shared" si="39"/>
        <v>0</v>
      </c>
      <c r="I75" s="16">
        <f t="shared" si="39"/>
        <v>0</v>
      </c>
      <c r="J75" s="16">
        <f t="shared" si="39"/>
        <v>0</v>
      </c>
      <c r="K75" s="16">
        <f t="shared" si="39"/>
        <v>0</v>
      </c>
      <c r="L75" s="16">
        <f t="shared" si="39"/>
        <v>0</v>
      </c>
      <c r="M75" s="16">
        <f t="shared" si="39"/>
        <v>0</v>
      </c>
      <c r="N75" s="16">
        <f t="shared" si="39"/>
        <v>0</v>
      </c>
      <c r="O75" s="16">
        <f t="shared" si="39"/>
        <v>0</v>
      </c>
      <c r="P75" s="16">
        <f t="shared" si="39"/>
        <v>0</v>
      </c>
      <c r="Q75" s="16">
        <f t="shared" si="39"/>
        <v>0</v>
      </c>
      <c r="R75" s="16">
        <f t="shared" si="39"/>
        <v>0</v>
      </c>
      <c r="S75" s="16">
        <f t="shared" si="39"/>
        <v>0</v>
      </c>
      <c r="T75" s="16">
        <f t="shared" si="39"/>
        <v>0</v>
      </c>
      <c r="U75" s="16">
        <f t="shared" si="39"/>
        <v>0</v>
      </c>
      <c r="V75" s="16">
        <f t="shared" si="39"/>
        <v>0</v>
      </c>
      <c r="W75" s="16">
        <f t="shared" si="39"/>
        <v>0</v>
      </c>
      <c r="X75" s="16">
        <f t="shared" si="39"/>
        <v>0</v>
      </c>
      <c r="Y75" s="16">
        <f t="shared" si="39"/>
        <v>0</v>
      </c>
      <c r="Z75" s="16">
        <f t="shared" si="39"/>
        <v>32674</v>
      </c>
      <c r="AA75" s="16">
        <f t="shared" si="39"/>
        <v>0</v>
      </c>
      <c r="AB75" s="16">
        <f t="shared" si="39"/>
        <v>0</v>
      </c>
      <c r="AC75" s="16">
        <f t="shared" si="39"/>
        <v>0</v>
      </c>
      <c r="AD75" s="16">
        <f t="shared" si="39"/>
        <v>0</v>
      </c>
      <c r="AE75" s="16">
        <f t="shared" si="39"/>
        <v>0</v>
      </c>
      <c r="AF75" s="73"/>
    </row>
    <row r="76" spans="1:32" ht="16.5" x14ac:dyDescent="0.25">
      <c r="A76" s="7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/>
      <c r="AF76" s="7"/>
    </row>
    <row r="77" spans="1:32" ht="18.75" x14ac:dyDescent="0.3">
      <c r="A77" s="77" t="s">
        <v>41</v>
      </c>
      <c r="B77" s="77"/>
      <c r="C77" s="77"/>
      <c r="D77" s="77"/>
      <c r="E77" s="1"/>
      <c r="F77" s="29"/>
      <c r="G77" s="77" t="s">
        <v>33</v>
      </c>
      <c r="H77" s="77"/>
      <c r="I77" s="77"/>
      <c r="J77" s="77"/>
      <c r="K77" s="30"/>
      <c r="L77" s="30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</row>
    <row r="78" spans="1:32" ht="18.75" x14ac:dyDescent="0.3">
      <c r="A78" s="65"/>
      <c r="B78" s="65"/>
      <c r="C78" s="65"/>
      <c r="D78" s="65"/>
      <c r="E78" s="1"/>
      <c r="F78" s="29"/>
      <c r="G78" s="39"/>
      <c r="H78" s="2"/>
      <c r="I78" s="2"/>
      <c r="J78" s="2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</row>
    <row r="79" spans="1:32" ht="18.75" x14ac:dyDescent="0.3">
      <c r="A79" s="78" t="s">
        <v>42</v>
      </c>
      <c r="B79" s="78"/>
      <c r="C79" s="78"/>
      <c r="D79" s="78"/>
      <c r="E79" s="1"/>
      <c r="F79" s="3"/>
      <c r="G79" s="79"/>
      <c r="H79" s="79"/>
      <c r="I79" s="80" t="s">
        <v>44</v>
      </c>
      <c r="J79" s="80"/>
      <c r="K79" s="8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6"/>
      <c r="AF79" s="33"/>
    </row>
    <row r="80" spans="1:32" ht="15.75" x14ac:dyDescent="0.25">
      <c r="A80" s="4" t="s">
        <v>21</v>
      </c>
      <c r="B80" s="5"/>
      <c r="C80" s="6"/>
      <c r="D80" s="6"/>
      <c r="E80" s="6"/>
      <c r="F80" s="6"/>
      <c r="G80" s="74" t="s">
        <v>21</v>
      </c>
      <c r="H80" s="7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34"/>
    </row>
    <row r="81" spans="1:32" ht="18.75" x14ac:dyDescent="0.3">
      <c r="A81" s="75"/>
      <c r="B81" s="7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6"/>
      <c r="AF81" s="35"/>
    </row>
    <row r="154" spans="6:7" x14ac:dyDescent="0.25">
      <c r="F154">
        <v>0</v>
      </c>
      <c r="G154" t="e">
        <f>E154/C154*100</f>
        <v>#DIV/0!</v>
      </c>
    </row>
    <row r="157" spans="6:7" x14ac:dyDescent="0.25">
      <c r="F157">
        <v>0</v>
      </c>
      <c r="G157">
        <v>0</v>
      </c>
    </row>
  </sheetData>
  <mergeCells count="66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Z3:AA3"/>
    <mergeCell ref="AB3:AC3"/>
    <mergeCell ref="AD3:AE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A15:AE15"/>
    <mergeCell ref="AF15:AF21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AD4:AD5"/>
    <mergeCell ref="AE4:AE5"/>
    <mergeCell ref="A7:B7"/>
    <mergeCell ref="A8:AE8"/>
    <mergeCell ref="AF8:AF14"/>
    <mergeCell ref="A77:D77"/>
    <mergeCell ref="G77:J77"/>
    <mergeCell ref="A22:AE22"/>
    <mergeCell ref="AF22:AF28"/>
    <mergeCell ref="A29:AE29"/>
    <mergeCell ref="AF29:AF35"/>
    <mergeCell ref="A43:AE43"/>
    <mergeCell ref="A44:AE44"/>
    <mergeCell ref="AF44:AF50"/>
    <mergeCell ref="A36:AE36"/>
    <mergeCell ref="AF36:AF42"/>
    <mergeCell ref="A51:AE51"/>
    <mergeCell ref="AF51:AF57"/>
    <mergeCell ref="G80:H80"/>
    <mergeCell ref="A81:B81"/>
    <mergeCell ref="AF58:AF63"/>
    <mergeCell ref="AF65:AF69"/>
    <mergeCell ref="AF71:AF75"/>
    <mergeCell ref="A79:D79"/>
    <mergeCell ref="G79:H79"/>
    <mergeCell ref="I79:K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2024-02-27T08:19:32Z</dcterms:modified>
</cp:coreProperties>
</file>