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5" windowHeight="10605" activeTab="0"/>
  </bookViews>
  <sheets>
    <sheet name="2022 год" sheetId="1" r:id="rId1"/>
  </sheets>
  <definedNames>
    <definedName name="_xlnm.Print_Titles" localSheetId="0">'2022 год'!$A:$A,'2022 год'!$7:$8</definedName>
    <definedName name="_xlnm.Print_Area" localSheetId="0">'2022 год'!$A$1:$Z$299</definedName>
  </definedNames>
  <calcPr fullCalcOnLoad="1"/>
</workbook>
</file>

<file path=xl/sharedStrings.xml><?xml version="1.0" encoding="utf-8"?>
<sst xmlns="http://schemas.openxmlformats.org/spreadsheetml/2006/main" count="326" uniqueCount="81">
  <si>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</si>
  <si>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</si>
  <si>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</si>
  <si>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</si>
  <si>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</si>
  <si>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</si>
  <si>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</si>
  <si>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</si>
  <si>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</si>
  <si>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</si>
  <si>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</si>
  <si>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</si>
  <si>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</si>
  <si>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</si>
  <si>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</si>
  <si>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</si>
  <si>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</si>
  <si>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</si>
  <si>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</si>
  <si>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</si>
  <si>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ИТОГО по программе, в том числе</t>
  </si>
  <si>
    <t xml:space="preserve">3.1.2. Обеспечение деятельности (оказание услуг) архивного отдела Администрации города Когалыма 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</si>
  <si>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</si>
  <si>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</si>
  <si>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</si>
  <si>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</si>
  <si>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</si>
  <si>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</si>
  <si>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Подпрограмма 2. "Поддержка творческих инициатив, способствующих самореализации населения"</t>
  </si>
  <si>
    <t>2.1.1. Сохранение, возрождение и развитие народных художественных промыслов и ремесел</t>
  </si>
  <si>
    <t>МАУ "Дворец спорта"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</si>
  <si>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</si>
  <si>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</si>
  <si>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</si>
  <si>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</si>
  <si>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3.1.1. Обеспечение функций Управления культуры, спорта и молодежной политики Администрации города Когалыма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</si>
  <si>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</si>
  <si>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</si>
  <si>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</si>
  <si>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</si>
  <si>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</si>
  <si>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привлеченные средства</t>
  </si>
  <si>
    <t>в т.ч. бюджет города Когалыма в части софинансирования</t>
  </si>
  <si>
    <t>Подпрограмма 4. "Развитие туризма"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</si>
  <si>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</si>
  <si>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</si>
  <si>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</si>
  <si>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____________________Л.А.Юрьева</t>
  </si>
  <si>
    <t>2.2.4.Поддержка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</si>
  <si>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</si>
  <si>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Процессная часть</t>
  </si>
  <si>
    <t>2.1. Сохранение нематериального и материального наследия города Когалыма и продвижение культурных проектов (I, 1)</t>
  </si>
  <si>
    <t>2.2. Стимулирование культурного разнообразия (II, 1,4,5,6)</t>
  </si>
  <si>
    <t>3.1. Реализация единой государственной политики в сфере культуры и архивного дела (II, 2,3)</t>
  </si>
  <si>
    <t>3.2. Развитие архивного дела (II, 2,3)</t>
  </si>
  <si>
    <t>3.3 Обеспечение хозяйственной деятельности учреждений культуры города Когалыма</t>
  </si>
  <si>
    <t>4.1. Продвижение внутреннего и въездного туризма (II, 1,7)</t>
  </si>
  <si>
    <t xml:space="preserve">Ответственный за составление сетевого графика </t>
  </si>
  <si>
    <t>1.1. Развитие библиотечного дела (II, 1)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</si>
  <si>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</si>
  <si>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</si>
  <si>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</si>
  <si>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</si>
  <si>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</si>
  <si>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1.2. Развитие музейного дела (I, 1)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</si>
  <si>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</si>
  <si>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</si>
  <si>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</si>
  <si>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</si>
  <si>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</si>
  <si>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1.3. Укрепление материально-технической базы учреждений культуры города Когалыма (II, 1)</t>
  </si>
  <si>
    <t>1.3.1. Развитие материально-технического состояния учреждений культуры города Когалыма МАУ КДК "АРТ-Праздник"</t>
  </si>
  <si>
    <t>1.3.2. Развитие материально-технического состояния учреждений культуры города Когалыма МАУ "МВЦ"</t>
  </si>
  <si>
    <t>1.3.3. Развитие материально-технического состояния учреждений культуры города Когалыма МБУ "ЦБС"</t>
  </si>
  <si>
    <t>План на 2024 год</t>
  </si>
  <si>
    <t>иные источники финансирования</t>
  </si>
  <si>
    <t>1.4. Развитие дополнительного образования в сфере культуры (8,9)</t>
  </si>
  <si>
    <t>1.4.1. Обеспечение деятельности (оказание услуг дополнительного образования) МАУ "Школа искусств"</t>
  </si>
  <si>
    <t>П.1.2 Портфель проектв "Культура" региональный проект "Успех каждого ребенка"</t>
  </si>
  <si>
    <t>факт</t>
  </si>
  <si>
    <t>4.1.2. Размещение информационного щита для продвижения туризма в городе Когалыме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</si>
</sst>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[$-FC19]d\ mmmm\ yyyy\ &quot;г.&quot;"/>
    <numFmt numFmtId="187" formatCode="#,##0.00\ &quot;₽&quot;"/>
    <numFmt numFmtId="188" formatCode="#,##0.00\ _₽"/>
    <numFmt numFmtId="189" formatCode="0.000"/>
    <numFmt numFmtId="190" formatCode="#,##0.000\ _₽"/>
    <numFmt numFmtId="191" formatCode="#,##0.000"/>
    <numFmt numFmtId="192" formatCode="_-* #,##0.000\ _₽_-;\-* #,##0.000\ _₽_-;_-* &quot;-&quot;???\ _₽_-;_-@_-"/>
    <numFmt numFmtId="193" formatCode="_(* #,##0.0000_);_(* \(#,##0.0000\);_(* &quot;-&quot;??_);_(@_)"/>
    <numFmt numFmtId="194" formatCode="#,##0.000_ ;[Red]\-#,##0.000\ "/>
    <numFmt numFmtId="195" formatCode="#,##0.0\ _₽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3A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5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0" fontId="5" fillId="33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justify" wrapText="1"/>
    </xf>
    <xf numFmtId="190" fontId="5" fillId="0" borderId="10" xfId="0" applyNumberFormat="1" applyFont="1" applyFill="1" applyBorder="1" applyAlignment="1">
      <alignment horizontal="justify" wrapText="1"/>
    </xf>
    <xf numFmtId="190" fontId="5" fillId="0" borderId="10" xfId="0" applyNumberFormat="1" applyFont="1" applyFill="1" applyBorder="1" applyAlignment="1">
      <alignment horizontal="left" vertical="top" wrapText="1"/>
    </xf>
    <xf numFmtId="190" fontId="4" fillId="33" borderId="10" xfId="0" applyNumberFormat="1" applyFont="1" applyFill="1" applyBorder="1" applyAlignment="1">
      <alignment horizontal="justify" wrapText="1"/>
    </xf>
    <xf numFmtId="190" fontId="5" fillId="33" borderId="10" xfId="0" applyNumberFormat="1" applyFont="1" applyFill="1" applyBorder="1" applyAlignment="1">
      <alignment horizontal="justify" wrapText="1"/>
    </xf>
    <xf numFmtId="190" fontId="5" fillId="33" borderId="10" xfId="0" applyNumberFormat="1" applyFont="1" applyFill="1" applyBorder="1" applyAlignment="1">
      <alignment horizontal="right" vertical="top" wrapText="1"/>
    </xf>
    <xf numFmtId="190" fontId="5" fillId="0" borderId="13" xfId="0" applyNumberFormat="1" applyFont="1" applyFill="1" applyBorder="1" applyAlignment="1">
      <alignment horizontal="right" vertical="top" wrapText="1"/>
    </xf>
    <xf numFmtId="190" fontId="5" fillId="0" borderId="13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wrapText="1"/>
    </xf>
    <xf numFmtId="190" fontId="5" fillId="0" borderId="10" xfId="0" applyNumberFormat="1" applyFont="1" applyFill="1" applyBorder="1" applyAlignment="1">
      <alignment horizontal="right" vertical="top" wrapText="1"/>
    </xf>
    <xf numFmtId="190" fontId="5" fillId="7" borderId="10" xfId="0" applyNumberFormat="1" applyFont="1" applyFill="1" applyBorder="1" applyAlignment="1">
      <alignment horizontal="justify" wrapText="1"/>
    </xf>
    <xf numFmtId="0" fontId="2" fillId="7" borderId="0" xfId="0" applyFont="1" applyFill="1" applyBorder="1" applyAlignment="1">
      <alignment vertical="center" wrapText="1"/>
    </xf>
    <xf numFmtId="190" fontId="4" fillId="34" borderId="10" xfId="0" applyNumberFormat="1" applyFont="1" applyFill="1" applyBorder="1" applyAlignment="1">
      <alignment horizontal="left" vertical="top" wrapText="1"/>
    </xf>
    <xf numFmtId="190" fontId="5" fillId="34" borderId="10" xfId="0" applyNumberFormat="1" applyFont="1" applyFill="1" applyBorder="1" applyAlignment="1">
      <alignment horizontal="right" wrapText="1"/>
    </xf>
    <xf numFmtId="190" fontId="5" fillId="34" borderId="10" xfId="0" applyNumberFormat="1" applyFont="1" applyFill="1" applyBorder="1" applyAlignment="1" applyProtection="1">
      <alignment vertical="center" wrapText="1"/>
      <protection/>
    </xf>
    <xf numFmtId="190" fontId="4" fillId="34" borderId="10" xfId="0" applyNumberFormat="1" applyFont="1" applyFill="1" applyBorder="1" applyAlignment="1">
      <alignment horizontal="left" wrapText="1"/>
    </xf>
    <xf numFmtId="190" fontId="4" fillId="34" borderId="10" xfId="0" applyNumberFormat="1" applyFont="1" applyFill="1" applyBorder="1" applyAlignment="1">
      <alignment horizontal="right" wrapText="1"/>
    </xf>
    <xf numFmtId="190" fontId="4" fillId="34" borderId="10" xfId="0" applyNumberFormat="1" applyFont="1" applyFill="1" applyBorder="1" applyAlignment="1" applyProtection="1">
      <alignment vertical="center" wrapText="1"/>
      <protection/>
    </xf>
    <xf numFmtId="190" fontId="5" fillId="34" borderId="10" xfId="0" applyNumberFormat="1" applyFont="1" applyFill="1" applyBorder="1" applyAlignment="1">
      <alignment horizontal="justify" wrapText="1"/>
    </xf>
    <xf numFmtId="190" fontId="4" fillId="34" borderId="10" xfId="0" applyNumberFormat="1" applyFont="1" applyFill="1" applyBorder="1" applyAlignment="1">
      <alignment horizontal="justify" wrapText="1"/>
    </xf>
    <xf numFmtId="190" fontId="4" fillId="34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90" fontId="5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 applyProtection="1">
      <alignment vertical="center" wrapText="1"/>
      <protection/>
    </xf>
    <xf numFmtId="188" fontId="5" fillId="34" borderId="10" xfId="0" applyNumberFormat="1" applyFont="1" applyFill="1" applyBorder="1" applyAlignment="1">
      <alignment vertical="center" wrapText="1"/>
    </xf>
    <xf numFmtId="188" fontId="5" fillId="34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90" fontId="4" fillId="19" borderId="10" xfId="0" applyNumberFormat="1" applyFont="1" applyFill="1" applyBorder="1" applyAlignment="1">
      <alignment horizontal="justify" wrapText="1"/>
    </xf>
    <xf numFmtId="0" fontId="3" fillId="19" borderId="0" xfId="0" applyFont="1" applyFill="1" applyAlignment="1">
      <alignment vertical="center" wrapText="1"/>
    </xf>
    <xf numFmtId="188" fontId="4" fillId="34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 applyProtection="1">
      <alignment vertical="center" wrapText="1"/>
      <protection/>
    </xf>
    <xf numFmtId="188" fontId="4" fillId="0" borderId="10" xfId="0" applyNumberFormat="1" applyFont="1" applyFill="1" applyBorder="1" applyAlignment="1">
      <alignment horizontal="right" wrapText="1"/>
    </xf>
    <xf numFmtId="188" fontId="5" fillId="0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188" fontId="5" fillId="0" borderId="13" xfId="0" applyNumberFormat="1" applyFont="1" applyFill="1" applyBorder="1" applyAlignment="1" applyProtection="1">
      <alignment vertical="center" wrapText="1"/>
      <protection/>
    </xf>
    <xf numFmtId="188" fontId="5" fillId="0" borderId="13" xfId="0" applyNumberFormat="1" applyFont="1" applyFill="1" applyBorder="1" applyAlignment="1">
      <alignment horizontal="right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4" fillId="0" borderId="14" xfId="0" applyNumberFormat="1" applyFont="1" applyFill="1" applyBorder="1" applyAlignment="1" applyProtection="1">
      <alignment vertical="center" wrapText="1"/>
      <protection/>
    </xf>
    <xf numFmtId="188" fontId="5" fillId="0" borderId="14" xfId="0" applyNumberFormat="1" applyFont="1" applyFill="1" applyBorder="1" applyAlignment="1" applyProtection="1">
      <alignment vertical="center" wrapText="1"/>
      <protection/>
    </xf>
    <xf numFmtId="188" fontId="5" fillId="33" borderId="10" xfId="0" applyNumberFormat="1" applyFont="1" applyFill="1" applyBorder="1" applyAlignment="1" applyProtection="1">
      <alignment horizontal="right" wrapText="1"/>
      <protection/>
    </xf>
    <xf numFmtId="188" fontId="4" fillId="19" borderId="10" xfId="0" applyNumberFormat="1" applyFont="1" applyFill="1" applyBorder="1" applyAlignment="1">
      <alignment horizontal="right" wrapText="1"/>
    </xf>
    <xf numFmtId="188" fontId="5" fillId="7" borderId="10" xfId="0" applyNumberFormat="1" applyFont="1" applyFill="1" applyBorder="1" applyAlignment="1">
      <alignment horizontal="right" wrapText="1"/>
    </xf>
    <xf numFmtId="188" fontId="5" fillId="7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right" vertical="top" wrapText="1"/>
    </xf>
    <xf numFmtId="188" fontId="5" fillId="12" borderId="10" xfId="0" applyNumberFormat="1" applyFont="1" applyFill="1" applyBorder="1" applyAlignment="1" applyProtection="1">
      <alignment vertical="center" wrapText="1"/>
      <protection/>
    </xf>
    <xf numFmtId="188" fontId="5" fillId="12" borderId="10" xfId="0" applyNumberFormat="1" applyFont="1" applyFill="1" applyBorder="1" applyAlignment="1">
      <alignment horizontal="right" vertical="center" wrapText="1"/>
    </xf>
    <xf numFmtId="188" fontId="5" fillId="12" borderId="14" xfId="0" applyNumberFormat="1" applyFont="1" applyFill="1" applyBorder="1" applyAlignment="1" applyProtection="1">
      <alignment vertical="center" wrapText="1"/>
      <protection/>
    </xf>
    <xf numFmtId="190" fontId="4" fillId="12" borderId="10" xfId="0" applyNumberFormat="1" applyFont="1" applyFill="1" applyBorder="1" applyAlignment="1">
      <alignment horizontal="right" vertical="top" wrapText="1"/>
    </xf>
    <xf numFmtId="188" fontId="4" fillId="12" borderId="10" xfId="0" applyNumberFormat="1" applyFont="1" applyFill="1" applyBorder="1" applyAlignment="1">
      <alignment horizontal="right" vertical="center" wrapText="1"/>
    </xf>
    <xf numFmtId="190" fontId="5" fillId="0" borderId="1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vertical="center" wrapText="1"/>
    </xf>
    <xf numFmtId="190" fontId="4" fillId="13" borderId="0" xfId="0" applyNumberFormat="1" applyFont="1" applyFill="1" applyBorder="1" applyAlignment="1" applyProtection="1">
      <alignment vertical="top" wrapText="1"/>
      <protection/>
    </xf>
    <xf numFmtId="190" fontId="4" fillId="13" borderId="15" xfId="0" applyNumberFormat="1" applyFont="1" applyFill="1" applyBorder="1" applyAlignment="1" applyProtection="1">
      <alignment vertical="top" wrapText="1"/>
      <protection/>
    </xf>
    <xf numFmtId="174" fontId="5" fillId="33" borderId="10" xfId="0" applyNumberFormat="1" applyFont="1" applyFill="1" applyBorder="1" applyAlignment="1" applyProtection="1">
      <alignment vertical="center" wrapText="1"/>
      <protection/>
    </xf>
    <xf numFmtId="174" fontId="4" fillId="33" borderId="10" xfId="60" applyNumberFormat="1" applyFont="1" applyFill="1" applyBorder="1" applyAlignment="1" applyProtection="1">
      <alignment horizontal="center" vertical="center" wrapText="1"/>
      <protection/>
    </xf>
    <xf numFmtId="188" fontId="5" fillId="12" borderId="10" xfId="0" applyNumberFormat="1" applyFont="1" applyFill="1" applyBorder="1" applyAlignment="1">
      <alignment horizontal="right" wrapText="1"/>
    </xf>
    <xf numFmtId="174" fontId="4" fillId="12" borderId="10" xfId="6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>
      <alignment horizontal="justify" vertical="top" wrapText="1"/>
    </xf>
    <xf numFmtId="190" fontId="5" fillId="33" borderId="10" xfId="0" applyNumberFormat="1" applyFont="1" applyFill="1" applyBorder="1" applyAlignment="1">
      <alignment horizontal="left" wrapText="1"/>
    </xf>
    <xf numFmtId="190" fontId="5" fillId="16" borderId="10" xfId="0" applyNumberFormat="1" applyFont="1" applyFill="1" applyBorder="1" applyAlignment="1">
      <alignment horizontal="justify" wrapText="1"/>
    </xf>
    <xf numFmtId="190" fontId="5" fillId="10" borderId="10" xfId="0" applyNumberFormat="1" applyFont="1" applyFill="1" applyBorder="1" applyAlignment="1">
      <alignment horizontal="justify" wrapText="1"/>
    </xf>
    <xf numFmtId="190" fontId="5" fillId="4" borderId="10" xfId="0" applyNumberFormat="1" applyFont="1" applyFill="1" applyBorder="1" applyAlignment="1">
      <alignment horizontal="justify" wrapText="1"/>
    </xf>
    <xf numFmtId="190" fontId="5" fillId="12" borderId="10" xfId="0" applyNumberFormat="1" applyFont="1" applyFill="1" applyBorder="1" applyAlignment="1">
      <alignment horizontal="justify" wrapText="1"/>
    </xf>
    <xf numFmtId="174" fontId="5" fillId="33" borderId="10" xfId="60" applyNumberFormat="1" applyFont="1" applyFill="1" applyBorder="1" applyAlignment="1" applyProtection="1">
      <alignment horizontal="center" vertical="center" wrapText="1"/>
      <protection/>
    </xf>
    <xf numFmtId="174" fontId="5" fillId="12" borderId="10" xfId="60" applyNumberFormat="1" applyFont="1" applyFill="1" applyBorder="1" applyAlignment="1" applyProtection="1">
      <alignment horizontal="center" vertical="center" wrapText="1"/>
      <protection/>
    </xf>
    <xf numFmtId="175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190" fontId="4" fillId="10" borderId="10" xfId="0" applyNumberFormat="1" applyFont="1" applyFill="1" applyBorder="1" applyAlignment="1">
      <alignment horizontal="justify" wrapText="1"/>
    </xf>
    <xf numFmtId="188" fontId="5" fillId="10" borderId="10" xfId="0" applyNumberFormat="1" applyFont="1" applyFill="1" applyBorder="1" applyAlignment="1" applyProtection="1">
      <alignment vertical="center" wrapText="1"/>
      <protection/>
    </xf>
    <xf numFmtId="175" fontId="8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4" fillId="13" borderId="0" xfId="0" applyFont="1" applyFill="1" applyBorder="1" applyAlignment="1" applyProtection="1">
      <alignment horizontal="center" vertical="top" wrapText="1"/>
      <protection/>
    </xf>
    <xf numFmtId="2" fontId="4" fillId="34" borderId="0" xfId="0" applyNumberFormat="1" applyFont="1" applyFill="1" applyBorder="1" applyAlignment="1" applyProtection="1">
      <alignment vertical="center" wrapText="1"/>
      <protection/>
    </xf>
    <xf numFmtId="188" fontId="4" fillId="34" borderId="0" xfId="0" applyNumberFormat="1" applyFont="1" applyFill="1" applyBorder="1" applyAlignment="1" applyProtection="1">
      <alignment vertical="center" wrapText="1"/>
      <protection/>
    </xf>
    <xf numFmtId="188" fontId="5" fillId="34" borderId="0" xfId="0" applyNumberFormat="1" applyFont="1" applyFill="1" applyBorder="1" applyAlignment="1">
      <alignment horizontal="right" wrapText="1"/>
    </xf>
    <xf numFmtId="188" fontId="4" fillId="33" borderId="0" xfId="0" applyNumberFormat="1" applyFont="1" applyFill="1" applyBorder="1" applyAlignment="1" applyProtection="1">
      <alignment vertical="center" wrapText="1"/>
      <protection/>
    </xf>
    <xf numFmtId="188" fontId="4" fillId="0" borderId="0" xfId="0" applyNumberFormat="1" applyFont="1" applyFill="1" applyBorder="1" applyAlignment="1" applyProtection="1">
      <alignment vertical="center" wrapText="1"/>
      <protection/>
    </xf>
    <xf numFmtId="188" fontId="5" fillId="33" borderId="0" xfId="0" applyNumberFormat="1" applyFont="1" applyFill="1" applyBorder="1" applyAlignment="1" applyProtection="1">
      <alignment vertical="center" wrapText="1"/>
      <protection/>
    </xf>
    <xf numFmtId="174" fontId="4" fillId="33" borderId="0" xfId="60" applyNumberFormat="1" applyFont="1" applyFill="1" applyBorder="1" applyAlignment="1" applyProtection="1">
      <alignment horizontal="center" vertical="center" wrapText="1"/>
      <protection/>
    </xf>
    <xf numFmtId="174" fontId="5" fillId="33" borderId="0" xfId="60" applyNumberFormat="1" applyFont="1" applyFill="1" applyBorder="1" applyAlignment="1" applyProtection="1">
      <alignment horizontal="center" vertical="center" wrapText="1"/>
      <protection/>
    </xf>
    <xf numFmtId="174" fontId="4" fillId="12" borderId="0" xfId="6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 vertical="center" wrapText="1"/>
      <protection/>
    </xf>
    <xf numFmtId="188" fontId="4" fillId="0" borderId="0" xfId="0" applyNumberFormat="1" applyFont="1" applyFill="1" applyBorder="1" applyAlignment="1">
      <alignment horizontal="right" wrapText="1"/>
    </xf>
    <xf numFmtId="188" fontId="5" fillId="12" borderId="0" xfId="0" applyNumberFormat="1" applyFont="1" applyFill="1" applyBorder="1" applyAlignment="1" applyProtection="1">
      <alignment vertical="center" wrapText="1"/>
      <protection/>
    </xf>
    <xf numFmtId="188" fontId="5" fillId="34" borderId="0" xfId="0" applyNumberFormat="1" applyFont="1" applyFill="1" applyBorder="1" applyAlignment="1" applyProtection="1">
      <alignment vertical="center" wrapText="1"/>
      <protection/>
    </xf>
    <xf numFmtId="188" fontId="4" fillId="34" borderId="0" xfId="0" applyNumberFormat="1" applyFont="1" applyFill="1" applyBorder="1" applyAlignment="1">
      <alignment horizontal="right" wrapText="1"/>
    </xf>
    <xf numFmtId="188" fontId="5" fillId="34" borderId="0" xfId="0" applyNumberFormat="1" applyFont="1" applyFill="1" applyBorder="1" applyAlignment="1">
      <alignment horizontal="right" vertical="center" wrapText="1"/>
    </xf>
    <xf numFmtId="188" fontId="4" fillId="33" borderId="0" xfId="0" applyNumberFormat="1" applyFont="1" applyFill="1" applyBorder="1" applyAlignment="1">
      <alignment horizontal="right" wrapText="1"/>
    </xf>
    <xf numFmtId="188" fontId="5" fillId="33" borderId="0" xfId="0" applyNumberFormat="1" applyFont="1" applyFill="1" applyBorder="1" applyAlignment="1">
      <alignment horizontal="right" wrapText="1"/>
    </xf>
    <xf numFmtId="190" fontId="4" fillId="13" borderId="0" xfId="0" applyNumberFormat="1" applyFont="1" applyFill="1" applyBorder="1" applyAlignment="1" applyProtection="1">
      <alignment horizontal="left" vertical="top" wrapText="1"/>
      <protection/>
    </xf>
    <xf numFmtId="190" fontId="5" fillId="34" borderId="0" xfId="0" applyNumberFormat="1" applyFont="1" applyFill="1" applyBorder="1" applyAlignment="1" applyProtection="1">
      <alignment vertical="center" wrapText="1"/>
      <protection/>
    </xf>
    <xf numFmtId="188" fontId="4" fillId="0" borderId="0" xfId="0" applyNumberFormat="1" applyFont="1" applyFill="1" applyBorder="1" applyAlignment="1">
      <alignment horizontal="right" vertical="center" wrapText="1"/>
    </xf>
    <xf numFmtId="188" fontId="5" fillId="0" borderId="0" xfId="0" applyNumberFormat="1" applyFont="1" applyFill="1" applyBorder="1" applyAlignment="1">
      <alignment horizontal="right" wrapText="1"/>
    </xf>
    <xf numFmtId="190" fontId="4" fillId="34" borderId="0" xfId="0" applyNumberFormat="1" applyFont="1" applyFill="1" applyBorder="1" applyAlignment="1" applyProtection="1">
      <alignment vertical="center" wrapText="1"/>
      <protection/>
    </xf>
    <xf numFmtId="0" fontId="4" fillId="13" borderId="0" xfId="0" applyFont="1" applyFill="1" applyBorder="1" applyAlignment="1">
      <alignment horizontal="left" vertical="top" wrapText="1"/>
    </xf>
    <xf numFmtId="188" fontId="5" fillId="10" borderId="0" xfId="0" applyNumberFormat="1" applyFont="1" applyFill="1" applyBorder="1" applyAlignment="1" applyProtection="1">
      <alignment vertical="center" wrapText="1"/>
      <protection/>
    </xf>
    <xf numFmtId="188" fontId="4" fillId="19" borderId="0" xfId="0" applyNumberFormat="1" applyFont="1" applyFill="1" applyBorder="1" applyAlignment="1">
      <alignment horizontal="right" wrapText="1"/>
    </xf>
    <xf numFmtId="188" fontId="5" fillId="7" borderId="0" xfId="0" applyNumberFormat="1" applyFont="1" applyFill="1" applyBorder="1" applyAlignment="1">
      <alignment horizontal="right" wrapText="1"/>
    </xf>
    <xf numFmtId="188" fontId="4" fillId="12" borderId="0" xfId="0" applyNumberFormat="1" applyFont="1" applyFill="1" applyBorder="1" applyAlignment="1">
      <alignment horizontal="right" vertical="center" wrapText="1"/>
    </xf>
    <xf numFmtId="188" fontId="5" fillId="7" borderId="0" xfId="0" applyNumberFormat="1" applyFont="1" applyFill="1" applyBorder="1" applyAlignment="1">
      <alignment horizontal="right" vertical="center" wrapText="1"/>
    </xf>
    <xf numFmtId="188" fontId="5" fillId="10" borderId="1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left" vertical="top" wrapText="1"/>
    </xf>
    <xf numFmtId="190" fontId="4" fillId="13" borderId="15" xfId="0" applyNumberFormat="1" applyFont="1" applyFill="1" applyBorder="1" applyAlignment="1" applyProtection="1">
      <alignment horizontal="left" vertical="top" wrapText="1"/>
      <protection/>
    </xf>
    <xf numFmtId="190" fontId="4" fillId="13" borderId="11" xfId="0" applyNumberFormat="1" applyFont="1" applyFill="1" applyBorder="1" applyAlignment="1" applyProtection="1">
      <alignment horizontal="left" vertical="top" wrapText="1"/>
      <protection/>
    </xf>
    <xf numFmtId="190" fontId="4" fillId="13" borderId="16" xfId="0" applyNumberFormat="1" applyFont="1" applyFill="1" applyBorder="1" applyAlignment="1" applyProtection="1">
      <alignment horizontal="left" vertical="top" wrapText="1"/>
      <protection/>
    </xf>
    <xf numFmtId="190" fontId="4" fillId="13" borderId="14" xfId="0" applyNumberFormat="1" applyFont="1" applyFill="1" applyBorder="1" applyAlignment="1" applyProtection="1">
      <alignment horizontal="left" vertical="top" wrapText="1"/>
      <protection/>
    </xf>
    <xf numFmtId="190" fontId="4" fillId="13" borderId="12" xfId="0" applyNumberFormat="1" applyFont="1" applyFill="1" applyBorder="1" applyAlignment="1" applyProtection="1">
      <alignment horizontal="left" vertical="top" wrapText="1"/>
      <protection/>
    </xf>
    <xf numFmtId="190" fontId="4" fillId="13" borderId="17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 applyProtection="1">
      <alignment horizontal="center" vertical="top" wrapText="1"/>
      <protection/>
    </xf>
    <xf numFmtId="0" fontId="4" fillId="13" borderId="12" xfId="0" applyFont="1" applyFill="1" applyBorder="1" applyAlignment="1" applyProtection="1">
      <alignment horizontal="center" vertical="top" wrapText="1"/>
      <protection/>
    </xf>
    <xf numFmtId="0" fontId="4" fillId="13" borderId="17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2"/>
  <sheetViews>
    <sheetView showGridLines="0" tabSelected="1" view="pageBreakPreview" zoomScale="70" zoomScaleNormal="70" zoomScaleSheetLayoutView="70" zoomScalePageLayoutView="0" workbookViewId="0" topLeftCell="A4">
      <pane xSplit="2" ySplit="4" topLeftCell="C101" activePane="bottomRight" state="frozen"/>
      <selection pane="topLeft" activeCell="A4" sqref="A4"/>
      <selection pane="topRight" activeCell="C4" sqref="C4"/>
      <selection pane="bottomLeft" activeCell="A8" sqref="A8"/>
      <selection pane="bottomRight" activeCell="D295" sqref="D295"/>
    </sheetView>
  </sheetViews>
  <sheetFormatPr defaultColWidth="9.140625" defaultRowHeight="12.75"/>
  <cols>
    <col min="1" max="1" width="48.140625" style="2" customWidth="1"/>
    <col min="2" max="2" width="18.140625" style="2" customWidth="1"/>
    <col min="3" max="4" width="17.57421875" style="1" customWidth="1"/>
    <col min="5" max="6" width="18.57421875" style="1" customWidth="1"/>
    <col min="7" max="8" width="17.00390625" style="1" customWidth="1"/>
    <col min="9" max="14" width="15.7109375" style="1" customWidth="1"/>
    <col min="15" max="27" width="15.7109375" style="3" customWidth="1"/>
    <col min="28" max="28" width="18.421875" style="1" customWidth="1"/>
    <col min="29" max="16384" width="9.140625" style="1" customWidth="1"/>
  </cols>
  <sheetData>
    <row r="1" spans="21:27" ht="15" customHeight="1">
      <c r="U1" s="143" t="s">
        <v>24</v>
      </c>
      <c r="V1" s="143"/>
      <c r="W1" s="143"/>
      <c r="X1" s="143"/>
      <c r="Y1" s="143"/>
      <c r="Z1" s="143"/>
      <c r="AA1" s="105"/>
    </row>
    <row r="2" spans="21:27" ht="15" customHeight="1">
      <c r="U2" s="143" t="s">
        <v>25</v>
      </c>
      <c r="V2" s="143"/>
      <c r="W2" s="143"/>
      <c r="X2" s="143"/>
      <c r="Y2" s="143"/>
      <c r="Z2" s="143"/>
      <c r="AA2" s="105"/>
    </row>
    <row r="3" spans="21:27" ht="15" customHeight="1">
      <c r="U3" s="143" t="s">
        <v>47</v>
      </c>
      <c r="V3" s="143"/>
      <c r="W3" s="143"/>
      <c r="X3" s="143"/>
      <c r="Y3" s="143"/>
      <c r="Z3" s="143"/>
      <c r="AA3" s="105"/>
    </row>
    <row r="4" spans="1:27" ht="28.5" customHeight="1">
      <c r="A4" s="150" t="s">
        <v>18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06"/>
    </row>
    <row r="5" spans="1:27" ht="27" customHeight="1">
      <c r="A5" s="151" t="s">
        <v>26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3"/>
    </row>
    <row r="6" spans="1:27" ht="20.25" customHeight="1">
      <c r="A6" s="12"/>
      <c r="B6" s="13"/>
      <c r="C6" s="12"/>
      <c r="D6" s="12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2"/>
      <c r="Q6" s="12"/>
      <c r="R6" s="12"/>
      <c r="S6" s="12"/>
      <c r="T6" s="12"/>
      <c r="U6" s="12"/>
      <c r="V6" s="12"/>
      <c r="W6" s="158" t="s">
        <v>19</v>
      </c>
      <c r="X6" s="158"/>
      <c r="Y6" s="158"/>
      <c r="Z6" s="158"/>
      <c r="AA6" s="109"/>
    </row>
    <row r="7" spans="1:27" s="5" customFormat="1" ht="18.75" customHeight="1">
      <c r="A7" s="156" t="s">
        <v>17</v>
      </c>
      <c r="B7" s="157" t="s">
        <v>74</v>
      </c>
      <c r="C7" s="4" t="s">
        <v>0</v>
      </c>
      <c r="D7" s="4"/>
      <c r="E7" s="4" t="s">
        <v>1</v>
      </c>
      <c r="F7" s="4"/>
      <c r="G7" s="4" t="s">
        <v>2</v>
      </c>
      <c r="H7" s="4"/>
      <c r="I7" s="4" t="s">
        <v>3</v>
      </c>
      <c r="J7" s="4"/>
      <c r="K7" s="4" t="s">
        <v>4</v>
      </c>
      <c r="L7" s="4"/>
      <c r="M7" s="4" t="s">
        <v>5</v>
      </c>
      <c r="N7" s="4"/>
      <c r="O7" s="4" t="s">
        <v>6</v>
      </c>
      <c r="P7" s="4"/>
      <c r="Q7" s="4" t="s">
        <v>7</v>
      </c>
      <c r="R7" s="4"/>
      <c r="S7" s="4" t="s">
        <v>8</v>
      </c>
      <c r="T7" s="4"/>
      <c r="U7" s="4" t="s">
        <v>9</v>
      </c>
      <c r="V7" s="4"/>
      <c r="W7" s="4" t="s">
        <v>10</v>
      </c>
      <c r="X7" s="4"/>
      <c r="Y7" s="4" t="s">
        <v>11</v>
      </c>
      <c r="Z7" s="4" t="s">
        <v>11</v>
      </c>
      <c r="AA7" s="110"/>
    </row>
    <row r="8" spans="1:27" s="7" customFormat="1" ht="63.75" customHeight="1">
      <c r="A8" s="156"/>
      <c r="B8" s="157"/>
      <c r="C8" s="6" t="s">
        <v>12</v>
      </c>
      <c r="D8" s="6" t="s">
        <v>79</v>
      </c>
      <c r="E8" s="6" t="s">
        <v>12</v>
      </c>
      <c r="F8" s="6" t="s">
        <v>79</v>
      </c>
      <c r="G8" s="6" t="s">
        <v>12</v>
      </c>
      <c r="H8" s="6" t="s">
        <v>79</v>
      </c>
      <c r="I8" s="6" t="s">
        <v>12</v>
      </c>
      <c r="J8" s="6" t="s">
        <v>79</v>
      </c>
      <c r="K8" s="6" t="s">
        <v>12</v>
      </c>
      <c r="L8" s="6" t="s">
        <v>79</v>
      </c>
      <c r="M8" s="6" t="s">
        <v>12</v>
      </c>
      <c r="N8" s="6" t="s">
        <v>79</v>
      </c>
      <c r="O8" s="6" t="s">
        <v>12</v>
      </c>
      <c r="P8" s="6" t="s">
        <v>79</v>
      </c>
      <c r="Q8" s="6" t="s">
        <v>12</v>
      </c>
      <c r="R8" s="6" t="s">
        <v>79</v>
      </c>
      <c r="S8" s="6" t="s">
        <v>12</v>
      </c>
      <c r="T8" s="6" t="s">
        <v>79</v>
      </c>
      <c r="U8" s="6" t="s">
        <v>12</v>
      </c>
      <c r="V8" s="6" t="s">
        <v>79</v>
      </c>
      <c r="W8" s="6" t="s">
        <v>12</v>
      </c>
      <c r="X8" s="6" t="s">
        <v>79</v>
      </c>
      <c r="Y8" s="6" t="s">
        <v>12</v>
      </c>
      <c r="Z8" s="6" t="s">
        <v>79</v>
      </c>
      <c r="AA8" s="111"/>
    </row>
    <row r="9" spans="1:27" s="9" customFormat="1" ht="24.75" customHeight="1">
      <c r="A9" s="8">
        <v>1</v>
      </c>
      <c r="B9" s="8">
        <v>2</v>
      </c>
      <c r="C9" s="8">
        <v>3</v>
      </c>
      <c r="D9" s="8"/>
      <c r="E9" s="8">
        <v>4</v>
      </c>
      <c r="F9" s="8"/>
      <c r="G9" s="8">
        <v>5</v>
      </c>
      <c r="H9" s="8"/>
      <c r="I9" s="8">
        <v>6</v>
      </c>
      <c r="J9" s="8"/>
      <c r="K9" s="8">
        <v>7</v>
      </c>
      <c r="L9" s="8"/>
      <c r="M9" s="8">
        <v>8</v>
      </c>
      <c r="N9" s="8"/>
      <c r="O9" s="8">
        <v>9</v>
      </c>
      <c r="P9" s="8"/>
      <c r="Q9" s="8">
        <v>10</v>
      </c>
      <c r="R9" s="8"/>
      <c r="S9" s="8">
        <v>11</v>
      </c>
      <c r="T9" s="8"/>
      <c r="U9" s="8">
        <v>12</v>
      </c>
      <c r="V9" s="8"/>
      <c r="W9" s="8">
        <v>13</v>
      </c>
      <c r="X9" s="8"/>
      <c r="Y9" s="8">
        <v>14</v>
      </c>
      <c r="Z9" s="8">
        <v>14</v>
      </c>
      <c r="AA9" s="112"/>
    </row>
    <row r="10" spans="1:27" s="45" customFormat="1" ht="18.75" customHeight="1">
      <c r="A10" s="152" t="s">
        <v>27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4"/>
      <c r="AA10" s="113"/>
    </row>
    <row r="11" spans="1:27" s="45" customFormat="1" ht="18.75" customHeight="1">
      <c r="A11" s="152" t="s">
        <v>50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4"/>
      <c r="AA11" s="113"/>
    </row>
    <row r="12" spans="1:27" s="10" customFormat="1" ht="18.75" customHeight="1">
      <c r="A12" s="46" t="s">
        <v>58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114"/>
    </row>
    <row r="13" spans="1:28" s="18" customFormat="1" ht="18.75">
      <c r="A13" s="42" t="s">
        <v>16</v>
      </c>
      <c r="B13" s="65">
        <f>B14+B15+B16+B17</f>
        <v>69825.99999999997</v>
      </c>
      <c r="C13" s="61">
        <f>C14+C15+C16</f>
        <v>2224.7</v>
      </c>
      <c r="D13" s="61">
        <f>D14+D15+D16</f>
        <v>1357.8</v>
      </c>
      <c r="E13" s="61">
        <f aca="true" t="shared" si="0" ref="E13:W13">E14+E15+E16</f>
        <v>6477.499999999999</v>
      </c>
      <c r="F13" s="61">
        <f>F14+F15+F16</f>
        <v>0</v>
      </c>
      <c r="G13" s="61">
        <f t="shared" si="0"/>
        <v>6141.2</v>
      </c>
      <c r="H13" s="61">
        <f>H14+H15+H16</f>
        <v>0</v>
      </c>
      <c r="I13" s="61">
        <f>I14+I15+I16</f>
        <v>6088.35</v>
      </c>
      <c r="J13" s="61">
        <f>J14+J15+J16</f>
        <v>0</v>
      </c>
      <c r="K13" s="61">
        <f t="shared" si="0"/>
        <v>7772.95</v>
      </c>
      <c r="L13" s="61">
        <f>L14+L15+L16</f>
        <v>0</v>
      </c>
      <c r="M13" s="61">
        <f t="shared" si="0"/>
        <v>6871.35</v>
      </c>
      <c r="N13" s="61">
        <f>N14+N15+N16</f>
        <v>0</v>
      </c>
      <c r="O13" s="61">
        <f t="shared" si="0"/>
        <v>6886.950000000001</v>
      </c>
      <c r="P13" s="61">
        <f>P14+P15+P16</f>
        <v>0</v>
      </c>
      <c r="Q13" s="61">
        <f t="shared" si="0"/>
        <v>4985.85</v>
      </c>
      <c r="R13" s="61">
        <f>R14+R15+R16</f>
        <v>0</v>
      </c>
      <c r="S13" s="61">
        <f t="shared" si="0"/>
        <v>5439.85</v>
      </c>
      <c r="T13" s="61">
        <f>T14+T15+T16</f>
        <v>0</v>
      </c>
      <c r="U13" s="61">
        <f t="shared" si="0"/>
        <v>4379.950000000001</v>
      </c>
      <c r="V13" s="61">
        <f>V14+V15+V16</f>
        <v>0</v>
      </c>
      <c r="W13" s="61">
        <f t="shared" si="0"/>
        <v>4301.79</v>
      </c>
      <c r="X13" s="61">
        <f>X14+X15+X16</f>
        <v>0</v>
      </c>
      <c r="Y13" s="61">
        <f>Y14+Y15+Y16</f>
        <v>8255.56</v>
      </c>
      <c r="Z13" s="61">
        <f>Z14+Z15+Z16</f>
        <v>0</v>
      </c>
      <c r="AA13" s="115"/>
      <c r="AB13" s="90">
        <f>C13+E13+G13+I13+K13+M13+O13+Q13+S13+U13+W13+Z13</f>
        <v>61570.439999999995</v>
      </c>
    </row>
    <row r="14" spans="1:28" s="18" customFormat="1" ht="18.75">
      <c r="A14" s="41" t="s">
        <v>15</v>
      </c>
      <c r="B14" s="66">
        <f>B20+B27+B33+B39</f>
        <v>105.2</v>
      </c>
      <c r="C14" s="66">
        <f aca="true" t="shared" si="1" ref="C14:Z14">C20+C27+C33+C39</f>
        <v>0</v>
      </c>
      <c r="D14" s="66">
        <f t="shared" si="1"/>
        <v>0</v>
      </c>
      <c r="E14" s="66">
        <f t="shared" si="1"/>
        <v>0</v>
      </c>
      <c r="F14" s="66">
        <f t="shared" si="1"/>
        <v>0</v>
      </c>
      <c r="G14" s="66">
        <f t="shared" si="1"/>
        <v>0</v>
      </c>
      <c r="H14" s="66">
        <f t="shared" si="1"/>
        <v>0</v>
      </c>
      <c r="I14" s="66">
        <f t="shared" si="1"/>
        <v>0</v>
      </c>
      <c r="J14" s="66">
        <f t="shared" si="1"/>
        <v>0</v>
      </c>
      <c r="K14" s="66">
        <f t="shared" si="1"/>
        <v>105.2</v>
      </c>
      <c r="L14" s="66">
        <f t="shared" si="1"/>
        <v>0</v>
      </c>
      <c r="M14" s="66">
        <f t="shared" si="1"/>
        <v>0</v>
      </c>
      <c r="N14" s="66">
        <f t="shared" si="1"/>
        <v>0</v>
      </c>
      <c r="O14" s="66">
        <f t="shared" si="1"/>
        <v>0</v>
      </c>
      <c r="P14" s="66">
        <f t="shared" si="1"/>
        <v>0</v>
      </c>
      <c r="Q14" s="66">
        <f t="shared" si="1"/>
        <v>0</v>
      </c>
      <c r="R14" s="66">
        <f t="shared" si="1"/>
        <v>0</v>
      </c>
      <c r="S14" s="66">
        <f t="shared" si="1"/>
        <v>0</v>
      </c>
      <c r="T14" s="66">
        <f t="shared" si="1"/>
        <v>0</v>
      </c>
      <c r="U14" s="66">
        <f t="shared" si="1"/>
        <v>0</v>
      </c>
      <c r="V14" s="66">
        <f t="shared" si="1"/>
        <v>0</v>
      </c>
      <c r="W14" s="66">
        <f t="shared" si="1"/>
        <v>0</v>
      </c>
      <c r="X14" s="66">
        <f t="shared" si="1"/>
        <v>0</v>
      </c>
      <c r="Y14" s="66">
        <f t="shared" si="1"/>
        <v>0</v>
      </c>
      <c r="Z14" s="66">
        <f t="shared" si="1"/>
        <v>0</v>
      </c>
      <c r="AA14" s="116"/>
      <c r="AB14" s="90">
        <f aca="true" t="shared" si="2" ref="AB14:AB77">C14+E14+G14+I14+K14+M14+O14+Q14+S14+U14+W14+Z14</f>
        <v>105.2</v>
      </c>
    </row>
    <row r="15" spans="1:28" s="18" customFormat="1" ht="18.75">
      <c r="A15" s="41" t="s">
        <v>13</v>
      </c>
      <c r="B15" s="66">
        <f>B21+B28+B34+B40+B47</f>
        <v>519.7</v>
      </c>
      <c r="C15" s="66">
        <f>C21+C28+C34+C40+C47</f>
        <v>0</v>
      </c>
      <c r="D15" s="66">
        <f aca="true" t="shared" si="3" ref="D15:Z15">D21+D28+D34+D40+D47</f>
        <v>0</v>
      </c>
      <c r="E15" s="66">
        <f t="shared" si="3"/>
        <v>0</v>
      </c>
      <c r="F15" s="66">
        <f t="shared" si="3"/>
        <v>0</v>
      </c>
      <c r="G15" s="66">
        <f t="shared" si="3"/>
        <v>10.8</v>
      </c>
      <c r="H15" s="66">
        <f t="shared" si="3"/>
        <v>0</v>
      </c>
      <c r="I15" s="66">
        <f t="shared" si="3"/>
        <v>19.9</v>
      </c>
      <c r="J15" s="66">
        <f t="shared" si="3"/>
        <v>0</v>
      </c>
      <c r="K15" s="66">
        <f t="shared" si="3"/>
        <v>247.17</v>
      </c>
      <c r="L15" s="66">
        <f t="shared" si="3"/>
        <v>0</v>
      </c>
      <c r="M15" s="66">
        <f t="shared" si="3"/>
        <v>22.8</v>
      </c>
      <c r="N15" s="66">
        <f t="shared" si="3"/>
        <v>0</v>
      </c>
      <c r="O15" s="66">
        <f t="shared" si="3"/>
        <v>22.8</v>
      </c>
      <c r="P15" s="66">
        <f t="shared" si="3"/>
        <v>0</v>
      </c>
      <c r="Q15" s="66">
        <f t="shared" si="3"/>
        <v>22.8</v>
      </c>
      <c r="R15" s="66">
        <f t="shared" si="3"/>
        <v>0</v>
      </c>
      <c r="S15" s="66">
        <f t="shared" si="3"/>
        <v>94.2</v>
      </c>
      <c r="T15" s="66">
        <f t="shared" si="3"/>
        <v>0</v>
      </c>
      <c r="U15" s="66">
        <f t="shared" si="3"/>
        <v>22.8</v>
      </c>
      <c r="V15" s="66">
        <f t="shared" si="3"/>
        <v>0</v>
      </c>
      <c r="W15" s="66">
        <f t="shared" si="3"/>
        <v>22.8</v>
      </c>
      <c r="X15" s="66">
        <f t="shared" si="3"/>
        <v>0</v>
      </c>
      <c r="Y15" s="66">
        <f t="shared" si="3"/>
        <v>33.629999999999995</v>
      </c>
      <c r="Z15" s="66">
        <f t="shared" si="3"/>
        <v>0</v>
      </c>
      <c r="AA15" s="116"/>
      <c r="AB15" s="90">
        <f t="shared" si="2"/>
        <v>486.07000000000005</v>
      </c>
    </row>
    <row r="16" spans="1:28" s="18" customFormat="1" ht="18.75">
      <c r="A16" s="41" t="s">
        <v>14</v>
      </c>
      <c r="B16" s="66">
        <f>B22+B29+B35+B41+B48</f>
        <v>69201.09999999998</v>
      </c>
      <c r="C16" s="66">
        <f>C22+C29+C35+C41+C48</f>
        <v>2224.7</v>
      </c>
      <c r="D16" s="66">
        <f aca="true" t="shared" si="4" ref="D16:X16">D22+D29+D35+D41+D48</f>
        <v>1357.8</v>
      </c>
      <c r="E16" s="66">
        <f t="shared" si="4"/>
        <v>6477.499999999999</v>
      </c>
      <c r="F16" s="66">
        <f t="shared" si="4"/>
        <v>0</v>
      </c>
      <c r="G16" s="66">
        <f t="shared" si="4"/>
        <v>6130.4</v>
      </c>
      <c r="H16" s="66">
        <f t="shared" si="4"/>
        <v>0</v>
      </c>
      <c r="I16" s="66">
        <f t="shared" si="4"/>
        <v>6068.450000000001</v>
      </c>
      <c r="J16" s="66">
        <f t="shared" si="4"/>
        <v>0</v>
      </c>
      <c r="K16" s="66">
        <f t="shared" si="4"/>
        <v>7420.58</v>
      </c>
      <c r="L16" s="66">
        <f t="shared" si="4"/>
        <v>0</v>
      </c>
      <c r="M16" s="66">
        <f t="shared" si="4"/>
        <v>6848.55</v>
      </c>
      <c r="N16" s="66">
        <f t="shared" si="4"/>
        <v>0</v>
      </c>
      <c r="O16" s="66">
        <f t="shared" si="4"/>
        <v>6864.150000000001</v>
      </c>
      <c r="P16" s="66">
        <f t="shared" si="4"/>
        <v>0</v>
      </c>
      <c r="Q16" s="66">
        <f t="shared" si="4"/>
        <v>4963.05</v>
      </c>
      <c r="R16" s="66">
        <f t="shared" si="4"/>
        <v>0</v>
      </c>
      <c r="S16" s="66">
        <f t="shared" si="4"/>
        <v>5345.650000000001</v>
      </c>
      <c r="T16" s="66">
        <f t="shared" si="4"/>
        <v>0</v>
      </c>
      <c r="U16" s="66">
        <f t="shared" si="4"/>
        <v>4357.150000000001</v>
      </c>
      <c r="V16" s="66">
        <f t="shared" si="4"/>
        <v>0</v>
      </c>
      <c r="W16" s="66">
        <f t="shared" si="4"/>
        <v>4278.99</v>
      </c>
      <c r="X16" s="66">
        <f t="shared" si="4"/>
        <v>0</v>
      </c>
      <c r="Y16" s="66">
        <f>Y22+Y29+Y35+Y41+Y48</f>
        <v>8221.93</v>
      </c>
      <c r="Z16" s="66">
        <f>Z22+Z29+Z35+Z41+Z48</f>
        <v>0</v>
      </c>
      <c r="AA16" s="116"/>
      <c r="AB16" s="90">
        <f t="shared" si="2"/>
        <v>60979.170000000006</v>
      </c>
    </row>
    <row r="17" spans="1:28" s="18" customFormat="1" ht="18.75">
      <c r="A17" s="41" t="s">
        <v>75</v>
      </c>
      <c r="B17" s="66">
        <f>B24+B30+B36+B43</f>
        <v>0</v>
      </c>
      <c r="C17" s="66">
        <f aca="true" t="shared" si="5" ref="C17:Z17">C24+C30+C36+C43</f>
        <v>0</v>
      </c>
      <c r="D17" s="66"/>
      <c r="E17" s="66">
        <f t="shared" si="5"/>
        <v>0</v>
      </c>
      <c r="F17" s="66"/>
      <c r="G17" s="66">
        <f t="shared" si="5"/>
        <v>0</v>
      </c>
      <c r="H17" s="66"/>
      <c r="I17" s="66">
        <f t="shared" si="5"/>
        <v>0</v>
      </c>
      <c r="J17" s="66"/>
      <c r="K17" s="66">
        <f t="shared" si="5"/>
        <v>0</v>
      </c>
      <c r="L17" s="66"/>
      <c r="M17" s="66">
        <f t="shared" si="5"/>
        <v>0</v>
      </c>
      <c r="N17" s="66"/>
      <c r="O17" s="66">
        <f t="shared" si="5"/>
        <v>0</v>
      </c>
      <c r="P17" s="66"/>
      <c r="Q17" s="66">
        <f t="shared" si="5"/>
        <v>0</v>
      </c>
      <c r="R17" s="66"/>
      <c r="S17" s="66">
        <f t="shared" si="5"/>
        <v>0</v>
      </c>
      <c r="T17" s="66"/>
      <c r="U17" s="66">
        <f t="shared" si="5"/>
        <v>0</v>
      </c>
      <c r="V17" s="66"/>
      <c r="W17" s="66">
        <f t="shared" si="5"/>
        <v>0</v>
      </c>
      <c r="X17" s="66"/>
      <c r="Y17" s="66">
        <f>Y24+Y30+Y36+Y43</f>
        <v>0</v>
      </c>
      <c r="Z17" s="66">
        <f t="shared" si="5"/>
        <v>0</v>
      </c>
      <c r="AA17" s="116"/>
      <c r="AB17" s="90">
        <f t="shared" si="2"/>
        <v>0</v>
      </c>
    </row>
    <row r="18" spans="1:28" s="18" customFormat="1" ht="41.25" customHeight="1">
      <c r="A18" s="22" t="s">
        <v>59</v>
      </c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117"/>
      <c r="AB18" s="90">
        <f t="shared" si="2"/>
        <v>0</v>
      </c>
    </row>
    <row r="19" spans="1:28" s="10" customFormat="1" ht="18.75">
      <c r="A19" s="23" t="s">
        <v>16</v>
      </c>
      <c r="B19" s="69">
        <f>B21+B22+B20+B24</f>
        <v>982.6</v>
      </c>
      <c r="C19" s="52">
        <f>C21+C22+C20+C24</f>
        <v>0</v>
      </c>
      <c r="D19" s="52">
        <f aca="true" t="shared" si="6" ref="D19:Z19">D21+D22+D20+D24</f>
        <v>0</v>
      </c>
      <c r="E19" s="52">
        <f t="shared" si="6"/>
        <v>200</v>
      </c>
      <c r="F19" s="52">
        <f t="shared" si="6"/>
        <v>0</v>
      </c>
      <c r="G19" s="52">
        <f t="shared" si="6"/>
        <v>250</v>
      </c>
      <c r="H19" s="52">
        <f t="shared" si="6"/>
        <v>0</v>
      </c>
      <c r="I19" s="52">
        <f t="shared" si="6"/>
        <v>0</v>
      </c>
      <c r="J19" s="52">
        <f t="shared" si="6"/>
        <v>0</v>
      </c>
      <c r="K19" s="52">
        <f t="shared" si="6"/>
        <v>275.09999999999997</v>
      </c>
      <c r="L19" s="52">
        <f t="shared" si="6"/>
        <v>0</v>
      </c>
      <c r="M19" s="52">
        <f t="shared" si="6"/>
        <v>257.5</v>
      </c>
      <c r="N19" s="52">
        <f t="shared" si="6"/>
        <v>0</v>
      </c>
      <c r="O19" s="52">
        <f t="shared" si="6"/>
        <v>0</v>
      </c>
      <c r="P19" s="52">
        <f t="shared" si="6"/>
        <v>0</v>
      </c>
      <c r="Q19" s="52">
        <f t="shared" si="6"/>
        <v>0</v>
      </c>
      <c r="R19" s="52">
        <f t="shared" si="6"/>
        <v>0</v>
      </c>
      <c r="S19" s="52">
        <f t="shared" si="6"/>
        <v>0</v>
      </c>
      <c r="T19" s="52">
        <f t="shared" si="6"/>
        <v>0</v>
      </c>
      <c r="U19" s="52">
        <f t="shared" si="6"/>
        <v>0</v>
      </c>
      <c r="V19" s="52">
        <f t="shared" si="6"/>
        <v>0</v>
      </c>
      <c r="W19" s="52">
        <f t="shared" si="6"/>
        <v>0</v>
      </c>
      <c r="X19" s="52">
        <f t="shared" si="6"/>
        <v>0</v>
      </c>
      <c r="Y19" s="52">
        <f t="shared" si="6"/>
        <v>0</v>
      </c>
      <c r="Z19" s="52">
        <f t="shared" si="6"/>
        <v>0</v>
      </c>
      <c r="AA19" s="118"/>
      <c r="AB19" s="90">
        <f t="shared" si="2"/>
        <v>982.5999999999999</v>
      </c>
    </row>
    <row r="20" spans="1:28" s="10" customFormat="1" ht="18.75">
      <c r="A20" s="24" t="s">
        <v>15</v>
      </c>
      <c r="B20" s="70">
        <f>C20+E20+G20+I20+K20+M20+O20+Q20+S20+U20+W20+Y20</f>
        <v>105.2</v>
      </c>
      <c r="C20" s="55"/>
      <c r="D20" s="55"/>
      <c r="E20" s="57"/>
      <c r="F20" s="57"/>
      <c r="G20" s="57"/>
      <c r="H20" s="57"/>
      <c r="I20" s="57"/>
      <c r="J20" s="57"/>
      <c r="K20" s="57">
        <v>105.2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119"/>
      <c r="AB20" s="90">
        <f t="shared" si="2"/>
        <v>105.2</v>
      </c>
    </row>
    <row r="21" spans="1:28" s="10" customFormat="1" ht="18.75">
      <c r="A21" s="24" t="s">
        <v>13</v>
      </c>
      <c r="B21" s="70">
        <f>E21+G21+I21+K21+M21+O21+Q21+S21+U21+W21+Z21+C21</f>
        <v>128.6</v>
      </c>
      <c r="C21" s="21"/>
      <c r="D21" s="21"/>
      <c r="E21" s="93"/>
      <c r="F21" s="93"/>
      <c r="G21" s="93"/>
      <c r="H21" s="93"/>
      <c r="I21" s="94"/>
      <c r="J21" s="94"/>
      <c r="K21" s="103">
        <v>128.6</v>
      </c>
      <c r="L21" s="103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120"/>
      <c r="AB21" s="90">
        <f>E21+G21+I21+K21+M21+O21+Q21+S21+U21+CZ2134+Z21+W21</f>
        <v>128.6</v>
      </c>
    </row>
    <row r="22" spans="1:28" s="10" customFormat="1" ht="18.75">
      <c r="A22" s="24" t="s">
        <v>14</v>
      </c>
      <c r="B22" s="70">
        <f>E22+G22+I22+K22+M22+O22+Q22+S22+U22+W22+Z22+C22</f>
        <v>748.8</v>
      </c>
      <c r="C22" s="21"/>
      <c r="D22" s="21"/>
      <c r="E22" s="103">
        <v>200</v>
      </c>
      <c r="F22" s="103"/>
      <c r="G22" s="103">
        <v>250</v>
      </c>
      <c r="H22" s="103"/>
      <c r="I22" s="103"/>
      <c r="J22" s="103"/>
      <c r="K22" s="103">
        <v>41.3</v>
      </c>
      <c r="L22" s="103"/>
      <c r="M22" s="103">
        <v>257.5</v>
      </c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21"/>
      <c r="AB22" s="90">
        <f>SUM(C22:Z22)</f>
        <v>748.8</v>
      </c>
    </row>
    <row r="23" spans="1:28" s="44" customFormat="1" ht="37.5">
      <c r="A23" s="83" t="s">
        <v>42</v>
      </c>
      <c r="B23" s="95">
        <f>E23+G23+I23+K23+M23+O23+Q23+S23+U23+W23+Z23</f>
        <v>41.3</v>
      </c>
      <c r="C23" s="50"/>
      <c r="D23" s="50"/>
      <c r="E23" s="96"/>
      <c r="F23" s="96"/>
      <c r="G23" s="96"/>
      <c r="H23" s="96"/>
      <c r="I23" s="96"/>
      <c r="J23" s="96"/>
      <c r="K23" s="104">
        <v>41.3</v>
      </c>
      <c r="L23" s="104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122"/>
      <c r="AB23" s="90">
        <f>SUM(C23:Z23)</f>
        <v>41.3</v>
      </c>
    </row>
    <row r="24" spans="1:28" s="10" customFormat="1" ht="18.75">
      <c r="A24" s="24" t="s">
        <v>75</v>
      </c>
      <c r="B24" s="70">
        <f>E24+G24+I24+K24+M24+O24+Q24+S24+U24+W24+Z24+C24</f>
        <v>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123"/>
      <c r="AB24" s="90">
        <f t="shared" si="2"/>
        <v>0</v>
      </c>
    </row>
    <row r="25" spans="1:28" s="10" customFormat="1" ht="66" customHeight="1">
      <c r="A25" s="89" t="s">
        <v>60</v>
      </c>
      <c r="B25" s="69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118"/>
      <c r="AB25" s="90">
        <f t="shared" si="2"/>
        <v>0</v>
      </c>
    </row>
    <row r="26" spans="1:28" s="10" customFormat="1" ht="18.75">
      <c r="A26" s="23" t="s">
        <v>16</v>
      </c>
      <c r="B26" s="69">
        <f>B27+B28+B29+B30</f>
        <v>144.60000000000002</v>
      </c>
      <c r="C26" s="52">
        <f aca="true" t="shared" si="7" ref="C26:Z26">C27+C28+C29</f>
        <v>0</v>
      </c>
      <c r="D26" s="52">
        <f t="shared" si="7"/>
        <v>0</v>
      </c>
      <c r="E26" s="52">
        <f t="shared" si="7"/>
        <v>44.45</v>
      </c>
      <c r="F26" s="52">
        <f t="shared" si="7"/>
        <v>0</v>
      </c>
      <c r="G26" s="52">
        <f t="shared" si="7"/>
        <v>100.15</v>
      </c>
      <c r="H26" s="52">
        <f t="shared" si="7"/>
        <v>0</v>
      </c>
      <c r="I26" s="52">
        <f t="shared" si="7"/>
        <v>0</v>
      </c>
      <c r="J26" s="52">
        <f t="shared" si="7"/>
        <v>0</v>
      </c>
      <c r="K26" s="52">
        <f t="shared" si="7"/>
        <v>0</v>
      </c>
      <c r="L26" s="52">
        <f t="shared" si="7"/>
        <v>0</v>
      </c>
      <c r="M26" s="52">
        <f t="shared" si="7"/>
        <v>0</v>
      </c>
      <c r="N26" s="52">
        <f t="shared" si="7"/>
        <v>0</v>
      </c>
      <c r="O26" s="52">
        <f t="shared" si="7"/>
        <v>0</v>
      </c>
      <c r="P26" s="52">
        <f t="shared" si="7"/>
        <v>0</v>
      </c>
      <c r="Q26" s="52">
        <f t="shared" si="7"/>
        <v>0</v>
      </c>
      <c r="R26" s="52">
        <f t="shared" si="7"/>
        <v>0</v>
      </c>
      <c r="S26" s="52">
        <f t="shared" si="7"/>
        <v>0</v>
      </c>
      <c r="T26" s="52">
        <f t="shared" si="7"/>
        <v>0</v>
      </c>
      <c r="U26" s="52">
        <f t="shared" si="7"/>
        <v>0</v>
      </c>
      <c r="V26" s="52">
        <f t="shared" si="7"/>
        <v>0</v>
      </c>
      <c r="W26" s="52">
        <f t="shared" si="7"/>
        <v>0</v>
      </c>
      <c r="X26" s="52">
        <f t="shared" si="7"/>
        <v>0</v>
      </c>
      <c r="Y26" s="52">
        <f t="shared" si="7"/>
        <v>0</v>
      </c>
      <c r="Z26" s="52">
        <f t="shared" si="7"/>
        <v>0</v>
      </c>
      <c r="AA26" s="118"/>
      <c r="AB26" s="90">
        <f t="shared" si="2"/>
        <v>144.60000000000002</v>
      </c>
    </row>
    <row r="27" spans="1:28" s="10" customFormat="1" ht="18.75">
      <c r="A27" s="24" t="s">
        <v>15</v>
      </c>
      <c r="B27" s="70">
        <f>C27+E27+G27+I27+K27+M27+O27+Q27+S27+U27+W27+Z27</f>
        <v>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123"/>
      <c r="AB27" s="90">
        <f t="shared" si="2"/>
        <v>0</v>
      </c>
    </row>
    <row r="28" spans="1:28" s="10" customFormat="1" ht="18.75">
      <c r="A28" s="24" t="s">
        <v>13</v>
      </c>
      <c r="B28" s="70">
        <f>C28+E28+G28+I28+K28+M28+O28+Q28+S28+U28+W28+Z28</f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123"/>
      <c r="AB28" s="90">
        <f t="shared" si="2"/>
        <v>0</v>
      </c>
    </row>
    <row r="29" spans="1:28" s="10" customFormat="1" ht="18.75">
      <c r="A29" s="24" t="s">
        <v>14</v>
      </c>
      <c r="B29" s="70">
        <f>C29+E29+G29+I29+K29+M29+O29+Q29+S29+U29+W29+Z29</f>
        <v>144.60000000000002</v>
      </c>
      <c r="C29" s="55"/>
      <c r="D29" s="55"/>
      <c r="E29" s="55">
        <v>44.45</v>
      </c>
      <c r="F29" s="55"/>
      <c r="G29" s="55">
        <v>100.15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123"/>
      <c r="AB29" s="90">
        <f t="shared" si="2"/>
        <v>144.60000000000002</v>
      </c>
    </row>
    <row r="30" spans="1:28" s="10" customFormat="1" ht="18.75">
      <c r="A30" s="24" t="s">
        <v>75</v>
      </c>
      <c r="B30" s="70">
        <f>C30+E30+G30+I30+K30+M30+O30+Q30+S30+U30+W30+Z30</f>
        <v>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123"/>
      <c r="AB30" s="90">
        <f t="shared" si="2"/>
        <v>0</v>
      </c>
    </row>
    <row r="31" spans="1:28" s="10" customFormat="1" ht="56.25">
      <c r="A31" s="25" t="s">
        <v>61</v>
      </c>
      <c r="B31" s="69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118"/>
      <c r="AB31" s="90">
        <f t="shared" si="2"/>
        <v>0</v>
      </c>
    </row>
    <row r="32" spans="1:28" s="10" customFormat="1" ht="18.75">
      <c r="A32" s="23" t="s">
        <v>16</v>
      </c>
      <c r="B32" s="69">
        <f>B34+B35+B33+B36</f>
        <v>68238.59999999999</v>
      </c>
      <c r="C32" s="52">
        <f>C34+C35</f>
        <v>2224.7</v>
      </c>
      <c r="D32" s="52">
        <f aca="true" t="shared" si="8" ref="D32:Z32">D34+D35</f>
        <v>1357.8</v>
      </c>
      <c r="E32" s="52">
        <f t="shared" si="8"/>
        <v>6221.4</v>
      </c>
      <c r="F32" s="52">
        <f t="shared" si="8"/>
        <v>0</v>
      </c>
      <c r="G32" s="52">
        <f t="shared" si="8"/>
        <v>5770</v>
      </c>
      <c r="H32" s="52">
        <f t="shared" si="8"/>
        <v>0</v>
      </c>
      <c r="I32" s="52">
        <f t="shared" si="8"/>
        <v>6064</v>
      </c>
      <c r="J32" s="52">
        <f t="shared" si="8"/>
        <v>0</v>
      </c>
      <c r="K32" s="52">
        <f t="shared" si="8"/>
        <v>7360.8</v>
      </c>
      <c r="L32" s="52">
        <f t="shared" si="8"/>
        <v>0</v>
      </c>
      <c r="M32" s="52">
        <f t="shared" si="8"/>
        <v>6589.5</v>
      </c>
      <c r="N32" s="52">
        <f t="shared" si="8"/>
        <v>0</v>
      </c>
      <c r="O32" s="52">
        <f t="shared" si="8"/>
        <v>6862.6</v>
      </c>
      <c r="P32" s="52">
        <f t="shared" si="8"/>
        <v>0</v>
      </c>
      <c r="Q32" s="52">
        <f t="shared" si="8"/>
        <v>4961.5</v>
      </c>
      <c r="R32" s="52">
        <f t="shared" si="8"/>
        <v>0</v>
      </c>
      <c r="S32" s="52">
        <f t="shared" si="8"/>
        <v>5331.5</v>
      </c>
      <c r="T32" s="52">
        <f t="shared" si="8"/>
        <v>0</v>
      </c>
      <c r="U32" s="52">
        <f t="shared" si="8"/>
        <v>4355.6</v>
      </c>
      <c r="V32" s="52">
        <f t="shared" si="8"/>
        <v>0</v>
      </c>
      <c r="W32" s="52">
        <f t="shared" si="8"/>
        <v>4277.44</v>
      </c>
      <c r="X32" s="52">
        <f t="shared" si="8"/>
        <v>0</v>
      </c>
      <c r="Y32" s="52">
        <f t="shared" si="8"/>
        <v>8219.56</v>
      </c>
      <c r="Z32" s="52">
        <f t="shared" si="8"/>
        <v>0</v>
      </c>
      <c r="AA32" s="118"/>
      <c r="AB32" s="90">
        <f t="shared" si="2"/>
        <v>60019.03999999999</v>
      </c>
    </row>
    <row r="33" spans="1:28" s="10" customFormat="1" ht="18.75">
      <c r="A33" s="24" t="s">
        <v>15</v>
      </c>
      <c r="B33" s="70">
        <f>C33+E33+G33+I33+K33+M33+O33+Q33+S33+U33+W33+Z33</f>
        <v>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123"/>
      <c r="AB33" s="90">
        <f t="shared" si="2"/>
        <v>0</v>
      </c>
    </row>
    <row r="34" spans="1:28" s="10" customFormat="1" ht="18.75">
      <c r="A34" s="24" t="s">
        <v>13</v>
      </c>
      <c r="B34" s="70">
        <f>C34+E34+G34+I34+K34+M34+O34+Q34+S34+U34+W34+Z34</f>
        <v>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123"/>
      <c r="AB34" s="90">
        <f t="shared" si="2"/>
        <v>0</v>
      </c>
    </row>
    <row r="35" spans="1:28" s="10" customFormat="1" ht="18.75">
      <c r="A35" s="24" t="s">
        <v>14</v>
      </c>
      <c r="B35" s="70">
        <f>C35+E35+G35+I35+K35+M35+O35+Q35+S35+U35+W35+Y35</f>
        <v>68238.59999999999</v>
      </c>
      <c r="C35" s="55">
        <v>2224.7</v>
      </c>
      <c r="D35" s="55">
        <v>1357.8</v>
      </c>
      <c r="E35" s="55">
        <v>6221.4</v>
      </c>
      <c r="F35" s="55"/>
      <c r="G35" s="55">
        <v>5770</v>
      </c>
      <c r="H35" s="55"/>
      <c r="I35" s="55">
        <v>6064</v>
      </c>
      <c r="J35" s="55"/>
      <c r="K35" s="55">
        <v>7360.8</v>
      </c>
      <c r="L35" s="55"/>
      <c r="M35" s="55">
        <v>6589.5</v>
      </c>
      <c r="N35" s="55"/>
      <c r="O35" s="55">
        <v>6862.6</v>
      </c>
      <c r="P35" s="55"/>
      <c r="Q35" s="55">
        <v>4961.5</v>
      </c>
      <c r="R35" s="55"/>
      <c r="S35" s="55">
        <v>5331.5</v>
      </c>
      <c r="T35" s="55"/>
      <c r="U35" s="55">
        <v>4355.6</v>
      </c>
      <c r="V35" s="55"/>
      <c r="W35" s="55">
        <v>4277.44</v>
      </c>
      <c r="X35" s="55"/>
      <c r="Y35" s="55">
        <v>8219.56</v>
      </c>
      <c r="Z35" s="55"/>
      <c r="AA35" s="123"/>
      <c r="AB35" s="90">
        <f t="shared" si="2"/>
        <v>60019.03999999999</v>
      </c>
    </row>
    <row r="36" spans="1:28" s="10" customFormat="1" ht="18.75">
      <c r="A36" s="24" t="s">
        <v>75</v>
      </c>
      <c r="B36" s="70">
        <f>C36+E36+G36+I36+K36+M36+O36+Q36+S36+U36+W36+Z36</f>
        <v>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123"/>
      <c r="AB36" s="90">
        <f t="shared" si="2"/>
        <v>0</v>
      </c>
    </row>
    <row r="37" spans="1:28" s="10" customFormat="1" ht="120.75" customHeight="1">
      <c r="A37" s="51" t="s">
        <v>62</v>
      </c>
      <c r="B37" s="70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123"/>
      <c r="AB37" s="90">
        <f t="shared" si="2"/>
        <v>0</v>
      </c>
    </row>
    <row r="38" spans="1:28" s="10" customFormat="1" ht="18.75">
      <c r="A38" s="53" t="s">
        <v>16</v>
      </c>
      <c r="B38" s="69">
        <f>B40+B41+B39+B43</f>
        <v>277.7</v>
      </c>
      <c r="C38" s="69">
        <f aca="true" t="shared" si="9" ref="C38:Z38">C40+C41+C39</f>
        <v>0</v>
      </c>
      <c r="D38" s="69">
        <f t="shared" si="9"/>
        <v>0</v>
      </c>
      <c r="E38" s="69">
        <f t="shared" si="9"/>
        <v>0</v>
      </c>
      <c r="F38" s="69">
        <f t="shared" si="9"/>
        <v>0</v>
      </c>
      <c r="G38" s="69">
        <f t="shared" si="9"/>
        <v>9.4</v>
      </c>
      <c r="H38" s="69">
        <f t="shared" si="9"/>
        <v>0</v>
      </c>
      <c r="I38" s="69">
        <f t="shared" si="9"/>
        <v>12.7</v>
      </c>
      <c r="J38" s="69">
        <f t="shared" si="9"/>
        <v>0</v>
      </c>
      <c r="K38" s="69">
        <f t="shared" si="9"/>
        <v>82.7</v>
      </c>
      <c r="L38" s="69">
        <f t="shared" si="9"/>
        <v>0</v>
      </c>
      <c r="M38" s="69">
        <f t="shared" si="9"/>
        <v>12.7</v>
      </c>
      <c r="N38" s="69">
        <f t="shared" si="9"/>
        <v>0</v>
      </c>
      <c r="O38" s="69">
        <f t="shared" si="9"/>
        <v>12.7</v>
      </c>
      <c r="P38" s="69">
        <f t="shared" si="9"/>
        <v>0</v>
      </c>
      <c r="Q38" s="69">
        <f t="shared" si="9"/>
        <v>12.7</v>
      </c>
      <c r="R38" s="69">
        <f t="shared" si="9"/>
        <v>0</v>
      </c>
      <c r="S38" s="69">
        <f t="shared" si="9"/>
        <v>96.7</v>
      </c>
      <c r="T38" s="69">
        <f t="shared" si="9"/>
        <v>0</v>
      </c>
      <c r="U38" s="69">
        <f t="shared" si="9"/>
        <v>12.7</v>
      </c>
      <c r="V38" s="69">
        <f t="shared" si="9"/>
        <v>0</v>
      </c>
      <c r="W38" s="69">
        <f t="shared" si="9"/>
        <v>12.7</v>
      </c>
      <c r="X38" s="69">
        <f t="shared" si="9"/>
        <v>0</v>
      </c>
      <c r="Y38" s="69">
        <f t="shared" si="9"/>
        <v>12.7</v>
      </c>
      <c r="Z38" s="69">
        <f t="shared" si="9"/>
        <v>0</v>
      </c>
      <c r="AA38" s="124"/>
      <c r="AB38" s="90">
        <f t="shared" si="2"/>
        <v>265</v>
      </c>
    </row>
    <row r="39" spans="1:28" s="10" customFormat="1" ht="18.75">
      <c r="A39" s="54" t="s">
        <v>15</v>
      </c>
      <c r="B39" s="70">
        <f>C39+E39+G39+I39+K39+M39+O39+Q39+S39+U39+W39+Z39</f>
        <v>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123"/>
      <c r="AB39" s="90">
        <f t="shared" si="2"/>
        <v>0</v>
      </c>
    </row>
    <row r="40" spans="1:28" s="10" customFormat="1" ht="18.75">
      <c r="A40" s="54" t="s">
        <v>13</v>
      </c>
      <c r="B40" s="70">
        <f>C40+E40+G40+I40+K40+M40+O40+Q40+S40+U40+W40+Y40</f>
        <v>236</v>
      </c>
      <c r="C40" s="55"/>
      <c r="D40" s="55"/>
      <c r="E40" s="55"/>
      <c r="F40" s="55"/>
      <c r="G40" s="55"/>
      <c r="H40" s="55"/>
      <c r="I40" s="55">
        <v>9.1</v>
      </c>
      <c r="J40" s="55"/>
      <c r="K40" s="55">
        <v>71.5</v>
      </c>
      <c r="L40" s="55"/>
      <c r="M40" s="55">
        <v>12</v>
      </c>
      <c r="N40" s="55"/>
      <c r="O40" s="55">
        <v>12</v>
      </c>
      <c r="P40" s="55"/>
      <c r="Q40" s="55">
        <v>12</v>
      </c>
      <c r="R40" s="55"/>
      <c r="S40" s="55">
        <v>83.4</v>
      </c>
      <c r="T40" s="55"/>
      <c r="U40" s="55">
        <v>12</v>
      </c>
      <c r="V40" s="55"/>
      <c r="W40" s="55">
        <v>12</v>
      </c>
      <c r="X40" s="55"/>
      <c r="Y40" s="55">
        <v>12</v>
      </c>
      <c r="Z40" s="55"/>
      <c r="AA40" s="123"/>
      <c r="AB40" s="90">
        <f t="shared" si="2"/>
        <v>224</v>
      </c>
    </row>
    <row r="41" spans="1:28" s="10" customFormat="1" ht="18.75">
      <c r="A41" s="54" t="s">
        <v>14</v>
      </c>
      <c r="B41" s="70">
        <f>C41+E41+G41+I41+K41+M41+O41+Q41+S41+U41+W41+Y41</f>
        <v>41.7</v>
      </c>
      <c r="C41" s="55"/>
      <c r="D41" s="55"/>
      <c r="E41" s="55"/>
      <c r="F41" s="55"/>
      <c r="G41" s="55">
        <v>9.4</v>
      </c>
      <c r="H41" s="55"/>
      <c r="I41" s="55">
        <v>3.6</v>
      </c>
      <c r="J41" s="55"/>
      <c r="K41" s="55">
        <v>11.2</v>
      </c>
      <c r="L41" s="55"/>
      <c r="M41" s="55">
        <v>0.7</v>
      </c>
      <c r="N41" s="55"/>
      <c r="O41" s="55">
        <v>0.7</v>
      </c>
      <c r="P41" s="55"/>
      <c r="Q41" s="55">
        <v>0.7</v>
      </c>
      <c r="R41" s="55"/>
      <c r="S41" s="55">
        <v>13.3</v>
      </c>
      <c r="T41" s="55"/>
      <c r="U41" s="55">
        <v>0.7</v>
      </c>
      <c r="V41" s="55"/>
      <c r="W41" s="55">
        <v>0.7</v>
      </c>
      <c r="X41" s="55"/>
      <c r="Y41" s="55">
        <v>0.7</v>
      </c>
      <c r="Z41" s="55"/>
      <c r="AA41" s="123"/>
      <c r="AB41" s="90">
        <f t="shared" si="2"/>
        <v>41</v>
      </c>
    </row>
    <row r="42" spans="1:28" s="44" customFormat="1" ht="37.5">
      <c r="A42" s="83" t="s">
        <v>42</v>
      </c>
      <c r="B42" s="85">
        <f>C42+E42+G42+I42+K42+M42+O42+Q42+S42+U42+W42+Y42</f>
        <v>41.7</v>
      </c>
      <c r="C42" s="85"/>
      <c r="D42" s="85"/>
      <c r="E42" s="84"/>
      <c r="F42" s="84"/>
      <c r="G42" s="84">
        <v>9.4</v>
      </c>
      <c r="H42" s="84"/>
      <c r="I42" s="84">
        <v>3.6</v>
      </c>
      <c r="J42" s="84"/>
      <c r="K42" s="84">
        <v>11.2</v>
      </c>
      <c r="L42" s="84"/>
      <c r="M42" s="84">
        <v>0.7</v>
      </c>
      <c r="N42" s="84"/>
      <c r="O42" s="84">
        <v>0.7</v>
      </c>
      <c r="P42" s="84"/>
      <c r="Q42" s="84">
        <v>0.7</v>
      </c>
      <c r="R42" s="84"/>
      <c r="S42" s="84">
        <v>13.3</v>
      </c>
      <c r="T42" s="84"/>
      <c r="U42" s="84">
        <v>0.7</v>
      </c>
      <c r="V42" s="84"/>
      <c r="W42" s="84">
        <v>0.7</v>
      </c>
      <c r="X42" s="84"/>
      <c r="Y42" s="84">
        <v>0.7</v>
      </c>
      <c r="Z42" s="84"/>
      <c r="AA42" s="125"/>
      <c r="AB42" s="90">
        <f t="shared" si="2"/>
        <v>41</v>
      </c>
    </row>
    <row r="43" spans="1:28" s="10" customFormat="1" ht="18.75">
      <c r="A43" s="24" t="s">
        <v>75</v>
      </c>
      <c r="B43" s="70">
        <f>C43+E43+G43+I43+K43+M43+O43+Q43+S43+U43+W43+Z43</f>
        <v>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123"/>
      <c r="AB43" s="90">
        <f t="shared" si="2"/>
        <v>0</v>
      </c>
    </row>
    <row r="44" spans="1:28" s="10" customFormat="1" ht="46.5" customHeight="1">
      <c r="A44" s="25" t="s">
        <v>63</v>
      </c>
      <c r="B44" s="6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123"/>
      <c r="AB44" s="90">
        <f t="shared" si="2"/>
        <v>0</v>
      </c>
    </row>
    <row r="45" spans="1:28" s="10" customFormat="1" ht="18.75">
      <c r="A45" s="23" t="s">
        <v>16</v>
      </c>
      <c r="B45" s="69">
        <f>B47+B48+B46</f>
        <v>182.5</v>
      </c>
      <c r="C45" s="69">
        <f aca="true" t="shared" si="10" ref="C45:Z45">C47+C48+C46</f>
        <v>0</v>
      </c>
      <c r="D45" s="69">
        <f t="shared" si="10"/>
        <v>0</v>
      </c>
      <c r="E45" s="69">
        <f t="shared" si="10"/>
        <v>11.65</v>
      </c>
      <c r="F45" s="69">
        <f t="shared" si="10"/>
        <v>0</v>
      </c>
      <c r="G45" s="69">
        <f t="shared" si="10"/>
        <v>11.65</v>
      </c>
      <c r="H45" s="69">
        <f t="shared" si="10"/>
        <v>0</v>
      </c>
      <c r="I45" s="69">
        <f t="shared" si="10"/>
        <v>11.65</v>
      </c>
      <c r="J45" s="69">
        <f t="shared" si="10"/>
        <v>0</v>
      </c>
      <c r="K45" s="69">
        <f t="shared" si="10"/>
        <v>54.35</v>
      </c>
      <c r="L45" s="69">
        <f t="shared" si="10"/>
        <v>0</v>
      </c>
      <c r="M45" s="69">
        <f t="shared" si="10"/>
        <v>11.65</v>
      </c>
      <c r="N45" s="69">
        <f t="shared" si="10"/>
        <v>0</v>
      </c>
      <c r="O45" s="69">
        <f t="shared" si="10"/>
        <v>11.65</v>
      </c>
      <c r="P45" s="69">
        <f t="shared" si="10"/>
        <v>0</v>
      </c>
      <c r="Q45" s="69">
        <f t="shared" si="10"/>
        <v>11.65</v>
      </c>
      <c r="R45" s="69">
        <f t="shared" si="10"/>
        <v>0</v>
      </c>
      <c r="S45" s="69">
        <f t="shared" si="10"/>
        <v>11.65</v>
      </c>
      <c r="T45" s="69">
        <f t="shared" si="10"/>
        <v>0</v>
      </c>
      <c r="U45" s="69">
        <f t="shared" si="10"/>
        <v>11.65</v>
      </c>
      <c r="V45" s="69">
        <f t="shared" si="10"/>
        <v>0</v>
      </c>
      <c r="W45" s="69">
        <f t="shared" si="10"/>
        <v>11.65</v>
      </c>
      <c r="X45" s="69">
        <f t="shared" si="10"/>
        <v>0</v>
      </c>
      <c r="Y45" s="69">
        <f t="shared" si="10"/>
        <v>23.299999999999997</v>
      </c>
      <c r="Z45" s="69">
        <f t="shared" si="10"/>
        <v>0</v>
      </c>
      <c r="AA45" s="124"/>
      <c r="AB45" s="90">
        <f t="shared" si="2"/>
        <v>159.20000000000005</v>
      </c>
    </row>
    <row r="46" spans="1:28" s="10" customFormat="1" ht="18.75">
      <c r="A46" s="24" t="s">
        <v>15</v>
      </c>
      <c r="B46" s="70">
        <f>C46+E46+G46+I46+K46+M46+O46+Q46+S46+U46+W46+Z46</f>
        <v>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123"/>
      <c r="AB46" s="90">
        <f t="shared" si="2"/>
        <v>0</v>
      </c>
    </row>
    <row r="47" spans="1:28" s="10" customFormat="1" ht="18.75">
      <c r="A47" s="24" t="s">
        <v>13</v>
      </c>
      <c r="B47" s="70">
        <f>C47+E47+G47+I47+K47+M47+O47+Q47+S47+U47+W47+Y47</f>
        <v>155.1</v>
      </c>
      <c r="C47" s="55"/>
      <c r="D47" s="55"/>
      <c r="E47" s="55"/>
      <c r="F47" s="55"/>
      <c r="G47" s="55">
        <v>10.8</v>
      </c>
      <c r="H47" s="55"/>
      <c r="I47" s="55">
        <v>10.8</v>
      </c>
      <c r="J47" s="55"/>
      <c r="K47" s="55">
        <v>47.07</v>
      </c>
      <c r="L47" s="55"/>
      <c r="M47" s="55">
        <v>10.8</v>
      </c>
      <c r="N47" s="55"/>
      <c r="O47" s="55">
        <v>10.8</v>
      </c>
      <c r="P47" s="55"/>
      <c r="Q47" s="55">
        <v>10.8</v>
      </c>
      <c r="R47" s="55"/>
      <c r="S47" s="55">
        <v>10.8</v>
      </c>
      <c r="T47" s="55"/>
      <c r="U47" s="55">
        <v>10.8</v>
      </c>
      <c r="V47" s="55"/>
      <c r="W47" s="55">
        <v>10.8</v>
      </c>
      <c r="X47" s="55"/>
      <c r="Y47" s="55">
        <v>21.63</v>
      </c>
      <c r="Z47" s="55"/>
      <c r="AA47" s="123"/>
      <c r="AB47" s="90">
        <f t="shared" si="2"/>
        <v>133.47</v>
      </c>
    </row>
    <row r="48" spans="1:28" s="10" customFormat="1" ht="18.75">
      <c r="A48" s="24" t="s">
        <v>14</v>
      </c>
      <c r="B48" s="70">
        <f>C48+E48+G48+I48+K48+M48+O48+Q48+S48+U48+W48+Y48</f>
        <v>27.400000000000006</v>
      </c>
      <c r="C48" s="55"/>
      <c r="D48" s="55"/>
      <c r="E48" s="55">
        <v>11.65</v>
      </c>
      <c r="F48" s="55"/>
      <c r="G48" s="55">
        <v>0.85</v>
      </c>
      <c r="H48" s="55"/>
      <c r="I48" s="55">
        <v>0.85</v>
      </c>
      <c r="J48" s="55"/>
      <c r="K48" s="55">
        <v>7.28</v>
      </c>
      <c r="L48" s="55"/>
      <c r="M48" s="55">
        <v>0.85</v>
      </c>
      <c r="N48" s="55"/>
      <c r="O48" s="55">
        <v>0.85</v>
      </c>
      <c r="P48" s="55"/>
      <c r="Q48" s="55">
        <v>0.85</v>
      </c>
      <c r="R48" s="55"/>
      <c r="S48" s="55">
        <v>0.85</v>
      </c>
      <c r="T48" s="55"/>
      <c r="U48" s="55">
        <v>0.85</v>
      </c>
      <c r="V48" s="55"/>
      <c r="W48" s="55">
        <v>0.85</v>
      </c>
      <c r="X48" s="55"/>
      <c r="Y48" s="55">
        <v>1.67</v>
      </c>
      <c r="Z48" s="55"/>
      <c r="AA48" s="123"/>
      <c r="AB48" s="90">
        <f t="shared" si="2"/>
        <v>25.730000000000008</v>
      </c>
    </row>
    <row r="49" spans="1:28" s="10" customFormat="1" ht="18.75">
      <c r="A49" s="24" t="s">
        <v>75</v>
      </c>
      <c r="B49" s="70">
        <f>C49+E49+G49+I49+K49+M49+O49+Q49+S49+U49+W49+Z49</f>
        <v>0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123"/>
      <c r="AB49" s="90">
        <f t="shared" si="2"/>
        <v>0</v>
      </c>
    </row>
    <row r="50" spans="1:28" s="10" customFormat="1" ht="18.75" customHeight="1">
      <c r="A50" s="35" t="s">
        <v>64</v>
      </c>
      <c r="B50" s="65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115"/>
      <c r="AB50" s="90">
        <f t="shared" si="2"/>
        <v>0</v>
      </c>
    </row>
    <row r="51" spans="1:28" s="18" customFormat="1" ht="18.75">
      <c r="A51" s="42" t="s">
        <v>16</v>
      </c>
      <c r="B51" s="65">
        <f>B52+B53+B54+B55</f>
        <v>70865.2</v>
      </c>
      <c r="C51" s="61">
        <f>C52+C53+C54</f>
        <v>4455.3</v>
      </c>
      <c r="D51" s="61">
        <f aca="true" t="shared" si="11" ref="D51:Y51">D52+D53+D54</f>
        <v>1704.55</v>
      </c>
      <c r="E51" s="61">
        <f t="shared" si="11"/>
        <v>5432.6</v>
      </c>
      <c r="F51" s="61">
        <f t="shared" si="11"/>
        <v>0</v>
      </c>
      <c r="G51" s="61">
        <f t="shared" si="11"/>
        <v>5719.1</v>
      </c>
      <c r="H51" s="61">
        <f t="shared" si="11"/>
        <v>0</v>
      </c>
      <c r="I51" s="61">
        <f t="shared" si="11"/>
        <v>6080.26</v>
      </c>
      <c r="J51" s="61">
        <f t="shared" si="11"/>
        <v>0</v>
      </c>
      <c r="K51" s="61">
        <f t="shared" si="11"/>
        <v>5928.9</v>
      </c>
      <c r="L51" s="61">
        <f t="shared" si="11"/>
        <v>0</v>
      </c>
      <c r="M51" s="61">
        <f t="shared" si="11"/>
        <v>6768.2</v>
      </c>
      <c r="N51" s="61">
        <f t="shared" si="11"/>
        <v>0</v>
      </c>
      <c r="O51" s="61">
        <f t="shared" si="11"/>
        <v>7220.2</v>
      </c>
      <c r="P51" s="61">
        <f t="shared" si="11"/>
        <v>0</v>
      </c>
      <c r="Q51" s="61">
        <f t="shared" si="11"/>
        <v>6677.84</v>
      </c>
      <c r="R51" s="61">
        <f t="shared" si="11"/>
        <v>0</v>
      </c>
      <c r="S51" s="61">
        <f t="shared" si="11"/>
        <v>6066.4</v>
      </c>
      <c r="T51" s="61">
        <f t="shared" si="11"/>
        <v>0</v>
      </c>
      <c r="U51" s="61">
        <f t="shared" si="11"/>
        <v>6496</v>
      </c>
      <c r="V51" s="61">
        <f t="shared" si="11"/>
        <v>0</v>
      </c>
      <c r="W51" s="61">
        <f t="shared" si="11"/>
        <v>5947.9</v>
      </c>
      <c r="X51" s="61">
        <f t="shared" si="11"/>
        <v>0</v>
      </c>
      <c r="Y51" s="61">
        <f t="shared" si="11"/>
        <v>3628.7</v>
      </c>
      <c r="Z51" s="61">
        <f>Z53+Z54</f>
        <v>0</v>
      </c>
      <c r="AA51" s="115"/>
      <c r="AB51" s="90">
        <f t="shared" si="2"/>
        <v>66792.7</v>
      </c>
    </row>
    <row r="52" spans="1:28" s="18" customFormat="1" ht="18.75">
      <c r="A52" s="41" t="s">
        <v>15</v>
      </c>
      <c r="B52" s="66">
        <f aca="true" t="shared" si="12" ref="B52:Z52">B58+B64+B70+B76+B82</f>
        <v>0</v>
      </c>
      <c r="C52" s="59">
        <f t="shared" si="12"/>
        <v>0</v>
      </c>
      <c r="D52" s="59"/>
      <c r="E52" s="59">
        <f t="shared" si="12"/>
        <v>0</v>
      </c>
      <c r="F52" s="59"/>
      <c r="G52" s="59">
        <f t="shared" si="12"/>
        <v>0</v>
      </c>
      <c r="H52" s="59"/>
      <c r="I52" s="59">
        <f t="shared" si="12"/>
        <v>0</v>
      </c>
      <c r="J52" s="59"/>
      <c r="K52" s="59">
        <f t="shared" si="12"/>
        <v>0</v>
      </c>
      <c r="L52" s="59"/>
      <c r="M52" s="59">
        <f t="shared" si="12"/>
        <v>0</v>
      </c>
      <c r="N52" s="59"/>
      <c r="O52" s="59">
        <f t="shared" si="12"/>
        <v>0</v>
      </c>
      <c r="P52" s="59"/>
      <c r="Q52" s="59">
        <f t="shared" si="12"/>
        <v>0</v>
      </c>
      <c r="R52" s="59"/>
      <c r="S52" s="59">
        <f t="shared" si="12"/>
        <v>0</v>
      </c>
      <c r="T52" s="59"/>
      <c r="U52" s="59">
        <f t="shared" si="12"/>
        <v>0</v>
      </c>
      <c r="V52" s="59"/>
      <c r="W52" s="59">
        <f t="shared" si="12"/>
        <v>0</v>
      </c>
      <c r="X52" s="59"/>
      <c r="Y52" s="59">
        <f>Y58+Y64+Y70+Y76+Y82</f>
        <v>0</v>
      </c>
      <c r="Z52" s="59">
        <f t="shared" si="12"/>
        <v>0</v>
      </c>
      <c r="AA52" s="126"/>
      <c r="AB52" s="90">
        <f t="shared" si="2"/>
        <v>0</v>
      </c>
    </row>
    <row r="53" spans="1:28" s="18" customFormat="1" ht="18.75">
      <c r="A53" s="41" t="s">
        <v>13</v>
      </c>
      <c r="B53" s="66">
        <f>B65+B77+B83</f>
        <v>0</v>
      </c>
      <c r="C53" s="59">
        <f aca="true" t="shared" si="13" ref="C53:Z53">C59+C65+C71+C77+C83</f>
        <v>0</v>
      </c>
      <c r="D53" s="59"/>
      <c r="E53" s="59">
        <f t="shared" si="13"/>
        <v>0</v>
      </c>
      <c r="F53" s="59"/>
      <c r="G53" s="59">
        <f t="shared" si="13"/>
        <v>0</v>
      </c>
      <c r="H53" s="59"/>
      <c r="I53" s="59">
        <f t="shared" si="13"/>
        <v>0</v>
      </c>
      <c r="J53" s="59"/>
      <c r="K53" s="59">
        <f t="shared" si="13"/>
        <v>0</v>
      </c>
      <c r="L53" s="59"/>
      <c r="M53" s="59">
        <f t="shared" si="13"/>
        <v>0</v>
      </c>
      <c r="N53" s="59"/>
      <c r="O53" s="59">
        <f t="shared" si="13"/>
        <v>0</v>
      </c>
      <c r="P53" s="59"/>
      <c r="Q53" s="59">
        <f t="shared" si="13"/>
        <v>0</v>
      </c>
      <c r="R53" s="59"/>
      <c r="S53" s="59">
        <f t="shared" si="13"/>
        <v>0</v>
      </c>
      <c r="T53" s="59"/>
      <c r="U53" s="59">
        <f t="shared" si="13"/>
        <v>0</v>
      </c>
      <c r="V53" s="59"/>
      <c r="W53" s="59">
        <f t="shared" si="13"/>
        <v>0</v>
      </c>
      <c r="X53" s="59"/>
      <c r="Y53" s="59">
        <f>Y59+Y65+Y71+Y77+Y83</f>
        <v>0</v>
      </c>
      <c r="Z53" s="59">
        <f t="shared" si="13"/>
        <v>0</v>
      </c>
      <c r="AA53" s="126"/>
      <c r="AB53" s="90">
        <f>C53+E53+G53+I53+K53+M53+O53+Q53+S53+U53+W53+Z53</f>
        <v>0</v>
      </c>
    </row>
    <row r="54" spans="1:28" s="18" customFormat="1" ht="18.75">
      <c r="A54" s="41" t="s">
        <v>14</v>
      </c>
      <c r="B54" s="66">
        <f>B60+B66+B72++B84+B78</f>
        <v>70865.2</v>
      </c>
      <c r="C54" s="59">
        <f>C60+C66+C72+C84</f>
        <v>4455.3</v>
      </c>
      <c r="D54" s="59">
        <f aca="true" t="shared" si="14" ref="D54:Z54">D60+D66+D72+D84</f>
        <v>1704.55</v>
      </c>
      <c r="E54" s="59">
        <f t="shared" si="14"/>
        <v>5432.6</v>
      </c>
      <c r="F54" s="59">
        <f t="shared" si="14"/>
        <v>0</v>
      </c>
      <c r="G54" s="59">
        <f t="shared" si="14"/>
        <v>5719.1</v>
      </c>
      <c r="H54" s="59">
        <f t="shared" si="14"/>
        <v>0</v>
      </c>
      <c r="I54" s="59">
        <f t="shared" si="14"/>
        <v>6080.26</v>
      </c>
      <c r="J54" s="59">
        <f t="shared" si="14"/>
        <v>0</v>
      </c>
      <c r="K54" s="59">
        <f t="shared" si="14"/>
        <v>5928.9</v>
      </c>
      <c r="L54" s="59">
        <f t="shared" si="14"/>
        <v>0</v>
      </c>
      <c r="M54" s="59">
        <f t="shared" si="14"/>
        <v>6768.2</v>
      </c>
      <c r="N54" s="59">
        <f t="shared" si="14"/>
        <v>0</v>
      </c>
      <c r="O54" s="59">
        <f t="shared" si="14"/>
        <v>7220.2</v>
      </c>
      <c r="P54" s="59">
        <f t="shared" si="14"/>
        <v>0</v>
      </c>
      <c r="Q54" s="59">
        <f t="shared" si="14"/>
        <v>6677.84</v>
      </c>
      <c r="R54" s="59">
        <f t="shared" si="14"/>
        <v>0</v>
      </c>
      <c r="S54" s="59">
        <f t="shared" si="14"/>
        <v>6066.4</v>
      </c>
      <c r="T54" s="59">
        <f t="shared" si="14"/>
        <v>0</v>
      </c>
      <c r="U54" s="59">
        <f t="shared" si="14"/>
        <v>6496</v>
      </c>
      <c r="V54" s="59">
        <f t="shared" si="14"/>
        <v>0</v>
      </c>
      <c r="W54" s="59">
        <f t="shared" si="14"/>
        <v>5947.9</v>
      </c>
      <c r="X54" s="59">
        <f t="shared" si="14"/>
        <v>0</v>
      </c>
      <c r="Y54" s="59">
        <f t="shared" si="14"/>
        <v>3628.7</v>
      </c>
      <c r="Z54" s="59">
        <f t="shared" si="14"/>
        <v>0</v>
      </c>
      <c r="AA54" s="126"/>
      <c r="AB54" s="90">
        <f t="shared" si="2"/>
        <v>66792.7</v>
      </c>
    </row>
    <row r="55" spans="1:28" s="18" customFormat="1" ht="18.75">
      <c r="A55" s="101" t="s">
        <v>75</v>
      </c>
      <c r="B55" s="66">
        <f>B61+B67+B73++B85</f>
        <v>0</v>
      </c>
      <c r="C55" s="59">
        <f>C61+C67+C73+C85</f>
        <v>0</v>
      </c>
      <c r="D55" s="59"/>
      <c r="E55" s="59">
        <f aca="true" t="shared" si="15" ref="E55:Z55">E61+E67+E73+E85</f>
        <v>0</v>
      </c>
      <c r="F55" s="59"/>
      <c r="G55" s="59">
        <f t="shared" si="15"/>
        <v>0</v>
      </c>
      <c r="H55" s="59"/>
      <c r="I55" s="59">
        <f t="shared" si="15"/>
        <v>0</v>
      </c>
      <c r="J55" s="59"/>
      <c r="K55" s="59">
        <f t="shared" si="15"/>
        <v>0</v>
      </c>
      <c r="L55" s="59"/>
      <c r="M55" s="59">
        <f t="shared" si="15"/>
        <v>0</v>
      </c>
      <c r="N55" s="59"/>
      <c r="O55" s="59">
        <f t="shared" si="15"/>
        <v>0</v>
      </c>
      <c r="P55" s="59"/>
      <c r="Q55" s="59">
        <f t="shared" si="15"/>
        <v>0</v>
      </c>
      <c r="R55" s="59"/>
      <c r="S55" s="59">
        <f t="shared" si="15"/>
        <v>0</v>
      </c>
      <c r="T55" s="59"/>
      <c r="U55" s="59">
        <f t="shared" si="15"/>
        <v>0</v>
      </c>
      <c r="V55" s="59"/>
      <c r="W55" s="59">
        <f t="shared" si="15"/>
        <v>0</v>
      </c>
      <c r="X55" s="59"/>
      <c r="Y55" s="59">
        <f>Y61+Y67+Y73+Y85</f>
        <v>0</v>
      </c>
      <c r="Z55" s="59">
        <f t="shared" si="15"/>
        <v>0</v>
      </c>
      <c r="AA55" s="126"/>
      <c r="AB55" s="90">
        <f t="shared" si="2"/>
        <v>0</v>
      </c>
    </row>
    <row r="56" spans="1:28" s="18" customFormat="1" ht="37.5">
      <c r="A56" s="22" t="s">
        <v>65</v>
      </c>
      <c r="B56" s="6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68"/>
      <c r="T56" s="68"/>
      <c r="U56" s="68"/>
      <c r="V56" s="68"/>
      <c r="W56" s="68"/>
      <c r="X56" s="68"/>
      <c r="Y56" s="68"/>
      <c r="Z56" s="68"/>
      <c r="AA56" s="117"/>
      <c r="AB56" s="90">
        <f t="shared" si="2"/>
        <v>0</v>
      </c>
    </row>
    <row r="57" spans="1:28" s="18" customFormat="1" ht="18.75">
      <c r="A57" s="26" t="s">
        <v>16</v>
      </c>
      <c r="B57" s="71">
        <f>B60+B59+B58+B61</f>
        <v>314.7</v>
      </c>
      <c r="C57" s="68">
        <f aca="true" t="shared" si="16" ref="C57:Z57">C58+C59+C60</f>
        <v>0</v>
      </c>
      <c r="D57" s="68">
        <f t="shared" si="16"/>
        <v>0</v>
      </c>
      <c r="E57" s="68">
        <f t="shared" si="16"/>
        <v>0</v>
      </c>
      <c r="F57" s="68">
        <f t="shared" si="16"/>
        <v>0</v>
      </c>
      <c r="G57" s="68">
        <f t="shared" si="16"/>
        <v>0</v>
      </c>
      <c r="H57" s="68">
        <f t="shared" si="16"/>
        <v>0</v>
      </c>
      <c r="I57" s="68">
        <f t="shared" si="16"/>
        <v>0</v>
      </c>
      <c r="J57" s="68">
        <f t="shared" si="16"/>
        <v>0</v>
      </c>
      <c r="K57" s="68">
        <f t="shared" si="16"/>
        <v>0</v>
      </c>
      <c r="L57" s="68">
        <f t="shared" si="16"/>
        <v>0</v>
      </c>
      <c r="M57" s="68">
        <f t="shared" si="16"/>
        <v>0</v>
      </c>
      <c r="N57" s="68">
        <f t="shared" si="16"/>
        <v>0</v>
      </c>
      <c r="O57" s="68">
        <f t="shared" si="16"/>
        <v>0</v>
      </c>
      <c r="P57" s="68">
        <f t="shared" si="16"/>
        <v>0</v>
      </c>
      <c r="Q57" s="68">
        <f t="shared" si="16"/>
        <v>314.7</v>
      </c>
      <c r="R57" s="68">
        <f t="shared" si="16"/>
        <v>0</v>
      </c>
      <c r="S57" s="68">
        <f t="shared" si="16"/>
        <v>0</v>
      </c>
      <c r="T57" s="68">
        <f t="shared" si="16"/>
        <v>0</v>
      </c>
      <c r="U57" s="68">
        <f t="shared" si="16"/>
        <v>0</v>
      </c>
      <c r="V57" s="68">
        <f t="shared" si="16"/>
        <v>0</v>
      </c>
      <c r="W57" s="68">
        <f t="shared" si="16"/>
        <v>0</v>
      </c>
      <c r="X57" s="68">
        <f t="shared" si="16"/>
        <v>0</v>
      </c>
      <c r="Y57" s="68">
        <f t="shared" si="16"/>
        <v>0</v>
      </c>
      <c r="Z57" s="68">
        <f t="shared" si="16"/>
        <v>0</v>
      </c>
      <c r="AA57" s="117"/>
      <c r="AB57" s="90">
        <f t="shared" si="2"/>
        <v>314.7</v>
      </c>
    </row>
    <row r="58" spans="1:28" s="18" customFormat="1" ht="18.75">
      <c r="A58" s="27" t="s">
        <v>15</v>
      </c>
      <c r="B58" s="67">
        <f>C58+E58+G58+I58+K58+M58+O58+Q58+S58+U58+W58+Z58</f>
        <v>0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119"/>
      <c r="AB58" s="90">
        <f t="shared" si="2"/>
        <v>0</v>
      </c>
    </row>
    <row r="59" spans="1:28" s="18" customFormat="1" ht="18.75">
      <c r="A59" s="27" t="s">
        <v>13</v>
      </c>
      <c r="B59" s="67">
        <f>C59+E59+G59+I59+K59+M59+O59+Q59+S59+U59+W59+Z59</f>
        <v>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19"/>
      <c r="AB59" s="90"/>
    </row>
    <row r="60" spans="1:28" s="10" customFormat="1" ht="18.75">
      <c r="A60" s="24" t="s">
        <v>14</v>
      </c>
      <c r="B60" s="70">
        <f>C60+E60+G60+I60+K60+M60+O60+Q60+S60+U60+W60+Z60</f>
        <v>314.7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>
        <v>314.7</v>
      </c>
      <c r="R60" s="55"/>
      <c r="S60" s="55"/>
      <c r="T60" s="55"/>
      <c r="U60" s="55"/>
      <c r="V60" s="55"/>
      <c r="W60" s="55"/>
      <c r="X60" s="55"/>
      <c r="Y60" s="55"/>
      <c r="Z60" s="55"/>
      <c r="AA60" s="123"/>
      <c r="AB60" s="90"/>
    </row>
    <row r="61" spans="1:28" s="10" customFormat="1" ht="18.75">
      <c r="A61" s="24" t="s">
        <v>75</v>
      </c>
      <c r="B61" s="70">
        <f>C61+E61+G61+I61+K61+M61+O61+Q61+S61+U61+W61+Z61</f>
        <v>0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123"/>
      <c r="AB61" s="90">
        <f t="shared" si="2"/>
        <v>0</v>
      </c>
    </row>
    <row r="62" spans="1:28" s="10" customFormat="1" ht="37.5">
      <c r="A62" s="25" t="s">
        <v>66</v>
      </c>
      <c r="B62" s="6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118"/>
      <c r="AB62" s="90">
        <f t="shared" si="2"/>
        <v>0</v>
      </c>
    </row>
    <row r="63" spans="1:28" s="10" customFormat="1" ht="18.75">
      <c r="A63" s="23" t="s">
        <v>16</v>
      </c>
      <c r="B63" s="69">
        <f>B65+B66+B64</f>
        <v>66</v>
      </c>
      <c r="C63" s="52">
        <f aca="true" t="shared" si="17" ref="C63:Z63">C64+C65+C66</f>
        <v>0</v>
      </c>
      <c r="D63" s="52">
        <f t="shared" si="17"/>
        <v>0</v>
      </c>
      <c r="E63" s="52">
        <f t="shared" si="17"/>
        <v>0</v>
      </c>
      <c r="F63" s="52">
        <f t="shared" si="17"/>
        <v>0</v>
      </c>
      <c r="G63" s="52">
        <f t="shared" si="17"/>
        <v>0</v>
      </c>
      <c r="H63" s="52">
        <f t="shared" si="17"/>
        <v>0</v>
      </c>
      <c r="I63" s="52">
        <f t="shared" si="17"/>
        <v>0</v>
      </c>
      <c r="J63" s="52">
        <f t="shared" si="17"/>
        <v>0</v>
      </c>
      <c r="K63" s="52">
        <f t="shared" si="17"/>
        <v>66</v>
      </c>
      <c r="L63" s="52">
        <f t="shared" si="17"/>
        <v>0</v>
      </c>
      <c r="M63" s="52">
        <f t="shared" si="17"/>
        <v>0</v>
      </c>
      <c r="N63" s="52">
        <f t="shared" si="17"/>
        <v>0</v>
      </c>
      <c r="O63" s="52">
        <f t="shared" si="17"/>
        <v>0</v>
      </c>
      <c r="P63" s="52">
        <f t="shared" si="17"/>
        <v>0</v>
      </c>
      <c r="Q63" s="52">
        <f t="shared" si="17"/>
        <v>0</v>
      </c>
      <c r="R63" s="52">
        <f t="shared" si="17"/>
        <v>0</v>
      </c>
      <c r="S63" s="52">
        <f t="shared" si="17"/>
        <v>0</v>
      </c>
      <c r="T63" s="52">
        <f t="shared" si="17"/>
        <v>0</v>
      </c>
      <c r="U63" s="52">
        <f t="shared" si="17"/>
        <v>0</v>
      </c>
      <c r="V63" s="52">
        <f t="shared" si="17"/>
        <v>0</v>
      </c>
      <c r="W63" s="52">
        <f t="shared" si="17"/>
        <v>0</v>
      </c>
      <c r="X63" s="52">
        <f t="shared" si="17"/>
        <v>0</v>
      </c>
      <c r="Y63" s="52">
        <f t="shared" si="17"/>
        <v>0</v>
      </c>
      <c r="Z63" s="52">
        <f t="shared" si="17"/>
        <v>0</v>
      </c>
      <c r="AA63" s="118"/>
      <c r="AB63" s="90">
        <f t="shared" si="2"/>
        <v>66</v>
      </c>
    </row>
    <row r="64" spans="1:28" s="10" customFormat="1" ht="18.75">
      <c r="A64" s="24" t="s">
        <v>15</v>
      </c>
      <c r="B64" s="70">
        <f>C64+E64+G64+I64+K64+M64+O64+Q64+S64+U64+W64+Z64</f>
        <v>0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123"/>
      <c r="AB64" s="90">
        <f t="shared" si="2"/>
        <v>0</v>
      </c>
    </row>
    <row r="65" spans="1:28" s="10" customFormat="1" ht="18.75">
      <c r="A65" s="24" t="s">
        <v>13</v>
      </c>
      <c r="B65" s="70">
        <f>C65+E65+G65+I65+K65+M65+O65+Q65+S65+U65+W65+Z65</f>
        <v>0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123"/>
      <c r="AB65" s="90">
        <f t="shared" si="2"/>
        <v>0</v>
      </c>
    </row>
    <row r="66" spans="1:28" s="10" customFormat="1" ht="18.75">
      <c r="A66" s="24" t="s">
        <v>14</v>
      </c>
      <c r="B66" s="70">
        <f>C66+E66+G66+I66+M66+K66+O66+Q66+S66+U66+W66+Z66</f>
        <v>66</v>
      </c>
      <c r="C66" s="55"/>
      <c r="D66" s="55"/>
      <c r="E66" s="55"/>
      <c r="F66" s="55"/>
      <c r="G66" s="55"/>
      <c r="H66" s="55"/>
      <c r="I66" s="55"/>
      <c r="J66" s="55"/>
      <c r="K66" s="55">
        <v>66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123"/>
      <c r="AB66" s="90">
        <f t="shared" si="2"/>
        <v>66</v>
      </c>
    </row>
    <row r="67" spans="1:28" s="10" customFormat="1" ht="18.75">
      <c r="A67" s="24" t="s">
        <v>75</v>
      </c>
      <c r="B67" s="70">
        <f>C67+E67+G67+I67+K67+M67+O67+Q67+S67+U67+W67+Z67</f>
        <v>0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123"/>
      <c r="AB67" s="90">
        <f t="shared" si="2"/>
        <v>0</v>
      </c>
    </row>
    <row r="68" spans="1:28" s="10" customFormat="1" ht="37.5">
      <c r="A68" s="25" t="s">
        <v>67</v>
      </c>
      <c r="B68" s="69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118"/>
      <c r="AB68" s="90">
        <f t="shared" si="2"/>
        <v>0</v>
      </c>
    </row>
    <row r="69" spans="1:28" s="10" customFormat="1" ht="18.75">
      <c r="A69" s="23" t="s">
        <v>16</v>
      </c>
      <c r="B69" s="69">
        <f>B72+B71+B70+B73</f>
        <v>500</v>
      </c>
      <c r="C69" s="52">
        <f aca="true" t="shared" si="18" ref="C69:Z69">C70+C71+C72</f>
        <v>0</v>
      </c>
      <c r="D69" s="52">
        <f t="shared" si="18"/>
        <v>0</v>
      </c>
      <c r="E69" s="52">
        <f t="shared" si="18"/>
        <v>0</v>
      </c>
      <c r="F69" s="52">
        <f t="shared" si="18"/>
        <v>0</v>
      </c>
      <c r="G69" s="52">
        <f t="shared" si="18"/>
        <v>169</v>
      </c>
      <c r="H69" s="52">
        <f t="shared" si="18"/>
        <v>0</v>
      </c>
      <c r="I69" s="52">
        <f t="shared" si="18"/>
        <v>176.6</v>
      </c>
      <c r="J69" s="52">
        <f t="shared" si="18"/>
        <v>0</v>
      </c>
      <c r="K69" s="52">
        <f t="shared" si="18"/>
        <v>0</v>
      </c>
      <c r="L69" s="52">
        <f t="shared" si="18"/>
        <v>0</v>
      </c>
      <c r="M69" s="52">
        <f t="shared" si="18"/>
        <v>0</v>
      </c>
      <c r="N69" s="52">
        <f t="shared" si="18"/>
        <v>0</v>
      </c>
      <c r="O69" s="52">
        <f t="shared" si="18"/>
        <v>0</v>
      </c>
      <c r="P69" s="52">
        <f t="shared" si="18"/>
        <v>0</v>
      </c>
      <c r="Q69" s="52">
        <f t="shared" si="18"/>
        <v>154.4</v>
      </c>
      <c r="R69" s="52">
        <f t="shared" si="18"/>
        <v>0</v>
      </c>
      <c r="S69" s="52">
        <f t="shared" si="18"/>
        <v>0</v>
      </c>
      <c r="T69" s="52">
        <f t="shared" si="18"/>
        <v>0</v>
      </c>
      <c r="U69" s="52">
        <f t="shared" si="18"/>
        <v>0</v>
      </c>
      <c r="V69" s="52">
        <f t="shared" si="18"/>
        <v>0</v>
      </c>
      <c r="W69" s="52">
        <f t="shared" si="18"/>
        <v>0</v>
      </c>
      <c r="X69" s="52">
        <f t="shared" si="18"/>
        <v>0</v>
      </c>
      <c r="Y69" s="52">
        <f t="shared" si="18"/>
        <v>0</v>
      </c>
      <c r="Z69" s="52">
        <f t="shared" si="18"/>
        <v>0</v>
      </c>
      <c r="AA69" s="118"/>
      <c r="AB69" s="90">
        <f t="shared" si="2"/>
        <v>500</v>
      </c>
    </row>
    <row r="70" spans="1:28" s="10" customFormat="1" ht="18.75">
      <c r="A70" s="24" t="s">
        <v>15</v>
      </c>
      <c r="B70" s="70">
        <f>C70+E70+G70+I70+K70+M70+O70+Q70+S70+U70+W70+Z70</f>
        <v>0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123"/>
      <c r="AB70" s="90">
        <f t="shared" si="2"/>
        <v>0</v>
      </c>
    </row>
    <row r="71" spans="1:28" s="10" customFormat="1" ht="18.75">
      <c r="A71" s="24" t="s">
        <v>13</v>
      </c>
      <c r="B71" s="70">
        <f>C71+E71+G71+I71+K71+M71+O71+Q71+S71+U71+W71+Z71</f>
        <v>0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123"/>
      <c r="AB71" s="90">
        <f t="shared" si="2"/>
        <v>0</v>
      </c>
    </row>
    <row r="72" spans="1:28" s="10" customFormat="1" ht="18.75">
      <c r="A72" s="24" t="s">
        <v>14</v>
      </c>
      <c r="B72" s="70">
        <f>C72+E72+G72+I72+K72+M72+O72+Q72+S72+U72+W72+Z72</f>
        <v>500</v>
      </c>
      <c r="C72" s="55"/>
      <c r="D72" s="55"/>
      <c r="E72" s="55"/>
      <c r="F72" s="55"/>
      <c r="G72" s="55">
        <v>169</v>
      </c>
      <c r="H72" s="55"/>
      <c r="I72" s="55">
        <v>176.6</v>
      </c>
      <c r="J72" s="55"/>
      <c r="K72" s="55"/>
      <c r="L72" s="55"/>
      <c r="M72" s="55"/>
      <c r="N72" s="55"/>
      <c r="O72" s="55"/>
      <c r="P72" s="55"/>
      <c r="Q72" s="55">
        <v>154.4</v>
      </c>
      <c r="R72" s="55"/>
      <c r="S72" s="55"/>
      <c r="T72" s="55"/>
      <c r="U72" s="55"/>
      <c r="V72" s="55"/>
      <c r="W72" s="55"/>
      <c r="X72" s="55"/>
      <c r="Y72" s="55"/>
      <c r="Z72" s="55"/>
      <c r="AA72" s="123"/>
      <c r="AB72" s="90">
        <f t="shared" si="2"/>
        <v>500</v>
      </c>
    </row>
    <row r="73" spans="1:28" s="10" customFormat="1" ht="18.75">
      <c r="A73" s="24" t="s">
        <v>75</v>
      </c>
      <c r="B73" s="70">
        <f>C73+E73+G73+I73+K73+M73+O73+Q73+S73+U73+W73+Z73</f>
        <v>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123"/>
      <c r="AB73" s="90">
        <f t="shared" si="2"/>
        <v>0</v>
      </c>
    </row>
    <row r="74" spans="1:28" s="10" customFormat="1" ht="18.75" customHeight="1">
      <c r="A74" s="25" t="s">
        <v>68</v>
      </c>
      <c r="B74" s="70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123"/>
      <c r="AB74" s="90">
        <f t="shared" si="2"/>
        <v>0</v>
      </c>
    </row>
    <row r="75" spans="1:28" s="10" customFormat="1" ht="18.75" customHeight="1">
      <c r="A75" s="23" t="s">
        <v>16</v>
      </c>
      <c r="B75" s="69">
        <f>B78+B77+B76+B79</f>
        <v>443.8</v>
      </c>
      <c r="C75" s="52">
        <f>C78+C77+C76</f>
        <v>0</v>
      </c>
      <c r="D75" s="52">
        <f aca="true" t="shared" si="19" ref="D75:Z75">D78+D77+D76</f>
        <v>0</v>
      </c>
      <c r="E75" s="52">
        <f t="shared" si="19"/>
        <v>0</v>
      </c>
      <c r="F75" s="52">
        <f t="shared" si="19"/>
        <v>0</v>
      </c>
      <c r="G75" s="52">
        <f t="shared" si="19"/>
        <v>0</v>
      </c>
      <c r="H75" s="52">
        <f t="shared" si="19"/>
        <v>0</v>
      </c>
      <c r="I75" s="52">
        <f t="shared" si="19"/>
        <v>443.8</v>
      </c>
      <c r="J75" s="52">
        <f t="shared" si="19"/>
        <v>0</v>
      </c>
      <c r="K75" s="52">
        <f t="shared" si="19"/>
        <v>0</v>
      </c>
      <c r="L75" s="52">
        <f t="shared" si="19"/>
        <v>0</v>
      </c>
      <c r="M75" s="52">
        <f t="shared" si="19"/>
        <v>0</v>
      </c>
      <c r="N75" s="52">
        <f t="shared" si="19"/>
        <v>0</v>
      </c>
      <c r="O75" s="52">
        <f t="shared" si="19"/>
        <v>0</v>
      </c>
      <c r="P75" s="52">
        <f t="shared" si="19"/>
        <v>0</v>
      </c>
      <c r="Q75" s="52">
        <f t="shared" si="19"/>
        <v>0</v>
      </c>
      <c r="R75" s="52">
        <f t="shared" si="19"/>
        <v>0</v>
      </c>
      <c r="S75" s="52">
        <f t="shared" si="19"/>
        <v>0</v>
      </c>
      <c r="T75" s="52">
        <f t="shared" si="19"/>
        <v>0</v>
      </c>
      <c r="U75" s="52">
        <f t="shared" si="19"/>
        <v>0</v>
      </c>
      <c r="V75" s="52">
        <f t="shared" si="19"/>
        <v>0</v>
      </c>
      <c r="W75" s="52">
        <f t="shared" si="19"/>
        <v>0</v>
      </c>
      <c r="X75" s="52">
        <f t="shared" si="19"/>
        <v>0</v>
      </c>
      <c r="Y75" s="52">
        <f t="shared" si="19"/>
        <v>0</v>
      </c>
      <c r="Z75" s="52">
        <f t="shared" si="19"/>
        <v>0</v>
      </c>
      <c r="AA75" s="118"/>
      <c r="AB75" s="90">
        <f t="shared" si="2"/>
        <v>443.8</v>
      </c>
    </row>
    <row r="76" spans="1:28" s="10" customFormat="1" ht="18.75" customHeight="1">
      <c r="A76" s="24" t="s">
        <v>15</v>
      </c>
      <c r="B76" s="70">
        <f>C76+E76+G76+I76+K76+M76+O76+Q76+S76+U76+W76+Z76</f>
        <v>0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123"/>
      <c r="AB76" s="90">
        <f t="shared" si="2"/>
        <v>0</v>
      </c>
    </row>
    <row r="77" spans="1:28" s="10" customFormat="1" ht="18.75" customHeight="1">
      <c r="A77" s="24" t="s">
        <v>13</v>
      </c>
      <c r="B77" s="70">
        <f>C77+E77+G77+I77+K77+M77+O77+Q77+S77+U77+W77+Z77</f>
        <v>0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123"/>
      <c r="AB77" s="90">
        <f t="shared" si="2"/>
        <v>0</v>
      </c>
    </row>
    <row r="78" spans="1:28" s="10" customFormat="1" ht="18.75">
      <c r="A78" s="24" t="s">
        <v>14</v>
      </c>
      <c r="B78" s="70">
        <f>C78+E78+G78+I78+K78+M78+O78+Q78+S78+U78+W78+Z78</f>
        <v>443.8</v>
      </c>
      <c r="C78" s="55"/>
      <c r="D78" s="55"/>
      <c r="E78" s="55"/>
      <c r="F78" s="55"/>
      <c r="G78" s="55"/>
      <c r="H78" s="55"/>
      <c r="I78" s="55">
        <v>443.8</v>
      </c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123"/>
      <c r="AB78" s="90">
        <f aca="true" t="shared" si="20" ref="AB78:AB135">C78+E78+G78+I78+K78+M78+O78+Q78+S78+U78+W78+Z78</f>
        <v>443.8</v>
      </c>
    </row>
    <row r="79" spans="1:28" s="10" customFormat="1" ht="18.75">
      <c r="A79" s="24" t="s">
        <v>75</v>
      </c>
      <c r="B79" s="70">
        <f>C79+E79+G79+I79+K79+M79+O79+Q79+S79+U79+W79+Z79</f>
        <v>0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123"/>
      <c r="AB79" s="90">
        <f t="shared" si="20"/>
        <v>0</v>
      </c>
    </row>
    <row r="80" spans="1:28" s="10" customFormat="1" ht="42" customHeight="1">
      <c r="A80" s="25" t="s">
        <v>69</v>
      </c>
      <c r="B80" s="69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118"/>
      <c r="AB80" s="90">
        <f t="shared" si="20"/>
        <v>0</v>
      </c>
    </row>
    <row r="81" spans="1:28" s="10" customFormat="1" ht="18.75" customHeight="1">
      <c r="A81" s="23" t="s">
        <v>16</v>
      </c>
      <c r="B81" s="69">
        <f>B82+B83+B84+B85</f>
        <v>69540.7</v>
      </c>
      <c r="C81" s="52">
        <f aca="true" t="shared" si="21" ref="C81:Z81">C84</f>
        <v>4455.3</v>
      </c>
      <c r="D81" s="52">
        <f t="shared" si="21"/>
        <v>1704.55</v>
      </c>
      <c r="E81" s="52">
        <f t="shared" si="21"/>
        <v>5432.6</v>
      </c>
      <c r="F81" s="52">
        <f t="shared" si="21"/>
        <v>0</v>
      </c>
      <c r="G81" s="52">
        <f t="shared" si="21"/>
        <v>5550.1</v>
      </c>
      <c r="H81" s="52">
        <f t="shared" si="21"/>
        <v>0</v>
      </c>
      <c r="I81" s="52">
        <f t="shared" si="21"/>
        <v>5903.66</v>
      </c>
      <c r="J81" s="52">
        <f t="shared" si="21"/>
        <v>0</v>
      </c>
      <c r="K81" s="52">
        <f t="shared" si="21"/>
        <v>5862.9</v>
      </c>
      <c r="L81" s="52">
        <f t="shared" si="21"/>
        <v>0</v>
      </c>
      <c r="M81" s="52">
        <f t="shared" si="21"/>
        <v>6768.2</v>
      </c>
      <c r="N81" s="52">
        <f t="shared" si="21"/>
        <v>0</v>
      </c>
      <c r="O81" s="52">
        <f t="shared" si="21"/>
        <v>7220.2</v>
      </c>
      <c r="P81" s="52">
        <f t="shared" si="21"/>
        <v>0</v>
      </c>
      <c r="Q81" s="52">
        <f t="shared" si="21"/>
        <v>6208.74</v>
      </c>
      <c r="R81" s="52">
        <f t="shared" si="21"/>
        <v>0</v>
      </c>
      <c r="S81" s="52">
        <f t="shared" si="21"/>
        <v>6066.4</v>
      </c>
      <c r="T81" s="52">
        <f t="shared" si="21"/>
        <v>0</v>
      </c>
      <c r="U81" s="52">
        <f t="shared" si="21"/>
        <v>6496</v>
      </c>
      <c r="V81" s="52">
        <f t="shared" si="21"/>
        <v>0</v>
      </c>
      <c r="W81" s="52">
        <f t="shared" si="21"/>
        <v>5947.9</v>
      </c>
      <c r="X81" s="52">
        <f t="shared" si="21"/>
        <v>0</v>
      </c>
      <c r="Y81" s="52">
        <f t="shared" si="21"/>
        <v>3628.7</v>
      </c>
      <c r="Z81" s="52">
        <f t="shared" si="21"/>
        <v>0</v>
      </c>
      <c r="AA81" s="118"/>
      <c r="AB81" s="90">
        <f>C81+E81+G81+I81+K81+M81+O81+Q81+S81+U81+W81+Z81</f>
        <v>65912</v>
      </c>
    </row>
    <row r="82" spans="1:28" s="10" customFormat="1" ht="18.75" customHeight="1">
      <c r="A82" s="24" t="s">
        <v>15</v>
      </c>
      <c r="B82" s="70">
        <f>C82+E82+G82+I82+K82+M82+O82+Q82+S82+U82+W82+Z82</f>
        <v>0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123"/>
      <c r="AB82" s="90">
        <f t="shared" si="20"/>
        <v>0</v>
      </c>
    </row>
    <row r="83" spans="1:28" s="10" customFormat="1" ht="18.75" customHeight="1">
      <c r="A83" s="24" t="s">
        <v>13</v>
      </c>
      <c r="B83" s="70">
        <f>C83+E83+G83+I83+K83+M83+O83+Q83+S83+U83+W83+Z83</f>
        <v>0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123"/>
      <c r="AB83" s="90">
        <f t="shared" si="20"/>
        <v>0</v>
      </c>
    </row>
    <row r="84" spans="1:28" s="10" customFormat="1" ht="18.75" customHeight="1">
      <c r="A84" s="24" t="s">
        <v>14</v>
      </c>
      <c r="B84" s="70">
        <f>C84+E84+G84+I84+K84+M84+O84+Q84+S84+U84+W84+Y84</f>
        <v>69540.7</v>
      </c>
      <c r="C84" s="55">
        <v>4455.3</v>
      </c>
      <c r="D84" s="55">
        <v>1704.55</v>
      </c>
      <c r="E84" s="55">
        <v>5432.6</v>
      </c>
      <c r="F84" s="55"/>
      <c r="G84" s="55">
        <v>5550.1</v>
      </c>
      <c r="H84" s="55"/>
      <c r="I84" s="55">
        <v>5903.66</v>
      </c>
      <c r="J84" s="55"/>
      <c r="K84" s="55">
        <v>5862.9</v>
      </c>
      <c r="L84" s="55"/>
      <c r="M84" s="55">
        <v>6768.2</v>
      </c>
      <c r="N84" s="55"/>
      <c r="O84" s="55">
        <v>7220.2</v>
      </c>
      <c r="P84" s="55"/>
      <c r="Q84" s="55">
        <v>6208.74</v>
      </c>
      <c r="R84" s="55"/>
      <c r="S84" s="55">
        <v>6066.4</v>
      </c>
      <c r="T84" s="55"/>
      <c r="U84" s="55">
        <v>6496</v>
      </c>
      <c r="V84" s="55"/>
      <c r="W84" s="55">
        <v>5947.9</v>
      </c>
      <c r="X84" s="55"/>
      <c r="Y84" s="55">
        <v>3628.7</v>
      </c>
      <c r="Z84" s="55"/>
      <c r="AA84" s="123"/>
      <c r="AB84" s="90">
        <f t="shared" si="20"/>
        <v>65912</v>
      </c>
    </row>
    <row r="85" spans="1:28" s="10" customFormat="1" ht="18.75" customHeight="1">
      <c r="A85" s="24" t="s">
        <v>75</v>
      </c>
      <c r="B85" s="70">
        <f>C85+E85+G85+I85+K85+M85+O85+Q85+S85+U85+W85+Z85</f>
        <v>0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123"/>
      <c r="AB85" s="90">
        <f t="shared" si="20"/>
        <v>0</v>
      </c>
    </row>
    <row r="86" spans="1:28" s="10" customFormat="1" ht="66" customHeight="1">
      <c r="A86" s="35" t="s">
        <v>70</v>
      </c>
      <c r="B86" s="65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115"/>
      <c r="AB86" s="90">
        <f t="shared" si="20"/>
        <v>0</v>
      </c>
    </row>
    <row r="87" spans="1:28" s="18" customFormat="1" ht="18.75" customHeight="1">
      <c r="A87" s="42" t="s">
        <v>16</v>
      </c>
      <c r="B87" s="65">
        <f>B88+B89+B90+B91</f>
        <v>21330.5</v>
      </c>
      <c r="C87" s="65">
        <f aca="true" t="shared" si="22" ref="C87:Z87">C89+C90</f>
        <v>0</v>
      </c>
      <c r="D87" s="65">
        <f t="shared" si="22"/>
        <v>0</v>
      </c>
      <c r="E87" s="65">
        <f t="shared" si="22"/>
        <v>220.025</v>
      </c>
      <c r="F87" s="65">
        <f t="shared" si="22"/>
        <v>0</v>
      </c>
      <c r="G87" s="65">
        <f t="shared" si="22"/>
        <v>1174.94</v>
      </c>
      <c r="H87" s="65">
        <f t="shared" si="22"/>
        <v>0</v>
      </c>
      <c r="I87" s="65">
        <f t="shared" si="22"/>
        <v>1011.8</v>
      </c>
      <c r="J87" s="65">
        <f t="shared" si="22"/>
        <v>0</v>
      </c>
      <c r="K87" s="65">
        <f t="shared" si="22"/>
        <v>15486</v>
      </c>
      <c r="L87" s="65">
        <f t="shared" si="22"/>
        <v>0</v>
      </c>
      <c r="M87" s="65">
        <f t="shared" si="22"/>
        <v>153.1</v>
      </c>
      <c r="N87" s="65">
        <f t="shared" si="22"/>
        <v>0</v>
      </c>
      <c r="O87" s="65">
        <f t="shared" si="22"/>
        <v>0</v>
      </c>
      <c r="P87" s="65">
        <f t="shared" si="22"/>
        <v>0</v>
      </c>
      <c r="Q87" s="65">
        <f t="shared" si="22"/>
        <v>30.87</v>
      </c>
      <c r="R87" s="65">
        <f t="shared" si="22"/>
        <v>0</v>
      </c>
      <c r="S87" s="65">
        <f t="shared" si="22"/>
        <v>27.525</v>
      </c>
      <c r="T87" s="65">
        <f t="shared" si="22"/>
        <v>0</v>
      </c>
      <c r="U87" s="65">
        <f t="shared" si="22"/>
        <v>136</v>
      </c>
      <c r="V87" s="65">
        <f t="shared" si="22"/>
        <v>0</v>
      </c>
      <c r="W87" s="65">
        <f t="shared" si="22"/>
        <v>35</v>
      </c>
      <c r="X87" s="65">
        <f t="shared" si="22"/>
        <v>0</v>
      </c>
      <c r="Y87" s="65">
        <f t="shared" si="22"/>
        <v>199.24</v>
      </c>
      <c r="Z87" s="65">
        <f t="shared" si="22"/>
        <v>0</v>
      </c>
      <c r="AA87" s="127"/>
      <c r="AB87" s="90">
        <f t="shared" si="20"/>
        <v>18275.26</v>
      </c>
    </row>
    <row r="88" spans="1:28" s="18" customFormat="1" ht="18.75" customHeight="1">
      <c r="A88" s="41" t="s">
        <v>15</v>
      </c>
      <c r="B88" s="66">
        <f aca="true" t="shared" si="23" ref="B88:Z88">B94+B101+B107</f>
        <v>0</v>
      </c>
      <c r="C88" s="66">
        <f t="shared" si="23"/>
        <v>0</v>
      </c>
      <c r="D88" s="66"/>
      <c r="E88" s="66">
        <f t="shared" si="23"/>
        <v>0</v>
      </c>
      <c r="F88" s="66"/>
      <c r="G88" s="66">
        <f t="shared" si="23"/>
        <v>0</v>
      </c>
      <c r="H88" s="66"/>
      <c r="I88" s="66">
        <f t="shared" si="23"/>
        <v>0</v>
      </c>
      <c r="J88" s="66"/>
      <c r="K88" s="66">
        <f t="shared" si="23"/>
        <v>0</v>
      </c>
      <c r="L88" s="66"/>
      <c r="M88" s="66">
        <f t="shared" si="23"/>
        <v>0</v>
      </c>
      <c r="N88" s="66"/>
      <c r="O88" s="66">
        <f t="shared" si="23"/>
        <v>0</v>
      </c>
      <c r="P88" s="66"/>
      <c r="Q88" s="66">
        <f t="shared" si="23"/>
        <v>0</v>
      </c>
      <c r="R88" s="66"/>
      <c r="S88" s="66">
        <f t="shared" si="23"/>
        <v>0</v>
      </c>
      <c r="T88" s="66"/>
      <c r="U88" s="66">
        <f t="shared" si="23"/>
        <v>0</v>
      </c>
      <c r="V88" s="66"/>
      <c r="W88" s="66">
        <f t="shared" si="23"/>
        <v>0</v>
      </c>
      <c r="X88" s="66"/>
      <c r="Y88" s="66">
        <f>Y94+Y101+Y107</f>
        <v>0</v>
      </c>
      <c r="Z88" s="66">
        <f t="shared" si="23"/>
        <v>0</v>
      </c>
      <c r="AA88" s="116"/>
      <c r="AB88" s="90">
        <f t="shared" si="20"/>
        <v>0</v>
      </c>
    </row>
    <row r="89" spans="1:28" s="18" customFormat="1" ht="18.75" customHeight="1">
      <c r="A89" s="41" t="s">
        <v>13</v>
      </c>
      <c r="B89" s="66">
        <f aca="true" t="shared" si="24" ref="B89:Z89">B95+B102+B108</f>
        <v>0</v>
      </c>
      <c r="C89" s="66">
        <f t="shared" si="24"/>
        <v>0</v>
      </c>
      <c r="D89" s="66"/>
      <c r="E89" s="66">
        <f t="shared" si="24"/>
        <v>0</v>
      </c>
      <c r="F89" s="66"/>
      <c r="G89" s="66">
        <f t="shared" si="24"/>
        <v>0</v>
      </c>
      <c r="H89" s="66"/>
      <c r="I89" s="66">
        <f t="shared" si="24"/>
        <v>0</v>
      </c>
      <c r="J89" s="66"/>
      <c r="K89" s="66">
        <f t="shared" si="24"/>
        <v>0</v>
      </c>
      <c r="L89" s="66"/>
      <c r="M89" s="66">
        <f t="shared" si="24"/>
        <v>0</v>
      </c>
      <c r="N89" s="66"/>
      <c r="O89" s="66">
        <f t="shared" si="24"/>
        <v>0</v>
      </c>
      <c r="P89" s="66"/>
      <c r="Q89" s="66">
        <f t="shared" si="24"/>
        <v>0</v>
      </c>
      <c r="R89" s="66"/>
      <c r="S89" s="66">
        <f t="shared" si="24"/>
        <v>0</v>
      </c>
      <c r="T89" s="66"/>
      <c r="U89" s="66">
        <f t="shared" si="24"/>
        <v>0</v>
      </c>
      <c r="V89" s="66"/>
      <c r="W89" s="66">
        <f t="shared" si="24"/>
        <v>0</v>
      </c>
      <c r="X89" s="66"/>
      <c r="Y89" s="66">
        <f>Y95+Y102+Y108</f>
        <v>0</v>
      </c>
      <c r="Z89" s="66">
        <f t="shared" si="24"/>
        <v>0</v>
      </c>
      <c r="AA89" s="116"/>
      <c r="AB89" s="90">
        <f t="shared" si="20"/>
        <v>0</v>
      </c>
    </row>
    <row r="90" spans="1:28" s="18" customFormat="1" ht="18.75" customHeight="1">
      <c r="A90" s="41" t="s">
        <v>14</v>
      </c>
      <c r="B90" s="66">
        <f>B96+B103+B109</f>
        <v>21330.5</v>
      </c>
      <c r="C90" s="66">
        <f aca="true" t="shared" si="25" ref="C90:Z90">C96+C121</f>
        <v>0</v>
      </c>
      <c r="D90" s="66">
        <f t="shared" si="25"/>
        <v>0</v>
      </c>
      <c r="E90" s="66">
        <f t="shared" si="25"/>
        <v>220.025</v>
      </c>
      <c r="F90" s="66">
        <f t="shared" si="25"/>
        <v>0</v>
      </c>
      <c r="G90" s="66">
        <f t="shared" si="25"/>
        <v>1174.94</v>
      </c>
      <c r="H90" s="66">
        <f t="shared" si="25"/>
        <v>0</v>
      </c>
      <c r="I90" s="66">
        <f t="shared" si="25"/>
        <v>1011.8</v>
      </c>
      <c r="J90" s="66">
        <f t="shared" si="25"/>
        <v>0</v>
      </c>
      <c r="K90" s="66">
        <f t="shared" si="25"/>
        <v>15486</v>
      </c>
      <c r="L90" s="66">
        <f t="shared" si="25"/>
        <v>0</v>
      </c>
      <c r="M90" s="66">
        <f t="shared" si="25"/>
        <v>153.1</v>
      </c>
      <c r="N90" s="66">
        <f t="shared" si="25"/>
        <v>0</v>
      </c>
      <c r="O90" s="66">
        <f t="shared" si="25"/>
        <v>0</v>
      </c>
      <c r="P90" s="66">
        <f t="shared" si="25"/>
        <v>0</v>
      </c>
      <c r="Q90" s="66">
        <f t="shared" si="25"/>
        <v>30.87</v>
      </c>
      <c r="R90" s="66">
        <f t="shared" si="25"/>
        <v>0</v>
      </c>
      <c r="S90" s="66">
        <f t="shared" si="25"/>
        <v>27.525</v>
      </c>
      <c r="T90" s="66">
        <f t="shared" si="25"/>
        <v>0</v>
      </c>
      <c r="U90" s="66">
        <f t="shared" si="25"/>
        <v>136</v>
      </c>
      <c r="V90" s="66">
        <f t="shared" si="25"/>
        <v>0</v>
      </c>
      <c r="W90" s="66">
        <f t="shared" si="25"/>
        <v>35</v>
      </c>
      <c r="X90" s="66">
        <f t="shared" si="25"/>
        <v>0</v>
      </c>
      <c r="Y90" s="66">
        <f t="shared" si="25"/>
        <v>199.24</v>
      </c>
      <c r="Z90" s="66">
        <f t="shared" si="25"/>
        <v>0</v>
      </c>
      <c r="AA90" s="116"/>
      <c r="AB90" s="90">
        <f t="shared" si="20"/>
        <v>18275.26</v>
      </c>
    </row>
    <row r="91" spans="1:28" s="18" customFormat="1" ht="18.75" customHeight="1">
      <c r="A91" s="100" t="s">
        <v>75</v>
      </c>
      <c r="B91" s="72">
        <f aca="true" t="shared" si="26" ref="B91:Z91">B97+B122</f>
        <v>0</v>
      </c>
      <c r="C91" s="72">
        <f t="shared" si="26"/>
        <v>0</v>
      </c>
      <c r="D91" s="72"/>
      <c r="E91" s="72">
        <f t="shared" si="26"/>
        <v>0</v>
      </c>
      <c r="F91" s="72"/>
      <c r="G91" s="72">
        <f t="shared" si="26"/>
        <v>0</v>
      </c>
      <c r="H91" s="72"/>
      <c r="I91" s="72">
        <f t="shared" si="26"/>
        <v>0</v>
      </c>
      <c r="J91" s="72"/>
      <c r="K91" s="72">
        <f t="shared" si="26"/>
        <v>0</v>
      </c>
      <c r="L91" s="72"/>
      <c r="M91" s="72">
        <f t="shared" si="26"/>
        <v>0</v>
      </c>
      <c r="N91" s="72"/>
      <c r="O91" s="72">
        <f t="shared" si="26"/>
        <v>0</v>
      </c>
      <c r="P91" s="72"/>
      <c r="Q91" s="72">
        <f t="shared" si="26"/>
        <v>0</v>
      </c>
      <c r="R91" s="72"/>
      <c r="S91" s="72">
        <f t="shared" si="26"/>
        <v>0</v>
      </c>
      <c r="T91" s="72"/>
      <c r="U91" s="72">
        <f t="shared" si="26"/>
        <v>0</v>
      </c>
      <c r="V91" s="72"/>
      <c r="W91" s="72">
        <f t="shared" si="26"/>
        <v>0</v>
      </c>
      <c r="X91" s="72"/>
      <c r="Y91" s="72">
        <f>Y97+Y122</f>
        <v>0</v>
      </c>
      <c r="Z91" s="72">
        <f t="shared" si="26"/>
        <v>0</v>
      </c>
      <c r="AA91" s="128"/>
      <c r="AB91" s="90">
        <f t="shared" si="20"/>
        <v>0</v>
      </c>
    </row>
    <row r="92" spans="1:28" s="18" customFormat="1" ht="75">
      <c r="A92" s="22" t="s">
        <v>71</v>
      </c>
      <c r="B92" s="71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117"/>
      <c r="AB92" s="90">
        <f t="shared" si="20"/>
        <v>0</v>
      </c>
    </row>
    <row r="93" spans="1:28" s="18" customFormat="1" ht="20.25" customHeight="1">
      <c r="A93" s="23" t="s">
        <v>16</v>
      </c>
      <c r="B93" s="71">
        <f>B94+B95+B96+B97</f>
        <v>18474.5</v>
      </c>
      <c r="C93" s="71">
        <f>C94+C95+C96+C97</f>
        <v>0</v>
      </c>
      <c r="D93" s="71">
        <f aca="true" t="shared" si="27" ref="D93:Z93">D94+D95+D96+D97</f>
        <v>0</v>
      </c>
      <c r="E93" s="71">
        <f t="shared" si="27"/>
        <v>220.025</v>
      </c>
      <c r="F93" s="71">
        <f t="shared" si="27"/>
        <v>0</v>
      </c>
      <c r="G93" s="71">
        <f t="shared" si="27"/>
        <v>1174.94</v>
      </c>
      <c r="H93" s="71">
        <f t="shared" si="27"/>
        <v>0</v>
      </c>
      <c r="I93" s="71">
        <f t="shared" si="27"/>
        <v>1011.8</v>
      </c>
      <c r="J93" s="71">
        <f t="shared" si="27"/>
        <v>0</v>
      </c>
      <c r="K93" s="71">
        <f t="shared" si="27"/>
        <v>15486</v>
      </c>
      <c r="L93" s="71">
        <f t="shared" si="27"/>
        <v>0</v>
      </c>
      <c r="M93" s="71">
        <f t="shared" si="27"/>
        <v>153.1</v>
      </c>
      <c r="N93" s="71">
        <f t="shared" si="27"/>
        <v>0</v>
      </c>
      <c r="O93" s="71">
        <f t="shared" si="27"/>
        <v>0</v>
      </c>
      <c r="P93" s="71">
        <f t="shared" si="27"/>
        <v>0</v>
      </c>
      <c r="Q93" s="71">
        <f t="shared" si="27"/>
        <v>30.87</v>
      </c>
      <c r="R93" s="71">
        <f t="shared" si="27"/>
        <v>0</v>
      </c>
      <c r="S93" s="71">
        <f t="shared" si="27"/>
        <v>27.525</v>
      </c>
      <c r="T93" s="71">
        <f t="shared" si="27"/>
        <v>0</v>
      </c>
      <c r="U93" s="71">
        <f t="shared" si="27"/>
        <v>136</v>
      </c>
      <c r="V93" s="71">
        <f t="shared" si="27"/>
        <v>0</v>
      </c>
      <c r="W93" s="71">
        <f t="shared" si="27"/>
        <v>35</v>
      </c>
      <c r="X93" s="71">
        <f t="shared" si="27"/>
        <v>0</v>
      </c>
      <c r="Y93" s="71">
        <f t="shared" si="27"/>
        <v>199.24</v>
      </c>
      <c r="Z93" s="71">
        <f t="shared" si="27"/>
        <v>0</v>
      </c>
      <c r="AA93" s="129"/>
      <c r="AB93" s="90">
        <f t="shared" si="20"/>
        <v>18275.26</v>
      </c>
    </row>
    <row r="94" spans="1:28" s="18" customFormat="1" ht="18.75" customHeight="1">
      <c r="A94" s="24" t="s">
        <v>15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>
        <f>Y101+Y107+Y113</f>
        <v>0</v>
      </c>
      <c r="Z94" s="67"/>
      <c r="AA94" s="130"/>
      <c r="AB94" s="90">
        <f t="shared" si="20"/>
        <v>0</v>
      </c>
    </row>
    <row r="95" spans="1:28" s="18" customFormat="1" ht="18.75" customHeight="1">
      <c r="A95" s="24" t="s">
        <v>13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>
        <f>Y102+Y108+Y114</f>
        <v>0</v>
      </c>
      <c r="Z95" s="67"/>
      <c r="AA95" s="130"/>
      <c r="AB95" s="90">
        <f t="shared" si="20"/>
        <v>0</v>
      </c>
    </row>
    <row r="96" spans="1:28" s="18" customFormat="1" ht="18.75" customHeight="1">
      <c r="A96" s="24" t="s">
        <v>14</v>
      </c>
      <c r="B96" s="67">
        <f>C96+E96+G96+I96+K96+M96+O96+Q96+S96+U96+W96+Y96</f>
        <v>18474.5</v>
      </c>
      <c r="C96" s="67"/>
      <c r="D96" s="67"/>
      <c r="E96" s="67">
        <v>220.025</v>
      </c>
      <c r="F96" s="67"/>
      <c r="G96" s="67">
        <v>1174.94</v>
      </c>
      <c r="H96" s="67"/>
      <c r="I96" s="67">
        <v>1011.8</v>
      </c>
      <c r="J96" s="67"/>
      <c r="K96" s="67">
        <v>15486</v>
      </c>
      <c r="L96" s="67"/>
      <c r="M96" s="67">
        <v>153.1</v>
      </c>
      <c r="N96" s="67"/>
      <c r="O96" s="67"/>
      <c r="P96" s="67"/>
      <c r="Q96" s="67">
        <v>30.87</v>
      </c>
      <c r="R96" s="67"/>
      <c r="S96" s="67">
        <v>27.525</v>
      </c>
      <c r="T96" s="67"/>
      <c r="U96" s="67">
        <v>136</v>
      </c>
      <c r="V96" s="67"/>
      <c r="W96" s="67">
        <v>35</v>
      </c>
      <c r="X96" s="67"/>
      <c r="Y96" s="67">
        <v>199.24</v>
      </c>
      <c r="Z96" s="67"/>
      <c r="AA96" s="130"/>
      <c r="AB96" s="90">
        <f t="shared" si="20"/>
        <v>18275.26</v>
      </c>
    </row>
    <row r="97" spans="1:28" s="18" customFormat="1" ht="18.75" customHeight="1">
      <c r="A97" s="24" t="s">
        <v>75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>
        <f>Y104+Y110+Y116</f>
        <v>0</v>
      </c>
      <c r="Z97" s="67"/>
      <c r="AA97" s="130"/>
      <c r="AB97" s="90">
        <f t="shared" si="20"/>
        <v>0</v>
      </c>
    </row>
    <row r="98" spans="1:28" s="18" customFormat="1" ht="18.75">
      <c r="A98" s="28"/>
      <c r="B98" s="71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117"/>
      <c r="AB98" s="90">
        <f t="shared" si="20"/>
        <v>0</v>
      </c>
    </row>
    <row r="99" spans="1:28" s="18" customFormat="1" ht="55.5" customHeight="1">
      <c r="A99" s="98" t="s">
        <v>72</v>
      </c>
      <c r="B99" s="71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117"/>
      <c r="AB99" s="90">
        <f t="shared" si="20"/>
        <v>0</v>
      </c>
    </row>
    <row r="100" spans="1:28" s="10" customFormat="1" ht="18.75" customHeight="1">
      <c r="A100" s="23" t="s">
        <v>16</v>
      </c>
      <c r="B100" s="69">
        <f>B101+B102+B103+B104</f>
        <v>2525</v>
      </c>
      <c r="C100" s="52">
        <f aca="true" t="shared" si="28" ref="C100:Z100">C101+C102+C103</f>
        <v>0</v>
      </c>
      <c r="D100" s="52">
        <f t="shared" si="28"/>
        <v>0</v>
      </c>
      <c r="E100" s="52">
        <f t="shared" si="28"/>
        <v>2525</v>
      </c>
      <c r="F100" s="52">
        <f t="shared" si="28"/>
        <v>0</v>
      </c>
      <c r="G100" s="52">
        <f t="shared" si="28"/>
        <v>0</v>
      </c>
      <c r="H100" s="52">
        <f t="shared" si="28"/>
        <v>0</v>
      </c>
      <c r="I100" s="52">
        <f t="shared" si="28"/>
        <v>0</v>
      </c>
      <c r="J100" s="52">
        <f t="shared" si="28"/>
        <v>0</v>
      </c>
      <c r="K100" s="52">
        <f t="shared" si="28"/>
        <v>0</v>
      </c>
      <c r="L100" s="52">
        <f t="shared" si="28"/>
        <v>0</v>
      </c>
      <c r="M100" s="52">
        <f t="shared" si="28"/>
        <v>0</v>
      </c>
      <c r="N100" s="52">
        <f t="shared" si="28"/>
        <v>0</v>
      </c>
      <c r="O100" s="52">
        <f t="shared" si="28"/>
        <v>0</v>
      </c>
      <c r="P100" s="52">
        <f t="shared" si="28"/>
        <v>0</v>
      </c>
      <c r="Q100" s="52">
        <f t="shared" si="28"/>
        <v>0</v>
      </c>
      <c r="R100" s="52">
        <f t="shared" si="28"/>
        <v>0</v>
      </c>
      <c r="S100" s="52">
        <f t="shared" si="28"/>
        <v>0</v>
      </c>
      <c r="T100" s="52">
        <f t="shared" si="28"/>
        <v>0</v>
      </c>
      <c r="U100" s="52">
        <f t="shared" si="28"/>
        <v>0</v>
      </c>
      <c r="V100" s="52">
        <f t="shared" si="28"/>
        <v>0</v>
      </c>
      <c r="W100" s="52">
        <f t="shared" si="28"/>
        <v>0</v>
      </c>
      <c r="X100" s="52">
        <f t="shared" si="28"/>
        <v>0</v>
      </c>
      <c r="Y100" s="52">
        <f t="shared" si="28"/>
        <v>0</v>
      </c>
      <c r="Z100" s="52">
        <f t="shared" si="28"/>
        <v>0</v>
      </c>
      <c r="AA100" s="118"/>
      <c r="AB100" s="90">
        <f t="shared" si="20"/>
        <v>2525</v>
      </c>
    </row>
    <row r="101" spans="1:28" s="10" customFormat="1" ht="18.75" customHeight="1">
      <c r="A101" s="24" t="s">
        <v>15</v>
      </c>
      <c r="B101" s="70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123"/>
      <c r="AB101" s="90">
        <f t="shared" si="20"/>
        <v>0</v>
      </c>
    </row>
    <row r="102" spans="1:28" s="10" customFormat="1" ht="18.75" customHeight="1">
      <c r="A102" s="24" t="s">
        <v>13</v>
      </c>
      <c r="B102" s="70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23"/>
      <c r="AB102" s="90">
        <f t="shared" si="20"/>
        <v>0</v>
      </c>
    </row>
    <row r="103" spans="1:28" s="10" customFormat="1" ht="18.75" customHeight="1">
      <c r="A103" s="24" t="s">
        <v>14</v>
      </c>
      <c r="B103" s="70">
        <f>C103+E103+G103+I103+K103+M103+O103+Q103+S103+U103+W103+Y103</f>
        <v>2525</v>
      </c>
      <c r="C103" s="55"/>
      <c r="D103" s="55"/>
      <c r="E103" s="55">
        <v>2525</v>
      </c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123"/>
      <c r="AB103" s="90">
        <f t="shared" si="20"/>
        <v>2525</v>
      </c>
    </row>
    <row r="104" spans="1:28" s="10" customFormat="1" ht="18.75" customHeight="1">
      <c r="A104" s="24" t="s">
        <v>75</v>
      </c>
      <c r="B104" s="73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123"/>
      <c r="AB104" s="90">
        <f t="shared" si="20"/>
        <v>0</v>
      </c>
    </row>
    <row r="105" spans="1:28" s="10" customFormat="1" ht="60" customHeight="1">
      <c r="A105" s="97" t="s">
        <v>73</v>
      </c>
      <c r="B105" s="70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123"/>
      <c r="AB105" s="90">
        <f t="shared" si="20"/>
        <v>0</v>
      </c>
    </row>
    <row r="106" spans="1:28" s="10" customFormat="1" ht="18.75" customHeight="1">
      <c r="A106" s="23" t="s">
        <v>16</v>
      </c>
      <c r="B106" s="69">
        <f>B107+B108+B109+B110</f>
        <v>331</v>
      </c>
      <c r="C106" s="52">
        <f aca="true" t="shared" si="29" ref="C106:Z106">C107+C108+C109</f>
        <v>0</v>
      </c>
      <c r="D106" s="52">
        <f t="shared" si="29"/>
        <v>0</v>
      </c>
      <c r="E106" s="52">
        <f t="shared" si="29"/>
        <v>0</v>
      </c>
      <c r="F106" s="52">
        <f t="shared" si="29"/>
        <v>0</v>
      </c>
      <c r="G106" s="52">
        <f t="shared" si="29"/>
        <v>0</v>
      </c>
      <c r="H106" s="52">
        <f t="shared" si="29"/>
        <v>0</v>
      </c>
      <c r="I106" s="52">
        <f t="shared" si="29"/>
        <v>0</v>
      </c>
      <c r="J106" s="52">
        <f t="shared" si="29"/>
        <v>0</v>
      </c>
      <c r="K106" s="52">
        <f t="shared" si="29"/>
        <v>331</v>
      </c>
      <c r="L106" s="52">
        <f t="shared" si="29"/>
        <v>0</v>
      </c>
      <c r="M106" s="52">
        <f t="shared" si="29"/>
        <v>0</v>
      </c>
      <c r="N106" s="52">
        <f t="shared" si="29"/>
        <v>0</v>
      </c>
      <c r="O106" s="52">
        <f t="shared" si="29"/>
        <v>0</v>
      </c>
      <c r="P106" s="52">
        <f t="shared" si="29"/>
        <v>0</v>
      </c>
      <c r="Q106" s="52">
        <f t="shared" si="29"/>
        <v>0</v>
      </c>
      <c r="R106" s="52">
        <f t="shared" si="29"/>
        <v>0</v>
      </c>
      <c r="S106" s="52">
        <f t="shared" si="29"/>
        <v>0</v>
      </c>
      <c r="T106" s="52">
        <f t="shared" si="29"/>
        <v>0</v>
      </c>
      <c r="U106" s="52">
        <f t="shared" si="29"/>
        <v>0</v>
      </c>
      <c r="V106" s="52">
        <f t="shared" si="29"/>
        <v>0</v>
      </c>
      <c r="W106" s="52">
        <f t="shared" si="29"/>
        <v>0</v>
      </c>
      <c r="X106" s="52">
        <f t="shared" si="29"/>
        <v>0</v>
      </c>
      <c r="Y106" s="52">
        <f t="shared" si="29"/>
        <v>0</v>
      </c>
      <c r="Z106" s="52">
        <f t="shared" si="29"/>
        <v>0</v>
      </c>
      <c r="AA106" s="118"/>
      <c r="AB106" s="90">
        <f t="shared" si="20"/>
        <v>331</v>
      </c>
    </row>
    <row r="107" spans="1:28" s="10" customFormat="1" ht="18.75" customHeight="1">
      <c r="A107" s="24" t="s">
        <v>15</v>
      </c>
      <c r="B107" s="70">
        <f>C107+E107+G107+I107+K107+M107+O107+Q107+S107+U107+W107+Z107</f>
        <v>0</v>
      </c>
      <c r="C107" s="55">
        <v>0</v>
      </c>
      <c r="D107" s="55"/>
      <c r="E107" s="55">
        <v>0</v>
      </c>
      <c r="F107" s="55"/>
      <c r="G107" s="55">
        <v>0</v>
      </c>
      <c r="H107" s="55"/>
      <c r="I107" s="55">
        <v>0</v>
      </c>
      <c r="J107" s="55"/>
      <c r="K107" s="55">
        <v>0</v>
      </c>
      <c r="L107" s="55"/>
      <c r="M107" s="55">
        <v>0</v>
      </c>
      <c r="N107" s="55"/>
      <c r="O107" s="55">
        <v>0</v>
      </c>
      <c r="P107" s="55"/>
      <c r="Q107" s="55">
        <v>0</v>
      </c>
      <c r="R107" s="55"/>
      <c r="S107" s="55">
        <v>0</v>
      </c>
      <c r="T107" s="55"/>
      <c r="U107" s="55">
        <v>0</v>
      </c>
      <c r="V107" s="55"/>
      <c r="W107" s="55">
        <v>0</v>
      </c>
      <c r="X107" s="55"/>
      <c r="Y107" s="55">
        <v>0</v>
      </c>
      <c r="Z107" s="55">
        <v>0</v>
      </c>
      <c r="AA107" s="123"/>
      <c r="AB107" s="90">
        <f t="shared" si="20"/>
        <v>0</v>
      </c>
    </row>
    <row r="108" spans="1:28" s="10" customFormat="1" ht="18.75" customHeight="1">
      <c r="A108" s="24" t="s">
        <v>13</v>
      </c>
      <c r="B108" s="70">
        <f>C108+E108+G108+I108+K108+M108+Q108+S108+U108+W108+Z108+O108</f>
        <v>0</v>
      </c>
      <c r="C108" s="55">
        <v>0</v>
      </c>
      <c r="D108" s="55"/>
      <c r="E108" s="55">
        <v>0</v>
      </c>
      <c r="F108" s="55"/>
      <c r="G108" s="55">
        <v>0</v>
      </c>
      <c r="H108" s="55"/>
      <c r="I108" s="55">
        <v>0</v>
      </c>
      <c r="J108" s="55"/>
      <c r="K108" s="55">
        <v>0</v>
      </c>
      <c r="L108" s="55"/>
      <c r="M108" s="55">
        <v>0</v>
      </c>
      <c r="N108" s="55"/>
      <c r="O108" s="55">
        <v>0</v>
      </c>
      <c r="P108" s="55"/>
      <c r="Q108" s="55">
        <v>0</v>
      </c>
      <c r="R108" s="55"/>
      <c r="S108" s="55">
        <v>0</v>
      </c>
      <c r="T108" s="55"/>
      <c r="U108" s="55">
        <v>0</v>
      </c>
      <c r="V108" s="55"/>
      <c r="W108" s="55">
        <v>0</v>
      </c>
      <c r="X108" s="55"/>
      <c r="Y108" s="55">
        <v>0</v>
      </c>
      <c r="Z108" s="55">
        <v>0</v>
      </c>
      <c r="AA108" s="123"/>
      <c r="AB108" s="90">
        <f t="shared" si="20"/>
        <v>0</v>
      </c>
    </row>
    <row r="109" spans="1:28" s="10" customFormat="1" ht="18.75" customHeight="1">
      <c r="A109" s="24" t="s">
        <v>14</v>
      </c>
      <c r="B109" s="70">
        <f>C109+E109+G109+I109+K109+M109+O109+Q109+S109+U109+W109+Z109</f>
        <v>331</v>
      </c>
      <c r="C109" s="55">
        <v>0</v>
      </c>
      <c r="D109" s="55"/>
      <c r="E109" s="55">
        <v>0</v>
      </c>
      <c r="F109" s="55"/>
      <c r="G109" s="55">
        <v>0</v>
      </c>
      <c r="H109" s="55"/>
      <c r="I109" s="55">
        <v>0</v>
      </c>
      <c r="J109" s="55"/>
      <c r="K109" s="55">
        <v>331</v>
      </c>
      <c r="L109" s="55"/>
      <c r="M109" s="55">
        <v>0</v>
      </c>
      <c r="N109" s="55"/>
      <c r="O109" s="55">
        <v>0</v>
      </c>
      <c r="P109" s="55"/>
      <c r="Q109" s="55">
        <v>0</v>
      </c>
      <c r="R109" s="55"/>
      <c r="S109" s="55">
        <v>0</v>
      </c>
      <c r="T109" s="55"/>
      <c r="U109" s="55">
        <v>0</v>
      </c>
      <c r="V109" s="55"/>
      <c r="W109" s="55">
        <v>0</v>
      </c>
      <c r="X109" s="55"/>
      <c r="Y109" s="55">
        <v>0</v>
      </c>
      <c r="Z109" s="55">
        <v>0</v>
      </c>
      <c r="AA109" s="123"/>
      <c r="AB109" s="90">
        <f t="shared" si="20"/>
        <v>331</v>
      </c>
    </row>
    <row r="110" spans="1:28" s="10" customFormat="1" ht="21" customHeight="1">
      <c r="A110" s="24" t="s">
        <v>75</v>
      </c>
      <c r="B110" s="73">
        <f>C110+E110+G110+I110+K110+M110+Q110+S110+U110+W110+Z110+O110</f>
        <v>0</v>
      </c>
      <c r="C110" s="55">
        <v>0</v>
      </c>
      <c r="D110" s="55"/>
      <c r="E110" s="55">
        <v>0</v>
      </c>
      <c r="F110" s="55"/>
      <c r="G110" s="55">
        <v>0</v>
      </c>
      <c r="H110" s="55"/>
      <c r="I110" s="55">
        <v>0</v>
      </c>
      <c r="J110" s="55"/>
      <c r="K110" s="55">
        <v>0</v>
      </c>
      <c r="L110" s="55"/>
      <c r="M110" s="55">
        <v>0</v>
      </c>
      <c r="N110" s="55"/>
      <c r="O110" s="55">
        <v>0</v>
      </c>
      <c r="P110" s="55"/>
      <c r="Q110" s="55">
        <v>0</v>
      </c>
      <c r="R110" s="55"/>
      <c r="S110" s="55">
        <v>0</v>
      </c>
      <c r="T110" s="55"/>
      <c r="U110" s="55">
        <v>0</v>
      </c>
      <c r="V110" s="55"/>
      <c r="W110" s="55">
        <v>0</v>
      </c>
      <c r="X110" s="55"/>
      <c r="Y110" s="55">
        <v>0</v>
      </c>
      <c r="Z110" s="55">
        <v>0</v>
      </c>
      <c r="AA110" s="123"/>
      <c r="AB110" s="90">
        <f t="shared" si="20"/>
        <v>0</v>
      </c>
    </row>
    <row r="111" spans="1:28" s="10" customFormat="1" ht="1.5" customHeight="1" hidden="1">
      <c r="A111" s="24"/>
      <c r="B111" s="70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123"/>
      <c r="AB111" s="90">
        <f t="shared" si="20"/>
        <v>0</v>
      </c>
    </row>
    <row r="112" spans="1:28" s="10" customFormat="1" ht="18.75" customHeight="1" hidden="1">
      <c r="A112" s="23"/>
      <c r="B112" s="69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118"/>
      <c r="AB112" s="90">
        <f t="shared" si="20"/>
        <v>0</v>
      </c>
    </row>
    <row r="113" spans="1:28" s="10" customFormat="1" ht="0.75" customHeight="1" hidden="1">
      <c r="A113" s="24"/>
      <c r="B113" s="70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123"/>
      <c r="AB113" s="90">
        <f t="shared" si="20"/>
        <v>0</v>
      </c>
    </row>
    <row r="114" spans="1:28" s="10" customFormat="1" ht="1.5" customHeight="1" hidden="1">
      <c r="A114" s="24"/>
      <c r="B114" s="70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123"/>
      <c r="AB114" s="90">
        <f t="shared" si="20"/>
        <v>0</v>
      </c>
    </row>
    <row r="115" spans="1:28" s="10" customFormat="1" ht="18.75" customHeight="1" hidden="1">
      <c r="A115" s="24"/>
      <c r="B115" s="70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123"/>
      <c r="AB115" s="90">
        <f t="shared" si="20"/>
        <v>0</v>
      </c>
    </row>
    <row r="116" spans="1:28" s="10" customFormat="1" ht="6.75" customHeight="1" hidden="1">
      <c r="A116" s="25"/>
      <c r="B116" s="73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123"/>
      <c r="AB116" s="90">
        <f t="shared" si="20"/>
        <v>0</v>
      </c>
    </row>
    <row r="117" spans="1:28" s="10" customFormat="1" ht="96" customHeight="1" hidden="1">
      <c r="A117" s="25" t="s">
        <v>44</v>
      </c>
      <c r="B117" s="70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123"/>
      <c r="AB117" s="90">
        <f t="shared" si="20"/>
        <v>0</v>
      </c>
    </row>
    <row r="118" spans="1:28" s="10" customFormat="1" ht="18.75" customHeight="1" hidden="1">
      <c r="A118" s="23" t="s">
        <v>16</v>
      </c>
      <c r="B118" s="69">
        <f aca="true" t="shared" si="30" ref="B118:Z118">B119+B120+B121</f>
        <v>0</v>
      </c>
      <c r="C118" s="52">
        <f t="shared" si="30"/>
        <v>0</v>
      </c>
      <c r="D118" s="52"/>
      <c r="E118" s="52">
        <f t="shared" si="30"/>
        <v>0</v>
      </c>
      <c r="F118" s="52"/>
      <c r="G118" s="52">
        <f t="shared" si="30"/>
        <v>0</v>
      </c>
      <c r="H118" s="52"/>
      <c r="I118" s="52">
        <f t="shared" si="30"/>
        <v>0</v>
      </c>
      <c r="J118" s="52"/>
      <c r="K118" s="52">
        <f t="shared" si="30"/>
        <v>0</v>
      </c>
      <c r="L118" s="52"/>
      <c r="M118" s="52">
        <f t="shared" si="30"/>
        <v>0</v>
      </c>
      <c r="N118" s="52"/>
      <c r="O118" s="52">
        <f t="shared" si="30"/>
        <v>0</v>
      </c>
      <c r="P118" s="52"/>
      <c r="Q118" s="52">
        <f t="shared" si="30"/>
        <v>0</v>
      </c>
      <c r="R118" s="52"/>
      <c r="S118" s="52">
        <f t="shared" si="30"/>
        <v>0</v>
      </c>
      <c r="T118" s="52"/>
      <c r="U118" s="52">
        <f t="shared" si="30"/>
        <v>0</v>
      </c>
      <c r="V118" s="52"/>
      <c r="W118" s="52">
        <f t="shared" si="30"/>
        <v>0</v>
      </c>
      <c r="X118" s="52"/>
      <c r="Y118" s="52">
        <f>Y119+Y120+Y121</f>
        <v>0</v>
      </c>
      <c r="Z118" s="52">
        <f t="shared" si="30"/>
        <v>0</v>
      </c>
      <c r="AA118" s="118"/>
      <c r="AB118" s="90">
        <f t="shared" si="20"/>
        <v>0</v>
      </c>
    </row>
    <row r="119" spans="1:28" s="10" customFormat="1" ht="18.75" customHeight="1" hidden="1">
      <c r="A119" s="24" t="s">
        <v>15</v>
      </c>
      <c r="B119" s="70">
        <f>C119+E119+G119+I119+K119+M119+O119+Q119+S119+U119+W119+Z119</f>
        <v>0</v>
      </c>
      <c r="C119" s="55">
        <v>0</v>
      </c>
      <c r="D119" s="55"/>
      <c r="E119" s="55">
        <v>0</v>
      </c>
      <c r="F119" s="55"/>
      <c r="G119" s="55">
        <v>0</v>
      </c>
      <c r="H119" s="55"/>
      <c r="I119" s="55">
        <v>0</v>
      </c>
      <c r="J119" s="55"/>
      <c r="K119" s="55">
        <v>0</v>
      </c>
      <c r="L119" s="55"/>
      <c r="M119" s="55">
        <v>0</v>
      </c>
      <c r="N119" s="55"/>
      <c r="O119" s="55">
        <v>0</v>
      </c>
      <c r="P119" s="55"/>
      <c r="Q119" s="55">
        <v>0</v>
      </c>
      <c r="R119" s="55"/>
      <c r="S119" s="55">
        <v>0</v>
      </c>
      <c r="T119" s="55"/>
      <c r="U119" s="55">
        <v>0</v>
      </c>
      <c r="V119" s="55"/>
      <c r="W119" s="55">
        <v>0</v>
      </c>
      <c r="X119" s="55"/>
      <c r="Y119" s="55">
        <v>0</v>
      </c>
      <c r="Z119" s="55">
        <v>0</v>
      </c>
      <c r="AA119" s="123"/>
      <c r="AB119" s="90">
        <f t="shared" si="20"/>
        <v>0</v>
      </c>
    </row>
    <row r="120" spans="1:28" s="10" customFormat="1" ht="18.75" customHeight="1" hidden="1">
      <c r="A120" s="24" t="s">
        <v>13</v>
      </c>
      <c r="B120" s="70">
        <f>C120+E120+G120+I120+K120+M120+Q120+S120+U120+W120+Z120+O120</f>
        <v>0</v>
      </c>
      <c r="C120" s="55">
        <v>0</v>
      </c>
      <c r="D120" s="55"/>
      <c r="E120" s="55">
        <v>0</v>
      </c>
      <c r="F120" s="55"/>
      <c r="G120" s="55">
        <v>0</v>
      </c>
      <c r="H120" s="55"/>
      <c r="I120" s="55">
        <v>0</v>
      </c>
      <c r="J120" s="55"/>
      <c r="K120" s="55">
        <v>0</v>
      </c>
      <c r="L120" s="55"/>
      <c r="M120" s="55">
        <v>0</v>
      </c>
      <c r="N120" s="55"/>
      <c r="O120" s="55">
        <v>0</v>
      </c>
      <c r="P120" s="55"/>
      <c r="Q120" s="55">
        <v>0</v>
      </c>
      <c r="R120" s="55"/>
      <c r="S120" s="55">
        <v>0</v>
      </c>
      <c r="T120" s="55"/>
      <c r="U120" s="55">
        <v>0</v>
      </c>
      <c r="V120" s="55"/>
      <c r="W120" s="55">
        <v>0</v>
      </c>
      <c r="X120" s="55"/>
      <c r="Y120" s="55">
        <v>0</v>
      </c>
      <c r="Z120" s="55">
        <v>0</v>
      </c>
      <c r="AA120" s="123"/>
      <c r="AB120" s="90">
        <f t="shared" si="20"/>
        <v>0</v>
      </c>
    </row>
    <row r="121" spans="1:28" s="10" customFormat="1" ht="18.75" customHeight="1" hidden="1">
      <c r="A121" s="24" t="s">
        <v>14</v>
      </c>
      <c r="B121" s="70">
        <f>C121+E121+G121+I121+K121+M121+O121+Q121+S121+U121+W121+Z121</f>
        <v>0</v>
      </c>
      <c r="C121" s="55">
        <v>0</v>
      </c>
      <c r="D121" s="55"/>
      <c r="E121" s="55">
        <v>0</v>
      </c>
      <c r="F121" s="55"/>
      <c r="G121" s="55">
        <v>0</v>
      </c>
      <c r="H121" s="55"/>
      <c r="I121" s="55">
        <v>0</v>
      </c>
      <c r="J121" s="55"/>
      <c r="K121" s="55">
        <v>0</v>
      </c>
      <c r="L121" s="55"/>
      <c r="M121" s="55">
        <v>0</v>
      </c>
      <c r="N121" s="55"/>
      <c r="O121" s="55">
        <v>0</v>
      </c>
      <c r="P121" s="55"/>
      <c r="Q121" s="55">
        <v>0</v>
      </c>
      <c r="R121" s="55"/>
      <c r="S121" s="55">
        <v>0</v>
      </c>
      <c r="T121" s="55"/>
      <c r="U121" s="55">
        <v>0</v>
      </c>
      <c r="V121" s="55"/>
      <c r="W121" s="55">
        <v>0</v>
      </c>
      <c r="X121" s="55"/>
      <c r="Y121" s="55">
        <v>0</v>
      </c>
      <c r="Z121" s="55">
        <v>0</v>
      </c>
      <c r="AA121" s="123"/>
      <c r="AB121" s="90">
        <f t="shared" si="20"/>
        <v>0</v>
      </c>
    </row>
    <row r="122" spans="1:28" s="10" customFormat="1" ht="18.75" customHeight="1" hidden="1">
      <c r="A122" s="24" t="s">
        <v>41</v>
      </c>
      <c r="B122" s="70">
        <f>C122+E122+G122+I122+K122+M122+O122+Q122+S122+U122+W122+Z122</f>
        <v>0</v>
      </c>
      <c r="C122" s="55">
        <v>0</v>
      </c>
      <c r="D122" s="55"/>
      <c r="E122" s="55">
        <v>0</v>
      </c>
      <c r="F122" s="55"/>
      <c r="G122" s="55">
        <v>0</v>
      </c>
      <c r="H122" s="55"/>
      <c r="I122" s="55">
        <v>0</v>
      </c>
      <c r="J122" s="55"/>
      <c r="K122" s="55">
        <v>0</v>
      </c>
      <c r="L122" s="55"/>
      <c r="M122" s="55">
        <v>0</v>
      </c>
      <c r="N122" s="55"/>
      <c r="O122" s="55">
        <v>0</v>
      </c>
      <c r="P122" s="55"/>
      <c r="Q122" s="55">
        <v>0</v>
      </c>
      <c r="R122" s="55"/>
      <c r="S122" s="55">
        <v>0</v>
      </c>
      <c r="T122" s="55"/>
      <c r="U122" s="55">
        <v>0</v>
      </c>
      <c r="V122" s="55"/>
      <c r="W122" s="55">
        <v>0</v>
      </c>
      <c r="X122" s="55"/>
      <c r="Y122" s="55">
        <v>0</v>
      </c>
      <c r="Z122" s="55">
        <v>0</v>
      </c>
      <c r="AA122" s="123"/>
      <c r="AB122" s="90">
        <f t="shared" si="20"/>
        <v>0</v>
      </c>
    </row>
    <row r="123" spans="1:28" s="10" customFormat="1" ht="18.75" customHeight="1" hidden="1">
      <c r="A123" s="29" t="s">
        <v>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123"/>
      <c r="AB123" s="90">
        <f t="shared" si="20"/>
        <v>0</v>
      </c>
    </row>
    <row r="124" spans="1:28" s="10" customFormat="1" ht="126" customHeight="1" hidden="1">
      <c r="A124" s="30" t="s">
        <v>37</v>
      </c>
      <c r="B124" s="75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123"/>
      <c r="AB124" s="90">
        <f t="shared" si="20"/>
        <v>0</v>
      </c>
    </row>
    <row r="125" spans="1:37" s="21" customFormat="1" ht="18.75" customHeight="1" hidden="1">
      <c r="A125" s="31" t="s">
        <v>16</v>
      </c>
      <c r="B125" s="76">
        <f aca="true" t="shared" si="31" ref="B125:Z125">B126+B127+B128</f>
        <v>0</v>
      </c>
      <c r="C125" s="52">
        <f t="shared" si="31"/>
        <v>0</v>
      </c>
      <c r="D125" s="52"/>
      <c r="E125" s="52">
        <f t="shared" si="31"/>
        <v>0</v>
      </c>
      <c r="F125" s="52"/>
      <c r="G125" s="52">
        <f t="shared" si="31"/>
        <v>0</v>
      </c>
      <c r="H125" s="52"/>
      <c r="I125" s="52">
        <f t="shared" si="31"/>
        <v>0</v>
      </c>
      <c r="J125" s="52"/>
      <c r="K125" s="52">
        <f t="shared" si="31"/>
        <v>0</v>
      </c>
      <c r="L125" s="52"/>
      <c r="M125" s="52">
        <f t="shared" si="31"/>
        <v>0</v>
      </c>
      <c r="N125" s="52"/>
      <c r="O125" s="52">
        <f t="shared" si="31"/>
        <v>0</v>
      </c>
      <c r="P125" s="52"/>
      <c r="Q125" s="52">
        <f t="shared" si="31"/>
        <v>0</v>
      </c>
      <c r="R125" s="52"/>
      <c r="S125" s="52">
        <f t="shared" si="31"/>
        <v>0</v>
      </c>
      <c r="T125" s="52"/>
      <c r="U125" s="52">
        <f t="shared" si="31"/>
        <v>0</v>
      </c>
      <c r="V125" s="52"/>
      <c r="W125" s="52">
        <f t="shared" si="31"/>
        <v>0</v>
      </c>
      <c r="X125" s="77"/>
      <c r="Y125" s="77">
        <f>Y126+Y127+Y128</f>
        <v>0</v>
      </c>
      <c r="Z125" s="77">
        <f t="shared" si="31"/>
        <v>0</v>
      </c>
      <c r="AA125" s="118"/>
      <c r="AB125" s="90">
        <f t="shared" si="20"/>
        <v>0</v>
      </c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s="21" customFormat="1" ht="18.75" customHeight="1" hidden="1">
      <c r="A126" s="24" t="s">
        <v>15</v>
      </c>
      <c r="B126" s="70">
        <f>C126+E126+G126+I126+K126+M126+O126+Q126+S126+U126+W126+Z126</f>
        <v>0</v>
      </c>
      <c r="C126" s="55">
        <f>C132+C138+C143</f>
        <v>0</v>
      </c>
      <c r="D126" s="55"/>
      <c r="E126" s="55">
        <v>0</v>
      </c>
      <c r="F126" s="55"/>
      <c r="G126" s="55">
        <v>0</v>
      </c>
      <c r="H126" s="55"/>
      <c r="I126" s="55">
        <v>0</v>
      </c>
      <c r="J126" s="55"/>
      <c r="K126" s="55">
        <v>0</v>
      </c>
      <c r="L126" s="55"/>
      <c r="M126" s="55">
        <v>0</v>
      </c>
      <c r="N126" s="55"/>
      <c r="O126" s="55">
        <v>0</v>
      </c>
      <c r="P126" s="55"/>
      <c r="Q126" s="55">
        <v>0</v>
      </c>
      <c r="R126" s="55"/>
      <c r="S126" s="55">
        <v>0</v>
      </c>
      <c r="T126" s="55"/>
      <c r="U126" s="55">
        <v>0</v>
      </c>
      <c r="V126" s="55"/>
      <c r="W126" s="55">
        <v>0</v>
      </c>
      <c r="X126" s="78"/>
      <c r="Y126" s="78">
        <v>0</v>
      </c>
      <c r="Z126" s="78">
        <v>0</v>
      </c>
      <c r="AA126" s="123"/>
      <c r="AB126" s="90">
        <f t="shared" si="20"/>
        <v>0</v>
      </c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s="21" customFormat="1" ht="18.75" customHeight="1" hidden="1">
      <c r="A127" s="24" t="s">
        <v>13</v>
      </c>
      <c r="B127" s="70">
        <f>C127+E127+G127+I127+K127+M127+O127+Q127+S127+U127+W127+Z127</f>
        <v>0</v>
      </c>
      <c r="C127" s="55">
        <f>C133+C139+C143</f>
        <v>0</v>
      </c>
      <c r="D127" s="55"/>
      <c r="E127" s="55">
        <f>E133+E139+E143</f>
        <v>0</v>
      </c>
      <c r="F127" s="55"/>
      <c r="G127" s="55">
        <f>G133+G139+G143</f>
        <v>0</v>
      </c>
      <c r="H127" s="55"/>
      <c r="I127" s="55">
        <f aca="true" t="shared" si="32" ref="I127:Z127">I133+I139+I143</f>
        <v>0</v>
      </c>
      <c r="J127" s="55"/>
      <c r="K127" s="55">
        <f t="shared" si="32"/>
        <v>0</v>
      </c>
      <c r="L127" s="55"/>
      <c r="M127" s="55">
        <f t="shared" si="32"/>
        <v>0</v>
      </c>
      <c r="N127" s="55"/>
      <c r="O127" s="55">
        <f t="shared" si="32"/>
        <v>0</v>
      </c>
      <c r="P127" s="55"/>
      <c r="Q127" s="55">
        <f t="shared" si="32"/>
        <v>0</v>
      </c>
      <c r="R127" s="55"/>
      <c r="S127" s="55">
        <f t="shared" si="32"/>
        <v>0</v>
      </c>
      <c r="T127" s="55"/>
      <c r="U127" s="55">
        <f t="shared" si="32"/>
        <v>0</v>
      </c>
      <c r="V127" s="55"/>
      <c r="W127" s="55">
        <f t="shared" si="32"/>
        <v>0</v>
      </c>
      <c r="X127" s="55"/>
      <c r="Y127" s="55">
        <f>Y133+Y139+Y143</f>
        <v>0</v>
      </c>
      <c r="Z127" s="55">
        <f t="shared" si="32"/>
        <v>0</v>
      </c>
      <c r="AA127" s="123"/>
      <c r="AB127" s="90">
        <f t="shared" si="20"/>
        <v>0</v>
      </c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s="21" customFormat="1" ht="18.75" customHeight="1" hidden="1">
      <c r="A128" s="24" t="s">
        <v>14</v>
      </c>
      <c r="B128" s="70">
        <f>C128+E128+G128+I128+K128+M128+O128+Q128+S128+U128+W128+Z128</f>
        <v>0</v>
      </c>
      <c r="C128" s="55">
        <v>0</v>
      </c>
      <c r="D128" s="55"/>
      <c r="E128" s="55">
        <v>0</v>
      </c>
      <c r="F128" s="55"/>
      <c r="G128" s="55">
        <v>0</v>
      </c>
      <c r="H128" s="55"/>
      <c r="I128" s="55">
        <v>0</v>
      </c>
      <c r="J128" s="55"/>
      <c r="K128" s="55">
        <v>0</v>
      </c>
      <c r="L128" s="55"/>
      <c r="M128" s="55">
        <v>0</v>
      </c>
      <c r="N128" s="55"/>
      <c r="O128" s="55">
        <v>0</v>
      </c>
      <c r="P128" s="55"/>
      <c r="Q128" s="55">
        <v>0</v>
      </c>
      <c r="R128" s="55"/>
      <c r="S128" s="55">
        <v>0</v>
      </c>
      <c r="T128" s="55"/>
      <c r="U128" s="55">
        <v>0</v>
      </c>
      <c r="V128" s="55"/>
      <c r="W128" s="55">
        <v>0</v>
      </c>
      <c r="X128" s="55"/>
      <c r="Y128" s="55">
        <v>0</v>
      </c>
      <c r="Z128" s="55">
        <v>0</v>
      </c>
      <c r="AA128" s="123"/>
      <c r="AB128" s="90">
        <f t="shared" si="20"/>
        <v>0</v>
      </c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s="50" customFormat="1" ht="36" customHeight="1" hidden="1">
      <c r="A129" s="49" t="s">
        <v>42</v>
      </c>
      <c r="B129" s="85">
        <f>C129+E129+G129+I129+K129+M129+O129+Q129+S129+U129+W129+Z129</f>
        <v>0</v>
      </c>
      <c r="C129" s="84">
        <v>0</v>
      </c>
      <c r="D129" s="84"/>
      <c r="E129" s="84">
        <v>0</v>
      </c>
      <c r="F129" s="84"/>
      <c r="G129" s="84">
        <v>0</v>
      </c>
      <c r="H129" s="84"/>
      <c r="I129" s="84">
        <v>0</v>
      </c>
      <c r="J129" s="84"/>
      <c r="K129" s="84">
        <v>0</v>
      </c>
      <c r="L129" s="84"/>
      <c r="M129" s="84">
        <v>0</v>
      </c>
      <c r="N129" s="84"/>
      <c r="O129" s="84">
        <v>0</v>
      </c>
      <c r="P129" s="84"/>
      <c r="Q129" s="84">
        <v>0</v>
      </c>
      <c r="R129" s="84"/>
      <c r="S129" s="84">
        <v>0</v>
      </c>
      <c r="T129" s="84"/>
      <c r="U129" s="84">
        <v>0</v>
      </c>
      <c r="V129" s="84"/>
      <c r="W129" s="84">
        <v>0</v>
      </c>
      <c r="X129" s="84"/>
      <c r="Y129" s="84">
        <v>0</v>
      </c>
      <c r="Z129" s="84">
        <v>0</v>
      </c>
      <c r="AA129" s="125"/>
      <c r="AB129" s="90">
        <f t="shared" si="20"/>
        <v>0</v>
      </c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s="21" customFormat="1" ht="18.75" customHeight="1" hidden="1">
      <c r="A130" s="25" t="s">
        <v>41</v>
      </c>
      <c r="B130" s="70">
        <f>C130+E130+G130+I130+K130+M130+O130+Q130+S130+U130+W130+Z130</f>
        <v>0</v>
      </c>
      <c r="C130" s="55">
        <v>0</v>
      </c>
      <c r="D130" s="55"/>
      <c r="E130" s="55">
        <v>0</v>
      </c>
      <c r="F130" s="55"/>
      <c r="G130" s="55">
        <v>0</v>
      </c>
      <c r="H130" s="55"/>
      <c r="I130" s="55">
        <v>0</v>
      </c>
      <c r="J130" s="55"/>
      <c r="K130" s="55">
        <v>0</v>
      </c>
      <c r="L130" s="55"/>
      <c r="M130" s="55">
        <v>0</v>
      </c>
      <c r="N130" s="55"/>
      <c r="O130" s="55">
        <v>0</v>
      </c>
      <c r="P130" s="55"/>
      <c r="Q130" s="55">
        <v>0</v>
      </c>
      <c r="R130" s="55"/>
      <c r="S130" s="55">
        <v>0</v>
      </c>
      <c r="T130" s="55"/>
      <c r="U130" s="55">
        <v>0</v>
      </c>
      <c r="V130" s="55"/>
      <c r="W130" s="55">
        <v>0</v>
      </c>
      <c r="X130" s="78"/>
      <c r="Y130" s="78">
        <v>0</v>
      </c>
      <c r="Z130" s="78">
        <v>0</v>
      </c>
      <c r="AA130" s="123"/>
      <c r="AB130" s="90">
        <f t="shared" si="20"/>
        <v>0</v>
      </c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s="21" customFormat="1" ht="36" customHeight="1" hidden="1">
      <c r="A131" s="25" t="s">
        <v>38</v>
      </c>
      <c r="B131" s="70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78"/>
      <c r="Y131" s="78"/>
      <c r="Z131" s="78"/>
      <c r="AA131" s="123"/>
      <c r="AB131" s="90">
        <f t="shared" si="20"/>
        <v>0</v>
      </c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s="21" customFormat="1" ht="18.75" customHeight="1" hidden="1">
      <c r="A132" s="31" t="s">
        <v>16</v>
      </c>
      <c r="B132" s="76">
        <f aca="true" t="shared" si="33" ref="B132:Z132">B133+B134+B135</f>
        <v>0</v>
      </c>
      <c r="C132" s="52">
        <f t="shared" si="33"/>
        <v>0</v>
      </c>
      <c r="D132" s="52"/>
      <c r="E132" s="52">
        <f t="shared" si="33"/>
        <v>0</v>
      </c>
      <c r="F132" s="52"/>
      <c r="G132" s="52">
        <f t="shared" si="33"/>
        <v>0</v>
      </c>
      <c r="H132" s="52"/>
      <c r="I132" s="52">
        <f t="shared" si="33"/>
        <v>0</v>
      </c>
      <c r="J132" s="52"/>
      <c r="K132" s="52">
        <f t="shared" si="33"/>
        <v>0</v>
      </c>
      <c r="L132" s="52"/>
      <c r="M132" s="52">
        <f t="shared" si="33"/>
        <v>0</v>
      </c>
      <c r="N132" s="52"/>
      <c r="O132" s="52">
        <f t="shared" si="33"/>
        <v>0</v>
      </c>
      <c r="P132" s="52"/>
      <c r="Q132" s="52">
        <f t="shared" si="33"/>
        <v>0</v>
      </c>
      <c r="R132" s="52"/>
      <c r="S132" s="52">
        <f t="shared" si="33"/>
        <v>0</v>
      </c>
      <c r="T132" s="52"/>
      <c r="U132" s="52">
        <f t="shared" si="33"/>
        <v>0</v>
      </c>
      <c r="V132" s="52"/>
      <c r="W132" s="52">
        <f t="shared" si="33"/>
        <v>0</v>
      </c>
      <c r="X132" s="77"/>
      <c r="Y132" s="77">
        <f>Y133+Y134+Y135</f>
        <v>0</v>
      </c>
      <c r="Z132" s="77">
        <f t="shared" si="33"/>
        <v>0</v>
      </c>
      <c r="AA132" s="118"/>
      <c r="AB132" s="90">
        <f t="shared" si="20"/>
        <v>0</v>
      </c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s="21" customFormat="1" ht="18.75" customHeight="1" hidden="1">
      <c r="A133" s="24" t="s">
        <v>15</v>
      </c>
      <c r="B133" s="70">
        <f>C133+E133+G133+I133+K133+M133+O133+Q133+S133+U133+W133+Z133</f>
        <v>0</v>
      </c>
      <c r="C133" s="78">
        <v>0</v>
      </c>
      <c r="D133" s="78"/>
      <c r="E133" s="78">
        <v>0</v>
      </c>
      <c r="F133" s="78"/>
      <c r="G133" s="78">
        <v>0</v>
      </c>
      <c r="H133" s="78"/>
      <c r="I133" s="78">
        <v>0</v>
      </c>
      <c r="J133" s="78"/>
      <c r="K133" s="78">
        <v>0</v>
      </c>
      <c r="L133" s="78"/>
      <c r="M133" s="78">
        <v>0</v>
      </c>
      <c r="N133" s="78"/>
      <c r="O133" s="78">
        <v>0</v>
      </c>
      <c r="P133" s="78"/>
      <c r="Q133" s="78">
        <v>0</v>
      </c>
      <c r="R133" s="78"/>
      <c r="S133" s="78">
        <v>0</v>
      </c>
      <c r="T133" s="78"/>
      <c r="U133" s="78">
        <v>0</v>
      </c>
      <c r="V133" s="78"/>
      <c r="W133" s="78">
        <v>0</v>
      </c>
      <c r="X133" s="78"/>
      <c r="Y133" s="78">
        <v>0</v>
      </c>
      <c r="Z133" s="78">
        <v>0</v>
      </c>
      <c r="AA133" s="123"/>
      <c r="AB133" s="90">
        <f t="shared" si="20"/>
        <v>0</v>
      </c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s="21" customFormat="1" ht="18.75" customHeight="1" hidden="1">
      <c r="A134" s="24" t="s">
        <v>13</v>
      </c>
      <c r="B134" s="70">
        <f>C134+E134+G134+I134+K134+M134+O134+Q134+S134+U134+W134+Z134</f>
        <v>0</v>
      </c>
      <c r="C134" s="55">
        <v>0</v>
      </c>
      <c r="D134" s="55"/>
      <c r="E134" s="55">
        <v>0</v>
      </c>
      <c r="F134" s="55"/>
      <c r="G134" s="55">
        <v>0</v>
      </c>
      <c r="H134" s="55"/>
      <c r="I134" s="55">
        <v>0</v>
      </c>
      <c r="J134" s="55"/>
      <c r="K134" s="55">
        <v>0</v>
      </c>
      <c r="L134" s="55"/>
      <c r="M134" s="55">
        <v>0</v>
      </c>
      <c r="N134" s="55"/>
      <c r="O134" s="55">
        <v>0</v>
      </c>
      <c r="P134" s="55"/>
      <c r="Q134" s="55">
        <v>0</v>
      </c>
      <c r="R134" s="55"/>
      <c r="S134" s="55">
        <v>0</v>
      </c>
      <c r="T134" s="55"/>
      <c r="U134" s="55">
        <v>0</v>
      </c>
      <c r="V134" s="55"/>
      <c r="W134" s="55">
        <v>0</v>
      </c>
      <c r="X134" s="55"/>
      <c r="Y134" s="55">
        <v>0</v>
      </c>
      <c r="Z134" s="55">
        <v>0</v>
      </c>
      <c r="AA134" s="123"/>
      <c r="AB134" s="90">
        <f t="shared" si="20"/>
        <v>0</v>
      </c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s="21" customFormat="1" ht="18.75" customHeight="1" hidden="1">
      <c r="A135" s="24" t="s">
        <v>14</v>
      </c>
      <c r="B135" s="70">
        <f>C135+E135+G135+I135+K135+M135+O135+Q135+S135+U135+W135+Z135</f>
        <v>0</v>
      </c>
      <c r="C135" s="55">
        <v>0</v>
      </c>
      <c r="D135" s="55"/>
      <c r="E135" s="55">
        <v>0</v>
      </c>
      <c r="F135" s="55"/>
      <c r="G135" s="55">
        <v>0</v>
      </c>
      <c r="H135" s="55"/>
      <c r="I135" s="55">
        <v>0</v>
      </c>
      <c r="J135" s="55"/>
      <c r="K135" s="55">
        <v>0</v>
      </c>
      <c r="L135" s="55"/>
      <c r="M135" s="55">
        <v>0</v>
      </c>
      <c r="N135" s="55"/>
      <c r="O135" s="55">
        <v>0</v>
      </c>
      <c r="P135" s="55"/>
      <c r="Q135" s="55">
        <v>0</v>
      </c>
      <c r="R135" s="55"/>
      <c r="S135" s="55">
        <v>0</v>
      </c>
      <c r="T135" s="55"/>
      <c r="U135" s="55">
        <v>0</v>
      </c>
      <c r="V135" s="55"/>
      <c r="W135" s="55">
        <v>0</v>
      </c>
      <c r="X135" s="55"/>
      <c r="Y135" s="55">
        <v>0</v>
      </c>
      <c r="Z135" s="55">
        <v>0</v>
      </c>
      <c r="AA135" s="123"/>
      <c r="AB135" s="90">
        <f t="shared" si="20"/>
        <v>0</v>
      </c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s="50" customFormat="1" ht="37.5" customHeight="1" hidden="1">
      <c r="A136" s="49" t="s">
        <v>42</v>
      </c>
      <c r="B136" s="85">
        <f>C136+E136+G136+I136+K136+M136+O136+Q136+S136+U136+W136+Z136</f>
        <v>0</v>
      </c>
      <c r="C136" s="84">
        <v>0</v>
      </c>
      <c r="D136" s="84"/>
      <c r="E136" s="84">
        <v>0</v>
      </c>
      <c r="F136" s="84"/>
      <c r="G136" s="84">
        <v>0</v>
      </c>
      <c r="H136" s="84"/>
      <c r="I136" s="84">
        <v>0</v>
      </c>
      <c r="J136" s="84"/>
      <c r="K136" s="84">
        <v>0</v>
      </c>
      <c r="L136" s="84"/>
      <c r="M136" s="84">
        <v>0</v>
      </c>
      <c r="N136" s="84"/>
      <c r="O136" s="84">
        <v>0</v>
      </c>
      <c r="P136" s="84"/>
      <c r="Q136" s="84">
        <v>0</v>
      </c>
      <c r="R136" s="84"/>
      <c r="S136" s="84">
        <v>0</v>
      </c>
      <c r="T136" s="84"/>
      <c r="U136" s="84">
        <v>0</v>
      </c>
      <c r="V136" s="84"/>
      <c r="W136" s="84">
        <v>0</v>
      </c>
      <c r="X136" s="84"/>
      <c r="Y136" s="84">
        <v>0</v>
      </c>
      <c r="Z136" s="84">
        <v>0</v>
      </c>
      <c r="AA136" s="125"/>
      <c r="AB136" s="90">
        <f aca="true" t="shared" si="34" ref="AB136:AB211">C136+E136+G136+I136+K136+M136+O136+Q136+S136+U136+W136+Z136</f>
        <v>0</v>
      </c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s="21" customFormat="1" ht="18.75" customHeight="1" hidden="1">
      <c r="A137" s="25" t="s">
        <v>41</v>
      </c>
      <c r="B137" s="70">
        <f>C137+E137+G137+I137+K137+M137+O137+Q137+S137+U137+W137+Z137</f>
        <v>0</v>
      </c>
      <c r="C137" s="55">
        <v>0</v>
      </c>
      <c r="D137" s="55"/>
      <c r="E137" s="55">
        <v>0</v>
      </c>
      <c r="F137" s="55"/>
      <c r="G137" s="55">
        <v>0</v>
      </c>
      <c r="H137" s="55"/>
      <c r="I137" s="55">
        <v>0</v>
      </c>
      <c r="J137" s="55"/>
      <c r="K137" s="55">
        <v>0</v>
      </c>
      <c r="L137" s="55"/>
      <c r="M137" s="55">
        <v>0</v>
      </c>
      <c r="N137" s="55"/>
      <c r="O137" s="55">
        <v>0</v>
      </c>
      <c r="P137" s="55"/>
      <c r="Q137" s="55">
        <v>0</v>
      </c>
      <c r="R137" s="55"/>
      <c r="S137" s="55">
        <v>0</v>
      </c>
      <c r="T137" s="55"/>
      <c r="U137" s="55">
        <v>0</v>
      </c>
      <c r="V137" s="55"/>
      <c r="W137" s="55">
        <v>0</v>
      </c>
      <c r="X137" s="55"/>
      <c r="Y137" s="55">
        <v>0</v>
      </c>
      <c r="Z137" s="55">
        <v>0</v>
      </c>
      <c r="AA137" s="123"/>
      <c r="AB137" s="90">
        <f t="shared" si="34"/>
        <v>0</v>
      </c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s="21" customFormat="1" ht="39.75" customHeight="1" hidden="1">
      <c r="A138" s="25" t="s">
        <v>39</v>
      </c>
      <c r="B138" s="70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78"/>
      <c r="Y138" s="78"/>
      <c r="Z138" s="78"/>
      <c r="AA138" s="123"/>
      <c r="AB138" s="90">
        <f t="shared" si="34"/>
        <v>0</v>
      </c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s="21" customFormat="1" ht="18.75" customHeight="1" hidden="1">
      <c r="A139" s="31" t="s">
        <v>16</v>
      </c>
      <c r="B139" s="76">
        <f aca="true" t="shared" si="35" ref="B139:Z139">B140+B141+B142</f>
        <v>0</v>
      </c>
      <c r="C139" s="52">
        <f t="shared" si="35"/>
        <v>0</v>
      </c>
      <c r="D139" s="52"/>
      <c r="E139" s="52">
        <f t="shared" si="35"/>
        <v>0</v>
      </c>
      <c r="F139" s="52"/>
      <c r="G139" s="52">
        <f t="shared" si="35"/>
        <v>0</v>
      </c>
      <c r="H139" s="52"/>
      <c r="I139" s="52">
        <f t="shared" si="35"/>
        <v>0</v>
      </c>
      <c r="J139" s="52"/>
      <c r="K139" s="52">
        <f t="shared" si="35"/>
        <v>0</v>
      </c>
      <c r="L139" s="52"/>
      <c r="M139" s="52">
        <f t="shared" si="35"/>
        <v>0</v>
      </c>
      <c r="N139" s="52"/>
      <c r="O139" s="52">
        <f t="shared" si="35"/>
        <v>0</v>
      </c>
      <c r="P139" s="52"/>
      <c r="Q139" s="52">
        <f t="shared" si="35"/>
        <v>0</v>
      </c>
      <c r="R139" s="52"/>
      <c r="S139" s="52">
        <f t="shared" si="35"/>
        <v>0</v>
      </c>
      <c r="T139" s="52"/>
      <c r="U139" s="52">
        <f t="shared" si="35"/>
        <v>0</v>
      </c>
      <c r="V139" s="52"/>
      <c r="W139" s="52">
        <f t="shared" si="35"/>
        <v>0</v>
      </c>
      <c r="X139" s="77"/>
      <c r="Y139" s="77">
        <f>Y140+Y141+Y142</f>
        <v>0</v>
      </c>
      <c r="Z139" s="77">
        <f t="shared" si="35"/>
        <v>0</v>
      </c>
      <c r="AA139" s="118"/>
      <c r="AB139" s="90">
        <f t="shared" si="34"/>
        <v>0</v>
      </c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s="21" customFormat="1" ht="18.75" customHeight="1" hidden="1">
      <c r="A140" s="24" t="s">
        <v>15</v>
      </c>
      <c r="B140" s="70">
        <f>C140+E140+G140+I140+K140+M140+O140+Q140+S140+U140+W140+Z140</f>
        <v>0</v>
      </c>
      <c r="C140" s="78">
        <v>0</v>
      </c>
      <c r="D140" s="78"/>
      <c r="E140" s="78">
        <v>0</v>
      </c>
      <c r="F140" s="78"/>
      <c r="G140" s="78">
        <v>0</v>
      </c>
      <c r="H140" s="78"/>
      <c r="I140" s="78">
        <v>0</v>
      </c>
      <c r="J140" s="78"/>
      <c r="K140" s="78">
        <v>0</v>
      </c>
      <c r="L140" s="78"/>
      <c r="M140" s="78">
        <v>0</v>
      </c>
      <c r="N140" s="78"/>
      <c r="O140" s="78">
        <v>0</v>
      </c>
      <c r="P140" s="78"/>
      <c r="Q140" s="78">
        <v>0</v>
      </c>
      <c r="R140" s="78"/>
      <c r="S140" s="78">
        <v>0</v>
      </c>
      <c r="T140" s="78"/>
      <c r="U140" s="78">
        <v>0</v>
      </c>
      <c r="V140" s="78"/>
      <c r="W140" s="78">
        <v>0</v>
      </c>
      <c r="X140" s="78"/>
      <c r="Y140" s="78">
        <v>0</v>
      </c>
      <c r="Z140" s="78">
        <v>0</v>
      </c>
      <c r="AA140" s="123"/>
      <c r="AB140" s="90">
        <f t="shared" si="34"/>
        <v>0</v>
      </c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s="21" customFormat="1" ht="18.75" customHeight="1" hidden="1">
      <c r="A141" s="24" t="s">
        <v>13</v>
      </c>
      <c r="B141" s="70">
        <f>C141+E141+G141+I141+K141+M141+O141+Q141+S141+U141+W141+Z141</f>
        <v>0</v>
      </c>
      <c r="C141" s="55">
        <v>0</v>
      </c>
      <c r="D141" s="55"/>
      <c r="E141" s="55">
        <v>0</v>
      </c>
      <c r="F141" s="55"/>
      <c r="G141" s="55">
        <v>0</v>
      </c>
      <c r="H141" s="55"/>
      <c r="I141" s="55">
        <v>0</v>
      </c>
      <c r="J141" s="55"/>
      <c r="K141" s="55">
        <v>0</v>
      </c>
      <c r="L141" s="55"/>
      <c r="M141" s="55">
        <v>0</v>
      </c>
      <c r="N141" s="55"/>
      <c r="O141" s="55">
        <v>0</v>
      </c>
      <c r="P141" s="55"/>
      <c r="Q141" s="55">
        <v>0</v>
      </c>
      <c r="R141" s="55"/>
      <c r="S141" s="55">
        <v>0</v>
      </c>
      <c r="T141" s="55"/>
      <c r="U141" s="55">
        <v>0</v>
      </c>
      <c r="V141" s="55"/>
      <c r="W141" s="55">
        <v>0</v>
      </c>
      <c r="X141" s="78"/>
      <c r="Y141" s="78">
        <v>0</v>
      </c>
      <c r="Z141" s="78">
        <v>0</v>
      </c>
      <c r="AA141" s="123"/>
      <c r="AB141" s="90">
        <f t="shared" si="34"/>
        <v>0</v>
      </c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s="21" customFormat="1" ht="18.75" customHeight="1" hidden="1">
      <c r="A142" s="24" t="s">
        <v>14</v>
      </c>
      <c r="B142" s="70">
        <f>C142+E142+G142+I142+K142+M142+O142+Q142+S142+U142+W142+Z142</f>
        <v>0</v>
      </c>
      <c r="C142" s="55">
        <v>0</v>
      </c>
      <c r="D142" s="55"/>
      <c r="E142" s="55">
        <v>0</v>
      </c>
      <c r="F142" s="55"/>
      <c r="G142" s="55">
        <v>0</v>
      </c>
      <c r="H142" s="55"/>
      <c r="I142" s="55">
        <v>0</v>
      </c>
      <c r="J142" s="55"/>
      <c r="K142" s="55">
        <v>0</v>
      </c>
      <c r="L142" s="55"/>
      <c r="M142" s="55">
        <v>0</v>
      </c>
      <c r="N142" s="55"/>
      <c r="O142" s="55">
        <v>0</v>
      </c>
      <c r="P142" s="55"/>
      <c r="Q142" s="55">
        <v>0</v>
      </c>
      <c r="R142" s="55"/>
      <c r="S142" s="55">
        <v>0</v>
      </c>
      <c r="T142" s="55"/>
      <c r="U142" s="55">
        <v>0</v>
      </c>
      <c r="V142" s="55"/>
      <c r="W142" s="55">
        <v>0</v>
      </c>
      <c r="X142" s="78"/>
      <c r="Y142" s="78">
        <v>0</v>
      </c>
      <c r="Z142" s="78">
        <v>0</v>
      </c>
      <c r="AA142" s="123"/>
      <c r="AB142" s="90">
        <f t="shared" si="34"/>
        <v>0</v>
      </c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s="50" customFormat="1" ht="39" customHeight="1" hidden="1">
      <c r="A143" s="49" t="s">
        <v>42</v>
      </c>
      <c r="B143" s="85">
        <f>C143+E143+G143+I143+K143+M143+O143+Q143+S143+U143+W143+Z143</f>
        <v>0</v>
      </c>
      <c r="C143" s="84">
        <v>0</v>
      </c>
      <c r="D143" s="84"/>
      <c r="E143" s="84">
        <v>0</v>
      </c>
      <c r="F143" s="84"/>
      <c r="G143" s="84">
        <v>0</v>
      </c>
      <c r="H143" s="84"/>
      <c r="I143" s="84">
        <v>0</v>
      </c>
      <c r="J143" s="84"/>
      <c r="K143" s="84">
        <v>0</v>
      </c>
      <c r="L143" s="84"/>
      <c r="M143" s="84">
        <v>0</v>
      </c>
      <c r="N143" s="84"/>
      <c r="O143" s="84">
        <v>0</v>
      </c>
      <c r="P143" s="84"/>
      <c r="Q143" s="84">
        <v>0</v>
      </c>
      <c r="R143" s="84"/>
      <c r="S143" s="84">
        <v>0</v>
      </c>
      <c r="T143" s="84"/>
      <c r="U143" s="84">
        <v>0</v>
      </c>
      <c r="V143" s="84"/>
      <c r="W143" s="84">
        <v>0</v>
      </c>
      <c r="X143" s="86"/>
      <c r="Y143" s="86">
        <v>0</v>
      </c>
      <c r="Z143" s="86">
        <v>0</v>
      </c>
      <c r="AA143" s="125"/>
      <c r="AB143" s="90">
        <f t="shared" si="34"/>
        <v>0</v>
      </c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28" s="10" customFormat="1" ht="18.75" customHeight="1" hidden="1">
      <c r="A144" s="25" t="s">
        <v>41</v>
      </c>
      <c r="B144" s="70">
        <f>C144+E144+G144+I144+K144+M144+O144+Q144+S144+U144+W144+Z144</f>
        <v>0</v>
      </c>
      <c r="C144" s="55">
        <v>0</v>
      </c>
      <c r="D144" s="55"/>
      <c r="E144" s="55">
        <v>0</v>
      </c>
      <c r="F144" s="55"/>
      <c r="G144" s="55">
        <v>0</v>
      </c>
      <c r="H144" s="55"/>
      <c r="I144" s="55">
        <v>0</v>
      </c>
      <c r="J144" s="55"/>
      <c r="K144" s="55">
        <v>0</v>
      </c>
      <c r="L144" s="55"/>
      <c r="M144" s="55">
        <v>0</v>
      </c>
      <c r="N144" s="55"/>
      <c r="O144" s="55">
        <v>0</v>
      </c>
      <c r="P144" s="55"/>
      <c r="Q144" s="55">
        <v>0</v>
      </c>
      <c r="R144" s="55"/>
      <c r="S144" s="55">
        <v>0</v>
      </c>
      <c r="T144" s="55"/>
      <c r="U144" s="55">
        <v>0</v>
      </c>
      <c r="V144" s="55"/>
      <c r="W144" s="55">
        <v>0</v>
      </c>
      <c r="X144" s="55"/>
      <c r="Y144" s="55">
        <v>0</v>
      </c>
      <c r="Z144" s="55">
        <v>0</v>
      </c>
      <c r="AA144" s="123"/>
      <c r="AB144" s="90">
        <f t="shared" si="34"/>
        <v>0</v>
      </c>
    </row>
    <row r="145" spans="1:28" s="10" customFormat="1" ht="37.5">
      <c r="A145" s="35" t="s">
        <v>76</v>
      </c>
      <c r="B145" s="65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115"/>
      <c r="AB145" s="90">
        <f t="shared" si="34"/>
        <v>0</v>
      </c>
    </row>
    <row r="146" spans="1:28" s="18" customFormat="1" ht="18.75" customHeight="1">
      <c r="A146" s="42" t="s">
        <v>16</v>
      </c>
      <c r="B146" s="65">
        <f>B147+B148+B149+B150</f>
        <v>80575.299</v>
      </c>
      <c r="C146" s="65">
        <f aca="true" t="shared" si="36" ref="C146:Z146">C148+C149</f>
        <v>3705.292</v>
      </c>
      <c r="D146" s="65">
        <f t="shared" si="36"/>
        <v>1612.47</v>
      </c>
      <c r="E146" s="65">
        <f t="shared" si="36"/>
        <v>8006.561</v>
      </c>
      <c r="F146" s="65">
        <f t="shared" si="36"/>
        <v>0</v>
      </c>
      <c r="G146" s="65">
        <f t="shared" si="36"/>
        <v>6365.346</v>
      </c>
      <c r="H146" s="65">
        <f t="shared" si="36"/>
        <v>0</v>
      </c>
      <c r="I146" s="65">
        <f t="shared" si="36"/>
        <v>9373.165</v>
      </c>
      <c r="J146" s="65">
        <f t="shared" si="36"/>
        <v>0</v>
      </c>
      <c r="K146" s="65">
        <f t="shared" si="36"/>
        <v>11010.079</v>
      </c>
      <c r="L146" s="65">
        <f t="shared" si="36"/>
        <v>0</v>
      </c>
      <c r="M146" s="65">
        <f t="shared" si="36"/>
        <v>10552.174</v>
      </c>
      <c r="N146" s="65">
        <f t="shared" si="36"/>
        <v>0</v>
      </c>
      <c r="O146" s="65">
        <f t="shared" si="36"/>
        <v>3577.68</v>
      </c>
      <c r="P146" s="65">
        <f t="shared" si="36"/>
        <v>0</v>
      </c>
      <c r="Q146" s="65">
        <f t="shared" si="36"/>
        <v>3667.168</v>
      </c>
      <c r="R146" s="65">
        <f t="shared" si="36"/>
        <v>0</v>
      </c>
      <c r="S146" s="65">
        <f t="shared" si="36"/>
        <v>3661.336</v>
      </c>
      <c r="T146" s="65">
        <f t="shared" si="36"/>
        <v>0</v>
      </c>
      <c r="U146" s="65">
        <f t="shared" si="36"/>
        <v>6118.57</v>
      </c>
      <c r="V146" s="65">
        <f t="shared" si="36"/>
        <v>0</v>
      </c>
      <c r="W146" s="65">
        <f t="shared" si="36"/>
        <v>6050.255</v>
      </c>
      <c r="X146" s="65">
        <f t="shared" si="36"/>
        <v>0</v>
      </c>
      <c r="Y146" s="65">
        <f t="shared" si="36"/>
        <v>8487.673</v>
      </c>
      <c r="Z146" s="65">
        <f t="shared" si="36"/>
        <v>0</v>
      </c>
      <c r="AA146" s="127"/>
      <c r="AB146" s="90">
        <f t="shared" si="34"/>
        <v>72087.626</v>
      </c>
    </row>
    <row r="147" spans="1:28" s="18" customFormat="1" ht="18.75" customHeight="1">
      <c r="A147" s="41" t="s">
        <v>15</v>
      </c>
      <c r="B147" s="66">
        <f>B153</f>
        <v>0</v>
      </c>
      <c r="C147" s="66">
        <f aca="true" t="shared" si="37" ref="C147:H147">C153+C160+C166</f>
        <v>0</v>
      </c>
      <c r="D147" s="66">
        <f t="shared" si="37"/>
        <v>0</v>
      </c>
      <c r="E147" s="66">
        <f t="shared" si="37"/>
        <v>0</v>
      </c>
      <c r="F147" s="66">
        <f t="shared" si="37"/>
        <v>0</v>
      </c>
      <c r="G147" s="66">
        <f>G153</f>
        <v>0</v>
      </c>
      <c r="H147" s="66">
        <f t="shared" si="37"/>
        <v>0</v>
      </c>
      <c r="I147" s="66">
        <f>I153</f>
        <v>0</v>
      </c>
      <c r="J147" s="66">
        <f aca="true" t="shared" si="38" ref="J147:Z147">J153</f>
        <v>0</v>
      </c>
      <c r="K147" s="66">
        <f t="shared" si="38"/>
        <v>0</v>
      </c>
      <c r="L147" s="66">
        <f t="shared" si="38"/>
        <v>0</v>
      </c>
      <c r="M147" s="66">
        <f t="shared" si="38"/>
        <v>0</v>
      </c>
      <c r="N147" s="66">
        <f t="shared" si="38"/>
        <v>0</v>
      </c>
      <c r="O147" s="66">
        <f t="shared" si="38"/>
        <v>0</v>
      </c>
      <c r="P147" s="66">
        <f t="shared" si="38"/>
        <v>0</v>
      </c>
      <c r="Q147" s="66">
        <f t="shared" si="38"/>
        <v>0</v>
      </c>
      <c r="R147" s="66">
        <f t="shared" si="38"/>
        <v>0</v>
      </c>
      <c r="S147" s="66">
        <f t="shared" si="38"/>
        <v>0</v>
      </c>
      <c r="T147" s="66">
        <f t="shared" si="38"/>
        <v>0</v>
      </c>
      <c r="U147" s="66">
        <f t="shared" si="38"/>
        <v>0</v>
      </c>
      <c r="V147" s="66">
        <f t="shared" si="38"/>
        <v>0</v>
      </c>
      <c r="W147" s="66">
        <f t="shared" si="38"/>
        <v>0</v>
      </c>
      <c r="X147" s="66">
        <f t="shared" si="38"/>
        <v>0</v>
      </c>
      <c r="Y147" s="66">
        <f t="shared" si="38"/>
        <v>0</v>
      </c>
      <c r="Z147" s="66">
        <f t="shared" si="38"/>
        <v>0</v>
      </c>
      <c r="AA147" s="116"/>
      <c r="AB147" s="90">
        <f t="shared" si="34"/>
        <v>0</v>
      </c>
    </row>
    <row r="148" spans="1:28" s="18" customFormat="1" ht="18.75" customHeight="1">
      <c r="A148" s="41" t="s">
        <v>13</v>
      </c>
      <c r="B148" s="66">
        <f aca="true" t="shared" si="39" ref="B148:Z148">B154+B161+B167</f>
        <v>0</v>
      </c>
      <c r="C148" s="66">
        <f t="shared" si="39"/>
        <v>0</v>
      </c>
      <c r="D148" s="66"/>
      <c r="E148" s="66">
        <f t="shared" si="39"/>
        <v>0</v>
      </c>
      <c r="F148" s="66"/>
      <c r="G148" s="66">
        <f t="shared" si="39"/>
        <v>0</v>
      </c>
      <c r="H148" s="66"/>
      <c r="I148" s="66">
        <f t="shared" si="39"/>
        <v>0</v>
      </c>
      <c r="J148" s="66"/>
      <c r="K148" s="66">
        <f t="shared" si="39"/>
        <v>0</v>
      </c>
      <c r="L148" s="66"/>
      <c r="M148" s="66">
        <f t="shared" si="39"/>
        <v>0</v>
      </c>
      <c r="N148" s="66"/>
      <c r="O148" s="66">
        <f t="shared" si="39"/>
        <v>0</v>
      </c>
      <c r="P148" s="66"/>
      <c r="Q148" s="66">
        <f t="shared" si="39"/>
        <v>0</v>
      </c>
      <c r="R148" s="66"/>
      <c r="S148" s="66">
        <f t="shared" si="39"/>
        <v>0</v>
      </c>
      <c r="T148" s="66"/>
      <c r="U148" s="66">
        <f t="shared" si="39"/>
        <v>0</v>
      </c>
      <c r="V148" s="66"/>
      <c r="W148" s="66">
        <f t="shared" si="39"/>
        <v>0</v>
      </c>
      <c r="X148" s="66"/>
      <c r="Y148" s="66">
        <f>Y154+Y161+Y167</f>
        <v>0</v>
      </c>
      <c r="Z148" s="66">
        <f t="shared" si="39"/>
        <v>0</v>
      </c>
      <c r="AA148" s="116"/>
      <c r="AB148" s="90">
        <f t="shared" si="34"/>
        <v>0</v>
      </c>
    </row>
    <row r="149" spans="1:28" s="18" customFormat="1" ht="18.75" customHeight="1">
      <c r="A149" s="41" t="s">
        <v>14</v>
      </c>
      <c r="B149" s="66">
        <f>B155</f>
        <v>80575.299</v>
      </c>
      <c r="C149" s="66">
        <f aca="true" t="shared" si="40" ref="C149:Z149">C155</f>
        <v>3705.292</v>
      </c>
      <c r="D149" s="66">
        <f t="shared" si="40"/>
        <v>1612.47</v>
      </c>
      <c r="E149" s="66">
        <f t="shared" si="40"/>
        <v>8006.561</v>
      </c>
      <c r="F149" s="66">
        <f t="shared" si="40"/>
        <v>0</v>
      </c>
      <c r="G149" s="66">
        <f t="shared" si="40"/>
        <v>6365.346</v>
      </c>
      <c r="H149" s="66">
        <f t="shared" si="40"/>
        <v>0</v>
      </c>
      <c r="I149" s="66">
        <f t="shared" si="40"/>
        <v>9373.165</v>
      </c>
      <c r="J149" s="66">
        <f t="shared" si="40"/>
        <v>0</v>
      </c>
      <c r="K149" s="66">
        <f t="shared" si="40"/>
        <v>11010.079</v>
      </c>
      <c r="L149" s="66">
        <f t="shared" si="40"/>
        <v>0</v>
      </c>
      <c r="M149" s="66">
        <f t="shared" si="40"/>
        <v>10552.174</v>
      </c>
      <c r="N149" s="66">
        <f t="shared" si="40"/>
        <v>0</v>
      </c>
      <c r="O149" s="66">
        <f t="shared" si="40"/>
        <v>3577.68</v>
      </c>
      <c r="P149" s="66">
        <f t="shared" si="40"/>
        <v>0</v>
      </c>
      <c r="Q149" s="66">
        <f t="shared" si="40"/>
        <v>3667.168</v>
      </c>
      <c r="R149" s="66">
        <f t="shared" si="40"/>
        <v>0</v>
      </c>
      <c r="S149" s="66">
        <f t="shared" si="40"/>
        <v>3661.336</v>
      </c>
      <c r="T149" s="66">
        <f t="shared" si="40"/>
        <v>0</v>
      </c>
      <c r="U149" s="66">
        <f t="shared" si="40"/>
        <v>6118.57</v>
      </c>
      <c r="V149" s="66">
        <f t="shared" si="40"/>
        <v>0</v>
      </c>
      <c r="W149" s="66">
        <f t="shared" si="40"/>
        <v>6050.255</v>
      </c>
      <c r="X149" s="66">
        <f t="shared" si="40"/>
        <v>0</v>
      </c>
      <c r="Y149" s="66">
        <f t="shared" si="40"/>
        <v>8487.673</v>
      </c>
      <c r="Z149" s="66">
        <f t="shared" si="40"/>
        <v>0</v>
      </c>
      <c r="AA149" s="116"/>
      <c r="AB149" s="90">
        <f t="shared" si="34"/>
        <v>72087.626</v>
      </c>
    </row>
    <row r="150" spans="1:28" s="18" customFormat="1" ht="18.75" customHeight="1">
      <c r="A150" s="100" t="s">
        <v>75</v>
      </c>
      <c r="B150" s="72">
        <f aca="true" t="shared" si="41" ref="B150:Z150">B156+B181</f>
        <v>0</v>
      </c>
      <c r="C150" s="72">
        <f t="shared" si="41"/>
        <v>0</v>
      </c>
      <c r="D150" s="72"/>
      <c r="E150" s="72">
        <f t="shared" si="41"/>
        <v>0</v>
      </c>
      <c r="F150" s="72"/>
      <c r="G150" s="72">
        <f t="shared" si="41"/>
        <v>0</v>
      </c>
      <c r="H150" s="72"/>
      <c r="I150" s="72">
        <f t="shared" si="41"/>
        <v>0</v>
      </c>
      <c r="J150" s="72"/>
      <c r="K150" s="72">
        <f t="shared" si="41"/>
        <v>0</v>
      </c>
      <c r="L150" s="72"/>
      <c r="M150" s="72">
        <f t="shared" si="41"/>
        <v>0</v>
      </c>
      <c r="N150" s="72"/>
      <c r="O150" s="72">
        <f t="shared" si="41"/>
        <v>0</v>
      </c>
      <c r="P150" s="72"/>
      <c r="Q150" s="72">
        <f t="shared" si="41"/>
        <v>0</v>
      </c>
      <c r="R150" s="72"/>
      <c r="S150" s="72">
        <f t="shared" si="41"/>
        <v>0</v>
      </c>
      <c r="T150" s="72"/>
      <c r="U150" s="72">
        <f t="shared" si="41"/>
        <v>0</v>
      </c>
      <c r="V150" s="72"/>
      <c r="W150" s="72">
        <f t="shared" si="41"/>
        <v>0</v>
      </c>
      <c r="X150" s="72"/>
      <c r="Y150" s="72">
        <f>Y156+Y181</f>
        <v>0</v>
      </c>
      <c r="Z150" s="72">
        <f t="shared" si="41"/>
        <v>0</v>
      </c>
      <c r="AA150" s="128"/>
      <c r="AB150" s="90">
        <f t="shared" si="34"/>
        <v>0</v>
      </c>
    </row>
    <row r="151" spans="1:28" s="18" customFormat="1" ht="56.25">
      <c r="A151" s="22" t="s">
        <v>77</v>
      </c>
      <c r="B151" s="71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117"/>
      <c r="AB151" s="90">
        <f t="shared" si="34"/>
        <v>0</v>
      </c>
    </row>
    <row r="152" spans="1:28" s="18" customFormat="1" ht="20.25" customHeight="1">
      <c r="A152" s="23" t="s">
        <v>16</v>
      </c>
      <c r="B152" s="71">
        <f>B153+B154+B155+B156</f>
        <v>80575.299</v>
      </c>
      <c r="C152" s="71">
        <f>C153+C154+C155+C156</f>
        <v>3705.292</v>
      </c>
      <c r="D152" s="71">
        <f aca="true" t="shared" si="42" ref="D152:Z152">D153+D154+D155+D156</f>
        <v>1612.47</v>
      </c>
      <c r="E152" s="71">
        <f t="shared" si="42"/>
        <v>8006.561</v>
      </c>
      <c r="F152" s="71">
        <f t="shared" si="42"/>
        <v>0</v>
      </c>
      <c r="G152" s="71">
        <f t="shared" si="42"/>
        <v>6365.346</v>
      </c>
      <c r="H152" s="71">
        <f t="shared" si="42"/>
        <v>0</v>
      </c>
      <c r="I152" s="71">
        <f t="shared" si="42"/>
        <v>9373.165</v>
      </c>
      <c r="J152" s="71">
        <f t="shared" si="42"/>
        <v>0</v>
      </c>
      <c r="K152" s="71">
        <f t="shared" si="42"/>
        <v>11010.079</v>
      </c>
      <c r="L152" s="71">
        <f t="shared" si="42"/>
        <v>0</v>
      </c>
      <c r="M152" s="71">
        <f t="shared" si="42"/>
        <v>10552.174</v>
      </c>
      <c r="N152" s="71">
        <f t="shared" si="42"/>
        <v>0</v>
      </c>
      <c r="O152" s="71">
        <f t="shared" si="42"/>
        <v>3577.68</v>
      </c>
      <c r="P152" s="71">
        <f t="shared" si="42"/>
        <v>0</v>
      </c>
      <c r="Q152" s="71">
        <f t="shared" si="42"/>
        <v>3667.168</v>
      </c>
      <c r="R152" s="71">
        <f t="shared" si="42"/>
        <v>0</v>
      </c>
      <c r="S152" s="71">
        <f t="shared" si="42"/>
        <v>3661.336</v>
      </c>
      <c r="T152" s="71">
        <f t="shared" si="42"/>
        <v>0</v>
      </c>
      <c r="U152" s="71">
        <f t="shared" si="42"/>
        <v>6118.57</v>
      </c>
      <c r="V152" s="71">
        <f t="shared" si="42"/>
        <v>0</v>
      </c>
      <c r="W152" s="71">
        <f t="shared" si="42"/>
        <v>6050.255</v>
      </c>
      <c r="X152" s="71">
        <f t="shared" si="42"/>
        <v>0</v>
      </c>
      <c r="Y152" s="71">
        <f t="shared" si="42"/>
        <v>8487.673</v>
      </c>
      <c r="Z152" s="71">
        <f t="shared" si="42"/>
        <v>0</v>
      </c>
      <c r="AA152" s="129"/>
      <c r="AB152" s="90">
        <f t="shared" si="34"/>
        <v>72087.626</v>
      </c>
    </row>
    <row r="153" spans="1:28" s="18" customFormat="1" ht="18.75" customHeight="1">
      <c r="A153" s="24" t="s">
        <v>15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>
        <f>Y160+Y166+Y172</f>
        <v>0</v>
      </c>
      <c r="Z153" s="67">
        <f>Z160+Z166+Z172</f>
        <v>0</v>
      </c>
      <c r="AA153" s="130"/>
      <c r="AB153" s="90">
        <f t="shared" si="34"/>
        <v>0</v>
      </c>
    </row>
    <row r="154" spans="1:28" s="18" customFormat="1" ht="18.75" customHeight="1">
      <c r="A154" s="24" t="s">
        <v>13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>
        <f>Y161+Y167+Y173</f>
        <v>0</v>
      </c>
      <c r="Z154" s="67">
        <f>Z161+Z167+Z173</f>
        <v>0</v>
      </c>
      <c r="AA154" s="130"/>
      <c r="AB154" s="90">
        <f t="shared" si="34"/>
        <v>0</v>
      </c>
    </row>
    <row r="155" spans="1:28" s="18" customFormat="1" ht="18.75" customHeight="1">
      <c r="A155" s="24" t="s">
        <v>14</v>
      </c>
      <c r="B155" s="67">
        <f>C155+E155+G155+I155+K155+M155+O155+Q155+S155+U155+W155+Y155</f>
        <v>80575.299</v>
      </c>
      <c r="C155" s="67">
        <v>3705.292</v>
      </c>
      <c r="D155" s="67">
        <v>1612.47</v>
      </c>
      <c r="E155" s="67">
        <v>8006.561</v>
      </c>
      <c r="F155" s="67"/>
      <c r="G155" s="67">
        <v>6365.346</v>
      </c>
      <c r="H155" s="67"/>
      <c r="I155" s="67">
        <v>9373.165</v>
      </c>
      <c r="J155" s="67"/>
      <c r="K155" s="67">
        <v>11010.079</v>
      </c>
      <c r="L155" s="67"/>
      <c r="M155" s="67">
        <v>10552.174</v>
      </c>
      <c r="N155" s="67"/>
      <c r="O155" s="67">
        <v>3577.68</v>
      </c>
      <c r="P155" s="67"/>
      <c r="Q155" s="67">
        <v>3667.168</v>
      </c>
      <c r="R155" s="67"/>
      <c r="S155" s="67">
        <v>3661.336</v>
      </c>
      <c r="T155" s="67"/>
      <c r="U155" s="67">
        <v>6118.57</v>
      </c>
      <c r="V155" s="67"/>
      <c r="W155" s="67">
        <v>6050.255</v>
      </c>
      <c r="X155" s="67"/>
      <c r="Y155" s="67">
        <v>8487.673</v>
      </c>
      <c r="Z155" s="67"/>
      <c r="AA155" s="130"/>
      <c r="AB155" s="90">
        <f t="shared" si="34"/>
        <v>72087.626</v>
      </c>
    </row>
    <row r="156" spans="1:28" s="18" customFormat="1" ht="18.75" customHeight="1">
      <c r="A156" s="24" t="s">
        <v>75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>
        <f>Y163+Y169+Y175</f>
        <v>0</v>
      </c>
      <c r="Z156" s="67">
        <f>Z163+Z169+Z175</f>
        <v>0</v>
      </c>
      <c r="AA156" s="130"/>
      <c r="AB156" s="90">
        <f t="shared" si="34"/>
        <v>0</v>
      </c>
    </row>
    <row r="157" spans="1:28" s="45" customFormat="1" ht="18.75" customHeight="1">
      <c r="A157" s="144" t="s">
        <v>28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6"/>
      <c r="AA157" s="131"/>
      <c r="AB157" s="90">
        <f t="shared" si="34"/>
        <v>0</v>
      </c>
    </row>
    <row r="158" spans="1:37" s="92" customFormat="1" ht="18.75" customHeight="1">
      <c r="A158" s="147" t="s">
        <v>50</v>
      </c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31"/>
      <c r="AB158" s="90">
        <f t="shared" si="34"/>
        <v>0</v>
      </c>
      <c r="AC158" s="91"/>
      <c r="AD158" s="91"/>
      <c r="AE158" s="91"/>
      <c r="AF158" s="91"/>
      <c r="AG158" s="91"/>
      <c r="AH158" s="91"/>
      <c r="AI158" s="91"/>
      <c r="AJ158" s="91"/>
      <c r="AK158" s="91"/>
    </row>
    <row r="159" spans="1:28" s="10" customFormat="1" ht="76.5" customHeight="1">
      <c r="A159" s="35" t="s">
        <v>51</v>
      </c>
      <c r="B159" s="36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132"/>
      <c r="AB159" s="90">
        <f t="shared" si="34"/>
        <v>0</v>
      </c>
    </row>
    <row r="160" spans="1:28" s="10" customFormat="1" ht="18.75" customHeight="1">
      <c r="A160" s="42" t="s">
        <v>16</v>
      </c>
      <c r="B160" s="65">
        <f>B162+B163+B161+B164</f>
        <v>373.1</v>
      </c>
      <c r="C160" s="65">
        <f aca="true" t="shared" si="43" ref="C160:Z160">C162+C163+C161</f>
        <v>0</v>
      </c>
      <c r="D160" s="65">
        <f t="shared" si="43"/>
        <v>0</v>
      </c>
      <c r="E160" s="65">
        <f t="shared" si="43"/>
        <v>0</v>
      </c>
      <c r="F160" s="65">
        <f t="shared" si="43"/>
        <v>0</v>
      </c>
      <c r="G160" s="65">
        <f t="shared" si="43"/>
        <v>158</v>
      </c>
      <c r="H160" s="65">
        <f t="shared" si="43"/>
        <v>0</v>
      </c>
      <c r="I160" s="65">
        <f t="shared" si="43"/>
        <v>15.1</v>
      </c>
      <c r="J160" s="65">
        <f t="shared" si="43"/>
        <v>0</v>
      </c>
      <c r="K160" s="65">
        <f t="shared" si="43"/>
        <v>0</v>
      </c>
      <c r="L160" s="65">
        <f t="shared" si="43"/>
        <v>0</v>
      </c>
      <c r="M160" s="65">
        <f t="shared" si="43"/>
        <v>0</v>
      </c>
      <c r="N160" s="65">
        <f t="shared" si="43"/>
        <v>0</v>
      </c>
      <c r="O160" s="65">
        <f t="shared" si="43"/>
        <v>0</v>
      </c>
      <c r="P160" s="65">
        <f t="shared" si="43"/>
        <v>0</v>
      </c>
      <c r="Q160" s="65">
        <f t="shared" si="43"/>
        <v>60</v>
      </c>
      <c r="R160" s="65">
        <f t="shared" si="43"/>
        <v>0</v>
      </c>
      <c r="S160" s="65">
        <f t="shared" si="43"/>
        <v>140</v>
      </c>
      <c r="T160" s="65">
        <f t="shared" si="43"/>
        <v>0</v>
      </c>
      <c r="U160" s="65">
        <f t="shared" si="43"/>
        <v>0</v>
      </c>
      <c r="V160" s="65">
        <f t="shared" si="43"/>
        <v>0</v>
      </c>
      <c r="W160" s="65">
        <f t="shared" si="43"/>
        <v>0</v>
      </c>
      <c r="X160" s="65">
        <f t="shared" si="43"/>
        <v>0</v>
      </c>
      <c r="Y160" s="65">
        <f t="shared" si="43"/>
        <v>0</v>
      </c>
      <c r="Z160" s="65">
        <f t="shared" si="43"/>
        <v>0</v>
      </c>
      <c r="AA160" s="127"/>
      <c r="AB160" s="90">
        <f t="shared" si="34"/>
        <v>373.1</v>
      </c>
    </row>
    <row r="161" spans="1:28" s="10" customFormat="1" ht="18.75" customHeight="1">
      <c r="A161" s="41" t="s">
        <v>15</v>
      </c>
      <c r="B161" s="66">
        <f aca="true" t="shared" si="44" ref="B161:Z162">B167</f>
        <v>0</v>
      </c>
      <c r="C161" s="66">
        <f t="shared" si="44"/>
        <v>0</v>
      </c>
      <c r="D161" s="66"/>
      <c r="E161" s="66">
        <f t="shared" si="44"/>
        <v>0</v>
      </c>
      <c r="F161" s="66"/>
      <c r="G161" s="66">
        <f t="shared" si="44"/>
        <v>0</v>
      </c>
      <c r="H161" s="66"/>
      <c r="I161" s="66">
        <f t="shared" si="44"/>
        <v>0</v>
      </c>
      <c r="J161" s="66"/>
      <c r="K161" s="66">
        <f t="shared" si="44"/>
        <v>0</v>
      </c>
      <c r="L161" s="66"/>
      <c r="M161" s="66">
        <f t="shared" si="44"/>
        <v>0</v>
      </c>
      <c r="N161" s="66"/>
      <c r="O161" s="66">
        <f t="shared" si="44"/>
        <v>0</v>
      </c>
      <c r="P161" s="66"/>
      <c r="Q161" s="66">
        <f t="shared" si="44"/>
        <v>0</v>
      </c>
      <c r="R161" s="66"/>
      <c r="S161" s="66">
        <f t="shared" si="44"/>
        <v>0</v>
      </c>
      <c r="T161" s="66"/>
      <c r="U161" s="66">
        <f t="shared" si="44"/>
        <v>0</v>
      </c>
      <c r="V161" s="66"/>
      <c r="W161" s="66">
        <f t="shared" si="44"/>
        <v>0</v>
      </c>
      <c r="X161" s="66"/>
      <c r="Y161" s="66">
        <f>Y167</f>
        <v>0</v>
      </c>
      <c r="Z161" s="66">
        <f t="shared" si="44"/>
        <v>0</v>
      </c>
      <c r="AA161" s="116"/>
      <c r="AB161" s="90">
        <f t="shared" si="34"/>
        <v>0</v>
      </c>
    </row>
    <row r="162" spans="1:28" s="10" customFormat="1" ht="18.75" customHeight="1">
      <c r="A162" s="41" t="s">
        <v>13</v>
      </c>
      <c r="B162" s="66">
        <f t="shared" si="44"/>
        <v>0</v>
      </c>
      <c r="C162" s="66">
        <f t="shared" si="44"/>
        <v>0</v>
      </c>
      <c r="D162" s="66"/>
      <c r="E162" s="66">
        <f t="shared" si="44"/>
        <v>0</v>
      </c>
      <c r="F162" s="66"/>
      <c r="G162" s="66">
        <f t="shared" si="44"/>
        <v>0</v>
      </c>
      <c r="H162" s="66"/>
      <c r="I162" s="66">
        <f t="shared" si="44"/>
        <v>0</v>
      </c>
      <c r="J162" s="66"/>
      <c r="K162" s="66">
        <f t="shared" si="44"/>
        <v>0</v>
      </c>
      <c r="L162" s="66"/>
      <c r="M162" s="66">
        <f t="shared" si="44"/>
        <v>0</v>
      </c>
      <c r="N162" s="66"/>
      <c r="O162" s="66">
        <f t="shared" si="44"/>
        <v>0</v>
      </c>
      <c r="P162" s="66"/>
      <c r="Q162" s="66">
        <f t="shared" si="44"/>
        <v>0</v>
      </c>
      <c r="R162" s="66"/>
      <c r="S162" s="66">
        <f t="shared" si="44"/>
        <v>0</v>
      </c>
      <c r="T162" s="66"/>
      <c r="U162" s="66">
        <f t="shared" si="44"/>
        <v>0</v>
      </c>
      <c r="V162" s="66"/>
      <c r="W162" s="66">
        <f t="shared" si="44"/>
        <v>0</v>
      </c>
      <c r="X162" s="66"/>
      <c r="Y162" s="66">
        <f>Y168</f>
        <v>0</v>
      </c>
      <c r="Z162" s="66">
        <f t="shared" si="44"/>
        <v>0</v>
      </c>
      <c r="AA162" s="116"/>
      <c r="AB162" s="90">
        <f t="shared" si="34"/>
        <v>0</v>
      </c>
    </row>
    <row r="163" spans="1:28" s="10" customFormat="1" ht="18.75" customHeight="1">
      <c r="A163" s="41" t="s">
        <v>14</v>
      </c>
      <c r="B163" s="66">
        <f>C163+E163+G163+I163+K163+M163+O163+Q163+U163+S163+W163+Z163</f>
        <v>373.1</v>
      </c>
      <c r="C163" s="66">
        <f>C169+C194</f>
        <v>0</v>
      </c>
      <c r="D163" s="66">
        <f aca="true" t="shared" si="45" ref="D163:Z163">D169+D194</f>
        <v>0</v>
      </c>
      <c r="E163" s="66">
        <f t="shared" si="45"/>
        <v>0</v>
      </c>
      <c r="F163" s="66">
        <f t="shared" si="45"/>
        <v>0</v>
      </c>
      <c r="G163" s="66">
        <f t="shared" si="45"/>
        <v>158</v>
      </c>
      <c r="H163" s="66">
        <f t="shared" si="45"/>
        <v>0</v>
      </c>
      <c r="I163" s="66">
        <f t="shared" si="45"/>
        <v>15.1</v>
      </c>
      <c r="J163" s="66">
        <f t="shared" si="45"/>
        <v>0</v>
      </c>
      <c r="K163" s="66">
        <f t="shared" si="45"/>
        <v>0</v>
      </c>
      <c r="L163" s="66">
        <f t="shared" si="45"/>
        <v>0</v>
      </c>
      <c r="M163" s="66">
        <f t="shared" si="45"/>
        <v>0</v>
      </c>
      <c r="N163" s="66">
        <f t="shared" si="45"/>
        <v>0</v>
      </c>
      <c r="O163" s="66">
        <f t="shared" si="45"/>
        <v>0</v>
      </c>
      <c r="P163" s="66">
        <f t="shared" si="45"/>
        <v>0</v>
      </c>
      <c r="Q163" s="66">
        <f t="shared" si="45"/>
        <v>60</v>
      </c>
      <c r="R163" s="66">
        <f t="shared" si="45"/>
        <v>0</v>
      </c>
      <c r="S163" s="66">
        <f t="shared" si="45"/>
        <v>140</v>
      </c>
      <c r="T163" s="66">
        <f t="shared" si="45"/>
        <v>0</v>
      </c>
      <c r="U163" s="66">
        <f t="shared" si="45"/>
        <v>0</v>
      </c>
      <c r="V163" s="66">
        <f t="shared" si="45"/>
        <v>0</v>
      </c>
      <c r="W163" s="66">
        <f t="shared" si="45"/>
        <v>0</v>
      </c>
      <c r="X163" s="66">
        <f t="shared" si="45"/>
        <v>0</v>
      </c>
      <c r="Y163" s="66">
        <f t="shared" si="45"/>
        <v>0</v>
      </c>
      <c r="Z163" s="66">
        <f t="shared" si="45"/>
        <v>0</v>
      </c>
      <c r="AA163" s="116"/>
      <c r="AB163" s="90">
        <f t="shared" si="34"/>
        <v>373.1</v>
      </c>
    </row>
    <row r="164" spans="1:28" s="10" customFormat="1" ht="18.75" customHeight="1">
      <c r="A164" s="100" t="s">
        <v>75</v>
      </c>
      <c r="B164" s="66">
        <f>B170</f>
        <v>0</v>
      </c>
      <c r="C164" s="66">
        <f aca="true" t="shared" si="46" ref="C164:Z164">C170</f>
        <v>0</v>
      </c>
      <c r="D164" s="66"/>
      <c r="E164" s="66">
        <f t="shared" si="46"/>
        <v>0</v>
      </c>
      <c r="F164" s="66"/>
      <c r="G164" s="66">
        <f t="shared" si="46"/>
        <v>0</v>
      </c>
      <c r="H164" s="66"/>
      <c r="I164" s="66">
        <f t="shared" si="46"/>
        <v>0</v>
      </c>
      <c r="J164" s="66"/>
      <c r="K164" s="66">
        <f t="shared" si="46"/>
        <v>0</v>
      </c>
      <c r="L164" s="66"/>
      <c r="M164" s="66">
        <f t="shared" si="46"/>
        <v>0</v>
      </c>
      <c r="N164" s="66"/>
      <c r="O164" s="66">
        <f t="shared" si="46"/>
        <v>0</v>
      </c>
      <c r="P164" s="66"/>
      <c r="Q164" s="66">
        <f t="shared" si="46"/>
        <v>0</v>
      </c>
      <c r="R164" s="66"/>
      <c r="S164" s="66">
        <f t="shared" si="46"/>
        <v>0</v>
      </c>
      <c r="T164" s="66"/>
      <c r="U164" s="66">
        <f t="shared" si="46"/>
        <v>0</v>
      </c>
      <c r="V164" s="66"/>
      <c r="W164" s="66">
        <f t="shared" si="46"/>
        <v>0</v>
      </c>
      <c r="X164" s="66"/>
      <c r="Y164" s="66">
        <f>Y170</f>
        <v>0</v>
      </c>
      <c r="Z164" s="66">
        <f t="shared" si="46"/>
        <v>0</v>
      </c>
      <c r="AA164" s="116"/>
      <c r="AB164" s="90">
        <f t="shared" si="34"/>
        <v>0</v>
      </c>
    </row>
    <row r="165" spans="1:28" s="10" customFormat="1" ht="56.25" customHeight="1">
      <c r="A165" s="25" t="s">
        <v>29</v>
      </c>
      <c r="B165" s="73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123"/>
      <c r="AB165" s="90">
        <f t="shared" si="34"/>
        <v>0</v>
      </c>
    </row>
    <row r="166" spans="1:28" s="10" customFormat="1" ht="18.75" customHeight="1">
      <c r="A166" s="31" t="s">
        <v>16</v>
      </c>
      <c r="B166" s="76">
        <f>B167+B168+B169+B170</f>
        <v>373.1</v>
      </c>
      <c r="C166" s="76">
        <f aca="true" t="shared" si="47" ref="C166:Z166">C167+C168+C169</f>
        <v>0</v>
      </c>
      <c r="D166" s="76">
        <f t="shared" si="47"/>
        <v>0</v>
      </c>
      <c r="E166" s="76">
        <f t="shared" si="47"/>
        <v>0</v>
      </c>
      <c r="F166" s="76">
        <f t="shared" si="47"/>
        <v>0</v>
      </c>
      <c r="G166" s="76">
        <f t="shared" si="47"/>
        <v>158</v>
      </c>
      <c r="H166" s="76">
        <f t="shared" si="47"/>
        <v>0</v>
      </c>
      <c r="I166" s="76">
        <f t="shared" si="47"/>
        <v>15.1</v>
      </c>
      <c r="J166" s="76">
        <f t="shared" si="47"/>
        <v>0</v>
      </c>
      <c r="K166" s="76">
        <f t="shared" si="47"/>
        <v>0</v>
      </c>
      <c r="L166" s="76">
        <f t="shared" si="47"/>
        <v>0</v>
      </c>
      <c r="M166" s="76">
        <f t="shared" si="47"/>
        <v>0</v>
      </c>
      <c r="N166" s="76">
        <f t="shared" si="47"/>
        <v>0</v>
      </c>
      <c r="O166" s="76">
        <f t="shared" si="47"/>
        <v>0</v>
      </c>
      <c r="P166" s="76">
        <f t="shared" si="47"/>
        <v>0</v>
      </c>
      <c r="Q166" s="76">
        <f t="shared" si="47"/>
        <v>60</v>
      </c>
      <c r="R166" s="76">
        <f t="shared" si="47"/>
        <v>0</v>
      </c>
      <c r="S166" s="76">
        <f t="shared" si="47"/>
        <v>140</v>
      </c>
      <c r="T166" s="76">
        <f t="shared" si="47"/>
        <v>0</v>
      </c>
      <c r="U166" s="76">
        <f t="shared" si="47"/>
        <v>0</v>
      </c>
      <c r="V166" s="76">
        <f t="shared" si="47"/>
        <v>0</v>
      </c>
      <c r="W166" s="76">
        <f t="shared" si="47"/>
        <v>0</v>
      </c>
      <c r="X166" s="76">
        <f t="shared" si="47"/>
        <v>0</v>
      </c>
      <c r="Y166" s="76">
        <f t="shared" si="47"/>
        <v>0</v>
      </c>
      <c r="Z166" s="76">
        <f t="shared" si="47"/>
        <v>0</v>
      </c>
      <c r="AA166" s="133"/>
      <c r="AB166" s="90">
        <f t="shared" si="34"/>
        <v>373.1</v>
      </c>
    </row>
    <row r="167" spans="1:28" s="10" customFormat="1" ht="18.75" customHeight="1">
      <c r="A167" s="24" t="s">
        <v>15</v>
      </c>
      <c r="B167" s="70">
        <f aca="true" t="shared" si="48" ref="B167:Z167">B174+B180+B186</f>
        <v>0</v>
      </c>
      <c r="C167" s="70">
        <f t="shared" si="48"/>
        <v>0</v>
      </c>
      <c r="D167" s="70"/>
      <c r="E167" s="70">
        <f t="shared" si="48"/>
        <v>0</v>
      </c>
      <c r="F167" s="70"/>
      <c r="G167" s="70">
        <f t="shared" si="48"/>
        <v>0</v>
      </c>
      <c r="H167" s="70"/>
      <c r="I167" s="70">
        <f t="shared" si="48"/>
        <v>0</v>
      </c>
      <c r="J167" s="70"/>
      <c r="K167" s="70">
        <f t="shared" si="48"/>
        <v>0</v>
      </c>
      <c r="L167" s="70"/>
      <c r="M167" s="70">
        <f t="shared" si="48"/>
        <v>0</v>
      </c>
      <c r="N167" s="70"/>
      <c r="O167" s="70">
        <f t="shared" si="48"/>
        <v>0</v>
      </c>
      <c r="P167" s="70"/>
      <c r="Q167" s="70">
        <f t="shared" si="48"/>
        <v>0</v>
      </c>
      <c r="R167" s="70"/>
      <c r="S167" s="70">
        <f t="shared" si="48"/>
        <v>0</v>
      </c>
      <c r="T167" s="70"/>
      <c r="U167" s="70">
        <f t="shared" si="48"/>
        <v>0</v>
      </c>
      <c r="V167" s="70"/>
      <c r="W167" s="70">
        <f t="shared" si="48"/>
        <v>0</v>
      </c>
      <c r="X167" s="70"/>
      <c r="Y167" s="70">
        <f>Y174+Y180+Y186</f>
        <v>0</v>
      </c>
      <c r="Z167" s="70">
        <f t="shared" si="48"/>
        <v>0</v>
      </c>
      <c r="AA167" s="134"/>
      <c r="AB167" s="90">
        <f t="shared" si="34"/>
        <v>0</v>
      </c>
    </row>
    <row r="168" spans="1:28" s="10" customFormat="1" ht="18.75" customHeight="1">
      <c r="A168" s="24" t="s">
        <v>13</v>
      </c>
      <c r="B168" s="70">
        <f aca="true" t="shared" si="49" ref="B168:Z168">B175+B181+B187</f>
        <v>0</v>
      </c>
      <c r="C168" s="70">
        <f t="shared" si="49"/>
        <v>0</v>
      </c>
      <c r="D168" s="70"/>
      <c r="E168" s="70">
        <f t="shared" si="49"/>
        <v>0</v>
      </c>
      <c r="F168" s="70"/>
      <c r="G168" s="70">
        <f t="shared" si="49"/>
        <v>0</v>
      </c>
      <c r="H168" s="70"/>
      <c r="I168" s="70">
        <f t="shared" si="49"/>
        <v>0</v>
      </c>
      <c r="J168" s="70"/>
      <c r="K168" s="70">
        <f t="shared" si="49"/>
        <v>0</v>
      </c>
      <c r="L168" s="70"/>
      <c r="M168" s="70">
        <f t="shared" si="49"/>
        <v>0</v>
      </c>
      <c r="N168" s="70"/>
      <c r="O168" s="70">
        <f t="shared" si="49"/>
        <v>0</v>
      </c>
      <c r="P168" s="70"/>
      <c r="Q168" s="70">
        <f t="shared" si="49"/>
        <v>0</v>
      </c>
      <c r="R168" s="70"/>
      <c r="S168" s="70">
        <f t="shared" si="49"/>
        <v>0</v>
      </c>
      <c r="T168" s="70"/>
      <c r="U168" s="70">
        <f t="shared" si="49"/>
        <v>0</v>
      </c>
      <c r="V168" s="70"/>
      <c r="W168" s="70">
        <f t="shared" si="49"/>
        <v>0</v>
      </c>
      <c r="X168" s="70"/>
      <c r="Y168" s="70">
        <f>Y175+Y181+Y187</f>
        <v>0</v>
      </c>
      <c r="Z168" s="70">
        <f t="shared" si="49"/>
        <v>0</v>
      </c>
      <c r="AA168" s="134"/>
      <c r="AB168" s="90">
        <f t="shared" si="34"/>
        <v>0</v>
      </c>
    </row>
    <row r="169" spans="1:28" s="10" customFormat="1" ht="18.75" customHeight="1">
      <c r="A169" s="24" t="s">
        <v>14</v>
      </c>
      <c r="B169" s="70">
        <f>B176+B182+B188</f>
        <v>373.1</v>
      </c>
      <c r="C169" s="70">
        <f>C176+C182+C188</f>
        <v>0</v>
      </c>
      <c r="D169" s="70">
        <f aca="true" t="shared" si="50" ref="D169:Z169">D176+D182+D188</f>
        <v>0</v>
      </c>
      <c r="E169" s="70">
        <f t="shared" si="50"/>
        <v>0</v>
      </c>
      <c r="F169" s="70">
        <f t="shared" si="50"/>
        <v>0</v>
      </c>
      <c r="G169" s="70">
        <f t="shared" si="50"/>
        <v>158</v>
      </c>
      <c r="H169" s="70">
        <f t="shared" si="50"/>
        <v>0</v>
      </c>
      <c r="I169" s="70">
        <f t="shared" si="50"/>
        <v>15.1</v>
      </c>
      <c r="J169" s="70">
        <f t="shared" si="50"/>
        <v>0</v>
      </c>
      <c r="K169" s="70">
        <f t="shared" si="50"/>
        <v>0</v>
      </c>
      <c r="L169" s="70">
        <f t="shared" si="50"/>
        <v>0</v>
      </c>
      <c r="M169" s="70">
        <f t="shared" si="50"/>
        <v>0</v>
      </c>
      <c r="N169" s="70">
        <f t="shared" si="50"/>
        <v>0</v>
      </c>
      <c r="O169" s="70">
        <f t="shared" si="50"/>
        <v>0</v>
      </c>
      <c r="P169" s="70">
        <f t="shared" si="50"/>
        <v>0</v>
      </c>
      <c r="Q169" s="70">
        <f t="shared" si="50"/>
        <v>60</v>
      </c>
      <c r="R169" s="70">
        <f t="shared" si="50"/>
        <v>0</v>
      </c>
      <c r="S169" s="70">
        <f t="shared" si="50"/>
        <v>140</v>
      </c>
      <c r="T169" s="70">
        <f t="shared" si="50"/>
        <v>0</v>
      </c>
      <c r="U169" s="70">
        <f t="shared" si="50"/>
        <v>0</v>
      </c>
      <c r="V169" s="70">
        <f t="shared" si="50"/>
        <v>0</v>
      </c>
      <c r="W169" s="70">
        <f t="shared" si="50"/>
        <v>0</v>
      </c>
      <c r="X169" s="70">
        <f t="shared" si="50"/>
        <v>0</v>
      </c>
      <c r="Y169" s="70">
        <f t="shared" si="50"/>
        <v>0</v>
      </c>
      <c r="Z169" s="70">
        <f t="shared" si="50"/>
        <v>0</v>
      </c>
      <c r="AA169" s="134"/>
      <c r="AB169" s="90">
        <f t="shared" si="34"/>
        <v>373.1</v>
      </c>
    </row>
    <row r="170" spans="1:28" s="10" customFormat="1" ht="18.75" customHeight="1">
      <c r="A170" s="24" t="s">
        <v>75</v>
      </c>
      <c r="B170" s="70">
        <f>B177+B183+B189</f>
        <v>0</v>
      </c>
      <c r="C170" s="70">
        <f aca="true" t="shared" si="51" ref="C170:Z170">C177+C183+C189</f>
        <v>0</v>
      </c>
      <c r="D170" s="70"/>
      <c r="E170" s="70">
        <f t="shared" si="51"/>
        <v>0</v>
      </c>
      <c r="F170" s="70"/>
      <c r="G170" s="70">
        <f t="shared" si="51"/>
        <v>0</v>
      </c>
      <c r="H170" s="70"/>
      <c r="I170" s="70">
        <f t="shared" si="51"/>
        <v>0</v>
      </c>
      <c r="J170" s="70"/>
      <c r="K170" s="70">
        <f t="shared" si="51"/>
        <v>0</v>
      </c>
      <c r="L170" s="70"/>
      <c r="M170" s="70">
        <f t="shared" si="51"/>
        <v>0</v>
      </c>
      <c r="N170" s="70"/>
      <c r="O170" s="70">
        <f t="shared" si="51"/>
        <v>0</v>
      </c>
      <c r="P170" s="70"/>
      <c r="Q170" s="70">
        <f t="shared" si="51"/>
        <v>0</v>
      </c>
      <c r="R170" s="70"/>
      <c r="S170" s="70">
        <f t="shared" si="51"/>
        <v>0</v>
      </c>
      <c r="T170" s="70"/>
      <c r="U170" s="70">
        <f t="shared" si="51"/>
        <v>0</v>
      </c>
      <c r="V170" s="70"/>
      <c r="W170" s="70">
        <f t="shared" si="51"/>
        <v>0</v>
      </c>
      <c r="X170" s="70"/>
      <c r="Y170" s="70">
        <f>Y177+Y183+Y189</f>
        <v>0</v>
      </c>
      <c r="Z170" s="70">
        <f t="shared" si="51"/>
        <v>0</v>
      </c>
      <c r="AA170" s="134"/>
      <c r="AB170" s="90">
        <f t="shared" si="34"/>
        <v>0</v>
      </c>
    </row>
    <row r="171" spans="1:28" s="10" customFormat="1" ht="18.75" customHeight="1">
      <c r="A171" s="32" t="s">
        <v>40</v>
      </c>
      <c r="B171" s="70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123"/>
      <c r="AB171" s="90">
        <f t="shared" si="34"/>
        <v>0</v>
      </c>
    </row>
    <row r="172" spans="1:28" s="10" customFormat="1" ht="18.75" customHeight="1">
      <c r="A172" s="25" t="s">
        <v>23</v>
      </c>
      <c r="B172" s="73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123"/>
      <c r="AB172" s="90">
        <f t="shared" si="34"/>
        <v>0</v>
      </c>
    </row>
    <row r="173" spans="1:28" s="10" customFormat="1" ht="18.75" customHeight="1">
      <c r="A173" s="31" t="s">
        <v>16</v>
      </c>
      <c r="B173" s="76">
        <f>B174+B175+B176+B177</f>
        <v>105.1</v>
      </c>
      <c r="C173" s="52">
        <f aca="true" t="shared" si="52" ref="C173:Z173">C174+C175+C176</f>
        <v>0</v>
      </c>
      <c r="D173" s="52">
        <f t="shared" si="52"/>
        <v>0</v>
      </c>
      <c r="E173" s="52">
        <f t="shared" si="52"/>
        <v>0</v>
      </c>
      <c r="F173" s="52">
        <f t="shared" si="52"/>
        <v>0</v>
      </c>
      <c r="G173" s="52">
        <f t="shared" si="52"/>
        <v>90</v>
      </c>
      <c r="H173" s="52">
        <f t="shared" si="52"/>
        <v>0</v>
      </c>
      <c r="I173" s="52">
        <f t="shared" si="52"/>
        <v>15.1</v>
      </c>
      <c r="J173" s="52">
        <f t="shared" si="52"/>
        <v>0</v>
      </c>
      <c r="K173" s="52">
        <f t="shared" si="52"/>
        <v>0</v>
      </c>
      <c r="L173" s="52">
        <f t="shared" si="52"/>
        <v>0</v>
      </c>
      <c r="M173" s="52">
        <f t="shared" si="52"/>
        <v>0</v>
      </c>
      <c r="N173" s="52">
        <f t="shared" si="52"/>
        <v>0</v>
      </c>
      <c r="O173" s="52">
        <f t="shared" si="52"/>
        <v>0</v>
      </c>
      <c r="P173" s="52">
        <f t="shared" si="52"/>
        <v>0</v>
      </c>
      <c r="Q173" s="52">
        <f t="shared" si="52"/>
        <v>0</v>
      </c>
      <c r="R173" s="52">
        <f t="shared" si="52"/>
        <v>0</v>
      </c>
      <c r="S173" s="52">
        <f t="shared" si="52"/>
        <v>0</v>
      </c>
      <c r="T173" s="52">
        <f t="shared" si="52"/>
        <v>0</v>
      </c>
      <c r="U173" s="52">
        <f t="shared" si="52"/>
        <v>0</v>
      </c>
      <c r="V173" s="52">
        <f t="shared" si="52"/>
        <v>0</v>
      </c>
      <c r="W173" s="52">
        <f t="shared" si="52"/>
        <v>0</v>
      </c>
      <c r="X173" s="52">
        <f t="shared" si="52"/>
        <v>0</v>
      </c>
      <c r="Y173" s="52">
        <f t="shared" si="52"/>
        <v>0</v>
      </c>
      <c r="Z173" s="52">
        <f t="shared" si="52"/>
        <v>0</v>
      </c>
      <c r="AA173" s="118"/>
      <c r="AB173" s="90">
        <f t="shared" si="34"/>
        <v>105.1</v>
      </c>
    </row>
    <row r="174" spans="1:28" s="10" customFormat="1" ht="18.75" customHeight="1">
      <c r="A174" s="24" t="s">
        <v>15</v>
      </c>
      <c r="B174" s="73">
        <f>C174+E174+G174+I174+K174+M174+O174+Q174+S174+U174+W174+Z174</f>
        <v>0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123"/>
      <c r="AB174" s="90">
        <f t="shared" si="34"/>
        <v>0</v>
      </c>
    </row>
    <row r="175" spans="1:28" s="10" customFormat="1" ht="18.75" customHeight="1">
      <c r="A175" s="24" t="s">
        <v>13</v>
      </c>
      <c r="B175" s="73">
        <f>C175+E175+G175+I175+K175+M175+O175+Q175+S175+U175+W175+Z175</f>
        <v>0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123"/>
      <c r="AB175" s="90">
        <f t="shared" si="34"/>
        <v>0</v>
      </c>
    </row>
    <row r="176" spans="1:28" s="10" customFormat="1" ht="18.75" customHeight="1">
      <c r="A176" s="24" t="s">
        <v>14</v>
      </c>
      <c r="B176" s="73">
        <f>C176+E176+G176+I176+K176+M176+O176+Q176+S176+U176+W176+Z176</f>
        <v>105.1</v>
      </c>
      <c r="C176" s="55"/>
      <c r="D176" s="55"/>
      <c r="E176" s="55"/>
      <c r="F176" s="55"/>
      <c r="G176" s="55">
        <v>90</v>
      </c>
      <c r="H176" s="55"/>
      <c r="I176" s="55">
        <v>15.1</v>
      </c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123"/>
      <c r="AB176" s="90">
        <f t="shared" si="34"/>
        <v>105.1</v>
      </c>
    </row>
    <row r="177" spans="1:28" s="10" customFormat="1" ht="18.75" customHeight="1">
      <c r="A177" s="24" t="s">
        <v>75</v>
      </c>
      <c r="B177" s="73">
        <f>C177+E177+G177+I177+K177+M177+O177+Q177+S177+U177+W177+Z177</f>
        <v>0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123"/>
      <c r="AB177" s="90">
        <f t="shared" si="34"/>
        <v>0</v>
      </c>
    </row>
    <row r="178" spans="1:28" s="10" customFormat="1" ht="18.75" customHeight="1">
      <c r="A178" s="25" t="s">
        <v>22</v>
      </c>
      <c r="B178" s="73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123"/>
      <c r="AB178" s="90">
        <f t="shared" si="34"/>
        <v>0</v>
      </c>
    </row>
    <row r="179" spans="1:28" s="10" customFormat="1" ht="18.75" customHeight="1">
      <c r="A179" s="31" t="s">
        <v>16</v>
      </c>
      <c r="B179" s="76">
        <f>B180+B181+B182+B183</f>
        <v>200</v>
      </c>
      <c r="C179" s="52">
        <f aca="true" t="shared" si="53" ref="C179:Z179">C180+C181+C182</f>
        <v>0</v>
      </c>
      <c r="D179" s="52">
        <f t="shared" si="53"/>
        <v>0</v>
      </c>
      <c r="E179" s="52">
        <f t="shared" si="53"/>
        <v>0</v>
      </c>
      <c r="F179" s="52">
        <f t="shared" si="53"/>
        <v>0</v>
      </c>
      <c r="G179" s="52">
        <f t="shared" si="53"/>
        <v>0</v>
      </c>
      <c r="H179" s="52">
        <f t="shared" si="53"/>
        <v>0</v>
      </c>
      <c r="I179" s="52">
        <f t="shared" si="53"/>
        <v>0</v>
      </c>
      <c r="J179" s="52">
        <f t="shared" si="53"/>
        <v>0</v>
      </c>
      <c r="K179" s="52">
        <f t="shared" si="53"/>
        <v>0</v>
      </c>
      <c r="L179" s="52">
        <f t="shared" si="53"/>
        <v>0</v>
      </c>
      <c r="M179" s="52">
        <f t="shared" si="53"/>
        <v>0</v>
      </c>
      <c r="N179" s="52">
        <f t="shared" si="53"/>
        <v>0</v>
      </c>
      <c r="O179" s="52">
        <f t="shared" si="53"/>
        <v>0</v>
      </c>
      <c r="P179" s="52">
        <f t="shared" si="53"/>
        <v>0</v>
      </c>
      <c r="Q179" s="52">
        <f t="shared" si="53"/>
        <v>60</v>
      </c>
      <c r="R179" s="52">
        <f t="shared" si="53"/>
        <v>0</v>
      </c>
      <c r="S179" s="52">
        <f t="shared" si="53"/>
        <v>140</v>
      </c>
      <c r="T179" s="52">
        <f t="shared" si="53"/>
        <v>0</v>
      </c>
      <c r="U179" s="52">
        <f t="shared" si="53"/>
        <v>0</v>
      </c>
      <c r="V179" s="52">
        <f t="shared" si="53"/>
        <v>0</v>
      </c>
      <c r="W179" s="52">
        <f t="shared" si="53"/>
        <v>0</v>
      </c>
      <c r="X179" s="52">
        <f t="shared" si="53"/>
        <v>0</v>
      </c>
      <c r="Y179" s="52">
        <f t="shared" si="53"/>
        <v>0</v>
      </c>
      <c r="Z179" s="52">
        <f t="shared" si="53"/>
        <v>0</v>
      </c>
      <c r="AA179" s="118"/>
      <c r="AB179" s="90">
        <f t="shared" si="34"/>
        <v>200</v>
      </c>
    </row>
    <row r="180" spans="1:28" s="10" customFormat="1" ht="18.75" customHeight="1">
      <c r="A180" s="24" t="s">
        <v>15</v>
      </c>
      <c r="B180" s="73">
        <f>C180+E180+G180+I180+K180+M180+O180+Q180+S180+U180+W180+Z180</f>
        <v>0</v>
      </c>
      <c r="C180" s="55">
        <v>0</v>
      </c>
      <c r="D180" s="55"/>
      <c r="E180" s="55">
        <v>0</v>
      </c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123"/>
      <c r="AB180" s="90">
        <f t="shared" si="34"/>
        <v>0</v>
      </c>
    </row>
    <row r="181" spans="1:28" s="10" customFormat="1" ht="18.75" customHeight="1">
      <c r="A181" s="24" t="s">
        <v>13</v>
      </c>
      <c r="B181" s="73">
        <f>C181+E181+G181+I181+K181+M181+O181+Q181+S181+U181+W181+Z181</f>
        <v>0</v>
      </c>
      <c r="C181" s="55">
        <v>0</v>
      </c>
      <c r="D181" s="55"/>
      <c r="E181" s="55">
        <v>0</v>
      </c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123"/>
      <c r="AB181" s="90">
        <f t="shared" si="34"/>
        <v>0</v>
      </c>
    </row>
    <row r="182" spans="1:28" s="10" customFormat="1" ht="18.75" customHeight="1">
      <c r="A182" s="24" t="s">
        <v>14</v>
      </c>
      <c r="B182" s="73">
        <f>C182+E182+G182+I182+K182+M182+O182+Q182+S182+U182+W182+Z182</f>
        <v>200</v>
      </c>
      <c r="C182" s="55">
        <v>0</v>
      </c>
      <c r="D182" s="55"/>
      <c r="E182" s="55">
        <v>0</v>
      </c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>
        <v>60</v>
      </c>
      <c r="R182" s="55"/>
      <c r="S182" s="55">
        <v>140</v>
      </c>
      <c r="T182" s="55"/>
      <c r="U182" s="55"/>
      <c r="V182" s="55"/>
      <c r="W182" s="55"/>
      <c r="X182" s="55"/>
      <c r="Y182" s="55"/>
      <c r="Z182" s="55"/>
      <c r="AA182" s="123"/>
      <c r="AB182" s="90">
        <f t="shared" si="34"/>
        <v>200</v>
      </c>
    </row>
    <row r="183" spans="1:28" s="10" customFormat="1" ht="18.75" customHeight="1">
      <c r="A183" s="24" t="s">
        <v>75</v>
      </c>
      <c r="B183" s="73">
        <f>C183+E183+G183+I183+K183+M183+O183+Q183+S183+U183+W183+Z183</f>
        <v>0</v>
      </c>
      <c r="C183" s="55">
        <v>0</v>
      </c>
      <c r="D183" s="55"/>
      <c r="E183" s="55">
        <v>0</v>
      </c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123"/>
      <c r="AB183" s="90">
        <f t="shared" si="34"/>
        <v>0</v>
      </c>
    </row>
    <row r="184" spans="1:28" s="10" customFormat="1" ht="18.75" customHeight="1">
      <c r="A184" s="25" t="s">
        <v>30</v>
      </c>
      <c r="B184" s="73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123"/>
      <c r="AB184" s="90">
        <f t="shared" si="34"/>
        <v>0</v>
      </c>
    </row>
    <row r="185" spans="1:28" s="10" customFormat="1" ht="18.75" customHeight="1">
      <c r="A185" s="31" t="s">
        <v>16</v>
      </c>
      <c r="B185" s="76">
        <f>B186+B187+B188+B189</f>
        <v>68</v>
      </c>
      <c r="C185" s="52">
        <f aca="true" t="shared" si="54" ref="C185:Z185">C186+C187+C188</f>
        <v>0</v>
      </c>
      <c r="D185" s="52">
        <f t="shared" si="54"/>
        <v>0</v>
      </c>
      <c r="E185" s="52">
        <f t="shared" si="54"/>
        <v>0</v>
      </c>
      <c r="F185" s="52">
        <f t="shared" si="54"/>
        <v>0</v>
      </c>
      <c r="G185" s="52">
        <f t="shared" si="54"/>
        <v>68</v>
      </c>
      <c r="H185" s="52">
        <f t="shared" si="54"/>
        <v>0</v>
      </c>
      <c r="I185" s="52">
        <f t="shared" si="54"/>
        <v>0</v>
      </c>
      <c r="J185" s="52">
        <f t="shared" si="54"/>
        <v>0</v>
      </c>
      <c r="K185" s="52">
        <f t="shared" si="54"/>
        <v>0</v>
      </c>
      <c r="L185" s="52">
        <f t="shared" si="54"/>
        <v>0</v>
      </c>
      <c r="M185" s="52">
        <f t="shared" si="54"/>
        <v>0</v>
      </c>
      <c r="N185" s="52">
        <f t="shared" si="54"/>
        <v>0</v>
      </c>
      <c r="O185" s="52">
        <f t="shared" si="54"/>
        <v>0</v>
      </c>
      <c r="P185" s="52">
        <f t="shared" si="54"/>
        <v>0</v>
      </c>
      <c r="Q185" s="52">
        <f t="shared" si="54"/>
        <v>0</v>
      </c>
      <c r="R185" s="52">
        <f t="shared" si="54"/>
        <v>0</v>
      </c>
      <c r="S185" s="52">
        <f t="shared" si="54"/>
        <v>0</v>
      </c>
      <c r="T185" s="52">
        <f t="shared" si="54"/>
        <v>0</v>
      </c>
      <c r="U185" s="52">
        <f t="shared" si="54"/>
        <v>0</v>
      </c>
      <c r="V185" s="52">
        <f t="shared" si="54"/>
        <v>0</v>
      </c>
      <c r="W185" s="52">
        <f t="shared" si="54"/>
        <v>0</v>
      </c>
      <c r="X185" s="52">
        <f t="shared" si="54"/>
        <v>0</v>
      </c>
      <c r="Y185" s="52">
        <f t="shared" si="54"/>
        <v>0</v>
      </c>
      <c r="Z185" s="52">
        <f t="shared" si="54"/>
        <v>0</v>
      </c>
      <c r="AA185" s="118"/>
      <c r="AB185" s="90">
        <f t="shared" si="34"/>
        <v>68</v>
      </c>
    </row>
    <row r="186" spans="1:28" s="10" customFormat="1" ht="18.75" customHeight="1">
      <c r="A186" s="24" t="s">
        <v>15</v>
      </c>
      <c r="B186" s="73">
        <f>C186+E186+G186+I186+K186+M186+O186+Q186+S186+U186+W186+Z186</f>
        <v>0</v>
      </c>
      <c r="C186" s="55">
        <v>0</v>
      </c>
      <c r="D186" s="55"/>
      <c r="E186" s="55">
        <v>0</v>
      </c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123"/>
      <c r="AB186" s="90">
        <f t="shared" si="34"/>
        <v>0</v>
      </c>
    </row>
    <row r="187" spans="1:28" s="10" customFormat="1" ht="18.75" customHeight="1">
      <c r="A187" s="24" t="s">
        <v>13</v>
      </c>
      <c r="B187" s="73">
        <f>C187+E187+G187+I187+K187+M187+O187+Q187+S187+U187+W187+Z187</f>
        <v>0</v>
      </c>
      <c r="C187" s="55">
        <v>0</v>
      </c>
      <c r="D187" s="55"/>
      <c r="E187" s="55">
        <v>0</v>
      </c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123"/>
      <c r="AB187" s="90">
        <f t="shared" si="34"/>
        <v>0</v>
      </c>
    </row>
    <row r="188" spans="1:28" s="10" customFormat="1" ht="18.75" customHeight="1">
      <c r="A188" s="24" t="s">
        <v>14</v>
      </c>
      <c r="B188" s="73">
        <f>C188+E188+G188+I188+K188+M188+O188+Q188+S188+U188+W188+Z188</f>
        <v>68</v>
      </c>
      <c r="C188" s="55">
        <v>0</v>
      </c>
      <c r="D188" s="55"/>
      <c r="E188" s="55">
        <v>0</v>
      </c>
      <c r="F188" s="55"/>
      <c r="G188" s="55">
        <v>68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123"/>
      <c r="AB188" s="90">
        <f t="shared" si="34"/>
        <v>68</v>
      </c>
    </row>
    <row r="189" spans="1:28" s="10" customFormat="1" ht="18.75" customHeight="1">
      <c r="A189" s="24" t="s">
        <v>75</v>
      </c>
      <c r="B189" s="73">
        <f>C189+E189+G189+I189+K189+M189+O189+Q189+S189+U189+W189+Z189</f>
        <v>0</v>
      </c>
      <c r="C189" s="55">
        <v>0</v>
      </c>
      <c r="D189" s="55"/>
      <c r="E189" s="55">
        <v>0</v>
      </c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123"/>
      <c r="AB189" s="90">
        <f t="shared" si="34"/>
        <v>0</v>
      </c>
    </row>
    <row r="190" spans="1:28" s="10" customFormat="1" ht="81" customHeight="1">
      <c r="A190" s="25" t="s">
        <v>45</v>
      </c>
      <c r="B190" s="70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123"/>
      <c r="AB190" s="90">
        <f t="shared" si="34"/>
        <v>0</v>
      </c>
    </row>
    <row r="191" spans="1:28" s="10" customFormat="1" ht="18.75" customHeight="1">
      <c r="A191" s="23" t="s">
        <v>16</v>
      </c>
      <c r="B191" s="69">
        <f>B192+B193+B194+B195</f>
        <v>0</v>
      </c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123"/>
      <c r="AB191" s="90">
        <f t="shared" si="34"/>
        <v>0</v>
      </c>
    </row>
    <row r="192" spans="1:28" s="10" customFormat="1" ht="18.75" customHeight="1">
      <c r="A192" s="24" t="s">
        <v>15</v>
      </c>
      <c r="B192" s="70">
        <f>C192+E192+G192+I192+K192+M192+O192+Q192+S192+U192+W192+Z192</f>
        <v>0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123"/>
      <c r="AB192" s="90">
        <f t="shared" si="34"/>
        <v>0</v>
      </c>
    </row>
    <row r="193" spans="1:28" s="10" customFormat="1" ht="18.75" customHeight="1">
      <c r="A193" s="24" t="s">
        <v>13</v>
      </c>
      <c r="B193" s="70">
        <f>C193+E193+G193+I193+K193+M193+Q193+S193+U193+W193+Z193+O193</f>
        <v>0</v>
      </c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123"/>
      <c r="AB193" s="90">
        <f t="shared" si="34"/>
        <v>0</v>
      </c>
    </row>
    <row r="194" spans="1:28" s="10" customFormat="1" ht="18.75" customHeight="1">
      <c r="A194" s="24" t="s">
        <v>14</v>
      </c>
      <c r="B194" s="70">
        <f>C194+E194+G194+I194+K194+M194+O194+Q194+S194+U194+W194+Z194</f>
        <v>0</v>
      </c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123"/>
      <c r="AB194" s="90">
        <f t="shared" si="34"/>
        <v>0</v>
      </c>
    </row>
    <row r="195" spans="1:28" s="10" customFormat="1" ht="18.75" customHeight="1">
      <c r="A195" s="24" t="s">
        <v>75</v>
      </c>
      <c r="B195" s="70">
        <f>C195+E195+G195+I195+K195+M195+O195+Q195+S195+U195+W195+Z195</f>
        <v>0</v>
      </c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123"/>
      <c r="AB195" s="90">
        <f t="shared" si="34"/>
        <v>0</v>
      </c>
    </row>
    <row r="196" spans="1:28" s="10" customFormat="1" ht="41.25" customHeight="1">
      <c r="A196" s="35" t="s">
        <v>52</v>
      </c>
      <c r="B196" s="66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115"/>
      <c r="AB196" s="90">
        <f t="shared" si="34"/>
        <v>0</v>
      </c>
    </row>
    <row r="197" spans="1:28" s="18" customFormat="1" ht="18.75">
      <c r="A197" s="42" t="s">
        <v>16</v>
      </c>
      <c r="B197" s="65">
        <f>B199+B200+B198+B201</f>
        <v>168791.098</v>
      </c>
      <c r="C197" s="61">
        <f aca="true" t="shared" si="55" ref="C197:Z197">C198+C199+C200</f>
        <v>16944.103000000003</v>
      </c>
      <c r="D197" s="61">
        <f t="shared" si="55"/>
        <v>13353.019</v>
      </c>
      <c r="E197" s="61">
        <f t="shared" si="55"/>
        <v>13239.586000000001</v>
      </c>
      <c r="F197" s="61">
        <f t="shared" si="55"/>
        <v>0</v>
      </c>
      <c r="G197" s="61">
        <f t="shared" si="55"/>
        <v>9777.57</v>
      </c>
      <c r="H197" s="61">
        <f t="shared" si="55"/>
        <v>0</v>
      </c>
      <c r="I197" s="61">
        <f t="shared" si="55"/>
        <v>15594.126999999999</v>
      </c>
      <c r="J197" s="61">
        <f t="shared" si="55"/>
        <v>0</v>
      </c>
      <c r="K197" s="61">
        <f t="shared" si="55"/>
        <v>14082.021999999999</v>
      </c>
      <c r="L197" s="61">
        <f t="shared" si="55"/>
        <v>0</v>
      </c>
      <c r="M197" s="61">
        <f t="shared" si="55"/>
        <v>14928.462</v>
      </c>
      <c r="N197" s="61">
        <f t="shared" si="55"/>
        <v>0</v>
      </c>
      <c r="O197" s="61">
        <f t="shared" si="55"/>
        <v>16342.565</v>
      </c>
      <c r="P197" s="61">
        <f t="shared" si="55"/>
        <v>0</v>
      </c>
      <c r="Q197" s="61">
        <f t="shared" si="55"/>
        <v>11373.371</v>
      </c>
      <c r="R197" s="61">
        <f t="shared" si="55"/>
        <v>0</v>
      </c>
      <c r="S197" s="61">
        <f t="shared" si="55"/>
        <v>12042.316</v>
      </c>
      <c r="T197" s="61">
        <f t="shared" si="55"/>
        <v>0</v>
      </c>
      <c r="U197" s="61">
        <f t="shared" si="55"/>
        <v>15258.236</v>
      </c>
      <c r="V197" s="61">
        <f t="shared" si="55"/>
        <v>0</v>
      </c>
      <c r="W197" s="61">
        <f t="shared" si="55"/>
        <v>9675.997</v>
      </c>
      <c r="X197" s="61">
        <f t="shared" si="55"/>
        <v>0</v>
      </c>
      <c r="Y197" s="61">
        <f t="shared" si="55"/>
        <v>19532.743</v>
      </c>
      <c r="Z197" s="61">
        <f t="shared" si="55"/>
        <v>0</v>
      </c>
      <c r="AA197" s="115"/>
      <c r="AB197" s="90">
        <f t="shared" si="34"/>
        <v>149258.355</v>
      </c>
    </row>
    <row r="198" spans="1:28" s="18" customFormat="1" ht="18.75">
      <c r="A198" s="41" t="s">
        <v>15</v>
      </c>
      <c r="B198" s="66">
        <f>B204+B210+B216+B222+B228</f>
        <v>0</v>
      </c>
      <c r="C198" s="66">
        <f aca="true" t="shared" si="56" ref="C198:Z198">C204+C210+C216+C222+C228</f>
        <v>0</v>
      </c>
      <c r="D198" s="66"/>
      <c r="E198" s="66">
        <f t="shared" si="56"/>
        <v>0</v>
      </c>
      <c r="F198" s="66"/>
      <c r="G198" s="66">
        <f t="shared" si="56"/>
        <v>0</v>
      </c>
      <c r="H198" s="66"/>
      <c r="I198" s="66">
        <f t="shared" si="56"/>
        <v>0</v>
      </c>
      <c r="J198" s="66"/>
      <c r="K198" s="66">
        <f t="shared" si="56"/>
        <v>0</v>
      </c>
      <c r="L198" s="66"/>
      <c r="M198" s="66">
        <f t="shared" si="56"/>
        <v>0</v>
      </c>
      <c r="N198" s="66"/>
      <c r="O198" s="66">
        <f t="shared" si="56"/>
        <v>0</v>
      </c>
      <c r="P198" s="66"/>
      <c r="Q198" s="66">
        <f t="shared" si="56"/>
        <v>0</v>
      </c>
      <c r="R198" s="66"/>
      <c r="S198" s="66">
        <f t="shared" si="56"/>
        <v>0</v>
      </c>
      <c r="T198" s="66"/>
      <c r="U198" s="66">
        <f t="shared" si="56"/>
        <v>0</v>
      </c>
      <c r="V198" s="66"/>
      <c r="W198" s="66">
        <f t="shared" si="56"/>
        <v>0</v>
      </c>
      <c r="X198" s="66"/>
      <c r="Y198" s="66">
        <f>Y204+Y210+Y216+Y222+Y228</f>
        <v>0</v>
      </c>
      <c r="Z198" s="66">
        <f t="shared" si="56"/>
        <v>0</v>
      </c>
      <c r="AA198" s="116"/>
      <c r="AB198" s="90">
        <f t="shared" si="34"/>
        <v>0</v>
      </c>
    </row>
    <row r="199" spans="1:28" s="18" customFormat="1" ht="18.75">
      <c r="A199" s="41" t="s">
        <v>13</v>
      </c>
      <c r="B199" s="66">
        <f>B205+B211+B217+B223+B229</f>
        <v>0</v>
      </c>
      <c r="C199" s="66">
        <f>C205+C211+C217+C223+C229</f>
        <v>0</v>
      </c>
      <c r="D199" s="66"/>
      <c r="E199" s="66">
        <f>E205+E211+E217+E223+E229</f>
        <v>0</v>
      </c>
      <c r="F199" s="66"/>
      <c r="G199" s="66">
        <f>G205+G211+G217+G223+G229</f>
        <v>0</v>
      </c>
      <c r="H199" s="66"/>
      <c r="I199" s="66">
        <f>I205+I211+I217+I223+I229</f>
        <v>0</v>
      </c>
      <c r="J199" s="66"/>
      <c r="K199" s="66">
        <f>K205+K211+K217+K223+K229</f>
        <v>0</v>
      </c>
      <c r="L199" s="66"/>
      <c r="M199" s="66">
        <f>M205+M211+M217+M223+M229</f>
        <v>0</v>
      </c>
      <c r="N199" s="66"/>
      <c r="O199" s="66">
        <f>O205+O211+O217+O223+O229</f>
        <v>0</v>
      </c>
      <c r="P199" s="66"/>
      <c r="Q199" s="66">
        <f>Q205+Q211+Q217+Q223+Q229</f>
        <v>0</v>
      </c>
      <c r="R199" s="66"/>
      <c r="S199" s="66">
        <f>S205+S211+S217+S223+S229</f>
        <v>0</v>
      </c>
      <c r="T199" s="66"/>
      <c r="U199" s="66">
        <f>U205+U211+U217+U223+U229</f>
        <v>0</v>
      </c>
      <c r="V199" s="66"/>
      <c r="W199" s="66">
        <f>W205+W211+W217+W223+W229</f>
        <v>0</v>
      </c>
      <c r="X199" s="66"/>
      <c r="Y199" s="66">
        <f>Y205+Y211+Y217+Y223+Y229</f>
        <v>0</v>
      </c>
      <c r="Z199" s="66">
        <f>Z205+Z211+Z217+Z223+Z229</f>
        <v>0</v>
      </c>
      <c r="AA199" s="116"/>
      <c r="AB199" s="90">
        <f t="shared" si="34"/>
        <v>0</v>
      </c>
    </row>
    <row r="200" spans="1:28" s="18" customFormat="1" ht="18.75">
      <c r="A200" s="41" t="s">
        <v>14</v>
      </c>
      <c r="B200" s="66">
        <f>B206+B212+B218+B224+B230</f>
        <v>168791.098</v>
      </c>
      <c r="C200" s="66">
        <f>C206+C212+C218+C224+C230</f>
        <v>16944.103000000003</v>
      </c>
      <c r="D200" s="66">
        <f aca="true" t="shared" si="57" ref="D200:Z200">D206+D212+D218+D224+D230</f>
        <v>13353.019</v>
      </c>
      <c r="E200" s="66">
        <f t="shared" si="57"/>
        <v>13239.586000000001</v>
      </c>
      <c r="F200" s="66">
        <f t="shared" si="57"/>
        <v>0</v>
      </c>
      <c r="G200" s="66">
        <f t="shared" si="57"/>
        <v>9777.57</v>
      </c>
      <c r="H200" s="66">
        <f t="shared" si="57"/>
        <v>0</v>
      </c>
      <c r="I200" s="66">
        <f t="shared" si="57"/>
        <v>15594.126999999999</v>
      </c>
      <c r="J200" s="66">
        <f t="shared" si="57"/>
        <v>0</v>
      </c>
      <c r="K200" s="66">
        <f t="shared" si="57"/>
        <v>14082.021999999999</v>
      </c>
      <c r="L200" s="66">
        <f t="shared" si="57"/>
        <v>0</v>
      </c>
      <c r="M200" s="66">
        <f t="shared" si="57"/>
        <v>14928.462</v>
      </c>
      <c r="N200" s="66">
        <f t="shared" si="57"/>
        <v>0</v>
      </c>
      <c r="O200" s="66">
        <f t="shared" si="57"/>
        <v>16342.565</v>
      </c>
      <c r="P200" s="66">
        <f t="shared" si="57"/>
        <v>0</v>
      </c>
      <c r="Q200" s="66">
        <f t="shared" si="57"/>
        <v>11373.371</v>
      </c>
      <c r="R200" s="66">
        <f t="shared" si="57"/>
        <v>0</v>
      </c>
      <c r="S200" s="66">
        <f t="shared" si="57"/>
        <v>12042.316</v>
      </c>
      <c r="T200" s="66">
        <f t="shared" si="57"/>
        <v>0</v>
      </c>
      <c r="U200" s="66">
        <f t="shared" si="57"/>
        <v>15258.236</v>
      </c>
      <c r="V200" s="66">
        <f t="shared" si="57"/>
        <v>0</v>
      </c>
      <c r="W200" s="66">
        <f t="shared" si="57"/>
        <v>9675.997</v>
      </c>
      <c r="X200" s="66">
        <f t="shared" si="57"/>
        <v>0</v>
      </c>
      <c r="Y200" s="66">
        <f t="shared" si="57"/>
        <v>19532.743</v>
      </c>
      <c r="Z200" s="66">
        <f t="shared" si="57"/>
        <v>0</v>
      </c>
      <c r="AA200" s="116"/>
      <c r="AB200" s="90">
        <f t="shared" si="34"/>
        <v>149258.355</v>
      </c>
    </row>
    <row r="201" spans="1:28" s="18" customFormat="1" ht="18.75">
      <c r="A201" s="100" t="s">
        <v>75</v>
      </c>
      <c r="B201" s="66">
        <f>B207+B213+B219+B225+B231</f>
        <v>0</v>
      </c>
      <c r="C201" s="66">
        <f>C207+C213+C219+C225+C231</f>
        <v>0</v>
      </c>
      <c r="D201" s="66"/>
      <c r="E201" s="66">
        <f>E207+E213+E219+E225+E231</f>
        <v>0</v>
      </c>
      <c r="F201" s="66"/>
      <c r="G201" s="66">
        <f>G207+G213+G219+G225+G231</f>
        <v>0</v>
      </c>
      <c r="H201" s="66"/>
      <c r="I201" s="66">
        <f>I207+I213+I219+I225+I231</f>
        <v>0</v>
      </c>
      <c r="J201" s="66"/>
      <c r="K201" s="66">
        <f>K207+K213+K219+K225+K231</f>
        <v>0</v>
      </c>
      <c r="L201" s="66"/>
      <c r="M201" s="66">
        <f>M207+M213+M219+M225+M231</f>
        <v>0</v>
      </c>
      <c r="N201" s="66"/>
      <c r="O201" s="66">
        <f>O207+O213+O219+O225+O231</f>
        <v>0</v>
      </c>
      <c r="P201" s="66"/>
      <c r="Q201" s="66">
        <f>Q207+Q213+Q219+Q225+Q231</f>
        <v>0</v>
      </c>
      <c r="R201" s="66"/>
      <c r="S201" s="66">
        <f>S207+S213+S219+S225+S231</f>
        <v>0</v>
      </c>
      <c r="T201" s="66"/>
      <c r="U201" s="66">
        <f>U207+U213+U219+U225+U231</f>
        <v>0</v>
      </c>
      <c r="V201" s="66"/>
      <c r="W201" s="66">
        <f>W207+W213+W219+W225+W231</f>
        <v>0</v>
      </c>
      <c r="X201" s="66"/>
      <c r="Y201" s="66">
        <f>Y207+Y213+Y219+Y225+Y231</f>
        <v>0</v>
      </c>
      <c r="Z201" s="66">
        <f>Z207+Z213+Z219+Z225+Z231</f>
        <v>0</v>
      </c>
      <c r="AA201" s="116"/>
      <c r="AB201" s="90">
        <f t="shared" si="34"/>
        <v>0</v>
      </c>
    </row>
    <row r="202" spans="1:28" s="18" customFormat="1" ht="41.25" customHeight="1">
      <c r="A202" s="22" t="s">
        <v>31</v>
      </c>
      <c r="B202" s="79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117"/>
      <c r="AB202" s="90">
        <f t="shared" si="34"/>
        <v>0</v>
      </c>
    </row>
    <row r="203" spans="1:28" s="10" customFormat="1" ht="18.75">
      <c r="A203" s="23" t="s">
        <v>16</v>
      </c>
      <c r="B203" s="69">
        <f>B206+B205+B204+B207</f>
        <v>10692.6</v>
      </c>
      <c r="C203" s="52">
        <f aca="true" t="shared" si="58" ref="C203:Z203">C204+C205+C206</f>
        <v>576.594</v>
      </c>
      <c r="D203" s="52">
        <f t="shared" si="58"/>
        <v>132.069</v>
      </c>
      <c r="E203" s="52">
        <f t="shared" si="58"/>
        <v>1143.611</v>
      </c>
      <c r="F203" s="52">
        <f t="shared" si="58"/>
        <v>0</v>
      </c>
      <c r="G203" s="52">
        <f t="shared" si="58"/>
        <v>636.471</v>
      </c>
      <c r="H203" s="52">
        <f t="shared" si="58"/>
        <v>0</v>
      </c>
      <c r="I203" s="52">
        <f t="shared" si="58"/>
        <v>864.55</v>
      </c>
      <c r="J203" s="52">
        <f t="shared" si="58"/>
        <v>0</v>
      </c>
      <c r="K203" s="52">
        <f t="shared" si="58"/>
        <v>822.052</v>
      </c>
      <c r="L203" s="52">
        <f t="shared" si="58"/>
        <v>0</v>
      </c>
      <c r="M203" s="52">
        <f t="shared" si="58"/>
        <v>252.302</v>
      </c>
      <c r="N203" s="52">
        <f t="shared" si="58"/>
        <v>0</v>
      </c>
      <c r="O203" s="52">
        <f t="shared" si="58"/>
        <v>0</v>
      </c>
      <c r="P203" s="52">
        <f t="shared" si="58"/>
        <v>0</v>
      </c>
      <c r="Q203" s="52">
        <f t="shared" si="58"/>
        <v>566.713</v>
      </c>
      <c r="R203" s="52">
        <f t="shared" si="58"/>
        <v>0</v>
      </c>
      <c r="S203" s="52">
        <f t="shared" si="58"/>
        <v>2445.456</v>
      </c>
      <c r="T203" s="52">
        <f t="shared" si="58"/>
        <v>0</v>
      </c>
      <c r="U203" s="52">
        <f t="shared" si="58"/>
        <v>2488.8</v>
      </c>
      <c r="V203" s="52">
        <f t="shared" si="58"/>
        <v>0</v>
      </c>
      <c r="W203" s="52">
        <f t="shared" si="58"/>
        <v>19.876</v>
      </c>
      <c r="X203" s="52">
        <f t="shared" si="58"/>
        <v>0</v>
      </c>
      <c r="Y203" s="52">
        <f t="shared" si="58"/>
        <v>876.175</v>
      </c>
      <c r="Z203" s="52">
        <f t="shared" si="58"/>
        <v>0</v>
      </c>
      <c r="AA203" s="118"/>
      <c r="AB203" s="90">
        <f t="shared" si="34"/>
        <v>9816.425000000001</v>
      </c>
    </row>
    <row r="204" spans="1:28" s="10" customFormat="1" ht="18.75">
      <c r="A204" s="24" t="s">
        <v>15</v>
      </c>
      <c r="B204" s="70">
        <f>C204+E204+G204+I204+K204+M204+O204+Q204+S204+U204+W204+Z204</f>
        <v>0</v>
      </c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123"/>
      <c r="AB204" s="90">
        <f t="shared" si="34"/>
        <v>0</v>
      </c>
    </row>
    <row r="205" spans="1:28" s="10" customFormat="1" ht="18.75">
      <c r="A205" s="24" t="s">
        <v>13</v>
      </c>
      <c r="B205" s="70">
        <f>C205+E205+G205+I205+K205+M205+O205+Q205+S205+U205+W205+Z205</f>
        <v>0</v>
      </c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123"/>
      <c r="AB205" s="90">
        <f t="shared" si="34"/>
        <v>0</v>
      </c>
    </row>
    <row r="206" spans="1:28" s="10" customFormat="1" ht="18.75">
      <c r="A206" s="24" t="s">
        <v>14</v>
      </c>
      <c r="B206" s="70">
        <f>C206+E206+G206+I206+K206+M206+O206+Q206+S206+U206+W206+Y206</f>
        <v>10692.6</v>
      </c>
      <c r="C206" s="55">
        <v>576.594</v>
      </c>
      <c r="D206" s="55">
        <v>132.069</v>
      </c>
      <c r="E206" s="55">
        <v>1143.611</v>
      </c>
      <c r="F206" s="55"/>
      <c r="G206" s="55">
        <v>636.471</v>
      </c>
      <c r="H206" s="55"/>
      <c r="I206" s="55">
        <v>864.55</v>
      </c>
      <c r="J206" s="55"/>
      <c r="K206" s="55">
        <v>822.052</v>
      </c>
      <c r="L206" s="55"/>
      <c r="M206" s="55">
        <v>252.302</v>
      </c>
      <c r="N206" s="55"/>
      <c r="O206" s="55">
        <v>0</v>
      </c>
      <c r="P206" s="55"/>
      <c r="Q206" s="55">
        <v>566.713</v>
      </c>
      <c r="R206" s="55"/>
      <c r="S206" s="55">
        <v>2445.456</v>
      </c>
      <c r="T206" s="55"/>
      <c r="U206" s="55">
        <v>2488.8</v>
      </c>
      <c r="V206" s="55"/>
      <c r="W206" s="55">
        <v>19.876</v>
      </c>
      <c r="X206" s="55"/>
      <c r="Y206" s="55">
        <v>876.175</v>
      </c>
      <c r="Z206" s="55"/>
      <c r="AA206" s="123"/>
      <c r="AB206" s="90">
        <f t="shared" si="34"/>
        <v>9816.425000000001</v>
      </c>
    </row>
    <row r="207" spans="1:28" s="10" customFormat="1" ht="18.75">
      <c r="A207" s="24" t="s">
        <v>75</v>
      </c>
      <c r="B207" s="70">
        <f>C207+E207+G207+I207+K207+M207+O207+Q207+S207+U207+W207+Z207</f>
        <v>0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123"/>
      <c r="AB207" s="90">
        <f t="shared" si="34"/>
        <v>0</v>
      </c>
    </row>
    <row r="208" spans="1:28" s="10" customFormat="1" ht="37.5">
      <c r="A208" s="25" t="s">
        <v>32</v>
      </c>
      <c r="B208" s="69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118"/>
      <c r="AB208" s="90">
        <f t="shared" si="34"/>
        <v>0</v>
      </c>
    </row>
    <row r="209" spans="1:28" s="10" customFormat="1" ht="18.75">
      <c r="A209" s="23" t="s">
        <v>16</v>
      </c>
      <c r="B209" s="69">
        <f>B210+B211+B212+B213</f>
        <v>50</v>
      </c>
      <c r="C209" s="52">
        <f aca="true" t="shared" si="59" ref="C209:Z209">C210+C211+C212</f>
        <v>0</v>
      </c>
      <c r="D209" s="52"/>
      <c r="E209" s="52">
        <f t="shared" si="59"/>
        <v>0</v>
      </c>
      <c r="F209" s="52"/>
      <c r="G209" s="52">
        <f t="shared" si="59"/>
        <v>0</v>
      </c>
      <c r="H209" s="52"/>
      <c r="I209" s="52">
        <f t="shared" si="59"/>
        <v>0</v>
      </c>
      <c r="J209" s="52">
        <f t="shared" si="59"/>
        <v>0</v>
      </c>
      <c r="K209" s="52">
        <f t="shared" si="59"/>
        <v>0</v>
      </c>
      <c r="L209" s="52">
        <f t="shared" si="59"/>
        <v>0</v>
      </c>
      <c r="M209" s="52">
        <f t="shared" si="59"/>
        <v>0</v>
      </c>
      <c r="N209" s="52">
        <f t="shared" si="59"/>
        <v>0</v>
      </c>
      <c r="O209" s="52">
        <f t="shared" si="59"/>
        <v>0</v>
      </c>
      <c r="P209" s="52">
        <f t="shared" si="59"/>
        <v>0</v>
      </c>
      <c r="Q209" s="52">
        <f t="shared" si="59"/>
        <v>0</v>
      </c>
      <c r="R209" s="52">
        <f t="shared" si="59"/>
        <v>0</v>
      </c>
      <c r="S209" s="52">
        <f t="shared" si="59"/>
        <v>0</v>
      </c>
      <c r="T209" s="52">
        <f t="shared" si="59"/>
        <v>0</v>
      </c>
      <c r="U209" s="52">
        <f t="shared" si="59"/>
        <v>0</v>
      </c>
      <c r="V209" s="52">
        <f t="shared" si="59"/>
        <v>0</v>
      </c>
      <c r="W209" s="52">
        <f t="shared" si="59"/>
        <v>50</v>
      </c>
      <c r="X209" s="52">
        <f t="shared" si="59"/>
        <v>0</v>
      </c>
      <c r="Y209" s="52">
        <f t="shared" si="59"/>
        <v>0</v>
      </c>
      <c r="Z209" s="52">
        <f t="shared" si="59"/>
        <v>0</v>
      </c>
      <c r="AA209" s="118"/>
      <c r="AB209" s="90">
        <f t="shared" si="34"/>
        <v>50</v>
      </c>
    </row>
    <row r="210" spans="1:28" s="10" customFormat="1" ht="18.75">
      <c r="A210" s="24" t="s">
        <v>15</v>
      </c>
      <c r="B210" s="70">
        <f>C210+E210+G210+I210+K210+M210+O210+Q210+S210+U210+W210+Z210</f>
        <v>0</v>
      </c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123"/>
      <c r="AB210" s="90">
        <f t="shared" si="34"/>
        <v>0</v>
      </c>
    </row>
    <row r="211" spans="1:28" s="10" customFormat="1" ht="18.75">
      <c r="A211" s="24" t="s">
        <v>13</v>
      </c>
      <c r="B211" s="70">
        <f>C211+E211+G211+I211+K211+M211+O211+Q211+S211+U211+W211+Z211</f>
        <v>0</v>
      </c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123"/>
      <c r="AB211" s="90">
        <f t="shared" si="34"/>
        <v>0</v>
      </c>
    </row>
    <row r="212" spans="1:28" s="10" customFormat="1" ht="18.75">
      <c r="A212" s="24" t="s">
        <v>14</v>
      </c>
      <c r="B212" s="70">
        <f>C212+E212+G212+I212+K212+M212+O212+Q212+S212+U212+W212+Z212</f>
        <v>50</v>
      </c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>
        <v>50</v>
      </c>
      <c r="X212" s="55"/>
      <c r="Y212" s="55"/>
      <c r="Z212" s="55"/>
      <c r="AA212" s="123"/>
      <c r="AB212" s="90">
        <f aca="true" t="shared" si="60" ref="AB212:AB281">C212+E212+G212+I212+K212+M212+O212+Q212+S212+U212+W212+Z212</f>
        <v>50</v>
      </c>
    </row>
    <row r="213" spans="1:28" s="10" customFormat="1" ht="18.75">
      <c r="A213" s="24" t="s">
        <v>75</v>
      </c>
      <c r="B213" s="70">
        <f>C213+E213+G213+I213+K213+M213+O213+Q213+S213+U213+W213+Z213</f>
        <v>0</v>
      </c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123"/>
      <c r="AB213" s="90">
        <f t="shared" si="60"/>
        <v>0</v>
      </c>
    </row>
    <row r="214" spans="1:28" s="10" customFormat="1" ht="75">
      <c r="A214" s="25" t="s">
        <v>33</v>
      </c>
      <c r="B214" s="69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118"/>
      <c r="AB214" s="90">
        <f t="shared" si="60"/>
        <v>0</v>
      </c>
    </row>
    <row r="215" spans="1:28" s="18" customFormat="1" ht="18.75">
      <c r="A215" s="26" t="s">
        <v>16</v>
      </c>
      <c r="B215" s="71">
        <f>B217+B218+B219</f>
        <v>150133.598</v>
      </c>
      <c r="C215" s="68">
        <f aca="true" t="shared" si="61" ref="C215:Z215">C216+C217+C218</f>
        <v>8452.609</v>
      </c>
      <c r="D215" s="68">
        <f t="shared" si="61"/>
        <v>5306.05</v>
      </c>
      <c r="E215" s="68">
        <f t="shared" si="61"/>
        <v>12095.975</v>
      </c>
      <c r="F215" s="68">
        <f t="shared" si="61"/>
        <v>0</v>
      </c>
      <c r="G215" s="68">
        <f t="shared" si="61"/>
        <v>9141.099</v>
      </c>
      <c r="H215" s="68">
        <f t="shared" si="61"/>
        <v>0</v>
      </c>
      <c r="I215" s="68">
        <f t="shared" si="61"/>
        <v>14729.577</v>
      </c>
      <c r="J215" s="68">
        <f t="shared" si="61"/>
        <v>0</v>
      </c>
      <c r="K215" s="68">
        <f t="shared" si="61"/>
        <v>13259.97</v>
      </c>
      <c r="L215" s="68">
        <f t="shared" si="61"/>
        <v>0</v>
      </c>
      <c r="M215" s="68">
        <f t="shared" si="61"/>
        <v>14676.16</v>
      </c>
      <c r="N215" s="68">
        <f t="shared" si="61"/>
        <v>0</v>
      </c>
      <c r="O215" s="68">
        <f t="shared" si="61"/>
        <v>16342.565</v>
      </c>
      <c r="P215" s="68">
        <f t="shared" si="61"/>
        <v>0</v>
      </c>
      <c r="Q215" s="68">
        <f t="shared" si="61"/>
        <v>10806.658</v>
      </c>
      <c r="R215" s="68">
        <f t="shared" si="61"/>
        <v>0</v>
      </c>
      <c r="S215" s="68">
        <f t="shared" si="61"/>
        <v>9596.86</v>
      </c>
      <c r="T215" s="68">
        <f t="shared" si="61"/>
        <v>0</v>
      </c>
      <c r="U215" s="68">
        <f t="shared" si="61"/>
        <v>12769.436</v>
      </c>
      <c r="V215" s="68">
        <f t="shared" si="61"/>
        <v>0</v>
      </c>
      <c r="W215" s="68">
        <f t="shared" si="61"/>
        <v>9606.121</v>
      </c>
      <c r="X215" s="68">
        <f t="shared" si="61"/>
        <v>0</v>
      </c>
      <c r="Y215" s="68">
        <f t="shared" si="61"/>
        <v>18656.568</v>
      </c>
      <c r="Z215" s="68">
        <f t="shared" si="61"/>
        <v>0</v>
      </c>
      <c r="AA215" s="117"/>
      <c r="AB215" s="90">
        <f t="shared" si="60"/>
        <v>131477.03</v>
      </c>
    </row>
    <row r="216" spans="1:28" s="18" customFormat="1" ht="18.75">
      <c r="A216" s="24" t="s">
        <v>15</v>
      </c>
      <c r="B216" s="67">
        <f>C216+E216+G216+I216+K216+M216+O216+Q216+S216+U216+W216+Z216</f>
        <v>0</v>
      </c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119"/>
      <c r="AB216" s="90">
        <f t="shared" si="60"/>
        <v>0</v>
      </c>
    </row>
    <row r="217" spans="1:28" s="18" customFormat="1" ht="18.75">
      <c r="A217" s="27" t="s">
        <v>13</v>
      </c>
      <c r="B217" s="67">
        <f>C217+E217+G217+I217+K217+M217+O217+Q217+S217+U217+W217+Z217</f>
        <v>0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119"/>
      <c r="AB217" s="90">
        <f t="shared" si="60"/>
        <v>0</v>
      </c>
    </row>
    <row r="218" spans="1:28" s="18" customFormat="1" ht="18.75">
      <c r="A218" s="27" t="s">
        <v>14</v>
      </c>
      <c r="B218" s="67">
        <f>C218+E218+G218+I218+K218+M218+O218+Q218+S218+U218+W218+Y218</f>
        <v>150133.598</v>
      </c>
      <c r="C218" s="57">
        <v>8452.609</v>
      </c>
      <c r="D218" s="57">
        <v>5306.05</v>
      </c>
      <c r="E218" s="57">
        <v>12095.975</v>
      </c>
      <c r="F218" s="57"/>
      <c r="G218" s="57">
        <v>9141.099</v>
      </c>
      <c r="H218" s="57"/>
      <c r="I218" s="57">
        <v>14729.577</v>
      </c>
      <c r="J218" s="57"/>
      <c r="K218" s="57">
        <v>13259.97</v>
      </c>
      <c r="L218" s="57"/>
      <c r="M218" s="57">
        <v>14676.16</v>
      </c>
      <c r="N218" s="57"/>
      <c r="O218" s="57">
        <v>16342.565</v>
      </c>
      <c r="P218" s="57"/>
      <c r="Q218" s="57">
        <v>10806.658</v>
      </c>
      <c r="R218" s="57"/>
      <c r="S218" s="57">
        <v>9596.86</v>
      </c>
      <c r="T218" s="57"/>
      <c r="U218" s="57">
        <v>12769.436</v>
      </c>
      <c r="V218" s="57"/>
      <c r="W218" s="57">
        <v>9606.121</v>
      </c>
      <c r="X218" s="57"/>
      <c r="Y218" s="57">
        <v>18656.568</v>
      </c>
      <c r="Z218" s="57"/>
      <c r="AA218" s="119"/>
      <c r="AB218" s="90">
        <f t="shared" si="60"/>
        <v>131477.03</v>
      </c>
    </row>
    <row r="219" spans="1:28" s="18" customFormat="1" ht="18.75">
      <c r="A219" s="24" t="s">
        <v>75</v>
      </c>
      <c r="B219" s="67">
        <f>C219+E219+G219+I219+K219+M219+O219+Q219+S219+U219+W219+Z219</f>
        <v>0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119"/>
      <c r="AB219" s="90">
        <f t="shared" si="60"/>
        <v>0</v>
      </c>
    </row>
    <row r="220" spans="1:28" s="18" customFormat="1" ht="82.5" customHeight="1">
      <c r="A220" s="22" t="s">
        <v>48</v>
      </c>
      <c r="B220" s="6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119"/>
      <c r="AB220" s="90">
        <f t="shared" si="60"/>
        <v>0</v>
      </c>
    </row>
    <row r="221" spans="1:28" s="18" customFormat="1" ht="18.75">
      <c r="A221" s="23" t="s">
        <v>16</v>
      </c>
      <c r="B221" s="69">
        <f>B222+B223+B224+B225</f>
        <v>7792.4</v>
      </c>
      <c r="C221" s="52">
        <f aca="true" t="shared" si="62" ref="C221:Z221">C222+C223+C224</f>
        <v>7792.4</v>
      </c>
      <c r="D221" s="52">
        <f t="shared" si="62"/>
        <v>7792.4</v>
      </c>
      <c r="E221" s="52">
        <f t="shared" si="62"/>
        <v>0</v>
      </c>
      <c r="F221" s="52">
        <f t="shared" si="62"/>
        <v>0</v>
      </c>
      <c r="G221" s="52">
        <f t="shared" si="62"/>
        <v>0</v>
      </c>
      <c r="H221" s="52">
        <f t="shared" si="62"/>
        <v>0</v>
      </c>
      <c r="I221" s="52">
        <f t="shared" si="62"/>
        <v>0</v>
      </c>
      <c r="J221" s="52">
        <f t="shared" si="62"/>
        <v>0</v>
      </c>
      <c r="K221" s="52">
        <f t="shared" si="62"/>
        <v>0</v>
      </c>
      <c r="L221" s="52">
        <f t="shared" si="62"/>
        <v>0</v>
      </c>
      <c r="M221" s="52">
        <f t="shared" si="62"/>
        <v>0</v>
      </c>
      <c r="N221" s="52">
        <f t="shared" si="62"/>
        <v>0</v>
      </c>
      <c r="O221" s="52">
        <f t="shared" si="62"/>
        <v>0</v>
      </c>
      <c r="P221" s="52">
        <f t="shared" si="62"/>
        <v>0</v>
      </c>
      <c r="Q221" s="52">
        <f t="shared" si="62"/>
        <v>0</v>
      </c>
      <c r="R221" s="52">
        <f t="shared" si="62"/>
        <v>0</v>
      </c>
      <c r="S221" s="52">
        <f t="shared" si="62"/>
        <v>0</v>
      </c>
      <c r="T221" s="52">
        <f t="shared" si="62"/>
        <v>0</v>
      </c>
      <c r="U221" s="52">
        <f t="shared" si="62"/>
        <v>0</v>
      </c>
      <c r="V221" s="52">
        <f t="shared" si="62"/>
        <v>0</v>
      </c>
      <c r="W221" s="52">
        <f t="shared" si="62"/>
        <v>0</v>
      </c>
      <c r="X221" s="52">
        <f t="shared" si="62"/>
        <v>0</v>
      </c>
      <c r="Y221" s="52">
        <f t="shared" si="62"/>
        <v>0</v>
      </c>
      <c r="Z221" s="52">
        <f t="shared" si="62"/>
        <v>0</v>
      </c>
      <c r="AA221" s="118"/>
      <c r="AB221" s="90">
        <f t="shared" si="60"/>
        <v>7792.4</v>
      </c>
    </row>
    <row r="222" spans="1:28" s="18" customFormat="1" ht="18.75">
      <c r="A222" s="24" t="s">
        <v>15</v>
      </c>
      <c r="B222" s="70">
        <f>C222+E222+G222+I222+K222+M222+O222+Q222+S222+U222+W222+Z222</f>
        <v>0</v>
      </c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123"/>
      <c r="AB222" s="90">
        <f t="shared" si="60"/>
        <v>0</v>
      </c>
    </row>
    <row r="223" spans="1:28" s="18" customFormat="1" ht="18.75">
      <c r="A223" s="24" t="s">
        <v>13</v>
      </c>
      <c r="B223" s="70">
        <f>C223+E223+G223+I223+K223+M223+O223+Q223+S223+U223+W223+Z223</f>
        <v>0</v>
      </c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123"/>
      <c r="AB223" s="90">
        <f t="shared" si="60"/>
        <v>0</v>
      </c>
    </row>
    <row r="224" spans="1:28" s="18" customFormat="1" ht="18.75">
      <c r="A224" s="24" t="s">
        <v>14</v>
      </c>
      <c r="B224" s="70">
        <f>C224+E224+G224+I224+K224+M224+O224+Q224+S224+U224+W224+Z224</f>
        <v>7792.4</v>
      </c>
      <c r="C224" s="55">
        <v>7792.4</v>
      </c>
      <c r="D224" s="55">
        <v>7792.4</v>
      </c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123"/>
      <c r="AB224" s="90">
        <f t="shared" si="60"/>
        <v>7792.4</v>
      </c>
    </row>
    <row r="225" spans="1:28" s="18" customFormat="1" ht="18.75">
      <c r="A225" s="24" t="s">
        <v>75</v>
      </c>
      <c r="B225" s="70">
        <f>C225+E225+G225+I225+K225+M225+O225+Q225+S225+U225+W225+Z225</f>
        <v>0</v>
      </c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123"/>
      <c r="AB225" s="90">
        <f t="shared" si="60"/>
        <v>0</v>
      </c>
    </row>
    <row r="226" spans="1:28" s="18" customFormat="1" ht="93.75">
      <c r="A226" s="22" t="s">
        <v>49</v>
      </c>
      <c r="B226" s="6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119"/>
      <c r="AB226" s="90"/>
    </row>
    <row r="227" spans="1:28" s="18" customFormat="1" ht="18.75">
      <c r="A227" s="23" t="s">
        <v>16</v>
      </c>
      <c r="B227" s="69">
        <f>B228+B229+B230+B231</f>
        <v>122.5</v>
      </c>
      <c r="C227" s="52">
        <f aca="true" t="shared" si="63" ref="C227:Z227">C228+C229+C230</f>
        <v>122.5</v>
      </c>
      <c r="D227" s="52">
        <f t="shared" si="63"/>
        <v>122.5</v>
      </c>
      <c r="E227" s="52">
        <f t="shared" si="63"/>
        <v>0</v>
      </c>
      <c r="F227" s="52">
        <f t="shared" si="63"/>
        <v>0</v>
      </c>
      <c r="G227" s="52">
        <f t="shared" si="63"/>
        <v>0</v>
      </c>
      <c r="H227" s="52">
        <f t="shared" si="63"/>
        <v>0</v>
      </c>
      <c r="I227" s="52">
        <f t="shared" si="63"/>
        <v>0</v>
      </c>
      <c r="J227" s="52">
        <f t="shared" si="63"/>
        <v>0</v>
      </c>
      <c r="K227" s="52">
        <f t="shared" si="63"/>
        <v>0</v>
      </c>
      <c r="L227" s="52">
        <f t="shared" si="63"/>
        <v>0</v>
      </c>
      <c r="M227" s="52">
        <f t="shared" si="63"/>
        <v>0</v>
      </c>
      <c r="N227" s="52">
        <f t="shared" si="63"/>
        <v>0</v>
      </c>
      <c r="O227" s="52">
        <f t="shared" si="63"/>
        <v>0</v>
      </c>
      <c r="P227" s="52">
        <f t="shared" si="63"/>
        <v>0</v>
      </c>
      <c r="Q227" s="52">
        <f t="shared" si="63"/>
        <v>0</v>
      </c>
      <c r="R227" s="52">
        <f t="shared" si="63"/>
        <v>0</v>
      </c>
      <c r="S227" s="52">
        <f t="shared" si="63"/>
        <v>0</v>
      </c>
      <c r="T227" s="52">
        <f t="shared" si="63"/>
        <v>0</v>
      </c>
      <c r="U227" s="52">
        <f t="shared" si="63"/>
        <v>0</v>
      </c>
      <c r="V227" s="52">
        <f t="shared" si="63"/>
        <v>0</v>
      </c>
      <c r="W227" s="52">
        <f t="shared" si="63"/>
        <v>0</v>
      </c>
      <c r="X227" s="52">
        <f t="shared" si="63"/>
        <v>0</v>
      </c>
      <c r="Y227" s="52">
        <f t="shared" si="63"/>
        <v>0</v>
      </c>
      <c r="Z227" s="52">
        <f t="shared" si="63"/>
        <v>0</v>
      </c>
      <c r="AA227" s="118"/>
      <c r="AB227" s="90"/>
    </row>
    <row r="228" spans="1:28" s="18" customFormat="1" ht="18.75">
      <c r="A228" s="24" t="s">
        <v>15</v>
      </c>
      <c r="B228" s="70">
        <f>C228+E228+G228+I228+K228+M228+O228+Q228+S228+U228+W228+Z228</f>
        <v>0</v>
      </c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123"/>
      <c r="AB228" s="90"/>
    </row>
    <row r="229" spans="1:28" s="18" customFormat="1" ht="18.75">
      <c r="A229" s="24" t="s">
        <v>13</v>
      </c>
      <c r="B229" s="70">
        <f>C229+E229+G229+I229+K229+M229+O229+Q229+S229+U229+W229+Z229</f>
        <v>0</v>
      </c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123"/>
      <c r="AB229" s="90"/>
    </row>
    <row r="230" spans="1:28" s="18" customFormat="1" ht="18.75">
      <c r="A230" s="24" t="s">
        <v>14</v>
      </c>
      <c r="B230" s="70">
        <f>C230+E230+G230+I230+K230+M230+O230+Q230+S230+U230+W230+Z230</f>
        <v>122.5</v>
      </c>
      <c r="C230" s="55">
        <v>122.5</v>
      </c>
      <c r="D230" s="55">
        <v>122.5</v>
      </c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123"/>
      <c r="AB230" s="90"/>
    </row>
    <row r="231" spans="1:28" s="18" customFormat="1" ht="18.75">
      <c r="A231" s="24" t="s">
        <v>75</v>
      </c>
      <c r="B231" s="70">
        <f>C231+E231+G231+I231+K231+M231+O231+Q231+S231+U231+W231+Z231</f>
        <v>0</v>
      </c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123"/>
      <c r="AB231" s="90"/>
    </row>
    <row r="232" spans="1:28" s="45" customFormat="1" ht="18.75" customHeight="1">
      <c r="A232" s="147" t="s">
        <v>34</v>
      </c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9"/>
      <c r="AA232" s="131"/>
      <c r="AB232" s="90">
        <f t="shared" si="60"/>
        <v>0</v>
      </c>
    </row>
    <row r="233" spans="1:28" s="45" customFormat="1" ht="18.75" customHeight="1">
      <c r="A233" s="147" t="s">
        <v>50</v>
      </c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9"/>
      <c r="AA233" s="131"/>
      <c r="AB233" s="90">
        <f t="shared" si="60"/>
        <v>0</v>
      </c>
    </row>
    <row r="234" spans="1:28" s="10" customFormat="1" ht="69" customHeight="1">
      <c r="A234" s="43" t="s">
        <v>53</v>
      </c>
      <c r="B234" s="39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135"/>
      <c r="AB234" s="90">
        <f t="shared" si="60"/>
        <v>0</v>
      </c>
    </row>
    <row r="235" spans="1:28" s="18" customFormat="1" ht="18.75">
      <c r="A235" s="42" t="s">
        <v>16</v>
      </c>
      <c r="B235" s="61">
        <f>B236+B237+B238+B239</f>
        <v>21790.6</v>
      </c>
      <c r="C235" s="61">
        <f>C236+C237+C238</f>
        <v>2852.023</v>
      </c>
      <c r="D235" s="61">
        <f aca="true" t="shared" si="64" ref="D235:Z235">D236+D237+D238</f>
        <v>1319.7640000000001</v>
      </c>
      <c r="E235" s="61">
        <f t="shared" si="64"/>
        <v>1872.256</v>
      </c>
      <c r="F235" s="61">
        <f t="shared" si="64"/>
        <v>0</v>
      </c>
      <c r="G235" s="61">
        <f t="shared" si="64"/>
        <v>1462.116</v>
      </c>
      <c r="H235" s="61">
        <f t="shared" si="64"/>
        <v>0</v>
      </c>
      <c r="I235" s="61">
        <f t="shared" si="64"/>
        <v>2157.713</v>
      </c>
      <c r="J235" s="61">
        <f t="shared" si="64"/>
        <v>0</v>
      </c>
      <c r="K235" s="61">
        <f t="shared" si="64"/>
        <v>1672.1870000000001</v>
      </c>
      <c r="L235" s="61">
        <f t="shared" si="64"/>
        <v>0</v>
      </c>
      <c r="M235" s="61">
        <f t="shared" si="64"/>
        <v>1462.116</v>
      </c>
      <c r="N235" s="61">
        <f t="shared" si="64"/>
        <v>0</v>
      </c>
      <c r="O235" s="61">
        <f t="shared" si="64"/>
        <v>2157.713</v>
      </c>
      <c r="P235" s="61">
        <f t="shared" si="64"/>
        <v>0</v>
      </c>
      <c r="Q235" s="61">
        <f t="shared" si="64"/>
        <v>1672.1870000000001</v>
      </c>
      <c r="R235" s="61">
        <f t="shared" si="64"/>
        <v>0</v>
      </c>
      <c r="S235" s="61">
        <f t="shared" si="64"/>
        <v>1462.116</v>
      </c>
      <c r="T235" s="61">
        <f t="shared" si="64"/>
        <v>0</v>
      </c>
      <c r="U235" s="61">
        <f t="shared" si="64"/>
        <v>2157.713</v>
      </c>
      <c r="V235" s="61">
        <f t="shared" si="64"/>
        <v>0</v>
      </c>
      <c r="W235" s="61">
        <f t="shared" si="64"/>
        <v>1672.1870000000001</v>
      </c>
      <c r="X235" s="61">
        <f t="shared" si="64"/>
        <v>0</v>
      </c>
      <c r="Y235" s="61">
        <f t="shared" si="64"/>
        <v>1190.2730000000001</v>
      </c>
      <c r="Z235" s="61">
        <f t="shared" si="64"/>
        <v>0</v>
      </c>
      <c r="AA235" s="115"/>
      <c r="AB235" s="90">
        <f t="shared" si="60"/>
        <v>20600.327</v>
      </c>
    </row>
    <row r="236" spans="1:28" s="18" customFormat="1" ht="18.75">
      <c r="A236" s="41" t="s">
        <v>15</v>
      </c>
      <c r="B236" s="66">
        <f aca="true" t="shared" si="65" ref="B236:Z236">B242+B248</f>
        <v>0</v>
      </c>
      <c r="C236" s="66">
        <f t="shared" si="65"/>
        <v>0</v>
      </c>
      <c r="D236" s="66"/>
      <c r="E236" s="66">
        <f t="shared" si="65"/>
        <v>0</v>
      </c>
      <c r="F236" s="66"/>
      <c r="G236" s="66">
        <f t="shared" si="65"/>
        <v>0</v>
      </c>
      <c r="H236" s="66"/>
      <c r="I236" s="66">
        <f t="shared" si="65"/>
        <v>0</v>
      </c>
      <c r="J236" s="66"/>
      <c r="K236" s="66">
        <f t="shared" si="65"/>
        <v>0</v>
      </c>
      <c r="L236" s="66"/>
      <c r="M236" s="66">
        <f t="shared" si="65"/>
        <v>0</v>
      </c>
      <c r="N236" s="66"/>
      <c r="O236" s="66">
        <f t="shared" si="65"/>
        <v>0</v>
      </c>
      <c r="P236" s="66"/>
      <c r="Q236" s="66">
        <f t="shared" si="65"/>
        <v>0</v>
      </c>
      <c r="R236" s="66"/>
      <c r="S236" s="66">
        <f t="shared" si="65"/>
        <v>0</v>
      </c>
      <c r="T236" s="66"/>
      <c r="U236" s="66">
        <f t="shared" si="65"/>
        <v>0</v>
      </c>
      <c r="V236" s="66"/>
      <c r="W236" s="66">
        <f t="shared" si="65"/>
        <v>0</v>
      </c>
      <c r="X236" s="66"/>
      <c r="Y236" s="66">
        <f>Y242+Y248</f>
        <v>0</v>
      </c>
      <c r="Z236" s="66">
        <f t="shared" si="65"/>
        <v>0</v>
      </c>
      <c r="AA236" s="116"/>
      <c r="AB236" s="90">
        <f t="shared" si="60"/>
        <v>0</v>
      </c>
    </row>
    <row r="237" spans="1:28" s="18" customFormat="1" ht="18.75">
      <c r="A237" s="41" t="s">
        <v>13</v>
      </c>
      <c r="B237" s="66">
        <f aca="true" t="shared" si="66" ref="B237:Z237">B243+B249</f>
        <v>0</v>
      </c>
      <c r="C237" s="66">
        <f t="shared" si="66"/>
        <v>0</v>
      </c>
      <c r="D237" s="66"/>
      <c r="E237" s="66">
        <f t="shared" si="66"/>
        <v>0</v>
      </c>
      <c r="F237" s="66"/>
      <c r="G237" s="66">
        <f t="shared" si="66"/>
        <v>0</v>
      </c>
      <c r="H237" s="66"/>
      <c r="I237" s="66">
        <f t="shared" si="66"/>
        <v>0</v>
      </c>
      <c r="J237" s="66"/>
      <c r="K237" s="66">
        <f t="shared" si="66"/>
        <v>0</v>
      </c>
      <c r="L237" s="66"/>
      <c r="M237" s="66">
        <f t="shared" si="66"/>
        <v>0</v>
      </c>
      <c r="N237" s="66"/>
      <c r="O237" s="66">
        <f t="shared" si="66"/>
        <v>0</v>
      </c>
      <c r="P237" s="66"/>
      <c r="Q237" s="66">
        <f t="shared" si="66"/>
        <v>0</v>
      </c>
      <c r="R237" s="66"/>
      <c r="S237" s="66">
        <f t="shared" si="66"/>
        <v>0</v>
      </c>
      <c r="T237" s="66"/>
      <c r="U237" s="66">
        <f t="shared" si="66"/>
        <v>0</v>
      </c>
      <c r="V237" s="66"/>
      <c r="W237" s="66">
        <f t="shared" si="66"/>
        <v>0</v>
      </c>
      <c r="X237" s="66"/>
      <c r="Y237" s="66">
        <f>Y243+Y249</f>
        <v>0</v>
      </c>
      <c r="Z237" s="66">
        <f t="shared" si="66"/>
        <v>0</v>
      </c>
      <c r="AA237" s="116"/>
      <c r="AB237" s="90">
        <f t="shared" si="60"/>
        <v>0</v>
      </c>
    </row>
    <row r="238" spans="1:28" s="18" customFormat="1" ht="18.75">
      <c r="A238" s="41" t="s">
        <v>14</v>
      </c>
      <c r="B238" s="66">
        <f aca="true" t="shared" si="67" ref="B238:Z238">B244+B250</f>
        <v>21790.6</v>
      </c>
      <c r="C238" s="66">
        <f t="shared" si="67"/>
        <v>2852.023</v>
      </c>
      <c r="D238" s="66">
        <f t="shared" si="67"/>
        <v>1319.7640000000001</v>
      </c>
      <c r="E238" s="66">
        <f t="shared" si="67"/>
        <v>1872.256</v>
      </c>
      <c r="F238" s="66">
        <f t="shared" si="67"/>
        <v>0</v>
      </c>
      <c r="G238" s="66">
        <f t="shared" si="67"/>
        <v>1462.116</v>
      </c>
      <c r="H238" s="66">
        <f t="shared" si="67"/>
        <v>0</v>
      </c>
      <c r="I238" s="66">
        <f t="shared" si="67"/>
        <v>2157.713</v>
      </c>
      <c r="J238" s="66">
        <f t="shared" si="67"/>
        <v>0</v>
      </c>
      <c r="K238" s="66">
        <f t="shared" si="67"/>
        <v>1672.1870000000001</v>
      </c>
      <c r="L238" s="66">
        <f t="shared" si="67"/>
        <v>0</v>
      </c>
      <c r="M238" s="66">
        <f t="shared" si="67"/>
        <v>1462.116</v>
      </c>
      <c r="N238" s="66">
        <f t="shared" si="67"/>
        <v>0</v>
      </c>
      <c r="O238" s="66">
        <f t="shared" si="67"/>
        <v>2157.713</v>
      </c>
      <c r="P238" s="66">
        <f t="shared" si="67"/>
        <v>0</v>
      </c>
      <c r="Q238" s="66">
        <f t="shared" si="67"/>
        <v>1672.1870000000001</v>
      </c>
      <c r="R238" s="66">
        <f t="shared" si="67"/>
        <v>0</v>
      </c>
      <c r="S238" s="66">
        <f t="shared" si="67"/>
        <v>1462.116</v>
      </c>
      <c r="T238" s="66">
        <f t="shared" si="67"/>
        <v>0</v>
      </c>
      <c r="U238" s="66">
        <f t="shared" si="67"/>
        <v>2157.713</v>
      </c>
      <c r="V238" s="66">
        <f t="shared" si="67"/>
        <v>0</v>
      </c>
      <c r="W238" s="66">
        <f t="shared" si="67"/>
        <v>1672.1870000000001</v>
      </c>
      <c r="X238" s="66">
        <f t="shared" si="67"/>
        <v>0</v>
      </c>
      <c r="Y238" s="66">
        <f t="shared" si="67"/>
        <v>1190.2730000000001</v>
      </c>
      <c r="Z238" s="66">
        <f t="shared" si="67"/>
        <v>0</v>
      </c>
      <c r="AA238" s="116"/>
      <c r="AB238" s="90">
        <f>C238+E238+G238+I238+K238+M238+O238+Q238+S238+U238+W238+Z238</f>
        <v>20600.327</v>
      </c>
    </row>
    <row r="239" spans="1:28" s="18" customFormat="1" ht="18.75">
      <c r="A239" s="99" t="s">
        <v>75</v>
      </c>
      <c r="B239" s="66">
        <f aca="true" t="shared" si="68" ref="B239:Z239">B245+B251</f>
        <v>0</v>
      </c>
      <c r="C239" s="66">
        <f t="shared" si="68"/>
        <v>0</v>
      </c>
      <c r="D239" s="66"/>
      <c r="E239" s="66">
        <f t="shared" si="68"/>
        <v>0</v>
      </c>
      <c r="F239" s="66"/>
      <c r="G239" s="66">
        <f t="shared" si="68"/>
        <v>0</v>
      </c>
      <c r="H239" s="66"/>
      <c r="I239" s="66">
        <f t="shared" si="68"/>
        <v>0</v>
      </c>
      <c r="J239" s="66"/>
      <c r="K239" s="66">
        <f t="shared" si="68"/>
        <v>0</v>
      </c>
      <c r="L239" s="66"/>
      <c r="M239" s="66">
        <f t="shared" si="68"/>
        <v>0</v>
      </c>
      <c r="N239" s="66"/>
      <c r="O239" s="66">
        <f t="shared" si="68"/>
        <v>0</v>
      </c>
      <c r="P239" s="66"/>
      <c r="Q239" s="66">
        <f t="shared" si="68"/>
        <v>0</v>
      </c>
      <c r="R239" s="66"/>
      <c r="S239" s="66">
        <f t="shared" si="68"/>
        <v>0</v>
      </c>
      <c r="T239" s="66"/>
      <c r="U239" s="66">
        <f t="shared" si="68"/>
        <v>0</v>
      </c>
      <c r="V239" s="66"/>
      <c r="W239" s="66">
        <f t="shared" si="68"/>
        <v>0</v>
      </c>
      <c r="X239" s="66"/>
      <c r="Y239" s="66">
        <f>Y245+Y251</f>
        <v>0</v>
      </c>
      <c r="Z239" s="66">
        <f t="shared" si="68"/>
        <v>0</v>
      </c>
      <c r="AA239" s="116"/>
      <c r="AB239" s="90">
        <f t="shared" si="60"/>
        <v>0</v>
      </c>
    </row>
    <row r="240" spans="1:28" s="18" customFormat="1" ht="75.75" customHeight="1">
      <c r="A240" s="25" t="s">
        <v>35</v>
      </c>
      <c r="B240" s="69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118"/>
      <c r="AB240" s="90">
        <f t="shared" si="60"/>
        <v>0</v>
      </c>
    </row>
    <row r="241" spans="1:28" s="10" customFormat="1" ht="18.75">
      <c r="A241" s="23" t="s">
        <v>16</v>
      </c>
      <c r="B241" s="69">
        <f>B242+B243+B244+B245</f>
        <v>14355</v>
      </c>
      <c r="C241" s="52">
        <f>C242+C243+C244</f>
        <v>1862.93</v>
      </c>
      <c r="D241" s="52">
        <f aca="true" t="shared" si="69" ref="D241:Z241">D242+D243+D244</f>
        <v>860.825</v>
      </c>
      <c r="E241" s="52">
        <f t="shared" si="69"/>
        <v>1244.199</v>
      </c>
      <c r="F241" s="52">
        <f t="shared" si="69"/>
        <v>0</v>
      </c>
      <c r="G241" s="52">
        <f t="shared" si="69"/>
        <v>963.085</v>
      </c>
      <c r="H241" s="52">
        <f t="shared" si="69"/>
        <v>0</v>
      </c>
      <c r="I241" s="52">
        <f t="shared" si="69"/>
        <v>1423.082</v>
      </c>
      <c r="J241" s="52">
        <f t="shared" si="69"/>
        <v>0</v>
      </c>
      <c r="K241" s="52">
        <f t="shared" si="69"/>
        <v>1102.005</v>
      </c>
      <c r="L241" s="52">
        <f t="shared" si="69"/>
        <v>0</v>
      </c>
      <c r="M241" s="52">
        <f t="shared" si="69"/>
        <v>963.085</v>
      </c>
      <c r="N241" s="52">
        <f t="shared" si="69"/>
        <v>0</v>
      </c>
      <c r="O241" s="52">
        <f t="shared" si="69"/>
        <v>1423.082</v>
      </c>
      <c r="P241" s="52">
        <f t="shared" si="69"/>
        <v>0</v>
      </c>
      <c r="Q241" s="52">
        <f t="shared" si="69"/>
        <v>1102.005</v>
      </c>
      <c r="R241" s="52">
        <f t="shared" si="69"/>
        <v>0</v>
      </c>
      <c r="S241" s="52">
        <f t="shared" si="69"/>
        <v>963.085</v>
      </c>
      <c r="T241" s="52">
        <f t="shared" si="69"/>
        <v>0</v>
      </c>
      <c r="U241" s="52">
        <f t="shared" si="69"/>
        <v>1423.082</v>
      </c>
      <c r="V241" s="52">
        <f t="shared" si="69"/>
        <v>0</v>
      </c>
      <c r="W241" s="52">
        <f t="shared" si="69"/>
        <v>1102.005</v>
      </c>
      <c r="X241" s="52">
        <f t="shared" si="69"/>
        <v>0</v>
      </c>
      <c r="Y241" s="52">
        <f t="shared" si="69"/>
        <v>783.355</v>
      </c>
      <c r="Z241" s="52">
        <f t="shared" si="69"/>
        <v>0</v>
      </c>
      <c r="AA241" s="118"/>
      <c r="AB241" s="90">
        <f t="shared" si="60"/>
        <v>13571.645</v>
      </c>
    </row>
    <row r="242" spans="1:28" s="10" customFormat="1" ht="18.75">
      <c r="A242" s="24" t="s">
        <v>15</v>
      </c>
      <c r="B242" s="70">
        <f>C242+E242+G242+I242+K242+M242+O242+Q242+S242+U242+W242+Z242</f>
        <v>0</v>
      </c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123"/>
      <c r="AB242" s="90">
        <f t="shared" si="60"/>
        <v>0</v>
      </c>
    </row>
    <row r="243" spans="1:28" s="10" customFormat="1" ht="18.75">
      <c r="A243" s="27" t="s">
        <v>13</v>
      </c>
      <c r="B243" s="70">
        <f>C243+E243+G243+I243+K243+M243+O243+Q243+S243+U243+W243+Z243</f>
        <v>0</v>
      </c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123"/>
      <c r="AB243" s="90">
        <f t="shared" si="60"/>
        <v>0</v>
      </c>
    </row>
    <row r="244" spans="1:28" s="10" customFormat="1" ht="18.75">
      <c r="A244" s="24" t="s">
        <v>14</v>
      </c>
      <c r="B244" s="70">
        <f>C244+E244+G244+I244+K244+M244+O244+Q244+S244+U244+W244+Y244</f>
        <v>14355</v>
      </c>
      <c r="C244" s="55">
        <v>1862.93</v>
      </c>
      <c r="D244" s="55">
        <v>860.825</v>
      </c>
      <c r="E244" s="55">
        <v>1244.199</v>
      </c>
      <c r="F244" s="55"/>
      <c r="G244" s="55">
        <v>963.085</v>
      </c>
      <c r="H244" s="55"/>
      <c r="I244" s="55">
        <v>1423.082</v>
      </c>
      <c r="J244" s="55"/>
      <c r="K244" s="55">
        <v>1102.005</v>
      </c>
      <c r="L244" s="55"/>
      <c r="M244" s="55">
        <v>963.085</v>
      </c>
      <c r="N244" s="55"/>
      <c r="O244" s="55">
        <v>1423.082</v>
      </c>
      <c r="P244" s="55"/>
      <c r="Q244" s="55">
        <v>1102.005</v>
      </c>
      <c r="R244" s="55"/>
      <c r="S244" s="55">
        <v>963.085</v>
      </c>
      <c r="T244" s="55"/>
      <c r="U244" s="55">
        <v>1423.082</v>
      </c>
      <c r="V244" s="55"/>
      <c r="W244" s="55">
        <v>1102.005</v>
      </c>
      <c r="X244" s="55"/>
      <c r="Y244" s="55">
        <v>783.355</v>
      </c>
      <c r="Z244" s="55"/>
      <c r="AA244" s="123"/>
      <c r="AB244" s="90">
        <f>C244+E244+G244+I244+K244+M244+O244+Q244+S244+U244+W244+Z244</f>
        <v>13571.645</v>
      </c>
    </row>
    <row r="245" spans="1:28" s="10" customFormat="1" ht="18.75">
      <c r="A245" s="24" t="s">
        <v>75</v>
      </c>
      <c r="B245" s="70">
        <f>C245+E245+G245+I245+K245+M245+O245+Q245+S245+U245+W245+Z245</f>
        <v>0</v>
      </c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123"/>
      <c r="AB245" s="90">
        <f t="shared" si="60"/>
        <v>0</v>
      </c>
    </row>
    <row r="246" spans="1:28" s="10" customFormat="1" ht="57.75" customHeight="1">
      <c r="A246" s="25" t="s">
        <v>21</v>
      </c>
      <c r="B246" s="69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118"/>
      <c r="AB246" s="90">
        <f t="shared" si="60"/>
        <v>0</v>
      </c>
    </row>
    <row r="247" spans="1:28" s="10" customFormat="1" ht="18.75">
      <c r="A247" s="23" t="s">
        <v>16</v>
      </c>
      <c r="B247" s="69">
        <f>B248+B249+B250+B251</f>
        <v>7435.599999999999</v>
      </c>
      <c r="C247" s="52">
        <f>C248+C249+C250</f>
        <v>989.093</v>
      </c>
      <c r="D247" s="52">
        <f aca="true" t="shared" si="70" ref="D247:Y247">D248+D249+D250</f>
        <v>458.939</v>
      </c>
      <c r="E247" s="52">
        <f t="shared" si="70"/>
        <v>628.057</v>
      </c>
      <c r="F247" s="52">
        <f t="shared" si="70"/>
        <v>0</v>
      </c>
      <c r="G247" s="52">
        <f t="shared" si="70"/>
        <v>499.031</v>
      </c>
      <c r="H247" s="52">
        <f t="shared" si="70"/>
        <v>0</v>
      </c>
      <c r="I247" s="52">
        <f t="shared" si="70"/>
        <v>734.631</v>
      </c>
      <c r="J247" s="52">
        <f t="shared" si="70"/>
        <v>0</v>
      </c>
      <c r="K247" s="52">
        <f t="shared" si="70"/>
        <v>570.182</v>
      </c>
      <c r="L247" s="52">
        <f t="shared" si="70"/>
        <v>0</v>
      </c>
      <c r="M247" s="52">
        <f t="shared" si="70"/>
        <v>499.031</v>
      </c>
      <c r="N247" s="52">
        <f t="shared" si="70"/>
        <v>0</v>
      </c>
      <c r="O247" s="52">
        <f t="shared" si="70"/>
        <v>734.631</v>
      </c>
      <c r="P247" s="52">
        <f t="shared" si="70"/>
        <v>0</v>
      </c>
      <c r="Q247" s="52">
        <f t="shared" si="70"/>
        <v>570.182</v>
      </c>
      <c r="R247" s="52">
        <f t="shared" si="70"/>
        <v>0</v>
      </c>
      <c r="S247" s="52">
        <f t="shared" si="70"/>
        <v>499.031</v>
      </c>
      <c r="T247" s="52">
        <f t="shared" si="70"/>
        <v>0</v>
      </c>
      <c r="U247" s="52">
        <f t="shared" si="70"/>
        <v>734.631</v>
      </c>
      <c r="V247" s="52">
        <f t="shared" si="70"/>
        <v>0</v>
      </c>
      <c r="W247" s="52">
        <f t="shared" si="70"/>
        <v>570.182</v>
      </c>
      <c r="X247" s="52">
        <f t="shared" si="70"/>
        <v>0</v>
      </c>
      <c r="Y247" s="52">
        <f t="shared" si="70"/>
        <v>406.918</v>
      </c>
      <c r="Z247" s="52">
        <f>Z248+Z249+Z250</f>
        <v>0</v>
      </c>
      <c r="AA247" s="118"/>
      <c r="AB247" s="90">
        <f t="shared" si="60"/>
        <v>7028.682</v>
      </c>
    </row>
    <row r="248" spans="1:28" s="10" customFormat="1" ht="18.75">
      <c r="A248" s="24" t="s">
        <v>15</v>
      </c>
      <c r="B248" s="70">
        <f>C248+E248+G248+I248+K248+M248+O248+Q248+S248+U248+W248+Z248</f>
        <v>0</v>
      </c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123"/>
      <c r="AB248" s="90">
        <f t="shared" si="60"/>
        <v>0</v>
      </c>
    </row>
    <row r="249" spans="1:28" s="10" customFormat="1" ht="18.75">
      <c r="A249" s="27" t="s">
        <v>13</v>
      </c>
      <c r="B249" s="70">
        <f>C249+E249+G249+I249+K249+M249+O249+Q249+S249+U249+W249+Z249</f>
        <v>0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123"/>
      <c r="AB249" s="90">
        <f t="shared" si="60"/>
        <v>0</v>
      </c>
    </row>
    <row r="250" spans="1:28" s="10" customFormat="1" ht="18.75">
      <c r="A250" s="24" t="s">
        <v>14</v>
      </c>
      <c r="B250" s="70">
        <f>C250+E250+G250+I250+K250+M250+O250+Q250+S250+U250+W250+Y250</f>
        <v>7435.599999999999</v>
      </c>
      <c r="C250" s="55">
        <v>989.093</v>
      </c>
      <c r="D250" s="55">
        <v>458.939</v>
      </c>
      <c r="E250" s="55">
        <v>628.057</v>
      </c>
      <c r="F250" s="55"/>
      <c r="G250" s="55">
        <v>499.031</v>
      </c>
      <c r="H250" s="55"/>
      <c r="I250" s="55">
        <v>734.631</v>
      </c>
      <c r="J250" s="55"/>
      <c r="K250" s="55">
        <v>570.182</v>
      </c>
      <c r="L250" s="55"/>
      <c r="M250" s="55">
        <v>499.031</v>
      </c>
      <c r="N250" s="55"/>
      <c r="O250" s="55">
        <v>734.631</v>
      </c>
      <c r="P250" s="55"/>
      <c r="Q250" s="55">
        <v>570.182</v>
      </c>
      <c r="R250" s="55"/>
      <c r="S250" s="55">
        <v>499.031</v>
      </c>
      <c r="T250" s="55"/>
      <c r="U250" s="55">
        <v>734.631</v>
      </c>
      <c r="V250" s="55"/>
      <c r="W250" s="55">
        <v>570.182</v>
      </c>
      <c r="X250" s="55"/>
      <c r="Y250" s="55">
        <v>406.918</v>
      </c>
      <c r="Z250" s="55"/>
      <c r="AA250" s="123"/>
      <c r="AB250" s="90">
        <f>C250+E250+G250+I250+K250+M250+O250+Q250+S250+U250+W250+Z250</f>
        <v>7028.682</v>
      </c>
    </row>
    <row r="251" spans="1:28" s="10" customFormat="1" ht="18.75">
      <c r="A251" s="24" t="s">
        <v>75</v>
      </c>
      <c r="B251" s="70">
        <f>C251+E251+G251+I251+K251+M251+O251+Q251+S251+U251+W251+Z251</f>
        <v>0</v>
      </c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123"/>
      <c r="AB251" s="90">
        <f t="shared" si="60"/>
        <v>0</v>
      </c>
    </row>
    <row r="252" spans="1:28" s="10" customFormat="1" ht="37.5">
      <c r="A252" s="35" t="s">
        <v>54</v>
      </c>
      <c r="B252" s="65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115"/>
      <c r="AB252" s="90">
        <f t="shared" si="60"/>
        <v>0</v>
      </c>
    </row>
    <row r="253" spans="1:28" s="18" customFormat="1" ht="18.75">
      <c r="A253" s="42" t="s">
        <v>16</v>
      </c>
      <c r="B253" s="65">
        <f>B254+B255+B256+B257</f>
        <v>74</v>
      </c>
      <c r="C253" s="61">
        <f>C254+C255+C256</f>
        <v>0</v>
      </c>
      <c r="D253" s="61">
        <f aca="true" t="shared" si="71" ref="D253:Z253">D254+D255+D256</f>
        <v>0</v>
      </c>
      <c r="E253" s="61">
        <f t="shared" si="71"/>
        <v>0</v>
      </c>
      <c r="F253" s="61">
        <f t="shared" si="71"/>
        <v>0</v>
      </c>
      <c r="G253" s="61">
        <f t="shared" si="71"/>
        <v>0</v>
      </c>
      <c r="H253" s="61">
        <f t="shared" si="71"/>
        <v>0</v>
      </c>
      <c r="I253" s="61">
        <f t="shared" si="71"/>
        <v>0</v>
      </c>
      <c r="J253" s="61">
        <f t="shared" si="71"/>
        <v>0</v>
      </c>
      <c r="K253" s="61">
        <f t="shared" si="71"/>
        <v>0</v>
      </c>
      <c r="L253" s="61">
        <f t="shared" si="71"/>
        <v>0</v>
      </c>
      <c r="M253" s="61">
        <f t="shared" si="71"/>
        <v>0</v>
      </c>
      <c r="N253" s="61">
        <f t="shared" si="71"/>
        <v>0</v>
      </c>
      <c r="O253" s="61">
        <f t="shared" si="71"/>
        <v>0</v>
      </c>
      <c r="P253" s="61">
        <f t="shared" si="71"/>
        <v>0</v>
      </c>
      <c r="Q253" s="61">
        <f t="shared" si="71"/>
        <v>0</v>
      </c>
      <c r="R253" s="61">
        <f t="shared" si="71"/>
        <v>0</v>
      </c>
      <c r="S253" s="61">
        <f t="shared" si="71"/>
        <v>74</v>
      </c>
      <c r="T253" s="61">
        <f t="shared" si="71"/>
        <v>0</v>
      </c>
      <c r="U253" s="61">
        <f t="shared" si="71"/>
        <v>0</v>
      </c>
      <c r="V253" s="61">
        <f t="shared" si="71"/>
        <v>0</v>
      </c>
      <c r="W253" s="61">
        <f t="shared" si="71"/>
        <v>0</v>
      </c>
      <c r="X253" s="61">
        <f t="shared" si="71"/>
        <v>0</v>
      </c>
      <c r="Y253" s="61">
        <f t="shared" si="71"/>
        <v>0</v>
      </c>
      <c r="Z253" s="61">
        <f t="shared" si="71"/>
        <v>0</v>
      </c>
      <c r="AA253" s="115"/>
      <c r="AB253" s="90">
        <f t="shared" si="60"/>
        <v>74</v>
      </c>
    </row>
    <row r="254" spans="1:28" s="18" customFormat="1" ht="18.75">
      <c r="A254" s="41" t="s">
        <v>15</v>
      </c>
      <c r="B254" s="66">
        <f>B260</f>
        <v>0</v>
      </c>
      <c r="C254" s="66">
        <f aca="true" t="shared" si="72" ref="C254:Z254">C260</f>
        <v>0</v>
      </c>
      <c r="D254" s="66"/>
      <c r="E254" s="66">
        <f t="shared" si="72"/>
        <v>0</v>
      </c>
      <c r="F254" s="66"/>
      <c r="G254" s="66">
        <f t="shared" si="72"/>
        <v>0</v>
      </c>
      <c r="H254" s="66"/>
      <c r="I254" s="66">
        <f t="shared" si="72"/>
        <v>0</v>
      </c>
      <c r="J254" s="66"/>
      <c r="K254" s="66">
        <f t="shared" si="72"/>
        <v>0</v>
      </c>
      <c r="L254" s="66"/>
      <c r="M254" s="66">
        <f t="shared" si="72"/>
        <v>0</v>
      </c>
      <c r="N254" s="66"/>
      <c r="O254" s="66">
        <f t="shared" si="72"/>
        <v>0</v>
      </c>
      <c r="P254" s="66"/>
      <c r="Q254" s="66">
        <f t="shared" si="72"/>
        <v>0</v>
      </c>
      <c r="R254" s="66"/>
      <c r="S254" s="66">
        <f t="shared" si="72"/>
        <v>0</v>
      </c>
      <c r="T254" s="66"/>
      <c r="U254" s="66">
        <f t="shared" si="72"/>
        <v>0</v>
      </c>
      <c r="V254" s="66"/>
      <c r="W254" s="66">
        <f t="shared" si="72"/>
        <v>0</v>
      </c>
      <c r="X254" s="66"/>
      <c r="Y254" s="66">
        <f>Y260</f>
        <v>0</v>
      </c>
      <c r="Z254" s="66">
        <f t="shared" si="72"/>
        <v>0</v>
      </c>
      <c r="AA254" s="116"/>
      <c r="AB254" s="90">
        <f t="shared" si="60"/>
        <v>0</v>
      </c>
    </row>
    <row r="255" spans="1:28" s="18" customFormat="1" ht="18.75">
      <c r="A255" s="41" t="s">
        <v>13</v>
      </c>
      <c r="B255" s="66">
        <f>B261</f>
        <v>0</v>
      </c>
      <c r="C255" s="66">
        <f aca="true" t="shared" si="73" ref="C255:Z255">C261</f>
        <v>0</v>
      </c>
      <c r="D255" s="66"/>
      <c r="E255" s="66">
        <f t="shared" si="73"/>
        <v>0</v>
      </c>
      <c r="F255" s="66"/>
      <c r="G255" s="66">
        <f t="shared" si="73"/>
        <v>0</v>
      </c>
      <c r="H255" s="66"/>
      <c r="I255" s="66">
        <f t="shared" si="73"/>
        <v>0</v>
      </c>
      <c r="J255" s="66"/>
      <c r="K255" s="66">
        <f t="shared" si="73"/>
        <v>0</v>
      </c>
      <c r="L255" s="66"/>
      <c r="M255" s="66">
        <f t="shared" si="73"/>
        <v>0</v>
      </c>
      <c r="N255" s="66"/>
      <c r="O255" s="66">
        <f t="shared" si="73"/>
        <v>0</v>
      </c>
      <c r="P255" s="66"/>
      <c r="Q255" s="66">
        <f t="shared" si="73"/>
        <v>0</v>
      </c>
      <c r="R255" s="66"/>
      <c r="S255" s="66">
        <f t="shared" si="73"/>
        <v>0</v>
      </c>
      <c r="T255" s="66"/>
      <c r="U255" s="66">
        <f t="shared" si="73"/>
        <v>0</v>
      </c>
      <c r="V255" s="66"/>
      <c r="W255" s="66">
        <f t="shared" si="73"/>
        <v>0</v>
      </c>
      <c r="X255" s="66"/>
      <c r="Y255" s="66">
        <f>Y261</f>
        <v>0</v>
      </c>
      <c r="Z255" s="66">
        <f t="shared" si="73"/>
        <v>0</v>
      </c>
      <c r="AA255" s="116"/>
      <c r="AB255" s="90">
        <f t="shared" si="60"/>
        <v>0</v>
      </c>
    </row>
    <row r="256" spans="1:28" s="18" customFormat="1" ht="18.75">
      <c r="A256" s="41" t="s">
        <v>14</v>
      </c>
      <c r="B256" s="66">
        <f>B262</f>
        <v>74</v>
      </c>
      <c r="C256" s="66">
        <f>C262</f>
        <v>0</v>
      </c>
      <c r="D256" s="66">
        <f aca="true" t="shared" si="74" ref="D256:Z256">D262</f>
        <v>0</v>
      </c>
      <c r="E256" s="66">
        <f t="shared" si="74"/>
        <v>0</v>
      </c>
      <c r="F256" s="66">
        <f t="shared" si="74"/>
        <v>0</v>
      </c>
      <c r="G256" s="66">
        <f t="shared" si="74"/>
        <v>0</v>
      </c>
      <c r="H256" s="66">
        <f t="shared" si="74"/>
        <v>0</v>
      </c>
      <c r="I256" s="66">
        <f t="shared" si="74"/>
        <v>0</v>
      </c>
      <c r="J256" s="66">
        <f t="shared" si="74"/>
        <v>0</v>
      </c>
      <c r="K256" s="66">
        <f t="shared" si="74"/>
        <v>0</v>
      </c>
      <c r="L256" s="66">
        <f t="shared" si="74"/>
        <v>0</v>
      </c>
      <c r="M256" s="66">
        <f t="shared" si="74"/>
        <v>0</v>
      </c>
      <c r="N256" s="66">
        <f t="shared" si="74"/>
        <v>0</v>
      </c>
      <c r="O256" s="66">
        <f t="shared" si="74"/>
        <v>0</v>
      </c>
      <c r="P256" s="66">
        <f t="shared" si="74"/>
        <v>0</v>
      </c>
      <c r="Q256" s="66">
        <f t="shared" si="74"/>
        <v>0</v>
      </c>
      <c r="R256" s="66">
        <f t="shared" si="74"/>
        <v>0</v>
      </c>
      <c r="S256" s="66">
        <f t="shared" si="74"/>
        <v>74</v>
      </c>
      <c r="T256" s="66">
        <f t="shared" si="74"/>
        <v>0</v>
      </c>
      <c r="U256" s="66">
        <f t="shared" si="74"/>
        <v>0</v>
      </c>
      <c r="V256" s="66">
        <f t="shared" si="74"/>
        <v>0</v>
      </c>
      <c r="W256" s="66">
        <f t="shared" si="74"/>
        <v>0</v>
      </c>
      <c r="X256" s="66">
        <f t="shared" si="74"/>
        <v>0</v>
      </c>
      <c r="Y256" s="66">
        <f t="shared" si="74"/>
        <v>0</v>
      </c>
      <c r="Z256" s="66">
        <f t="shared" si="74"/>
        <v>0</v>
      </c>
      <c r="AA256" s="116"/>
      <c r="AB256" s="90">
        <f t="shared" si="60"/>
        <v>74</v>
      </c>
    </row>
    <row r="257" spans="1:28" s="18" customFormat="1" ht="18.75">
      <c r="A257" s="99" t="s">
        <v>75</v>
      </c>
      <c r="B257" s="66">
        <f>B263</f>
        <v>0</v>
      </c>
      <c r="C257" s="66">
        <f aca="true" t="shared" si="75" ref="C257:Z257">C263</f>
        <v>0</v>
      </c>
      <c r="D257" s="66"/>
      <c r="E257" s="66">
        <f t="shared" si="75"/>
        <v>0</v>
      </c>
      <c r="F257" s="66"/>
      <c r="G257" s="66">
        <f t="shared" si="75"/>
        <v>0</v>
      </c>
      <c r="H257" s="66"/>
      <c r="I257" s="66">
        <f t="shared" si="75"/>
        <v>0</v>
      </c>
      <c r="J257" s="66"/>
      <c r="K257" s="66">
        <f t="shared" si="75"/>
        <v>0</v>
      </c>
      <c r="L257" s="66"/>
      <c r="M257" s="66">
        <f t="shared" si="75"/>
        <v>0</v>
      </c>
      <c r="N257" s="66"/>
      <c r="O257" s="66">
        <f t="shared" si="75"/>
        <v>0</v>
      </c>
      <c r="P257" s="66"/>
      <c r="Q257" s="66">
        <f t="shared" si="75"/>
        <v>0</v>
      </c>
      <c r="R257" s="66"/>
      <c r="S257" s="66">
        <f t="shared" si="75"/>
        <v>0</v>
      </c>
      <c r="T257" s="66"/>
      <c r="U257" s="66">
        <f t="shared" si="75"/>
        <v>0</v>
      </c>
      <c r="V257" s="66"/>
      <c r="W257" s="66">
        <f t="shared" si="75"/>
        <v>0</v>
      </c>
      <c r="X257" s="66"/>
      <c r="Y257" s="66">
        <f>Y263</f>
        <v>0</v>
      </c>
      <c r="Z257" s="66">
        <f t="shared" si="75"/>
        <v>0</v>
      </c>
      <c r="AA257" s="116"/>
      <c r="AB257" s="90">
        <f t="shared" si="60"/>
        <v>0</v>
      </c>
    </row>
    <row r="258" spans="1:28" s="18" customFormat="1" ht="104.25" customHeight="1">
      <c r="A258" s="25" t="s">
        <v>36</v>
      </c>
      <c r="B258" s="70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123"/>
      <c r="AB258" s="90">
        <f t="shared" si="60"/>
        <v>0</v>
      </c>
    </row>
    <row r="259" spans="1:28" s="18" customFormat="1" ht="18.75">
      <c r="A259" s="23" t="s">
        <v>16</v>
      </c>
      <c r="B259" s="69">
        <f>B260+B261+B262+B263</f>
        <v>74</v>
      </c>
      <c r="C259" s="52">
        <f>C260+C261+C262</f>
        <v>0</v>
      </c>
      <c r="D259" s="52">
        <f aca="true" t="shared" si="76" ref="D259:Z259">D260+D261+D262</f>
        <v>0</v>
      </c>
      <c r="E259" s="52">
        <f t="shared" si="76"/>
        <v>0</v>
      </c>
      <c r="F259" s="52">
        <f t="shared" si="76"/>
        <v>0</v>
      </c>
      <c r="G259" s="52">
        <f t="shared" si="76"/>
        <v>0</v>
      </c>
      <c r="H259" s="52">
        <f t="shared" si="76"/>
        <v>0</v>
      </c>
      <c r="I259" s="52">
        <f t="shared" si="76"/>
        <v>0</v>
      </c>
      <c r="J259" s="52">
        <f t="shared" si="76"/>
        <v>0</v>
      </c>
      <c r="K259" s="52">
        <f t="shared" si="76"/>
        <v>0</v>
      </c>
      <c r="L259" s="52">
        <f t="shared" si="76"/>
        <v>0</v>
      </c>
      <c r="M259" s="52">
        <f t="shared" si="76"/>
        <v>0</v>
      </c>
      <c r="N259" s="52">
        <f t="shared" si="76"/>
        <v>0</v>
      </c>
      <c r="O259" s="52">
        <f t="shared" si="76"/>
        <v>0</v>
      </c>
      <c r="P259" s="52">
        <f t="shared" si="76"/>
        <v>0</v>
      </c>
      <c r="Q259" s="52">
        <f t="shared" si="76"/>
        <v>0</v>
      </c>
      <c r="R259" s="52">
        <f t="shared" si="76"/>
        <v>0</v>
      </c>
      <c r="S259" s="52">
        <f t="shared" si="76"/>
        <v>74</v>
      </c>
      <c r="T259" s="52">
        <f t="shared" si="76"/>
        <v>0</v>
      </c>
      <c r="U259" s="52">
        <f t="shared" si="76"/>
        <v>0</v>
      </c>
      <c r="V259" s="52">
        <f t="shared" si="76"/>
        <v>0</v>
      </c>
      <c r="W259" s="52">
        <f t="shared" si="76"/>
        <v>0</v>
      </c>
      <c r="X259" s="52">
        <f t="shared" si="76"/>
        <v>0</v>
      </c>
      <c r="Y259" s="52">
        <f t="shared" si="76"/>
        <v>0</v>
      </c>
      <c r="Z259" s="52">
        <f t="shared" si="76"/>
        <v>0</v>
      </c>
      <c r="AA259" s="118"/>
      <c r="AB259" s="90">
        <f t="shared" si="60"/>
        <v>74</v>
      </c>
    </row>
    <row r="260" spans="1:28" s="18" customFormat="1" ht="18.75">
      <c r="A260" s="24" t="s">
        <v>15</v>
      </c>
      <c r="B260" s="70">
        <f>C260+E260+G260+I260+K260+M260+O260+Q260+S260+U260+W260+Z260</f>
        <v>0</v>
      </c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123"/>
      <c r="AB260" s="90">
        <f t="shared" si="60"/>
        <v>0</v>
      </c>
    </row>
    <row r="261" spans="1:28" s="18" customFormat="1" ht="18.75">
      <c r="A261" s="27" t="s">
        <v>13</v>
      </c>
      <c r="B261" s="70">
        <f>C261+E261+G261+I261+K261+M261+O261+Q261+S261+U261+W261+Z261</f>
        <v>0</v>
      </c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123"/>
      <c r="AB261" s="90">
        <f t="shared" si="60"/>
        <v>0</v>
      </c>
    </row>
    <row r="262" spans="1:28" s="18" customFormat="1" ht="18.75">
      <c r="A262" s="24" t="s">
        <v>14</v>
      </c>
      <c r="B262" s="70">
        <f>C262+E262+G262+I262+K262+M262+O262+Q262+S262+U262+W262+Z262</f>
        <v>74</v>
      </c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>
        <v>74</v>
      </c>
      <c r="T262" s="55"/>
      <c r="U262" s="55"/>
      <c r="V262" s="55"/>
      <c r="W262" s="55"/>
      <c r="X262" s="55"/>
      <c r="Y262" s="55"/>
      <c r="Z262" s="55"/>
      <c r="AA262" s="123"/>
      <c r="AB262" s="90">
        <f t="shared" si="60"/>
        <v>74</v>
      </c>
    </row>
    <row r="263" spans="1:28" s="18" customFormat="1" ht="18.75">
      <c r="A263" s="24" t="s">
        <v>75</v>
      </c>
      <c r="B263" s="70">
        <f>C263+E263+G263+I263+K263+M263+O263+Q263+S263+U263+W263+Z263</f>
        <v>0</v>
      </c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123"/>
      <c r="AB263" s="90">
        <f t="shared" si="60"/>
        <v>0</v>
      </c>
    </row>
    <row r="264" spans="1:28" s="18" customFormat="1" ht="55.5" customHeight="1">
      <c r="A264" s="35" t="s">
        <v>55</v>
      </c>
      <c r="B264" s="66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126"/>
      <c r="AB264" s="90">
        <f t="shared" si="60"/>
        <v>0</v>
      </c>
    </row>
    <row r="265" spans="1:28" s="18" customFormat="1" ht="18.75">
      <c r="A265" s="38" t="s">
        <v>16</v>
      </c>
      <c r="B265" s="65">
        <f>B266+B268+B269</f>
        <v>54872.99199999999</v>
      </c>
      <c r="C265" s="65">
        <f>C268</f>
        <v>2814.28</v>
      </c>
      <c r="D265" s="65">
        <f>D266+D267+D268</f>
        <v>1088.49</v>
      </c>
      <c r="E265" s="65">
        <f aca="true" t="shared" si="77" ref="E265:Z265">E266+E267+E268</f>
        <v>4478.221</v>
      </c>
      <c r="F265" s="65">
        <f t="shared" si="77"/>
        <v>0</v>
      </c>
      <c r="G265" s="65">
        <f t="shared" si="77"/>
        <v>4660.031</v>
      </c>
      <c r="H265" s="65">
        <f t="shared" si="77"/>
        <v>0</v>
      </c>
      <c r="I265" s="65">
        <f t="shared" si="77"/>
        <v>4601.221</v>
      </c>
      <c r="J265" s="65">
        <f t="shared" si="77"/>
        <v>0</v>
      </c>
      <c r="K265" s="65">
        <f t="shared" si="77"/>
        <v>4769.771</v>
      </c>
      <c r="L265" s="65">
        <f t="shared" si="77"/>
        <v>0</v>
      </c>
      <c r="M265" s="65">
        <f t="shared" si="77"/>
        <v>4789.616</v>
      </c>
      <c r="N265" s="65">
        <f t="shared" si="77"/>
        <v>0</v>
      </c>
      <c r="O265" s="65">
        <f t="shared" si="77"/>
        <v>4478.221</v>
      </c>
      <c r="P265" s="65">
        <f t="shared" si="77"/>
        <v>0</v>
      </c>
      <c r="Q265" s="65">
        <f t="shared" si="77"/>
        <v>4586.183</v>
      </c>
      <c r="R265" s="65">
        <f t="shared" si="77"/>
        <v>0</v>
      </c>
      <c r="S265" s="65">
        <f t="shared" si="77"/>
        <v>4478.221</v>
      </c>
      <c r="T265" s="65">
        <f t="shared" si="77"/>
        <v>0</v>
      </c>
      <c r="U265" s="65">
        <f t="shared" si="77"/>
        <v>4588.729</v>
      </c>
      <c r="V265" s="65">
        <f t="shared" si="77"/>
        <v>0</v>
      </c>
      <c r="W265" s="65">
        <f t="shared" si="77"/>
        <v>4829.21</v>
      </c>
      <c r="X265" s="65">
        <f t="shared" si="77"/>
        <v>0</v>
      </c>
      <c r="Y265" s="65">
        <f t="shared" si="77"/>
        <v>5799.288</v>
      </c>
      <c r="Z265" s="65">
        <f t="shared" si="77"/>
        <v>0</v>
      </c>
      <c r="AA265" s="127"/>
      <c r="AB265" s="90">
        <f t="shared" si="60"/>
        <v>49073.70399999999</v>
      </c>
    </row>
    <row r="266" spans="1:28" s="18" customFormat="1" ht="18.75">
      <c r="A266" s="41" t="s">
        <v>15</v>
      </c>
      <c r="B266" s="66">
        <f>C266+E266+G266+I266+K266+M266+O266+Q266+S266+U266+W266+Z266</f>
        <v>0</v>
      </c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126"/>
      <c r="AB266" s="90">
        <f t="shared" si="60"/>
        <v>0</v>
      </c>
    </row>
    <row r="267" spans="1:28" s="18" customFormat="1" ht="18.75">
      <c r="A267" s="41" t="s">
        <v>13</v>
      </c>
      <c r="B267" s="66">
        <f>C267+E267+G267+I267+K267+M267+O267+Q267+S267+U267+W267+Z267</f>
        <v>0</v>
      </c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126"/>
      <c r="AB267" s="90">
        <f t="shared" si="60"/>
        <v>0</v>
      </c>
    </row>
    <row r="268" spans="1:28" s="18" customFormat="1" ht="18.75">
      <c r="A268" s="41" t="s">
        <v>14</v>
      </c>
      <c r="B268" s="66">
        <f>C268+E268+G268+I268+K268+M268+O268+Q268+S268+U268+W268+Y268</f>
        <v>54872.99199999999</v>
      </c>
      <c r="C268" s="59">
        <v>2814.28</v>
      </c>
      <c r="D268" s="59">
        <v>1088.49</v>
      </c>
      <c r="E268" s="59">
        <v>4478.221</v>
      </c>
      <c r="F268" s="59"/>
      <c r="G268" s="59">
        <v>4660.031</v>
      </c>
      <c r="H268" s="59"/>
      <c r="I268" s="59">
        <v>4601.221</v>
      </c>
      <c r="J268" s="59"/>
      <c r="K268" s="59">
        <v>4769.771</v>
      </c>
      <c r="L268" s="59"/>
      <c r="M268" s="59">
        <v>4789.616</v>
      </c>
      <c r="N268" s="59"/>
      <c r="O268" s="59">
        <v>4478.221</v>
      </c>
      <c r="P268" s="59"/>
      <c r="Q268" s="59">
        <v>4586.183</v>
      </c>
      <c r="R268" s="59"/>
      <c r="S268" s="59">
        <v>4478.221</v>
      </c>
      <c r="T268" s="59"/>
      <c r="U268" s="59">
        <v>4588.729</v>
      </c>
      <c r="V268" s="59"/>
      <c r="W268" s="59">
        <v>4829.21</v>
      </c>
      <c r="X268" s="59"/>
      <c r="Y268" s="59">
        <v>5799.288</v>
      </c>
      <c r="Z268" s="59"/>
      <c r="AA268" s="126"/>
      <c r="AB268" s="90">
        <f t="shared" si="60"/>
        <v>49073.70399999999</v>
      </c>
    </row>
    <row r="269" spans="1:28" s="18" customFormat="1" ht="18.75">
      <c r="A269" s="99" t="s">
        <v>75</v>
      </c>
      <c r="B269" s="66">
        <f>C269+E269+G269+I269+K269+M269+O269+Q269+S269+U269+W269+Z269</f>
        <v>0</v>
      </c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126"/>
      <c r="AB269" s="90">
        <f t="shared" si="60"/>
        <v>0</v>
      </c>
    </row>
    <row r="270" spans="1:28" s="45" customFormat="1" ht="18.75" customHeight="1">
      <c r="A270" s="159" t="s">
        <v>43</v>
      </c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36"/>
      <c r="AB270" s="90">
        <f t="shared" si="60"/>
        <v>0</v>
      </c>
    </row>
    <row r="271" spans="1:28" s="45" customFormat="1" ht="18.75" customHeight="1">
      <c r="A271" s="147" t="s">
        <v>50</v>
      </c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9"/>
      <c r="AA271" s="131"/>
      <c r="AB271" s="90">
        <f t="shared" si="60"/>
        <v>0</v>
      </c>
    </row>
    <row r="272" spans="1:28" s="18" customFormat="1" ht="37.5">
      <c r="A272" s="46" t="s">
        <v>56</v>
      </c>
      <c r="B272" s="58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126"/>
      <c r="AB272" s="90">
        <f t="shared" si="60"/>
        <v>0</v>
      </c>
    </row>
    <row r="273" spans="1:28" s="18" customFormat="1" ht="18.75">
      <c r="A273" s="60" t="s">
        <v>16</v>
      </c>
      <c r="B273" s="65">
        <f>B274+B275+B276+B277</f>
        <v>5915.4</v>
      </c>
      <c r="C273" s="61">
        <f>C274+C275+C276</f>
        <v>0</v>
      </c>
      <c r="D273" s="61">
        <f aca="true" t="shared" si="78" ref="D273:Z273">D274+D275+D276</f>
        <v>0</v>
      </c>
      <c r="E273" s="61">
        <f t="shared" si="78"/>
        <v>2608.4</v>
      </c>
      <c r="F273" s="61">
        <f t="shared" si="78"/>
        <v>0</v>
      </c>
      <c r="G273" s="61">
        <f t="shared" si="78"/>
        <v>710.24</v>
      </c>
      <c r="H273" s="61">
        <f t="shared" si="78"/>
        <v>0</v>
      </c>
      <c r="I273" s="61">
        <f t="shared" si="78"/>
        <v>151.56</v>
      </c>
      <c r="J273" s="61">
        <f t="shared" si="78"/>
        <v>0</v>
      </c>
      <c r="K273" s="61">
        <f t="shared" si="78"/>
        <v>35.8</v>
      </c>
      <c r="L273" s="61">
        <f t="shared" si="78"/>
        <v>0</v>
      </c>
      <c r="M273" s="61">
        <f t="shared" si="78"/>
        <v>55.4</v>
      </c>
      <c r="N273" s="61">
        <f t="shared" si="78"/>
        <v>0</v>
      </c>
      <c r="O273" s="61">
        <f t="shared" si="78"/>
        <v>0</v>
      </c>
      <c r="P273" s="61">
        <f t="shared" si="78"/>
        <v>0</v>
      </c>
      <c r="Q273" s="61">
        <f t="shared" si="78"/>
        <v>0</v>
      </c>
      <c r="R273" s="61">
        <f t="shared" si="78"/>
        <v>0</v>
      </c>
      <c r="S273" s="61">
        <f t="shared" si="78"/>
        <v>55.4</v>
      </c>
      <c r="T273" s="61">
        <f t="shared" si="78"/>
        <v>0</v>
      </c>
      <c r="U273" s="61">
        <f t="shared" si="78"/>
        <v>2266.7</v>
      </c>
      <c r="V273" s="61">
        <f t="shared" si="78"/>
        <v>0</v>
      </c>
      <c r="W273" s="61">
        <f t="shared" si="78"/>
        <v>23.7</v>
      </c>
      <c r="X273" s="61">
        <f t="shared" si="78"/>
        <v>0</v>
      </c>
      <c r="Y273" s="61">
        <f t="shared" si="78"/>
        <v>8.2</v>
      </c>
      <c r="Z273" s="61">
        <f t="shared" si="78"/>
        <v>0</v>
      </c>
      <c r="AA273" s="115"/>
      <c r="AB273" s="90">
        <f t="shared" si="60"/>
        <v>5907.2</v>
      </c>
    </row>
    <row r="274" spans="1:28" s="18" customFormat="1" ht="18.75">
      <c r="A274" s="62" t="s">
        <v>15</v>
      </c>
      <c r="B274" s="66">
        <f>B280</f>
        <v>0</v>
      </c>
      <c r="C274" s="66">
        <f aca="true" t="shared" si="79" ref="C274:Z274">C280</f>
        <v>0</v>
      </c>
      <c r="D274" s="66"/>
      <c r="E274" s="66">
        <f t="shared" si="79"/>
        <v>0</v>
      </c>
      <c r="F274" s="66"/>
      <c r="G274" s="66">
        <f t="shared" si="79"/>
        <v>0</v>
      </c>
      <c r="H274" s="66"/>
      <c r="I274" s="66">
        <f t="shared" si="79"/>
        <v>0</v>
      </c>
      <c r="J274" s="66"/>
      <c r="K274" s="66">
        <f t="shared" si="79"/>
        <v>0</v>
      </c>
      <c r="L274" s="66"/>
      <c r="M274" s="66">
        <f t="shared" si="79"/>
        <v>0</v>
      </c>
      <c r="N274" s="66"/>
      <c r="O274" s="66">
        <f t="shared" si="79"/>
        <v>0</v>
      </c>
      <c r="P274" s="66"/>
      <c r="Q274" s="66">
        <f t="shared" si="79"/>
        <v>0</v>
      </c>
      <c r="R274" s="66"/>
      <c r="S274" s="66">
        <f t="shared" si="79"/>
        <v>0</v>
      </c>
      <c r="T274" s="66"/>
      <c r="U274" s="66">
        <f t="shared" si="79"/>
        <v>0</v>
      </c>
      <c r="V274" s="66"/>
      <c r="W274" s="66">
        <f t="shared" si="79"/>
        <v>0</v>
      </c>
      <c r="X274" s="66"/>
      <c r="Y274" s="66">
        <f>Y280</f>
        <v>0</v>
      </c>
      <c r="Z274" s="66">
        <f t="shared" si="79"/>
        <v>0</v>
      </c>
      <c r="AA274" s="116"/>
      <c r="AB274" s="90">
        <f t="shared" si="60"/>
        <v>0</v>
      </c>
    </row>
    <row r="275" spans="1:28" s="18" customFormat="1" ht="18.75">
      <c r="A275" s="62" t="s">
        <v>13</v>
      </c>
      <c r="B275" s="66">
        <f>B281</f>
        <v>0</v>
      </c>
      <c r="C275" s="66">
        <f aca="true" t="shared" si="80" ref="C275:Z275">C281</f>
        <v>0</v>
      </c>
      <c r="D275" s="66"/>
      <c r="E275" s="66">
        <f t="shared" si="80"/>
        <v>0</v>
      </c>
      <c r="F275" s="66"/>
      <c r="G275" s="66">
        <f t="shared" si="80"/>
        <v>0</v>
      </c>
      <c r="H275" s="66"/>
      <c r="I275" s="66">
        <f t="shared" si="80"/>
        <v>0</v>
      </c>
      <c r="J275" s="66"/>
      <c r="K275" s="66">
        <f t="shared" si="80"/>
        <v>0</v>
      </c>
      <c r="L275" s="66"/>
      <c r="M275" s="66">
        <f t="shared" si="80"/>
        <v>0</v>
      </c>
      <c r="N275" s="66"/>
      <c r="O275" s="66">
        <f t="shared" si="80"/>
        <v>0</v>
      </c>
      <c r="P275" s="66"/>
      <c r="Q275" s="66">
        <f t="shared" si="80"/>
        <v>0</v>
      </c>
      <c r="R275" s="66"/>
      <c r="S275" s="66">
        <f t="shared" si="80"/>
        <v>0</v>
      </c>
      <c r="T275" s="66"/>
      <c r="U275" s="66">
        <f t="shared" si="80"/>
        <v>0</v>
      </c>
      <c r="V275" s="66"/>
      <c r="W275" s="66">
        <f t="shared" si="80"/>
        <v>0</v>
      </c>
      <c r="X275" s="66"/>
      <c r="Y275" s="66">
        <f>Y281</f>
        <v>0</v>
      </c>
      <c r="Z275" s="66">
        <f t="shared" si="80"/>
        <v>0</v>
      </c>
      <c r="AA275" s="116"/>
      <c r="AB275" s="90">
        <f t="shared" si="60"/>
        <v>0</v>
      </c>
    </row>
    <row r="276" spans="1:28" s="18" customFormat="1" ht="18.75">
      <c r="A276" s="62" t="s">
        <v>14</v>
      </c>
      <c r="B276" s="66">
        <f>B282+B288</f>
        <v>5915.4</v>
      </c>
      <c r="C276" s="66">
        <f>C282</f>
        <v>0</v>
      </c>
      <c r="D276" s="66"/>
      <c r="E276" s="66">
        <f>E282</f>
        <v>2608.4</v>
      </c>
      <c r="F276" s="66"/>
      <c r="G276" s="66">
        <f>G282</f>
        <v>710.24</v>
      </c>
      <c r="H276" s="66"/>
      <c r="I276" s="66">
        <f>I282</f>
        <v>151.56</v>
      </c>
      <c r="J276" s="66"/>
      <c r="K276" s="66">
        <f>K282</f>
        <v>35.8</v>
      </c>
      <c r="L276" s="66"/>
      <c r="M276" s="66">
        <f>M282</f>
        <v>55.4</v>
      </c>
      <c r="N276" s="66"/>
      <c r="O276" s="66">
        <f>O282</f>
        <v>0</v>
      </c>
      <c r="P276" s="66"/>
      <c r="Q276" s="66">
        <f>Q282</f>
        <v>0</v>
      </c>
      <c r="R276" s="66"/>
      <c r="S276" s="66">
        <f>S282</f>
        <v>55.4</v>
      </c>
      <c r="T276" s="66"/>
      <c r="U276" s="66">
        <f>U282+U288</f>
        <v>2266.7</v>
      </c>
      <c r="V276" s="66"/>
      <c r="W276" s="66">
        <f>W282</f>
        <v>23.7</v>
      </c>
      <c r="X276" s="66"/>
      <c r="Y276" s="66">
        <f>Y282</f>
        <v>8.2</v>
      </c>
      <c r="Z276" s="66">
        <f>Z282</f>
        <v>0</v>
      </c>
      <c r="AA276" s="116"/>
      <c r="AB276" s="90">
        <f t="shared" si="60"/>
        <v>5907.2</v>
      </c>
    </row>
    <row r="277" spans="1:28" s="18" customFormat="1" ht="18.75">
      <c r="A277" s="99" t="s">
        <v>75</v>
      </c>
      <c r="B277" s="66">
        <f>B283</f>
        <v>0</v>
      </c>
      <c r="C277" s="66">
        <f aca="true" t="shared" si="81" ref="C277:Z277">C283</f>
        <v>0</v>
      </c>
      <c r="D277" s="66"/>
      <c r="E277" s="66">
        <f t="shared" si="81"/>
        <v>0</v>
      </c>
      <c r="F277" s="66"/>
      <c r="G277" s="66">
        <f t="shared" si="81"/>
        <v>0</v>
      </c>
      <c r="H277" s="66"/>
      <c r="I277" s="66">
        <f t="shared" si="81"/>
        <v>0</v>
      </c>
      <c r="J277" s="66"/>
      <c r="K277" s="66">
        <f t="shared" si="81"/>
        <v>0</v>
      </c>
      <c r="L277" s="66"/>
      <c r="M277" s="66">
        <f t="shared" si="81"/>
        <v>0</v>
      </c>
      <c r="N277" s="66"/>
      <c r="O277" s="66">
        <f t="shared" si="81"/>
        <v>0</v>
      </c>
      <c r="P277" s="66"/>
      <c r="Q277" s="66">
        <f t="shared" si="81"/>
        <v>0</v>
      </c>
      <c r="R277" s="66"/>
      <c r="S277" s="66">
        <f t="shared" si="81"/>
        <v>0</v>
      </c>
      <c r="T277" s="66"/>
      <c r="U277" s="66">
        <f t="shared" si="81"/>
        <v>0</v>
      </c>
      <c r="V277" s="66"/>
      <c r="W277" s="66">
        <f t="shared" si="81"/>
        <v>0</v>
      </c>
      <c r="X277" s="66"/>
      <c r="Y277" s="66">
        <f>Y283</f>
        <v>0</v>
      </c>
      <c r="Z277" s="66">
        <f t="shared" si="81"/>
        <v>0</v>
      </c>
      <c r="AA277" s="116"/>
      <c r="AB277" s="90">
        <f t="shared" si="60"/>
        <v>0</v>
      </c>
    </row>
    <row r="278" spans="1:28" s="18" customFormat="1" ht="37.5" customHeight="1">
      <c r="A278" s="51" t="s">
        <v>46</v>
      </c>
      <c r="B278" s="70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123"/>
      <c r="AB278" s="90">
        <f t="shared" si="60"/>
        <v>0</v>
      </c>
    </row>
    <row r="279" spans="1:28" s="18" customFormat="1" ht="18.75">
      <c r="A279" s="53" t="s">
        <v>16</v>
      </c>
      <c r="B279" s="69">
        <f>B280+B281+B282+B283</f>
        <v>3648.7000000000003</v>
      </c>
      <c r="C279" s="52">
        <f>C280+C281+C282</f>
        <v>0</v>
      </c>
      <c r="D279" s="52">
        <f aca="true" t="shared" si="82" ref="D279:Y279">D280+D281+D282</f>
        <v>0</v>
      </c>
      <c r="E279" s="52">
        <f t="shared" si="82"/>
        <v>2608.4</v>
      </c>
      <c r="F279" s="52">
        <f t="shared" si="82"/>
        <v>0</v>
      </c>
      <c r="G279" s="52">
        <f t="shared" si="82"/>
        <v>710.24</v>
      </c>
      <c r="H279" s="52">
        <f t="shared" si="82"/>
        <v>0</v>
      </c>
      <c r="I279" s="52">
        <f t="shared" si="82"/>
        <v>151.56</v>
      </c>
      <c r="J279" s="52">
        <f t="shared" si="82"/>
        <v>0</v>
      </c>
      <c r="K279" s="52">
        <f t="shared" si="82"/>
        <v>35.8</v>
      </c>
      <c r="L279" s="52">
        <f t="shared" si="82"/>
        <v>0</v>
      </c>
      <c r="M279" s="52">
        <f t="shared" si="82"/>
        <v>55.4</v>
      </c>
      <c r="N279" s="52">
        <f t="shared" si="82"/>
        <v>0</v>
      </c>
      <c r="O279" s="52">
        <f t="shared" si="82"/>
        <v>0</v>
      </c>
      <c r="P279" s="52">
        <f t="shared" si="82"/>
        <v>0</v>
      </c>
      <c r="Q279" s="52">
        <f t="shared" si="82"/>
        <v>0</v>
      </c>
      <c r="R279" s="52">
        <f t="shared" si="82"/>
        <v>0</v>
      </c>
      <c r="S279" s="52">
        <f t="shared" si="82"/>
        <v>55.4</v>
      </c>
      <c r="T279" s="52">
        <f t="shared" si="82"/>
        <v>0</v>
      </c>
      <c r="U279" s="52">
        <f t="shared" si="82"/>
        <v>0</v>
      </c>
      <c r="V279" s="52">
        <f t="shared" si="82"/>
        <v>0</v>
      </c>
      <c r="W279" s="52">
        <f t="shared" si="82"/>
        <v>23.7</v>
      </c>
      <c r="X279" s="52">
        <f t="shared" si="82"/>
        <v>0</v>
      </c>
      <c r="Y279" s="52">
        <f t="shared" si="82"/>
        <v>8.2</v>
      </c>
      <c r="Z279" s="52">
        <f>Z280+Z281+Z282</f>
        <v>0</v>
      </c>
      <c r="AA279" s="118"/>
      <c r="AB279" s="90">
        <f t="shared" si="60"/>
        <v>3640.5000000000005</v>
      </c>
    </row>
    <row r="280" spans="1:28" s="18" customFormat="1" ht="18.75">
      <c r="A280" s="54" t="s">
        <v>15</v>
      </c>
      <c r="B280" s="70">
        <f>C280+E280+G280+I280+K280+M280+O280+Q280+S280+U280+W280+Z280</f>
        <v>0</v>
      </c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123"/>
      <c r="AB280" s="90">
        <f t="shared" si="60"/>
        <v>0</v>
      </c>
    </row>
    <row r="281" spans="1:28" s="18" customFormat="1" ht="18.75">
      <c r="A281" s="56" t="s">
        <v>13</v>
      </c>
      <c r="B281" s="70">
        <f>C281+E281+G281+I281+K281+M281+O281+Q281+S281+U281+W281+Z281</f>
        <v>0</v>
      </c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123"/>
      <c r="AB281" s="90">
        <f t="shared" si="60"/>
        <v>0</v>
      </c>
    </row>
    <row r="282" spans="1:28" s="18" customFormat="1" ht="18.75">
      <c r="A282" s="56" t="s">
        <v>14</v>
      </c>
      <c r="B282" s="70">
        <f>C282+E282+G282+I282+K282+M282+O282+Q282+S282+U282+W282+Y282</f>
        <v>3648.7000000000003</v>
      </c>
      <c r="C282" s="55">
        <v>0</v>
      </c>
      <c r="D282" s="55"/>
      <c r="E282" s="55">
        <v>2608.4</v>
      </c>
      <c r="F282" s="55"/>
      <c r="G282" s="55">
        <v>710.24</v>
      </c>
      <c r="H282" s="55"/>
      <c r="I282" s="55">
        <v>151.56</v>
      </c>
      <c r="J282" s="55"/>
      <c r="K282" s="55">
        <v>35.8</v>
      </c>
      <c r="L282" s="55"/>
      <c r="M282" s="55">
        <v>55.4</v>
      </c>
      <c r="N282" s="55"/>
      <c r="O282" s="55">
        <v>0</v>
      </c>
      <c r="P282" s="55"/>
      <c r="Q282" s="55">
        <v>0</v>
      </c>
      <c r="R282" s="55"/>
      <c r="S282" s="55">
        <v>55.4</v>
      </c>
      <c r="T282" s="55"/>
      <c r="U282" s="55">
        <v>0</v>
      </c>
      <c r="V282" s="55"/>
      <c r="W282" s="55">
        <v>23.7</v>
      </c>
      <c r="X282" s="55"/>
      <c r="Y282" s="55">
        <v>8.2</v>
      </c>
      <c r="Z282" s="55"/>
      <c r="AA282" s="123"/>
      <c r="AB282" s="90">
        <v>0</v>
      </c>
    </row>
    <row r="283" spans="1:28" s="18" customFormat="1" ht="18.75">
      <c r="A283" s="24" t="s">
        <v>75</v>
      </c>
      <c r="B283" s="70">
        <f>C283+E283+G283+I283+K283+M283+O283+Q283+S283+U283+W283+Z283</f>
        <v>0</v>
      </c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123"/>
      <c r="AB283" s="90">
        <f aca="true" t="shared" si="83" ref="AB283:AB296">C283+E283+G283+I283+K283+M283+O283+Q283+S283+U283+W283+Z283</f>
        <v>0</v>
      </c>
    </row>
    <row r="284" spans="1:28" s="18" customFormat="1" ht="56.25">
      <c r="A284" s="51" t="s">
        <v>80</v>
      </c>
      <c r="B284" s="70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123"/>
      <c r="AB284" s="90">
        <f t="shared" si="83"/>
        <v>0</v>
      </c>
    </row>
    <row r="285" spans="1:28" s="18" customFormat="1" ht="18.75">
      <c r="A285" s="53" t="s">
        <v>16</v>
      </c>
      <c r="B285" s="69">
        <f>B286+B287+B288+B289</f>
        <v>2266.7</v>
      </c>
      <c r="C285" s="52">
        <f>C286+C287+C288</f>
        <v>0</v>
      </c>
      <c r="D285" s="52">
        <f aca="true" t="shared" si="84" ref="D285:Y285">D286+D287+D288</f>
        <v>0</v>
      </c>
      <c r="E285" s="52">
        <f t="shared" si="84"/>
        <v>0</v>
      </c>
      <c r="F285" s="52">
        <f t="shared" si="84"/>
        <v>0</v>
      </c>
      <c r="G285" s="52">
        <f t="shared" si="84"/>
        <v>0</v>
      </c>
      <c r="H285" s="52">
        <f t="shared" si="84"/>
        <v>0</v>
      </c>
      <c r="I285" s="52">
        <f t="shared" si="84"/>
        <v>0</v>
      </c>
      <c r="J285" s="52">
        <f t="shared" si="84"/>
        <v>0</v>
      </c>
      <c r="K285" s="52">
        <f t="shared" si="84"/>
        <v>0</v>
      </c>
      <c r="L285" s="52">
        <f t="shared" si="84"/>
        <v>0</v>
      </c>
      <c r="M285" s="52">
        <f t="shared" si="84"/>
        <v>0</v>
      </c>
      <c r="N285" s="52">
        <f t="shared" si="84"/>
        <v>0</v>
      </c>
      <c r="O285" s="52">
        <f t="shared" si="84"/>
        <v>0</v>
      </c>
      <c r="P285" s="52">
        <f t="shared" si="84"/>
        <v>0</v>
      </c>
      <c r="Q285" s="52">
        <f t="shared" si="84"/>
        <v>0</v>
      </c>
      <c r="R285" s="52">
        <f t="shared" si="84"/>
        <v>0</v>
      </c>
      <c r="S285" s="52">
        <f t="shared" si="84"/>
        <v>0</v>
      </c>
      <c r="T285" s="52">
        <f t="shared" si="84"/>
        <v>0</v>
      </c>
      <c r="U285" s="52">
        <f t="shared" si="84"/>
        <v>2266.7</v>
      </c>
      <c r="V285" s="52">
        <f t="shared" si="84"/>
        <v>0</v>
      </c>
      <c r="W285" s="52">
        <f t="shared" si="84"/>
        <v>0</v>
      </c>
      <c r="X285" s="52">
        <f t="shared" si="84"/>
        <v>0</v>
      </c>
      <c r="Y285" s="52">
        <f t="shared" si="84"/>
        <v>0</v>
      </c>
      <c r="Z285" s="52">
        <f>Z286+Z287+Z288</f>
        <v>0</v>
      </c>
      <c r="AA285" s="118"/>
      <c r="AB285" s="90">
        <f t="shared" si="83"/>
        <v>2266.7</v>
      </c>
    </row>
    <row r="286" spans="1:28" s="18" customFormat="1" ht="18.75">
      <c r="A286" s="54" t="s">
        <v>15</v>
      </c>
      <c r="B286" s="70">
        <f>C286+E286+G286+I286+K286+M286+O286+Q286+S286+U286+W286+Z286</f>
        <v>0</v>
      </c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123"/>
      <c r="AB286" s="90">
        <f t="shared" si="83"/>
        <v>0</v>
      </c>
    </row>
    <row r="287" spans="1:28" s="18" customFormat="1" ht="18.75">
      <c r="A287" s="56" t="s">
        <v>13</v>
      </c>
      <c r="B287" s="70">
        <f>C287+E287+G287+I287+K287+M287+O287+Q287+S287+U287+W287+Z287</f>
        <v>0</v>
      </c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123"/>
      <c r="AB287" s="90">
        <f t="shared" si="83"/>
        <v>0</v>
      </c>
    </row>
    <row r="288" spans="1:28" s="18" customFormat="1" ht="18.75">
      <c r="A288" s="56" t="s">
        <v>14</v>
      </c>
      <c r="B288" s="70">
        <f>C288+E288+G288+I288+K288+M288+O288+Q288+S288+U288+W288+Y288</f>
        <v>2266.7</v>
      </c>
      <c r="C288" s="55">
        <v>0</v>
      </c>
      <c r="D288" s="55"/>
      <c r="E288" s="55">
        <v>0</v>
      </c>
      <c r="F288" s="55"/>
      <c r="G288" s="55">
        <v>0</v>
      </c>
      <c r="H288" s="55"/>
      <c r="I288" s="55">
        <v>0</v>
      </c>
      <c r="J288" s="55"/>
      <c r="K288" s="55">
        <v>0</v>
      </c>
      <c r="L288" s="55"/>
      <c r="M288" s="55">
        <v>0</v>
      </c>
      <c r="N288" s="55"/>
      <c r="O288" s="55">
        <v>0</v>
      </c>
      <c r="P288" s="55"/>
      <c r="Q288" s="55">
        <v>0</v>
      </c>
      <c r="R288" s="55"/>
      <c r="S288" s="55">
        <v>0</v>
      </c>
      <c r="T288" s="55"/>
      <c r="U288" s="55">
        <v>2266.7</v>
      </c>
      <c r="V288" s="55"/>
      <c r="W288" s="55">
        <v>0</v>
      </c>
      <c r="X288" s="55"/>
      <c r="Y288" s="55">
        <v>0</v>
      </c>
      <c r="Z288" s="55"/>
      <c r="AA288" s="123"/>
      <c r="AB288" s="90">
        <v>0</v>
      </c>
    </row>
    <row r="289" spans="1:28" s="18" customFormat="1" ht="18.75">
      <c r="A289" s="24" t="s">
        <v>75</v>
      </c>
      <c r="B289" s="70">
        <f>C289+E289+G289+I289+K289+M289+O289+Q289+S289+U289+W289+Z289</f>
        <v>0</v>
      </c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123"/>
      <c r="AB289" s="90">
        <f>C289+E289+G289+I289+K289+M289+O289+Q289+S289+U289+W289+Z289</f>
        <v>0</v>
      </c>
    </row>
    <row r="290" spans="1:28" s="18" customFormat="1" ht="56.25">
      <c r="A290" s="107" t="s">
        <v>78</v>
      </c>
      <c r="B290" s="142">
        <f>G290</f>
        <v>100</v>
      </c>
      <c r="C290" s="108"/>
      <c r="D290" s="108"/>
      <c r="E290" s="108"/>
      <c r="F290" s="108"/>
      <c r="G290" s="108">
        <v>100</v>
      </c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37"/>
      <c r="AB290" s="90"/>
    </row>
    <row r="291" spans="1:28" s="64" customFormat="1" ht="21" customHeight="1">
      <c r="A291" s="63" t="s">
        <v>20</v>
      </c>
      <c r="B291" s="80">
        <f>B292+B293+B294+B296</f>
        <v>494514.1890000001</v>
      </c>
      <c r="C291" s="80">
        <f>C292+C293+C294+C296</f>
        <v>32995.698000000004</v>
      </c>
      <c r="D291" s="80">
        <f>D292+D293+D294+D296</f>
        <v>20436.093</v>
      </c>
      <c r="E291" s="80">
        <f aca="true" t="shared" si="85" ref="D291:Z291">E292+E293+E294+E296</f>
        <v>42335.149000000005</v>
      </c>
      <c r="F291" s="80">
        <f t="shared" si="85"/>
        <v>0</v>
      </c>
      <c r="G291" s="80">
        <f t="shared" si="85"/>
        <v>36268.543000000005</v>
      </c>
      <c r="H291" s="80">
        <f t="shared" si="85"/>
        <v>0</v>
      </c>
      <c r="I291" s="80">
        <f t="shared" si="85"/>
        <v>45073.296</v>
      </c>
      <c r="J291" s="80">
        <f t="shared" si="85"/>
        <v>0</v>
      </c>
      <c r="K291" s="80">
        <f t="shared" si="85"/>
        <v>60757.709</v>
      </c>
      <c r="L291" s="80">
        <f t="shared" si="85"/>
        <v>0</v>
      </c>
      <c r="M291" s="80">
        <f t="shared" si="85"/>
        <v>45580.418000000005</v>
      </c>
      <c r="N291" s="80">
        <f t="shared" si="85"/>
        <v>0</v>
      </c>
      <c r="O291" s="80">
        <f t="shared" si="85"/>
        <v>40663.329000000005</v>
      </c>
      <c r="P291" s="80">
        <f t="shared" si="85"/>
        <v>0</v>
      </c>
      <c r="Q291" s="80">
        <f t="shared" si="85"/>
        <v>33053.469</v>
      </c>
      <c r="R291" s="80">
        <f t="shared" si="85"/>
        <v>0</v>
      </c>
      <c r="S291" s="80">
        <f t="shared" si="85"/>
        <v>33447.164000000004</v>
      </c>
      <c r="T291" s="80">
        <f t="shared" si="85"/>
        <v>0</v>
      </c>
      <c r="U291" s="80">
        <f t="shared" si="85"/>
        <v>41401.898</v>
      </c>
      <c r="V291" s="80">
        <f t="shared" si="85"/>
        <v>0</v>
      </c>
      <c r="W291" s="80">
        <f t="shared" si="85"/>
        <v>32536.039</v>
      </c>
      <c r="X291" s="80">
        <f t="shared" si="85"/>
        <v>0</v>
      </c>
      <c r="Y291" s="80">
        <f t="shared" si="85"/>
        <v>47101.676999999996</v>
      </c>
      <c r="Z291" s="80">
        <f t="shared" si="85"/>
        <v>0</v>
      </c>
      <c r="AA291" s="138"/>
      <c r="AB291" s="90">
        <f>C291+E291+G291+I291+K291+M291+O291+Q291+S291+U291+W291+Z291</f>
        <v>444112.712</v>
      </c>
    </row>
    <row r="292" spans="1:28" s="34" customFormat="1" ht="18" customHeight="1">
      <c r="A292" s="33" t="s">
        <v>15</v>
      </c>
      <c r="B292" s="81">
        <f aca="true" t="shared" si="86" ref="B292:Z292">B266+B254+B236+B198+B161+B88+B52+B14</f>
        <v>105.2</v>
      </c>
      <c r="C292" s="81">
        <f t="shared" si="86"/>
        <v>0</v>
      </c>
      <c r="D292" s="81">
        <f t="shared" si="86"/>
        <v>0</v>
      </c>
      <c r="E292" s="81">
        <f t="shared" si="86"/>
        <v>0</v>
      </c>
      <c r="F292" s="81">
        <f t="shared" si="86"/>
        <v>0</v>
      </c>
      <c r="G292" s="81">
        <f t="shared" si="86"/>
        <v>0</v>
      </c>
      <c r="H292" s="81">
        <f t="shared" si="86"/>
        <v>0</v>
      </c>
      <c r="I292" s="81">
        <f t="shared" si="86"/>
        <v>0</v>
      </c>
      <c r="J292" s="81">
        <f t="shared" si="86"/>
        <v>0</v>
      </c>
      <c r="K292" s="81">
        <f t="shared" si="86"/>
        <v>105.2</v>
      </c>
      <c r="L292" s="81">
        <f t="shared" si="86"/>
        <v>0</v>
      </c>
      <c r="M292" s="81">
        <f t="shared" si="86"/>
        <v>0</v>
      </c>
      <c r="N292" s="81">
        <f t="shared" si="86"/>
        <v>0</v>
      </c>
      <c r="O292" s="81">
        <f t="shared" si="86"/>
        <v>0</v>
      </c>
      <c r="P292" s="81">
        <f t="shared" si="86"/>
        <v>0</v>
      </c>
      <c r="Q292" s="81">
        <f t="shared" si="86"/>
        <v>0</v>
      </c>
      <c r="R292" s="81">
        <f t="shared" si="86"/>
        <v>0</v>
      </c>
      <c r="S292" s="81">
        <f t="shared" si="86"/>
        <v>0</v>
      </c>
      <c r="T292" s="81">
        <f t="shared" si="86"/>
        <v>0</v>
      </c>
      <c r="U292" s="81">
        <f t="shared" si="86"/>
        <v>0</v>
      </c>
      <c r="V292" s="81">
        <f t="shared" si="86"/>
        <v>0</v>
      </c>
      <c r="W292" s="81">
        <f t="shared" si="86"/>
        <v>0</v>
      </c>
      <c r="X292" s="81">
        <f t="shared" si="86"/>
        <v>0</v>
      </c>
      <c r="Y292" s="81">
        <f t="shared" si="86"/>
        <v>0</v>
      </c>
      <c r="Z292" s="81">
        <f t="shared" si="86"/>
        <v>0</v>
      </c>
      <c r="AA292" s="139"/>
      <c r="AB292" s="90">
        <f t="shared" si="83"/>
        <v>105.2</v>
      </c>
    </row>
    <row r="293" spans="1:28" s="34" customFormat="1" ht="18.75">
      <c r="A293" s="33" t="s">
        <v>13</v>
      </c>
      <c r="B293" s="81">
        <f>B267+B255+B237+B199+B162+B89+B53+B15</f>
        <v>519.7</v>
      </c>
      <c r="C293" s="81">
        <f aca="true" t="shared" si="87" ref="C293:Z293">C267+C255+C237+C199+C162+C89+C53+C15</f>
        <v>0</v>
      </c>
      <c r="D293" s="81">
        <f t="shared" si="87"/>
        <v>0</v>
      </c>
      <c r="E293" s="81">
        <f t="shared" si="87"/>
        <v>0</v>
      </c>
      <c r="F293" s="81">
        <f t="shared" si="87"/>
        <v>0</v>
      </c>
      <c r="G293" s="81">
        <f t="shared" si="87"/>
        <v>10.8</v>
      </c>
      <c r="H293" s="81">
        <f t="shared" si="87"/>
        <v>0</v>
      </c>
      <c r="I293" s="81">
        <f t="shared" si="87"/>
        <v>19.9</v>
      </c>
      <c r="J293" s="81">
        <f t="shared" si="87"/>
        <v>0</v>
      </c>
      <c r="K293" s="81">
        <f t="shared" si="87"/>
        <v>247.17</v>
      </c>
      <c r="L293" s="81">
        <f t="shared" si="87"/>
        <v>0</v>
      </c>
      <c r="M293" s="81">
        <f t="shared" si="87"/>
        <v>22.8</v>
      </c>
      <c r="N293" s="81">
        <f t="shared" si="87"/>
        <v>0</v>
      </c>
      <c r="O293" s="81">
        <f t="shared" si="87"/>
        <v>22.8</v>
      </c>
      <c r="P293" s="81">
        <f t="shared" si="87"/>
        <v>0</v>
      </c>
      <c r="Q293" s="81">
        <f t="shared" si="87"/>
        <v>22.8</v>
      </c>
      <c r="R293" s="81">
        <f t="shared" si="87"/>
        <v>0</v>
      </c>
      <c r="S293" s="81">
        <f t="shared" si="87"/>
        <v>94.2</v>
      </c>
      <c r="T293" s="81">
        <f t="shared" si="87"/>
        <v>0</v>
      </c>
      <c r="U293" s="81">
        <f t="shared" si="87"/>
        <v>22.8</v>
      </c>
      <c r="V293" s="81">
        <f t="shared" si="87"/>
        <v>0</v>
      </c>
      <c r="W293" s="81">
        <f t="shared" si="87"/>
        <v>22.8</v>
      </c>
      <c r="X293" s="81">
        <f t="shared" si="87"/>
        <v>0</v>
      </c>
      <c r="Y293" s="81">
        <f t="shared" si="87"/>
        <v>33.629999999999995</v>
      </c>
      <c r="Z293" s="81">
        <f t="shared" si="87"/>
        <v>0</v>
      </c>
      <c r="AA293" s="139"/>
      <c r="AB293" s="90">
        <f>C293+E293+G293+I293+K293+M293+O293+Q293+S293+U293+W293+Z293</f>
        <v>486.07000000000005</v>
      </c>
    </row>
    <row r="294" spans="1:28" s="34" customFormat="1" ht="18.75">
      <c r="A294" s="33" t="s">
        <v>14</v>
      </c>
      <c r="B294" s="81">
        <f>B268+B256+B238+B200+B163+B90+B54+B16+B276+B149+B290</f>
        <v>493889.28900000005</v>
      </c>
      <c r="C294" s="81">
        <f aca="true" t="shared" si="88" ref="C294:Z294">C268+C256+C238+C200+C163+C90+C54+C16+C276+C149+C290</f>
        <v>32995.698000000004</v>
      </c>
      <c r="D294" s="81">
        <f>D268+D256+D238+D200+D163+D90+D54+D16+D276+D149+D290</f>
        <v>20436.093</v>
      </c>
      <c r="E294" s="81">
        <f t="shared" si="88"/>
        <v>42335.149000000005</v>
      </c>
      <c r="F294" s="81">
        <f t="shared" si="88"/>
        <v>0</v>
      </c>
      <c r="G294" s="81">
        <f t="shared" si="88"/>
        <v>36257.743</v>
      </c>
      <c r="H294" s="81">
        <f t="shared" si="88"/>
        <v>0</v>
      </c>
      <c r="I294" s="81">
        <f t="shared" si="88"/>
        <v>45053.396</v>
      </c>
      <c r="J294" s="81">
        <f t="shared" si="88"/>
        <v>0</v>
      </c>
      <c r="K294" s="81">
        <f t="shared" si="88"/>
        <v>60405.339</v>
      </c>
      <c r="L294" s="81">
        <f t="shared" si="88"/>
        <v>0</v>
      </c>
      <c r="M294" s="81">
        <f t="shared" si="88"/>
        <v>45557.618</v>
      </c>
      <c r="N294" s="81">
        <f t="shared" si="88"/>
        <v>0</v>
      </c>
      <c r="O294" s="81">
        <f t="shared" si="88"/>
        <v>40640.529</v>
      </c>
      <c r="P294" s="81">
        <f t="shared" si="88"/>
        <v>0</v>
      </c>
      <c r="Q294" s="81">
        <f t="shared" si="88"/>
        <v>33030.668999999994</v>
      </c>
      <c r="R294" s="81">
        <f t="shared" si="88"/>
        <v>0</v>
      </c>
      <c r="S294" s="81">
        <f t="shared" si="88"/>
        <v>33352.96400000001</v>
      </c>
      <c r="T294" s="81">
        <f t="shared" si="88"/>
        <v>0</v>
      </c>
      <c r="U294" s="81">
        <f t="shared" si="88"/>
        <v>41379.098</v>
      </c>
      <c r="V294" s="81">
        <f t="shared" si="88"/>
        <v>0</v>
      </c>
      <c r="W294" s="81">
        <f t="shared" si="88"/>
        <v>32513.239</v>
      </c>
      <c r="X294" s="81">
        <f t="shared" si="88"/>
        <v>0</v>
      </c>
      <c r="Y294" s="81">
        <f t="shared" si="88"/>
        <v>47068.047</v>
      </c>
      <c r="Z294" s="81">
        <f t="shared" si="88"/>
        <v>0</v>
      </c>
      <c r="AA294" s="139"/>
      <c r="AB294" s="90">
        <f>C294+E294+G294+I294+K294+M294+O294+Q294+S294+U294+W294+Z294</f>
        <v>443521.442</v>
      </c>
    </row>
    <row r="295" spans="1:28" s="44" customFormat="1" ht="37.5">
      <c r="A295" s="87" t="s">
        <v>42</v>
      </c>
      <c r="B295" s="88">
        <f aca="true" t="shared" si="89" ref="B295:Z295">B42+B23</f>
        <v>83</v>
      </c>
      <c r="C295" s="88">
        <f t="shared" si="89"/>
        <v>0</v>
      </c>
      <c r="D295" s="88">
        <f t="shared" si="89"/>
        <v>0</v>
      </c>
      <c r="E295" s="88">
        <f t="shared" si="89"/>
        <v>0</v>
      </c>
      <c r="F295" s="88">
        <f t="shared" si="89"/>
        <v>0</v>
      </c>
      <c r="G295" s="88">
        <f t="shared" si="89"/>
        <v>9.4</v>
      </c>
      <c r="H295" s="88">
        <f t="shared" si="89"/>
        <v>0</v>
      </c>
      <c r="I295" s="88">
        <f t="shared" si="89"/>
        <v>3.6</v>
      </c>
      <c r="J295" s="88">
        <f t="shared" si="89"/>
        <v>0</v>
      </c>
      <c r="K295" s="88">
        <f t="shared" si="89"/>
        <v>52.5</v>
      </c>
      <c r="L295" s="88">
        <f t="shared" si="89"/>
        <v>0</v>
      </c>
      <c r="M295" s="88">
        <f t="shared" si="89"/>
        <v>0.7</v>
      </c>
      <c r="N295" s="88">
        <f t="shared" si="89"/>
        <v>0</v>
      </c>
      <c r="O295" s="88">
        <f t="shared" si="89"/>
        <v>0.7</v>
      </c>
      <c r="P295" s="88">
        <f t="shared" si="89"/>
        <v>0</v>
      </c>
      <c r="Q295" s="88">
        <f t="shared" si="89"/>
        <v>0.7</v>
      </c>
      <c r="R295" s="88">
        <f t="shared" si="89"/>
        <v>0</v>
      </c>
      <c r="S295" s="88">
        <f t="shared" si="89"/>
        <v>13.3</v>
      </c>
      <c r="T295" s="88">
        <f t="shared" si="89"/>
        <v>0</v>
      </c>
      <c r="U295" s="88">
        <f t="shared" si="89"/>
        <v>0.7</v>
      </c>
      <c r="V295" s="88">
        <f t="shared" si="89"/>
        <v>0</v>
      </c>
      <c r="W295" s="88">
        <f t="shared" si="89"/>
        <v>0.7</v>
      </c>
      <c r="X295" s="88">
        <f t="shared" si="89"/>
        <v>0</v>
      </c>
      <c r="Y295" s="88">
        <f t="shared" si="89"/>
        <v>0.7</v>
      </c>
      <c r="Z295" s="88">
        <f t="shared" si="89"/>
        <v>0</v>
      </c>
      <c r="AA295" s="140"/>
      <c r="AB295" s="90">
        <f t="shared" si="83"/>
        <v>82.30000000000001</v>
      </c>
    </row>
    <row r="296" spans="1:28" s="34" customFormat="1" ht="18.75" customHeight="1">
      <c r="A296" s="102" t="s">
        <v>75</v>
      </c>
      <c r="B296" s="82">
        <f aca="true" t="shared" si="90" ref="B296:Z296">B269+B257+B239+B201+B164+B91+B55+B17</f>
        <v>0</v>
      </c>
      <c r="C296" s="82">
        <f t="shared" si="90"/>
        <v>0</v>
      </c>
      <c r="D296" s="82"/>
      <c r="E296" s="82">
        <f t="shared" si="90"/>
        <v>0</v>
      </c>
      <c r="F296" s="82"/>
      <c r="G296" s="82">
        <f t="shared" si="90"/>
        <v>0</v>
      </c>
      <c r="H296" s="82"/>
      <c r="I296" s="82">
        <f t="shared" si="90"/>
        <v>0</v>
      </c>
      <c r="J296" s="82"/>
      <c r="K296" s="82">
        <f t="shared" si="90"/>
        <v>0</v>
      </c>
      <c r="L296" s="82"/>
      <c r="M296" s="82">
        <f t="shared" si="90"/>
        <v>0</v>
      </c>
      <c r="N296" s="82"/>
      <c r="O296" s="82">
        <f t="shared" si="90"/>
        <v>0</v>
      </c>
      <c r="P296" s="82"/>
      <c r="Q296" s="82">
        <f t="shared" si="90"/>
        <v>0</v>
      </c>
      <c r="R296" s="82"/>
      <c r="S296" s="82">
        <f t="shared" si="90"/>
        <v>0</v>
      </c>
      <c r="T296" s="82"/>
      <c r="U296" s="82">
        <f t="shared" si="90"/>
        <v>0</v>
      </c>
      <c r="V296" s="82"/>
      <c r="W296" s="82">
        <f t="shared" si="90"/>
        <v>0</v>
      </c>
      <c r="X296" s="82"/>
      <c r="Y296" s="82">
        <f>Y269+Y257+Y239+Y201+Y164+Y91+Y55+Y17</f>
        <v>0</v>
      </c>
      <c r="Z296" s="82">
        <f t="shared" si="90"/>
        <v>0</v>
      </c>
      <c r="AA296" s="141"/>
      <c r="AB296" s="90">
        <f t="shared" si="83"/>
        <v>0</v>
      </c>
    </row>
    <row r="297" spans="1:27" s="10" customFormat="1" ht="18.75" customHeight="1">
      <c r="A297" s="15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21" customHeight="1">
      <c r="A298" s="155"/>
      <c r="B298" s="155"/>
      <c r="C298" s="155"/>
      <c r="D298" s="155"/>
      <c r="E298" s="155"/>
      <c r="F298" s="155"/>
      <c r="G298" s="155"/>
      <c r="H298" s="155"/>
      <c r="I298" s="155"/>
      <c r="J298" s="11"/>
      <c r="K298" s="3"/>
      <c r="L298" s="3"/>
      <c r="M298" s="3"/>
      <c r="N298" s="3"/>
      <c r="O298" s="1"/>
      <c r="P298" s="1"/>
      <c r="Q298" s="1"/>
      <c r="R298" s="1"/>
      <c r="S298" s="20"/>
      <c r="T298" s="20"/>
      <c r="U298" s="1"/>
      <c r="V298" s="1"/>
      <c r="W298" s="1"/>
      <c r="X298" s="1"/>
      <c r="Y298" s="1"/>
      <c r="Z298" s="1"/>
      <c r="AA298" s="1"/>
    </row>
    <row r="299" spans="1:27" ht="20.25" customHeight="1">
      <c r="A299" s="155" t="s">
        <v>57</v>
      </c>
      <c r="B299" s="155"/>
      <c r="C299" s="155"/>
      <c r="D299" s="155"/>
      <c r="E299" s="155"/>
      <c r="F299" s="155"/>
      <c r="G299" s="155"/>
      <c r="H299" s="155"/>
      <c r="I299" s="155"/>
      <c r="J299" s="11"/>
      <c r="K299" s="17"/>
      <c r="L299" s="17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" ht="17.25" customHeight="1">
      <c r="A300" s="19"/>
      <c r="B300" s="1"/>
    </row>
    <row r="301" ht="48.75" customHeight="1"/>
    <row r="302" ht="18.75">
      <c r="B302" s="11"/>
    </row>
  </sheetData>
  <sheetProtection/>
  <mergeCells count="18">
    <mergeCell ref="A271:Z271"/>
    <mergeCell ref="A158:Z158"/>
    <mergeCell ref="A299:I299"/>
    <mergeCell ref="A7:A8"/>
    <mergeCell ref="B7:B8"/>
    <mergeCell ref="W6:Z6"/>
    <mergeCell ref="A298:I298"/>
    <mergeCell ref="A10:Z10"/>
    <mergeCell ref="A233:Z233"/>
    <mergeCell ref="A270:Z270"/>
    <mergeCell ref="U2:Z2"/>
    <mergeCell ref="A157:Z157"/>
    <mergeCell ref="A232:Z232"/>
    <mergeCell ref="U1:Z1"/>
    <mergeCell ref="U3:Z3"/>
    <mergeCell ref="A4:Z4"/>
    <mergeCell ref="A5:Z5"/>
    <mergeCell ref="A11:Z11"/>
  </mergeCells>
  <printOptions horizontalCentered="1"/>
  <pageMargins left="0.25" right="0.25" top="0.75" bottom="0.75" header="0.3" footer="0.3"/>
  <pageSetup fitToHeight="0" fitToWidth="3" horizontalDpi="600" verticalDpi="600" orientation="landscape" paperSize="9" scale="45" r:id="rId1"/>
  <rowBreaks count="4" manualBreakCount="4">
    <brk id="43" min="1" max="13" man="1"/>
    <brk id="85" min="1" max="13" man="1"/>
    <brk id="164" min="1" max="13" man="1"/>
    <brk id="207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Тихонова Лариса Анатольевна</cp:lastModifiedBy>
  <cp:lastPrinted>2024-02-08T05:39:11Z</cp:lastPrinted>
  <dcterms:created xsi:type="dcterms:W3CDTF">1996-10-08T23:32:33Z</dcterms:created>
  <dcterms:modified xsi:type="dcterms:W3CDTF">2024-02-08T11:22:26Z</dcterms:modified>
  <cp:category/>
  <cp:version/>
  <cp:contentType/>
  <cp:contentStatus/>
</cp:coreProperties>
</file>