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4" i="1" l="1"/>
  <c r="E52" i="1"/>
  <c r="E113" i="1" l="1"/>
  <c r="C113" i="1"/>
  <c r="C98" i="1" l="1"/>
  <c r="C74" i="1" l="1"/>
  <c r="E74" i="1"/>
  <c r="B67" i="1"/>
  <c r="C67" i="1"/>
  <c r="C52" i="1"/>
  <c r="E44" i="1"/>
  <c r="C44" i="1"/>
  <c r="C36" i="1"/>
  <c r="B29" i="1"/>
  <c r="E29" i="1"/>
  <c r="C29" i="1"/>
  <c r="E14" i="1"/>
  <c r="B113" i="1" l="1"/>
  <c r="C105" i="1"/>
  <c r="E105" i="1" l="1"/>
  <c r="B105" i="1" l="1"/>
  <c r="E66" i="1" l="1"/>
  <c r="B66" i="1"/>
  <c r="E67" i="1" l="1"/>
  <c r="AJ9" i="1" l="1"/>
  <c r="AJ10" i="1"/>
  <c r="AJ13" i="1"/>
  <c r="AJ15" i="1"/>
  <c r="AJ16" i="1"/>
  <c r="AJ17" i="1"/>
  <c r="AJ18" i="1"/>
  <c r="AJ28" i="1"/>
  <c r="AJ30" i="1"/>
  <c r="AJ31" i="1"/>
  <c r="AJ32" i="1"/>
  <c r="AJ35" i="1"/>
  <c r="AJ37" i="1"/>
  <c r="AJ38" i="1"/>
  <c r="AJ39" i="1"/>
  <c r="AJ40" i="1"/>
  <c r="AJ43" i="1"/>
  <c r="AJ45" i="1"/>
  <c r="AJ46" i="1"/>
  <c r="AJ47" i="1"/>
  <c r="AJ48" i="1"/>
  <c r="AJ51" i="1"/>
  <c r="AJ53" i="1"/>
  <c r="AJ54" i="1"/>
  <c r="AJ55" i="1"/>
  <c r="AJ56" i="1"/>
  <c r="AJ66" i="1"/>
  <c r="AJ69" i="1"/>
  <c r="AJ70" i="1"/>
  <c r="AJ73" i="1"/>
  <c r="AJ75" i="1"/>
  <c r="AJ76" i="1"/>
  <c r="AJ77" i="1"/>
  <c r="AJ79" i="1"/>
  <c r="AJ82" i="1"/>
  <c r="AJ83" i="1"/>
  <c r="AJ85" i="1"/>
  <c r="AJ86" i="1"/>
  <c r="AJ96" i="1"/>
  <c r="AJ97" i="1"/>
  <c r="AJ99" i="1"/>
  <c r="AJ100" i="1"/>
  <c r="AJ103" i="1"/>
  <c r="AJ104" i="1"/>
  <c r="AJ106" i="1"/>
  <c r="AJ107" i="1"/>
  <c r="AJ108" i="1"/>
  <c r="AJ111" i="1"/>
  <c r="AJ112" i="1"/>
  <c r="AJ114" i="1"/>
  <c r="AJ115" i="1"/>
  <c r="AJ116" i="1"/>
  <c r="AJ126" i="1"/>
  <c r="AJ127" i="1"/>
  <c r="AJ129" i="1"/>
  <c r="AJ130" i="1"/>
  <c r="AJ132" i="1"/>
  <c r="AJ133" i="1"/>
  <c r="AJ135" i="1"/>
  <c r="AJ136" i="1"/>
  <c r="AJ137" i="1"/>
  <c r="AJ138" i="1"/>
  <c r="AJ139" i="1"/>
  <c r="AJ140" i="1"/>
  <c r="AJ141" i="1"/>
  <c r="AJ142" i="1"/>
  <c r="AJ143" i="1"/>
  <c r="AJ145" i="1"/>
  <c r="AJ148" i="1"/>
  <c r="AG9" i="1"/>
  <c r="AH9" i="1"/>
  <c r="AI9" i="1"/>
  <c r="AG10" i="1"/>
  <c r="AH10" i="1"/>
  <c r="AI10" i="1"/>
  <c r="AG13" i="1"/>
  <c r="AH13" i="1"/>
  <c r="AI13" i="1"/>
  <c r="AG14" i="1"/>
  <c r="AH14" i="1"/>
  <c r="AI14" i="1"/>
  <c r="AG15" i="1"/>
  <c r="AH15" i="1"/>
  <c r="AI15" i="1"/>
  <c r="AG16" i="1"/>
  <c r="AH16" i="1"/>
  <c r="AI16" i="1"/>
  <c r="AG17" i="1"/>
  <c r="AH17" i="1"/>
  <c r="AI17" i="1"/>
  <c r="AG18" i="1"/>
  <c r="AH18" i="1"/>
  <c r="AI18" i="1"/>
  <c r="AG28" i="1"/>
  <c r="AH28" i="1"/>
  <c r="AI28" i="1"/>
  <c r="AG29" i="1"/>
  <c r="AH29" i="1"/>
  <c r="AI29" i="1"/>
  <c r="AG30" i="1"/>
  <c r="AH30" i="1"/>
  <c r="AI30" i="1"/>
  <c r="AG31" i="1"/>
  <c r="AH31" i="1"/>
  <c r="AI31" i="1"/>
  <c r="AG32" i="1"/>
  <c r="AH32" i="1"/>
  <c r="AI32" i="1"/>
  <c r="AG35" i="1"/>
  <c r="AH35" i="1"/>
  <c r="AI35" i="1"/>
  <c r="AG36" i="1"/>
  <c r="AH36" i="1"/>
  <c r="AI36" i="1"/>
  <c r="AG37" i="1"/>
  <c r="AH37" i="1"/>
  <c r="AI37" i="1"/>
  <c r="AG38" i="1"/>
  <c r="AH38" i="1"/>
  <c r="AI38" i="1"/>
  <c r="AG39" i="1"/>
  <c r="AH39" i="1"/>
  <c r="AI39" i="1"/>
  <c r="AG40" i="1"/>
  <c r="AH40" i="1"/>
  <c r="AI40" i="1"/>
  <c r="AG43" i="1"/>
  <c r="AH43" i="1"/>
  <c r="AI43" i="1"/>
  <c r="AG44" i="1"/>
  <c r="AH44" i="1"/>
  <c r="AI44" i="1"/>
  <c r="AG45" i="1"/>
  <c r="AH45" i="1"/>
  <c r="AI45" i="1"/>
  <c r="AG46" i="1"/>
  <c r="AH46" i="1"/>
  <c r="AI46" i="1"/>
  <c r="AG47" i="1"/>
  <c r="AH47" i="1"/>
  <c r="AI47" i="1"/>
  <c r="AG48" i="1"/>
  <c r="AH48" i="1"/>
  <c r="AI48" i="1"/>
  <c r="AG51" i="1"/>
  <c r="AH51" i="1"/>
  <c r="AI51" i="1"/>
  <c r="AG52" i="1"/>
  <c r="AH52" i="1"/>
  <c r="AI52" i="1"/>
  <c r="AG53" i="1"/>
  <c r="AH53" i="1"/>
  <c r="AI53" i="1"/>
  <c r="AG54" i="1"/>
  <c r="AH54" i="1"/>
  <c r="AI54" i="1"/>
  <c r="AG55" i="1"/>
  <c r="AH55" i="1"/>
  <c r="AI55" i="1"/>
  <c r="AG56" i="1"/>
  <c r="AH56" i="1"/>
  <c r="AI56" i="1"/>
  <c r="AG66" i="1"/>
  <c r="AH66" i="1"/>
  <c r="AI66" i="1"/>
  <c r="AG67" i="1"/>
  <c r="AH67" i="1"/>
  <c r="AI67" i="1"/>
  <c r="AG68" i="1"/>
  <c r="AH68" i="1"/>
  <c r="AI68" i="1"/>
  <c r="AG69" i="1"/>
  <c r="AH69" i="1"/>
  <c r="AI69" i="1"/>
  <c r="AG70" i="1"/>
  <c r="AH70" i="1"/>
  <c r="AI70" i="1"/>
  <c r="AG73" i="1"/>
  <c r="AH73" i="1"/>
  <c r="AI73" i="1"/>
  <c r="AG74" i="1"/>
  <c r="AH74" i="1"/>
  <c r="AI74" i="1"/>
  <c r="AG75" i="1"/>
  <c r="AH75" i="1"/>
  <c r="AI75" i="1"/>
  <c r="AG76" i="1"/>
  <c r="AH76" i="1"/>
  <c r="AI76" i="1"/>
  <c r="AG77" i="1"/>
  <c r="AH77" i="1"/>
  <c r="AI77" i="1"/>
  <c r="AG79" i="1"/>
  <c r="AH79" i="1"/>
  <c r="AI79" i="1"/>
  <c r="AG82" i="1"/>
  <c r="AH82" i="1"/>
  <c r="AI82" i="1"/>
  <c r="AG83" i="1"/>
  <c r="AH83" i="1"/>
  <c r="AI83" i="1"/>
  <c r="AG85" i="1"/>
  <c r="AH85" i="1"/>
  <c r="AI85" i="1"/>
  <c r="AG86" i="1"/>
  <c r="AH86" i="1"/>
  <c r="AI86" i="1"/>
  <c r="AG96" i="1"/>
  <c r="AH96" i="1"/>
  <c r="AI96" i="1"/>
  <c r="AG97" i="1"/>
  <c r="AH97" i="1"/>
  <c r="AI97" i="1"/>
  <c r="AG98" i="1"/>
  <c r="AH98" i="1"/>
  <c r="AI98" i="1"/>
  <c r="AG99" i="1"/>
  <c r="AH99" i="1"/>
  <c r="AI99" i="1"/>
  <c r="AG100" i="1"/>
  <c r="AH100" i="1"/>
  <c r="AI100" i="1"/>
  <c r="AG103" i="1"/>
  <c r="AH103" i="1"/>
  <c r="AI103" i="1"/>
  <c r="AG104" i="1"/>
  <c r="AH104" i="1"/>
  <c r="AI104" i="1"/>
  <c r="AG105" i="1"/>
  <c r="AH105" i="1"/>
  <c r="AI105" i="1"/>
  <c r="AG106" i="1"/>
  <c r="AH106" i="1"/>
  <c r="AI106" i="1"/>
  <c r="AG107" i="1"/>
  <c r="AH107" i="1"/>
  <c r="AI107" i="1"/>
  <c r="AG108" i="1"/>
  <c r="AH108" i="1"/>
  <c r="AI108" i="1"/>
  <c r="AG111" i="1"/>
  <c r="AH111" i="1"/>
  <c r="AI111" i="1"/>
  <c r="AG112" i="1"/>
  <c r="AH112" i="1"/>
  <c r="AI112" i="1"/>
  <c r="AG113" i="1"/>
  <c r="AH113" i="1"/>
  <c r="AI113" i="1"/>
  <c r="AG114" i="1"/>
  <c r="AH114" i="1"/>
  <c r="AI114" i="1"/>
  <c r="AG115" i="1"/>
  <c r="AH115" i="1"/>
  <c r="AI115" i="1"/>
  <c r="AG116" i="1"/>
  <c r="AH116" i="1"/>
  <c r="AI116" i="1"/>
  <c r="AG126" i="1"/>
  <c r="AH126" i="1"/>
  <c r="AI126" i="1"/>
  <c r="AG127" i="1"/>
  <c r="AH127" i="1"/>
  <c r="AI127" i="1"/>
  <c r="AG128" i="1"/>
  <c r="AH128" i="1"/>
  <c r="AI128" i="1"/>
  <c r="AG129" i="1"/>
  <c r="AH129" i="1"/>
  <c r="AI129" i="1"/>
  <c r="AG130" i="1"/>
  <c r="AH130" i="1"/>
  <c r="AI130" i="1"/>
  <c r="AG132" i="1"/>
  <c r="AH132" i="1"/>
  <c r="AI132" i="1"/>
  <c r="AG133" i="1"/>
  <c r="AH133" i="1"/>
  <c r="AI133" i="1"/>
  <c r="AG135" i="1"/>
  <c r="AH135" i="1"/>
  <c r="AI135" i="1"/>
  <c r="AG136" i="1"/>
  <c r="AH136" i="1"/>
  <c r="AI136" i="1"/>
  <c r="AG137" i="1"/>
  <c r="AH137" i="1"/>
  <c r="AI137" i="1"/>
  <c r="AG138" i="1"/>
  <c r="AH138" i="1"/>
  <c r="AI138" i="1"/>
  <c r="AG139" i="1"/>
  <c r="AH139" i="1"/>
  <c r="AI139" i="1"/>
  <c r="AG140" i="1"/>
  <c r="AH140" i="1"/>
  <c r="AI140" i="1"/>
  <c r="AG141" i="1"/>
  <c r="AH141" i="1"/>
  <c r="AI141" i="1"/>
  <c r="AG142" i="1"/>
  <c r="AH142" i="1"/>
  <c r="AI142" i="1"/>
  <c r="AG143" i="1"/>
  <c r="AH143" i="1"/>
  <c r="AI143" i="1"/>
  <c r="AG145" i="1"/>
  <c r="AH145" i="1"/>
  <c r="AI145" i="1"/>
  <c r="AG148" i="1"/>
  <c r="AH148" i="1"/>
  <c r="AI148" i="1"/>
  <c r="AJ67" i="1"/>
  <c r="AJ29" i="1" l="1"/>
  <c r="AJ105" i="1"/>
  <c r="AJ52" i="1" l="1"/>
  <c r="AJ113" i="1" l="1"/>
  <c r="AJ14" i="1" l="1"/>
  <c r="E128" i="1" l="1"/>
  <c r="AJ74" i="1" l="1"/>
  <c r="AJ44" i="1"/>
  <c r="C128" i="1" l="1"/>
  <c r="C34" i="1"/>
  <c r="C33" i="1" s="1"/>
  <c r="G52" i="1"/>
  <c r="G50" i="1" s="1"/>
  <c r="G49" i="1" s="1"/>
  <c r="C61" i="1"/>
  <c r="E98" i="1"/>
  <c r="E95" i="1" s="1"/>
  <c r="G128" i="1"/>
  <c r="B128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AI125" i="1" s="1"/>
  <c r="H125" i="1"/>
  <c r="E125" i="1"/>
  <c r="D125" i="1"/>
  <c r="C125" i="1"/>
  <c r="B125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AI124" i="1" s="1"/>
  <c r="H124" i="1"/>
  <c r="E124" i="1"/>
  <c r="D124" i="1"/>
  <c r="C124" i="1"/>
  <c r="B124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AI123" i="1" s="1"/>
  <c r="H123" i="1"/>
  <c r="G123" i="1"/>
  <c r="F123" i="1"/>
  <c r="E123" i="1"/>
  <c r="D123" i="1"/>
  <c r="C123" i="1"/>
  <c r="B123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AI122" i="1" s="1"/>
  <c r="H122" i="1"/>
  <c r="G122" i="1"/>
  <c r="F122" i="1"/>
  <c r="E122" i="1"/>
  <c r="D122" i="1"/>
  <c r="C122" i="1"/>
  <c r="B122" i="1"/>
  <c r="AE121" i="1"/>
  <c r="AD121" i="1"/>
  <c r="AC121" i="1"/>
  <c r="AC118" i="1" s="1"/>
  <c r="AC117" i="1" s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AI121" i="1" s="1"/>
  <c r="H121" i="1"/>
  <c r="E121" i="1"/>
  <c r="D121" i="1"/>
  <c r="B121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AI120" i="1" s="1"/>
  <c r="H120" i="1"/>
  <c r="G120" i="1"/>
  <c r="F120" i="1"/>
  <c r="E120" i="1"/>
  <c r="D120" i="1"/>
  <c r="C120" i="1"/>
  <c r="B120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T118" i="1" s="1"/>
  <c r="T117" i="1" s="1"/>
  <c r="S119" i="1"/>
  <c r="R119" i="1"/>
  <c r="Q119" i="1"/>
  <c r="P119" i="1"/>
  <c r="P118" i="1" s="1"/>
  <c r="P117" i="1" s="1"/>
  <c r="O119" i="1"/>
  <c r="N119" i="1"/>
  <c r="M119" i="1"/>
  <c r="L119" i="1"/>
  <c r="L118" i="1" s="1"/>
  <c r="L117" i="1" s="1"/>
  <c r="K119" i="1"/>
  <c r="J119" i="1"/>
  <c r="I119" i="1"/>
  <c r="AI119" i="1" s="1"/>
  <c r="H119" i="1"/>
  <c r="G119" i="1"/>
  <c r="F119" i="1"/>
  <c r="E119" i="1"/>
  <c r="D119" i="1"/>
  <c r="C119" i="1"/>
  <c r="B119" i="1"/>
  <c r="F113" i="1"/>
  <c r="AE110" i="1"/>
  <c r="AD110" i="1"/>
  <c r="AC110" i="1"/>
  <c r="AC109" i="1" s="1"/>
  <c r="AB110" i="1"/>
  <c r="AB109" i="1" s="1"/>
  <c r="AA110" i="1"/>
  <c r="AA109" i="1" s="1"/>
  <c r="Z110" i="1"/>
  <c r="Z109" i="1" s="1"/>
  <c r="Y110" i="1"/>
  <c r="X110" i="1"/>
  <c r="W110" i="1"/>
  <c r="V110" i="1"/>
  <c r="U110" i="1"/>
  <c r="U109" i="1" s="1"/>
  <c r="T110" i="1"/>
  <c r="T109" i="1" s="1"/>
  <c r="S110" i="1"/>
  <c r="R110" i="1"/>
  <c r="R109" i="1" s="1"/>
  <c r="Q110" i="1"/>
  <c r="Q109" i="1" s="1"/>
  <c r="P110" i="1"/>
  <c r="O110" i="1"/>
  <c r="N110" i="1"/>
  <c r="L110" i="1"/>
  <c r="L109" i="1" s="1"/>
  <c r="J110" i="1"/>
  <c r="J109" i="1" s="1"/>
  <c r="I110" i="1"/>
  <c r="H110" i="1"/>
  <c r="E110" i="1"/>
  <c r="B110" i="1"/>
  <c r="B109" i="1" s="1"/>
  <c r="AE109" i="1"/>
  <c r="AD109" i="1"/>
  <c r="X109" i="1"/>
  <c r="W109" i="1"/>
  <c r="V109" i="1"/>
  <c r="S109" i="1"/>
  <c r="P109" i="1"/>
  <c r="O109" i="1"/>
  <c r="N109" i="1"/>
  <c r="I109" i="1"/>
  <c r="F105" i="1"/>
  <c r="F102" i="1" s="1"/>
  <c r="F101" i="1" s="1"/>
  <c r="AE102" i="1"/>
  <c r="AE101" i="1" s="1"/>
  <c r="AD102" i="1"/>
  <c r="AD101" i="1" s="1"/>
  <c r="AC102" i="1"/>
  <c r="AB102" i="1"/>
  <c r="AB101" i="1" s="1"/>
  <c r="AA102" i="1"/>
  <c r="AA101" i="1" s="1"/>
  <c r="Z102" i="1"/>
  <c r="Z101" i="1" s="1"/>
  <c r="Y102" i="1"/>
  <c r="X102" i="1"/>
  <c r="X101" i="1" s="1"/>
  <c r="W102" i="1"/>
  <c r="W101" i="1" s="1"/>
  <c r="V102" i="1"/>
  <c r="V101" i="1" s="1"/>
  <c r="U102" i="1"/>
  <c r="T102" i="1"/>
  <c r="T101" i="1" s="1"/>
  <c r="S102" i="1"/>
  <c r="S101" i="1" s="1"/>
  <c r="R102" i="1"/>
  <c r="R101" i="1" s="1"/>
  <c r="Q102" i="1"/>
  <c r="P102" i="1"/>
  <c r="P101" i="1" s="1"/>
  <c r="O102" i="1"/>
  <c r="O101" i="1" s="1"/>
  <c r="N102" i="1"/>
  <c r="N101" i="1" s="1"/>
  <c r="L102" i="1"/>
  <c r="J102" i="1"/>
  <c r="J101" i="1" s="1"/>
  <c r="I102" i="1"/>
  <c r="H102" i="1"/>
  <c r="E102" i="1"/>
  <c r="D102" i="1"/>
  <c r="D101" i="1" s="1"/>
  <c r="C102" i="1"/>
  <c r="C101" i="1" s="1"/>
  <c r="B102" i="1"/>
  <c r="B101" i="1" s="1"/>
  <c r="AC101" i="1"/>
  <c r="Y101" i="1"/>
  <c r="U101" i="1"/>
  <c r="Q101" i="1"/>
  <c r="L101" i="1"/>
  <c r="E101" i="1"/>
  <c r="B98" i="1"/>
  <c r="F98" i="1" s="1"/>
  <c r="AE95" i="1"/>
  <c r="AE94" i="1" s="1"/>
  <c r="AD95" i="1"/>
  <c r="AD94" i="1" s="1"/>
  <c r="AC95" i="1"/>
  <c r="AC94" i="1" s="1"/>
  <c r="AB95" i="1"/>
  <c r="Z95" i="1"/>
  <c r="Z94" i="1" s="1"/>
  <c r="Y95" i="1"/>
  <c r="Y94" i="1" s="1"/>
  <c r="X95" i="1"/>
  <c r="X94" i="1" s="1"/>
  <c r="W95" i="1"/>
  <c r="W94" i="1" s="1"/>
  <c r="V95" i="1"/>
  <c r="V94" i="1" s="1"/>
  <c r="U95" i="1"/>
  <c r="U94" i="1" s="1"/>
  <c r="T95" i="1"/>
  <c r="S95" i="1"/>
  <c r="S94" i="1" s="1"/>
  <c r="R95" i="1"/>
  <c r="R94" i="1" s="1"/>
  <c r="Q95" i="1"/>
  <c r="Q94" i="1" s="1"/>
  <c r="P95" i="1"/>
  <c r="P94" i="1" s="1"/>
  <c r="O95" i="1"/>
  <c r="O94" i="1" s="1"/>
  <c r="N95" i="1"/>
  <c r="N94" i="1" s="1"/>
  <c r="M95" i="1"/>
  <c r="L95" i="1"/>
  <c r="L94" i="1" s="1"/>
  <c r="K95" i="1"/>
  <c r="K94" i="1" s="1"/>
  <c r="J95" i="1"/>
  <c r="J94" i="1" s="1"/>
  <c r="I95" i="1"/>
  <c r="H95" i="1"/>
  <c r="D95" i="1"/>
  <c r="D94" i="1" s="1"/>
  <c r="C95" i="1"/>
  <c r="AB94" i="1"/>
  <c r="T94" i="1"/>
  <c r="C94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AI93" i="1" s="1"/>
  <c r="H93" i="1"/>
  <c r="G93" i="1"/>
  <c r="F93" i="1"/>
  <c r="E93" i="1"/>
  <c r="D93" i="1"/>
  <c r="C93" i="1"/>
  <c r="B93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AI92" i="1" s="1"/>
  <c r="H92" i="1"/>
  <c r="G92" i="1"/>
  <c r="F92" i="1"/>
  <c r="E92" i="1"/>
  <c r="D92" i="1"/>
  <c r="C92" i="1"/>
  <c r="B92" i="1"/>
  <c r="AE91" i="1"/>
  <c r="AD91" i="1"/>
  <c r="AC91" i="1"/>
  <c r="AB91" i="1"/>
  <c r="AB134" i="1" s="1"/>
  <c r="AB131" i="1" s="1"/>
  <c r="AA91" i="1"/>
  <c r="Z91" i="1"/>
  <c r="Y91" i="1"/>
  <c r="X91" i="1"/>
  <c r="X134" i="1" s="1"/>
  <c r="X131" i="1" s="1"/>
  <c r="W91" i="1"/>
  <c r="V91" i="1"/>
  <c r="U91" i="1"/>
  <c r="T91" i="1"/>
  <c r="T134" i="1" s="1"/>
  <c r="T131" i="1" s="1"/>
  <c r="S91" i="1"/>
  <c r="R91" i="1"/>
  <c r="Q91" i="1"/>
  <c r="P91" i="1"/>
  <c r="P134" i="1" s="1"/>
  <c r="P131" i="1" s="1"/>
  <c r="O91" i="1"/>
  <c r="N91" i="1"/>
  <c r="M91" i="1"/>
  <c r="L91" i="1"/>
  <c r="L134" i="1" s="1"/>
  <c r="L131" i="1" s="1"/>
  <c r="K91" i="1"/>
  <c r="J91" i="1"/>
  <c r="I91" i="1"/>
  <c r="H91" i="1"/>
  <c r="D91" i="1"/>
  <c r="C91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AI90" i="1" s="1"/>
  <c r="H90" i="1"/>
  <c r="G90" i="1"/>
  <c r="F90" i="1"/>
  <c r="E90" i="1"/>
  <c r="D90" i="1"/>
  <c r="C90" i="1"/>
  <c r="B90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Q88" i="1" s="1"/>
  <c r="Q87" i="1" s="1"/>
  <c r="P89" i="1"/>
  <c r="O89" i="1"/>
  <c r="N89" i="1"/>
  <c r="M89" i="1"/>
  <c r="L89" i="1"/>
  <c r="K89" i="1"/>
  <c r="J89" i="1"/>
  <c r="I89" i="1"/>
  <c r="AI89" i="1" s="1"/>
  <c r="H89" i="1"/>
  <c r="G89" i="1"/>
  <c r="F89" i="1"/>
  <c r="E89" i="1"/>
  <c r="D89" i="1"/>
  <c r="C89" i="1"/>
  <c r="B89" i="1"/>
  <c r="Y88" i="1"/>
  <c r="Y87" i="1" s="1"/>
  <c r="I88" i="1"/>
  <c r="D81" i="1"/>
  <c r="G74" i="1"/>
  <c r="G72" i="1" s="1"/>
  <c r="G71" i="1" s="1"/>
  <c r="B74" i="1"/>
  <c r="AE72" i="1"/>
  <c r="AE71" i="1" s="1"/>
  <c r="AD72" i="1"/>
  <c r="AC72" i="1"/>
  <c r="AC71" i="1" s="1"/>
  <c r="AB72" i="1"/>
  <c r="AA72" i="1"/>
  <c r="AA71" i="1" s="1"/>
  <c r="Z72" i="1"/>
  <c r="Y72" i="1"/>
  <c r="Y71" i="1" s="1"/>
  <c r="X72" i="1"/>
  <c r="X71" i="1" s="1"/>
  <c r="W72" i="1"/>
  <c r="W71" i="1" s="1"/>
  <c r="V72" i="1"/>
  <c r="U72" i="1"/>
  <c r="U71" i="1" s="1"/>
  <c r="T72" i="1"/>
  <c r="T71" i="1" s="1"/>
  <c r="S72" i="1"/>
  <c r="S71" i="1" s="1"/>
  <c r="R72" i="1"/>
  <c r="Q72" i="1"/>
  <c r="Q71" i="1" s="1"/>
  <c r="P72" i="1"/>
  <c r="P71" i="1" s="1"/>
  <c r="O72" i="1"/>
  <c r="O71" i="1" s="1"/>
  <c r="N72" i="1"/>
  <c r="M72" i="1"/>
  <c r="M71" i="1" s="1"/>
  <c r="L72" i="1"/>
  <c r="L71" i="1" s="1"/>
  <c r="K72" i="1"/>
  <c r="K71" i="1" s="1"/>
  <c r="J72" i="1"/>
  <c r="I72" i="1"/>
  <c r="H72" i="1"/>
  <c r="E72" i="1"/>
  <c r="D72" i="1"/>
  <c r="D71" i="1" s="1"/>
  <c r="C72" i="1"/>
  <c r="C71" i="1" s="1"/>
  <c r="B72" i="1"/>
  <c r="B71" i="1" s="1"/>
  <c r="AD71" i="1"/>
  <c r="AB71" i="1"/>
  <c r="Z71" i="1"/>
  <c r="V71" i="1"/>
  <c r="R71" i="1"/>
  <c r="N71" i="1"/>
  <c r="J71" i="1"/>
  <c r="C81" i="1"/>
  <c r="B81" i="1"/>
  <c r="AE65" i="1"/>
  <c r="AE64" i="1" s="1"/>
  <c r="AD65" i="1"/>
  <c r="AD64" i="1" s="1"/>
  <c r="AC65" i="1"/>
  <c r="AC64" i="1" s="1"/>
  <c r="AB65" i="1"/>
  <c r="AB64" i="1" s="1"/>
  <c r="AA65" i="1"/>
  <c r="AA64" i="1" s="1"/>
  <c r="Z65" i="1"/>
  <c r="Z64" i="1" s="1"/>
  <c r="Y65" i="1"/>
  <c r="X65" i="1"/>
  <c r="X64" i="1" s="1"/>
  <c r="W65" i="1"/>
  <c r="W64" i="1" s="1"/>
  <c r="V65" i="1"/>
  <c r="V64" i="1" s="1"/>
  <c r="U65" i="1"/>
  <c r="U64" i="1" s="1"/>
  <c r="T65" i="1"/>
  <c r="T64" i="1" s="1"/>
  <c r="S65" i="1"/>
  <c r="S64" i="1" s="1"/>
  <c r="R65" i="1"/>
  <c r="Q65" i="1"/>
  <c r="Q64" i="1" s="1"/>
  <c r="P65" i="1"/>
  <c r="P64" i="1" s="1"/>
  <c r="O65" i="1"/>
  <c r="O64" i="1" s="1"/>
  <c r="N65" i="1"/>
  <c r="N64" i="1" s="1"/>
  <c r="M65" i="1"/>
  <c r="M64" i="1" s="1"/>
  <c r="L65" i="1"/>
  <c r="L64" i="1" s="1"/>
  <c r="K65" i="1"/>
  <c r="K64" i="1" s="1"/>
  <c r="J65" i="1"/>
  <c r="I65" i="1"/>
  <c r="I64" i="1" s="1"/>
  <c r="H65" i="1"/>
  <c r="D65" i="1"/>
  <c r="D64" i="1" s="1"/>
  <c r="B65" i="1"/>
  <c r="B64" i="1" s="1"/>
  <c r="R64" i="1"/>
  <c r="J64" i="1"/>
  <c r="AE63" i="1"/>
  <c r="AD63" i="1"/>
  <c r="AC63" i="1"/>
  <c r="AB63" i="1"/>
  <c r="AA63" i="1"/>
  <c r="Z63" i="1"/>
  <c r="Y63" i="1"/>
  <c r="X63" i="1"/>
  <c r="X58" i="1" s="1"/>
  <c r="X57" i="1" s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AI62" i="1" s="1"/>
  <c r="H62" i="1"/>
  <c r="G62" i="1"/>
  <c r="F62" i="1"/>
  <c r="E62" i="1"/>
  <c r="D62" i="1"/>
  <c r="C62" i="1"/>
  <c r="B62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D61" i="1"/>
  <c r="B61" i="1"/>
  <c r="AE60" i="1"/>
  <c r="AD60" i="1"/>
  <c r="AC60" i="1"/>
  <c r="AC58" i="1" s="1"/>
  <c r="AC57" i="1" s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K80" i="1" s="1"/>
  <c r="J60" i="1"/>
  <c r="I60" i="1"/>
  <c r="H60" i="1"/>
  <c r="E60" i="1"/>
  <c r="D60" i="1"/>
  <c r="AE59" i="1"/>
  <c r="AD59" i="1"/>
  <c r="AC59" i="1"/>
  <c r="AB59" i="1"/>
  <c r="AA59" i="1"/>
  <c r="AA58" i="1" s="1"/>
  <c r="AA57" i="1" s="1"/>
  <c r="Z59" i="1"/>
  <c r="Y59" i="1"/>
  <c r="X59" i="1"/>
  <c r="W59" i="1"/>
  <c r="V59" i="1"/>
  <c r="U59" i="1"/>
  <c r="T59" i="1"/>
  <c r="S59" i="1"/>
  <c r="S58" i="1" s="1"/>
  <c r="S57" i="1" s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N58" i="1"/>
  <c r="N57" i="1" s="1"/>
  <c r="B52" i="1"/>
  <c r="B50" i="1" s="1"/>
  <c r="B49" i="1" s="1"/>
  <c r="AE50" i="1"/>
  <c r="AE49" i="1" s="1"/>
  <c r="AD50" i="1"/>
  <c r="AC50" i="1"/>
  <c r="AC49" i="1" s="1"/>
  <c r="AB50" i="1"/>
  <c r="AB49" i="1" s="1"/>
  <c r="AA50" i="1"/>
  <c r="AA49" i="1" s="1"/>
  <c r="Z50" i="1"/>
  <c r="Y50" i="1"/>
  <c r="X50" i="1"/>
  <c r="W50" i="1"/>
  <c r="W49" i="1" s="1"/>
  <c r="V50" i="1"/>
  <c r="V49" i="1" s="1"/>
  <c r="U50" i="1"/>
  <c r="U49" i="1" s="1"/>
  <c r="T50" i="1"/>
  <c r="T49" i="1" s="1"/>
  <c r="S50" i="1"/>
  <c r="S49" i="1" s="1"/>
  <c r="R50" i="1"/>
  <c r="R49" i="1" s="1"/>
  <c r="Q50" i="1"/>
  <c r="Q49" i="1" s="1"/>
  <c r="P50" i="1"/>
  <c r="O50" i="1"/>
  <c r="O49" i="1" s="1"/>
  <c r="N50" i="1"/>
  <c r="N49" i="1" s="1"/>
  <c r="L50" i="1"/>
  <c r="L49" i="1" s="1"/>
  <c r="K50" i="1"/>
  <c r="J50" i="1"/>
  <c r="I50" i="1"/>
  <c r="H50" i="1"/>
  <c r="E50" i="1"/>
  <c r="D50" i="1"/>
  <c r="D49" i="1" s="1"/>
  <c r="AD49" i="1"/>
  <c r="Z49" i="1"/>
  <c r="P49" i="1"/>
  <c r="J49" i="1"/>
  <c r="I49" i="1"/>
  <c r="H49" i="1"/>
  <c r="G44" i="1"/>
  <c r="G42" i="1" s="1"/>
  <c r="G41" i="1" s="1"/>
  <c r="B44" i="1"/>
  <c r="F44" i="1" s="1"/>
  <c r="F42" i="1" s="1"/>
  <c r="F41" i="1" s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E42" i="1"/>
  <c r="D42" i="1"/>
  <c r="C42" i="1"/>
  <c r="B42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AI41" i="1" s="1"/>
  <c r="H41" i="1"/>
  <c r="E41" i="1"/>
  <c r="D41" i="1"/>
  <c r="C41" i="1"/>
  <c r="B41" i="1"/>
  <c r="E36" i="1"/>
  <c r="B36" i="1"/>
  <c r="B34" i="1" s="1"/>
  <c r="B33" i="1" s="1"/>
  <c r="AE34" i="1"/>
  <c r="AE33" i="1" s="1"/>
  <c r="AD34" i="1"/>
  <c r="AD33" i="1" s="1"/>
  <c r="AC34" i="1"/>
  <c r="AB34" i="1"/>
  <c r="AB33" i="1" s="1"/>
  <c r="AA34" i="1"/>
  <c r="AA33" i="1" s="1"/>
  <c r="Z34" i="1"/>
  <c r="Z33" i="1" s="1"/>
  <c r="Y34" i="1"/>
  <c r="Y33" i="1" s="1"/>
  <c r="X34" i="1"/>
  <c r="X33" i="1" s="1"/>
  <c r="W34" i="1"/>
  <c r="W33" i="1" s="1"/>
  <c r="V34" i="1"/>
  <c r="V33" i="1" s="1"/>
  <c r="U34" i="1"/>
  <c r="T34" i="1"/>
  <c r="T33" i="1" s="1"/>
  <c r="S34" i="1"/>
  <c r="S33" i="1" s="1"/>
  <c r="R34" i="1"/>
  <c r="R33" i="1" s="1"/>
  <c r="Q34" i="1"/>
  <c r="P34" i="1"/>
  <c r="P33" i="1" s="1"/>
  <c r="O34" i="1"/>
  <c r="O33" i="1" s="1"/>
  <c r="N34" i="1"/>
  <c r="N33" i="1" s="1"/>
  <c r="M34" i="1"/>
  <c r="L34" i="1"/>
  <c r="L33" i="1" s="1"/>
  <c r="K34" i="1"/>
  <c r="K33" i="1" s="1"/>
  <c r="J34" i="1"/>
  <c r="J33" i="1" s="1"/>
  <c r="I34" i="1"/>
  <c r="AI34" i="1" s="1"/>
  <c r="H34" i="1"/>
  <c r="D34" i="1"/>
  <c r="D33" i="1" s="1"/>
  <c r="AC33" i="1"/>
  <c r="U33" i="1"/>
  <c r="Q33" i="1"/>
  <c r="M33" i="1"/>
  <c r="I33" i="1"/>
  <c r="AE27" i="1"/>
  <c r="AE26" i="1" s="1"/>
  <c r="AD27" i="1"/>
  <c r="AD26" i="1" s="1"/>
  <c r="AC27" i="1"/>
  <c r="AC26" i="1" s="1"/>
  <c r="AB27" i="1"/>
  <c r="AA27" i="1"/>
  <c r="Z27" i="1"/>
  <c r="Z26" i="1" s="1"/>
  <c r="Y27" i="1"/>
  <c r="Y26" i="1" s="1"/>
  <c r="X27" i="1"/>
  <c r="W27" i="1"/>
  <c r="V27" i="1"/>
  <c r="V26" i="1" s="1"/>
  <c r="U27" i="1"/>
  <c r="U26" i="1" s="1"/>
  <c r="T27" i="1"/>
  <c r="S27" i="1"/>
  <c r="R27" i="1"/>
  <c r="R26" i="1" s="1"/>
  <c r="Q27" i="1"/>
  <c r="Q26" i="1" s="1"/>
  <c r="P27" i="1"/>
  <c r="O27" i="1"/>
  <c r="N27" i="1"/>
  <c r="N26" i="1" s="1"/>
  <c r="L27" i="1"/>
  <c r="L26" i="1" s="1"/>
  <c r="J27" i="1"/>
  <c r="I27" i="1"/>
  <c r="H27" i="1"/>
  <c r="E27" i="1"/>
  <c r="D27" i="1"/>
  <c r="D26" i="1" s="1"/>
  <c r="C27" i="1"/>
  <c r="C26" i="1" s="1"/>
  <c r="B27" i="1"/>
  <c r="B26" i="1" s="1"/>
  <c r="AB26" i="1"/>
  <c r="AA26" i="1"/>
  <c r="X26" i="1"/>
  <c r="W26" i="1"/>
  <c r="T26" i="1"/>
  <c r="S26" i="1"/>
  <c r="P26" i="1"/>
  <c r="O26" i="1"/>
  <c r="J26" i="1"/>
  <c r="I26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AI25" i="1" s="1"/>
  <c r="H25" i="1"/>
  <c r="G25" i="1"/>
  <c r="F25" i="1"/>
  <c r="E25" i="1"/>
  <c r="D25" i="1"/>
  <c r="C25" i="1"/>
  <c r="B25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AI24" i="1" s="1"/>
  <c r="H24" i="1"/>
  <c r="G24" i="1"/>
  <c r="F24" i="1"/>
  <c r="E24" i="1"/>
  <c r="D24" i="1"/>
  <c r="C24" i="1"/>
  <c r="B24" i="1"/>
  <c r="AE23" i="1"/>
  <c r="AE81" i="1" s="1"/>
  <c r="AD23" i="1"/>
  <c r="AC23" i="1"/>
  <c r="AC81" i="1" s="1"/>
  <c r="AB23" i="1"/>
  <c r="AA23" i="1"/>
  <c r="AA81" i="1" s="1"/>
  <c r="Z23" i="1"/>
  <c r="Y23" i="1"/>
  <c r="X23" i="1"/>
  <c r="W23" i="1"/>
  <c r="W81" i="1" s="1"/>
  <c r="V23" i="1"/>
  <c r="U23" i="1"/>
  <c r="U81" i="1" s="1"/>
  <c r="T23" i="1"/>
  <c r="S23" i="1"/>
  <c r="S81" i="1" s="1"/>
  <c r="R23" i="1"/>
  <c r="Q23" i="1"/>
  <c r="Q81" i="1" s="1"/>
  <c r="P23" i="1"/>
  <c r="O23" i="1"/>
  <c r="O81" i="1" s="1"/>
  <c r="N23" i="1"/>
  <c r="M23" i="1"/>
  <c r="M81" i="1" s="1"/>
  <c r="L23" i="1"/>
  <c r="K23" i="1"/>
  <c r="K81" i="1" s="1"/>
  <c r="J23" i="1"/>
  <c r="I23" i="1"/>
  <c r="H23" i="1"/>
  <c r="G23" i="1"/>
  <c r="F23" i="1"/>
  <c r="E23" i="1"/>
  <c r="D23" i="1"/>
  <c r="C23" i="1"/>
  <c r="B23" i="1"/>
  <c r="AE22" i="1"/>
  <c r="AD22" i="1"/>
  <c r="AC22" i="1"/>
  <c r="AB22" i="1"/>
  <c r="AA22" i="1"/>
  <c r="Z22" i="1"/>
  <c r="Y22" i="1"/>
  <c r="Y80" i="1" s="1"/>
  <c r="X22" i="1"/>
  <c r="W22" i="1"/>
  <c r="V22" i="1"/>
  <c r="U22" i="1"/>
  <c r="U80" i="1" s="1"/>
  <c r="T22" i="1"/>
  <c r="S22" i="1"/>
  <c r="R22" i="1"/>
  <c r="Q22" i="1"/>
  <c r="Q80" i="1" s="1"/>
  <c r="P22" i="1"/>
  <c r="O22" i="1"/>
  <c r="N22" i="1"/>
  <c r="M22" i="1"/>
  <c r="M80" i="1" s="1"/>
  <c r="L22" i="1"/>
  <c r="J22" i="1"/>
  <c r="J80" i="1" s="1"/>
  <c r="J146" i="1" s="1"/>
  <c r="I22" i="1"/>
  <c r="H22" i="1"/>
  <c r="D22" i="1"/>
  <c r="AE21" i="1"/>
  <c r="AD21" i="1"/>
  <c r="AC21" i="1"/>
  <c r="AB21" i="1"/>
  <c r="AA21" i="1"/>
  <c r="Z21" i="1"/>
  <c r="Y21" i="1"/>
  <c r="X21" i="1"/>
  <c r="X20" i="1" s="1"/>
  <c r="X19" i="1" s="1"/>
  <c r="X12" i="1" s="1"/>
  <c r="X11" i="1" s="1"/>
  <c r="W21" i="1"/>
  <c r="V21" i="1"/>
  <c r="U21" i="1"/>
  <c r="T21" i="1"/>
  <c r="S21" i="1"/>
  <c r="R21" i="1"/>
  <c r="Q21" i="1"/>
  <c r="P21" i="1"/>
  <c r="P20" i="1" s="1"/>
  <c r="P19" i="1" s="1"/>
  <c r="P12" i="1" s="1"/>
  <c r="P11" i="1" s="1"/>
  <c r="O21" i="1"/>
  <c r="N21" i="1"/>
  <c r="M21" i="1"/>
  <c r="L21" i="1"/>
  <c r="L20" i="1" s="1"/>
  <c r="L19" i="1" s="1"/>
  <c r="K21" i="1"/>
  <c r="J21" i="1"/>
  <c r="I21" i="1"/>
  <c r="AI21" i="1" s="1"/>
  <c r="H21" i="1"/>
  <c r="G21" i="1"/>
  <c r="F21" i="1"/>
  <c r="E21" i="1"/>
  <c r="D21" i="1"/>
  <c r="D20" i="1" s="1"/>
  <c r="D19" i="1" s="1"/>
  <c r="C21" i="1"/>
  <c r="B21" i="1"/>
  <c r="AB20" i="1"/>
  <c r="AB19" i="1" s="1"/>
  <c r="AB12" i="1" s="1"/>
  <c r="AB11" i="1" s="1"/>
  <c r="Z20" i="1"/>
  <c r="Z19" i="1" s="1"/>
  <c r="Z12" i="1" s="1"/>
  <c r="Z11" i="1" s="1"/>
  <c r="T20" i="1"/>
  <c r="T19" i="1" s="1"/>
  <c r="T12" i="1" s="1"/>
  <c r="T11" i="1" s="1"/>
  <c r="R20" i="1"/>
  <c r="R19" i="1" s="1"/>
  <c r="H20" i="1"/>
  <c r="B14" i="1"/>
  <c r="F14" i="1" s="1"/>
  <c r="F12" i="1" s="1"/>
  <c r="F11" i="1" s="1"/>
  <c r="R12" i="1"/>
  <c r="Q12" i="1"/>
  <c r="O12" i="1"/>
  <c r="N12" i="1"/>
  <c r="L12" i="1"/>
  <c r="J12" i="1"/>
  <c r="I12" i="1"/>
  <c r="H12" i="1"/>
  <c r="E12" i="1"/>
  <c r="D12" i="1"/>
  <c r="C12" i="1"/>
  <c r="C11" i="1" s="1"/>
  <c r="B12" i="1"/>
  <c r="R11" i="1"/>
  <c r="Q11" i="1"/>
  <c r="O11" i="1"/>
  <c r="N11" i="1"/>
  <c r="L11" i="1"/>
  <c r="J11" i="1"/>
  <c r="I11" i="1"/>
  <c r="H11" i="1"/>
  <c r="E11" i="1"/>
  <c r="D11" i="1"/>
  <c r="B11" i="1"/>
  <c r="AI91" i="1" l="1"/>
  <c r="O58" i="1"/>
  <c r="O57" i="1" s="1"/>
  <c r="K58" i="1"/>
  <c r="K57" i="1" s="1"/>
  <c r="K8" i="1" s="1"/>
  <c r="AI63" i="1"/>
  <c r="AI59" i="1"/>
  <c r="AI42" i="1"/>
  <c r="AI33" i="1"/>
  <c r="AI26" i="1"/>
  <c r="AI27" i="1"/>
  <c r="AC80" i="1"/>
  <c r="AC78" i="1" s="1"/>
  <c r="AJ101" i="1"/>
  <c r="AJ11" i="1"/>
  <c r="AJ12" i="1"/>
  <c r="H19" i="1"/>
  <c r="AJ21" i="1"/>
  <c r="H80" i="1"/>
  <c r="H146" i="1" s="1"/>
  <c r="AG22" i="1"/>
  <c r="AH22" i="1"/>
  <c r="AJ23" i="1"/>
  <c r="I81" i="1"/>
  <c r="AI23" i="1"/>
  <c r="AJ24" i="1"/>
  <c r="AJ25" i="1"/>
  <c r="H26" i="1"/>
  <c r="AH27" i="1"/>
  <c r="AG27" i="1"/>
  <c r="AG34" i="1"/>
  <c r="AH34" i="1"/>
  <c r="AH41" i="1"/>
  <c r="AG41" i="1"/>
  <c r="AG42" i="1"/>
  <c r="AH42" i="1"/>
  <c r="AJ59" i="1"/>
  <c r="AI60" i="1"/>
  <c r="AI61" i="1"/>
  <c r="AJ62" i="1"/>
  <c r="AJ63" i="1"/>
  <c r="E71" i="1"/>
  <c r="AJ71" i="1" s="1"/>
  <c r="AJ72" i="1"/>
  <c r="I71" i="1"/>
  <c r="AI71" i="1" s="1"/>
  <c r="AI72" i="1"/>
  <c r="I87" i="1"/>
  <c r="AJ89" i="1"/>
  <c r="AJ90" i="1"/>
  <c r="H134" i="1"/>
  <c r="AH91" i="1"/>
  <c r="AG91" i="1"/>
  <c r="AG92" i="1"/>
  <c r="AH92" i="1"/>
  <c r="AH93" i="1"/>
  <c r="AG93" i="1"/>
  <c r="H94" i="1"/>
  <c r="AH95" i="1"/>
  <c r="AG95" i="1"/>
  <c r="H101" i="1"/>
  <c r="AG102" i="1"/>
  <c r="AH102" i="1"/>
  <c r="H109" i="1"/>
  <c r="AH110" i="1"/>
  <c r="AG110" i="1"/>
  <c r="AH119" i="1"/>
  <c r="AG119" i="1"/>
  <c r="AG120" i="1"/>
  <c r="AH120" i="1"/>
  <c r="AJ122" i="1"/>
  <c r="AJ123" i="1"/>
  <c r="AJ124" i="1"/>
  <c r="AJ125" i="1"/>
  <c r="AH21" i="1"/>
  <c r="AG21" i="1"/>
  <c r="AI22" i="1"/>
  <c r="AH23" i="1"/>
  <c r="AG23" i="1"/>
  <c r="AG24" i="1"/>
  <c r="AH24" i="1"/>
  <c r="AH25" i="1"/>
  <c r="AG25" i="1"/>
  <c r="E26" i="1"/>
  <c r="AJ26" i="1" s="1"/>
  <c r="AJ27" i="1"/>
  <c r="H33" i="1"/>
  <c r="AJ36" i="1"/>
  <c r="AJ41" i="1"/>
  <c r="AJ42" i="1"/>
  <c r="AH59" i="1"/>
  <c r="AG59" i="1"/>
  <c r="H58" i="1"/>
  <c r="AG60" i="1"/>
  <c r="AH60" i="1"/>
  <c r="J58" i="1"/>
  <c r="J57" i="1" s="1"/>
  <c r="L58" i="1"/>
  <c r="L57" i="1" s="1"/>
  <c r="P58" i="1"/>
  <c r="P57" i="1" s="1"/>
  <c r="P8" i="1" s="1"/>
  <c r="R58" i="1"/>
  <c r="R57" i="1" s="1"/>
  <c r="R8" i="1" s="1"/>
  <c r="V58" i="1"/>
  <c r="V57" i="1" s="1"/>
  <c r="AB58" i="1"/>
  <c r="AB57" i="1" s="1"/>
  <c r="AB8" i="1" s="1"/>
  <c r="AG61" i="1"/>
  <c r="AH61" i="1"/>
  <c r="AG62" i="1"/>
  <c r="AH62" i="1"/>
  <c r="AH63" i="1"/>
  <c r="AG63" i="1"/>
  <c r="H64" i="1"/>
  <c r="AG65" i="1"/>
  <c r="AH65" i="1"/>
  <c r="H71" i="1"/>
  <c r="AG72" i="1"/>
  <c r="AH72" i="1"/>
  <c r="AH89" i="1"/>
  <c r="AG89" i="1"/>
  <c r="AG90" i="1"/>
  <c r="AH90" i="1"/>
  <c r="B91" i="1"/>
  <c r="B88" i="1" s="1"/>
  <c r="B87" i="1" s="1"/>
  <c r="C88" i="1"/>
  <c r="C87" i="1" s="1"/>
  <c r="AJ92" i="1"/>
  <c r="AJ93" i="1"/>
  <c r="B95" i="1"/>
  <c r="B94" i="1" s="1"/>
  <c r="I94" i="1"/>
  <c r="AI94" i="1" s="1"/>
  <c r="AI95" i="1"/>
  <c r="AJ102" i="1"/>
  <c r="I101" i="1"/>
  <c r="AI101" i="1" s="1"/>
  <c r="AI102" i="1"/>
  <c r="AJ119" i="1"/>
  <c r="AJ120" i="1"/>
  <c r="AH121" i="1"/>
  <c r="AG121" i="1"/>
  <c r="AH122" i="1"/>
  <c r="AG122" i="1"/>
  <c r="AG123" i="1"/>
  <c r="AH123" i="1"/>
  <c r="AH124" i="1"/>
  <c r="AG124" i="1"/>
  <c r="AG125" i="1"/>
  <c r="AH125" i="1"/>
  <c r="E91" i="1"/>
  <c r="AJ91" i="1" s="1"/>
  <c r="AJ98" i="1"/>
  <c r="C121" i="1"/>
  <c r="AJ121" i="1" s="1"/>
  <c r="AJ128" i="1"/>
  <c r="E109" i="1"/>
  <c r="Y109" i="1"/>
  <c r="AI109" i="1" s="1"/>
  <c r="AI110" i="1"/>
  <c r="E49" i="1"/>
  <c r="Y49" i="1"/>
  <c r="AI49" i="1" s="1"/>
  <c r="AI50" i="1"/>
  <c r="X49" i="1"/>
  <c r="X8" i="1" s="1"/>
  <c r="AH50" i="1"/>
  <c r="AG50" i="1"/>
  <c r="E81" i="1"/>
  <c r="AJ81" i="1" s="1"/>
  <c r="AJ68" i="1"/>
  <c r="Y81" i="1"/>
  <c r="Y78" i="1" s="1"/>
  <c r="Y64" i="1"/>
  <c r="AI64" i="1" s="1"/>
  <c r="AI65" i="1"/>
  <c r="M147" i="1"/>
  <c r="T58" i="1"/>
  <c r="T57" i="1" s="1"/>
  <c r="T8" i="1" s="1"/>
  <c r="G67" i="1"/>
  <c r="G60" i="1" s="1"/>
  <c r="C65" i="1"/>
  <c r="C64" i="1" s="1"/>
  <c r="C60" i="1"/>
  <c r="C58" i="1" s="1"/>
  <c r="C57" i="1" s="1"/>
  <c r="L88" i="1"/>
  <c r="L87" i="1" s="1"/>
  <c r="L84" i="1" s="1"/>
  <c r="T88" i="1"/>
  <c r="T87" i="1" s="1"/>
  <c r="AB88" i="1"/>
  <c r="AB87" i="1" s="1"/>
  <c r="I134" i="1"/>
  <c r="I131" i="1" s="1"/>
  <c r="M134" i="1"/>
  <c r="M131" i="1" s="1"/>
  <c r="M88" i="1"/>
  <c r="M87" i="1" s="1"/>
  <c r="Q134" i="1"/>
  <c r="Q131" i="1" s="1"/>
  <c r="U134" i="1"/>
  <c r="U131" i="1" s="1"/>
  <c r="U88" i="1"/>
  <c r="U87" i="1" s="1"/>
  <c r="Y134" i="1"/>
  <c r="AC134" i="1"/>
  <c r="AC131" i="1" s="1"/>
  <c r="AC88" i="1"/>
  <c r="AC87" i="1" s="1"/>
  <c r="AC84" i="1" s="1"/>
  <c r="D80" i="1"/>
  <c r="D146" i="1" s="1"/>
  <c r="L80" i="1"/>
  <c r="L146" i="1" s="1"/>
  <c r="P80" i="1"/>
  <c r="P146" i="1" s="1"/>
  <c r="T80" i="1"/>
  <c r="X80" i="1"/>
  <c r="X146" i="1" s="1"/>
  <c r="AB80" i="1"/>
  <c r="J81" i="1"/>
  <c r="N81" i="1"/>
  <c r="R81" i="1"/>
  <c r="V81" i="1"/>
  <c r="Z81" i="1"/>
  <c r="AD81" i="1"/>
  <c r="Y58" i="1"/>
  <c r="D58" i="1"/>
  <c r="D57" i="1" s="1"/>
  <c r="D8" i="1" s="1"/>
  <c r="AE58" i="1"/>
  <c r="AE57" i="1" s="1"/>
  <c r="K88" i="1"/>
  <c r="K87" i="1" s="1"/>
  <c r="O88" i="1"/>
  <c r="O87" i="1" s="1"/>
  <c r="O84" i="1" s="1"/>
  <c r="S88" i="1"/>
  <c r="S87" i="1" s="1"/>
  <c r="W88" i="1"/>
  <c r="W87" i="1" s="1"/>
  <c r="AA88" i="1"/>
  <c r="AA87" i="1" s="1"/>
  <c r="AE88" i="1"/>
  <c r="AE87" i="1" s="1"/>
  <c r="K118" i="1"/>
  <c r="K117" i="1" s="1"/>
  <c r="O118" i="1"/>
  <c r="O117" i="1" s="1"/>
  <c r="S118" i="1"/>
  <c r="S117" i="1" s="1"/>
  <c r="AA118" i="1"/>
  <c r="AA117" i="1" s="1"/>
  <c r="AE118" i="1"/>
  <c r="AE117" i="1" s="1"/>
  <c r="I118" i="1"/>
  <c r="M118" i="1"/>
  <c r="M117" i="1" s="1"/>
  <c r="Q118" i="1"/>
  <c r="Q117" i="1" s="1"/>
  <c r="U118" i="1"/>
  <c r="U117" i="1" s="1"/>
  <c r="U84" i="1" s="1"/>
  <c r="Y118" i="1"/>
  <c r="Y117" i="1" s="1"/>
  <c r="Z118" i="1"/>
  <c r="Z117" i="1" s="1"/>
  <c r="AD118" i="1"/>
  <c r="AD117" i="1" s="1"/>
  <c r="H118" i="1"/>
  <c r="S20" i="1"/>
  <c r="S19" i="1" s="1"/>
  <c r="S12" i="1" s="1"/>
  <c r="S11" i="1" s="1"/>
  <c r="S8" i="1" s="1"/>
  <c r="AA20" i="1"/>
  <c r="AA19" i="1" s="1"/>
  <c r="AA12" i="1" s="1"/>
  <c r="AA11" i="1" s="1"/>
  <c r="AA8" i="1" s="1"/>
  <c r="F74" i="1"/>
  <c r="F72" i="1" s="1"/>
  <c r="F71" i="1" s="1"/>
  <c r="B60" i="1"/>
  <c r="B58" i="1" s="1"/>
  <c r="B57" i="1" s="1"/>
  <c r="H88" i="1"/>
  <c r="P88" i="1"/>
  <c r="P87" i="1" s="1"/>
  <c r="P84" i="1" s="1"/>
  <c r="X88" i="1"/>
  <c r="X87" i="1" s="1"/>
  <c r="J88" i="1"/>
  <c r="J87" i="1" s="1"/>
  <c r="N88" i="1"/>
  <c r="N87" i="1" s="1"/>
  <c r="R88" i="1"/>
  <c r="R87" i="1" s="1"/>
  <c r="V88" i="1"/>
  <c r="V87" i="1" s="1"/>
  <c r="Z88" i="1"/>
  <c r="Z87" i="1" s="1"/>
  <c r="Z84" i="1" s="1"/>
  <c r="AD88" i="1"/>
  <c r="AD87" i="1" s="1"/>
  <c r="D88" i="1"/>
  <c r="D87" i="1" s="1"/>
  <c r="O20" i="1"/>
  <c r="O19" i="1" s="1"/>
  <c r="O8" i="1" s="1"/>
  <c r="AE20" i="1"/>
  <c r="AE19" i="1" s="1"/>
  <c r="AE12" i="1" s="1"/>
  <c r="AE11" i="1" s="1"/>
  <c r="Y84" i="1"/>
  <c r="J20" i="1"/>
  <c r="J19" i="1" s="1"/>
  <c r="AD20" i="1"/>
  <c r="AD19" i="1" s="1"/>
  <c r="AD12" i="1" s="1"/>
  <c r="AD11" i="1" s="1"/>
  <c r="I58" i="1"/>
  <c r="I57" i="1" s="1"/>
  <c r="M58" i="1"/>
  <c r="M57" i="1" s="1"/>
  <c r="M8" i="1" s="1"/>
  <c r="Q58" i="1"/>
  <c r="Q57" i="1" s="1"/>
  <c r="U58" i="1"/>
  <c r="U57" i="1" s="1"/>
  <c r="T84" i="1"/>
  <c r="AD84" i="1"/>
  <c r="C110" i="1"/>
  <c r="C109" i="1" s="1"/>
  <c r="G113" i="1"/>
  <c r="G110" i="1" s="1"/>
  <c r="G109" i="1" s="1"/>
  <c r="W20" i="1"/>
  <c r="W19" i="1" s="1"/>
  <c r="W12" i="1" s="1"/>
  <c r="W11" i="1" s="1"/>
  <c r="N20" i="1"/>
  <c r="N19" i="1" s="1"/>
  <c r="N8" i="1" s="1"/>
  <c r="V20" i="1"/>
  <c r="V19" i="1" s="1"/>
  <c r="V12" i="1" s="1"/>
  <c r="V11" i="1" s="1"/>
  <c r="I80" i="1"/>
  <c r="I146" i="1" s="1"/>
  <c r="N80" i="1"/>
  <c r="N146" i="1" s="1"/>
  <c r="R80" i="1"/>
  <c r="V80" i="1"/>
  <c r="Z80" i="1"/>
  <c r="Z146" i="1" s="1"/>
  <c r="AD80" i="1"/>
  <c r="AD146" i="1" s="1"/>
  <c r="H81" i="1"/>
  <c r="L81" i="1"/>
  <c r="L147" i="1" s="1"/>
  <c r="L144" i="1" s="1"/>
  <c r="P81" i="1"/>
  <c r="P147" i="1" s="1"/>
  <c r="T81" i="1"/>
  <c r="T147" i="1" s="1"/>
  <c r="X81" i="1"/>
  <c r="X147" i="1" s="1"/>
  <c r="AB81" i="1"/>
  <c r="AB147" i="1" s="1"/>
  <c r="C50" i="1"/>
  <c r="C49" i="1" s="1"/>
  <c r="Z58" i="1"/>
  <c r="Z57" i="1" s="1"/>
  <c r="Z8" i="1" s="1"/>
  <c r="AD58" i="1"/>
  <c r="AD57" i="1" s="1"/>
  <c r="X118" i="1"/>
  <c r="X117" i="1" s="1"/>
  <c r="X84" i="1" s="1"/>
  <c r="AB118" i="1"/>
  <c r="AB117" i="1" s="1"/>
  <c r="J118" i="1"/>
  <c r="J117" i="1" s="1"/>
  <c r="N118" i="1"/>
  <c r="N117" i="1" s="1"/>
  <c r="N84" i="1" s="1"/>
  <c r="R118" i="1"/>
  <c r="R117" i="1" s="1"/>
  <c r="V118" i="1"/>
  <c r="V117" i="1" s="1"/>
  <c r="V84" i="1" s="1"/>
  <c r="Q84" i="1"/>
  <c r="D118" i="1"/>
  <c r="D117" i="1" s="1"/>
  <c r="E118" i="1"/>
  <c r="W118" i="1"/>
  <c r="W117" i="1" s="1"/>
  <c r="J134" i="1"/>
  <c r="J131" i="1" s="1"/>
  <c r="N134" i="1"/>
  <c r="N131" i="1" s="1"/>
  <c r="R134" i="1"/>
  <c r="R131" i="1" s="1"/>
  <c r="V134" i="1"/>
  <c r="V131" i="1" s="1"/>
  <c r="Z134" i="1"/>
  <c r="Z131" i="1" s="1"/>
  <c r="AD134" i="1"/>
  <c r="AD131" i="1" s="1"/>
  <c r="C22" i="1"/>
  <c r="C20" i="1" s="1"/>
  <c r="C19" i="1" s="1"/>
  <c r="F36" i="1"/>
  <c r="F34" i="1" s="1"/>
  <c r="F33" i="1" s="1"/>
  <c r="K134" i="1"/>
  <c r="K131" i="1" s="1"/>
  <c r="O134" i="1"/>
  <c r="O131" i="1" s="1"/>
  <c r="S134" i="1"/>
  <c r="S131" i="1" s="1"/>
  <c r="AA134" i="1"/>
  <c r="AA131" i="1" s="1"/>
  <c r="AE134" i="1"/>
  <c r="AE131" i="1" s="1"/>
  <c r="B118" i="1"/>
  <c r="B117" i="1" s="1"/>
  <c r="E61" i="1"/>
  <c r="E65" i="1"/>
  <c r="W58" i="1"/>
  <c r="W57" i="1" s="1"/>
  <c r="F67" i="1"/>
  <c r="F60" i="1" s="1"/>
  <c r="F29" i="1"/>
  <c r="F27" i="1" s="1"/>
  <c r="F26" i="1" s="1"/>
  <c r="B22" i="1"/>
  <c r="B20" i="1" s="1"/>
  <c r="B19" i="1" s="1"/>
  <c r="G29" i="1"/>
  <c r="G27" i="1" s="1"/>
  <c r="G26" i="1" s="1"/>
  <c r="W134" i="1"/>
  <c r="W131" i="1" s="1"/>
  <c r="F110" i="1"/>
  <c r="F109" i="1" s="1"/>
  <c r="D110" i="1"/>
  <c r="D109" i="1" s="1"/>
  <c r="Q146" i="1"/>
  <c r="Q78" i="1"/>
  <c r="Y146" i="1"/>
  <c r="L8" i="1"/>
  <c r="I78" i="1"/>
  <c r="K146" i="1"/>
  <c r="K78" i="1"/>
  <c r="M146" i="1"/>
  <c r="M78" i="1"/>
  <c r="U146" i="1"/>
  <c r="U78" i="1"/>
  <c r="G36" i="1"/>
  <c r="G34" i="1" s="1"/>
  <c r="G33" i="1" s="1"/>
  <c r="F52" i="1"/>
  <c r="F50" i="1" s="1"/>
  <c r="F49" i="1" s="1"/>
  <c r="O80" i="1"/>
  <c r="S80" i="1"/>
  <c r="W80" i="1"/>
  <c r="AA80" i="1"/>
  <c r="AE80" i="1"/>
  <c r="F91" i="1"/>
  <c r="F88" i="1" s="1"/>
  <c r="F87" i="1" s="1"/>
  <c r="F95" i="1"/>
  <c r="F94" i="1" s="1"/>
  <c r="B80" i="1"/>
  <c r="G14" i="1"/>
  <c r="G12" i="1" s="1"/>
  <c r="G11" i="1" s="1"/>
  <c r="I20" i="1"/>
  <c r="Q20" i="1"/>
  <c r="Q19" i="1" s="1"/>
  <c r="U20" i="1"/>
  <c r="U19" i="1" s="1"/>
  <c r="U12" i="1" s="1"/>
  <c r="U11" i="1" s="1"/>
  <c r="U8" i="1" s="1"/>
  <c r="Y20" i="1"/>
  <c r="Y19" i="1" s="1"/>
  <c r="Y12" i="1" s="1"/>
  <c r="Y11" i="1" s="1"/>
  <c r="AC20" i="1"/>
  <c r="AC19" i="1" s="1"/>
  <c r="AC12" i="1" s="1"/>
  <c r="AC11" i="1" s="1"/>
  <c r="AC8" i="1" s="1"/>
  <c r="E22" i="1"/>
  <c r="R146" i="1"/>
  <c r="T146" i="1"/>
  <c r="AB146" i="1"/>
  <c r="AD78" i="1"/>
  <c r="E34" i="1"/>
  <c r="G61" i="1"/>
  <c r="J78" i="1"/>
  <c r="G98" i="1"/>
  <c r="G105" i="1"/>
  <c r="G102" i="1" s="1"/>
  <c r="G101" i="1" s="1"/>
  <c r="G125" i="1"/>
  <c r="G124" i="1" s="1"/>
  <c r="G121" i="1"/>
  <c r="G118" i="1" s="1"/>
  <c r="G117" i="1" s="1"/>
  <c r="F128" i="1"/>
  <c r="AE8" i="1" l="1"/>
  <c r="V78" i="1"/>
  <c r="T78" i="1"/>
  <c r="J8" i="1"/>
  <c r="B8" i="1"/>
  <c r="V8" i="1"/>
  <c r="AC146" i="1"/>
  <c r="AJ60" i="1"/>
  <c r="E94" i="1"/>
  <c r="AJ94" i="1" s="1"/>
  <c r="AJ95" i="1"/>
  <c r="E33" i="1"/>
  <c r="AJ33" i="1" s="1"/>
  <c r="AJ34" i="1"/>
  <c r="I19" i="1"/>
  <c r="AI20" i="1"/>
  <c r="B84" i="1"/>
  <c r="E117" i="1"/>
  <c r="H147" i="1"/>
  <c r="AH81" i="1"/>
  <c r="AG81" i="1"/>
  <c r="W8" i="1"/>
  <c r="H117" i="1"/>
  <c r="AG118" i="1"/>
  <c r="AH118" i="1"/>
  <c r="Z78" i="1"/>
  <c r="M84" i="1"/>
  <c r="AH71" i="1"/>
  <c r="AG71" i="1"/>
  <c r="H57" i="1"/>
  <c r="H8" i="1" s="1"/>
  <c r="AH58" i="1"/>
  <c r="AG58" i="1"/>
  <c r="AG12" i="1"/>
  <c r="AH11" i="1"/>
  <c r="AH109" i="1"/>
  <c r="AG109" i="1"/>
  <c r="AG94" i="1"/>
  <c r="AH94" i="1"/>
  <c r="AI88" i="1"/>
  <c r="AG26" i="1"/>
  <c r="AH26" i="1"/>
  <c r="AI80" i="1"/>
  <c r="AG20" i="1"/>
  <c r="AI12" i="1"/>
  <c r="AI11" i="1"/>
  <c r="P78" i="1"/>
  <c r="E20" i="1"/>
  <c r="AJ22" i="1"/>
  <c r="F22" i="1"/>
  <c r="F20" i="1" s="1"/>
  <c r="F19" i="1" s="1"/>
  <c r="C134" i="1"/>
  <c r="C131" i="1" s="1"/>
  <c r="E134" i="1"/>
  <c r="E147" i="1" s="1"/>
  <c r="C118" i="1"/>
  <c r="C117" i="1" s="1"/>
  <c r="C84" i="1" s="1"/>
  <c r="W84" i="1"/>
  <c r="R84" i="1"/>
  <c r="J84" i="1"/>
  <c r="AA147" i="1"/>
  <c r="H87" i="1"/>
  <c r="AG88" i="1"/>
  <c r="AH88" i="1"/>
  <c r="I117" i="1"/>
  <c r="AI118" i="1"/>
  <c r="E88" i="1"/>
  <c r="B134" i="1"/>
  <c r="AC147" i="1"/>
  <c r="AC144" i="1" s="1"/>
  <c r="AI81" i="1"/>
  <c r="AG64" i="1"/>
  <c r="AH64" i="1"/>
  <c r="AH33" i="1"/>
  <c r="AG33" i="1"/>
  <c r="AH12" i="1"/>
  <c r="AG11" i="1"/>
  <c r="AH101" i="1"/>
  <c r="AG101" i="1"/>
  <c r="H131" i="1"/>
  <c r="AG134" i="1"/>
  <c r="AH134" i="1"/>
  <c r="AI87" i="1"/>
  <c r="AH20" i="1"/>
  <c r="AH19" i="1"/>
  <c r="AG19" i="1"/>
  <c r="AJ110" i="1"/>
  <c r="AJ109" i="1"/>
  <c r="Y131" i="1"/>
  <c r="AI131" i="1" s="1"/>
  <c r="AI134" i="1"/>
  <c r="AJ50" i="1"/>
  <c r="AJ49" i="1"/>
  <c r="AG146" i="1"/>
  <c r="X78" i="1"/>
  <c r="AG80" i="1"/>
  <c r="AH80" i="1"/>
  <c r="AH49" i="1"/>
  <c r="AG49" i="1"/>
  <c r="E58" i="1"/>
  <c r="AJ58" i="1" s="1"/>
  <c r="AJ61" i="1"/>
  <c r="E64" i="1"/>
  <c r="AJ64" i="1" s="1"/>
  <c r="AJ65" i="1"/>
  <c r="Y57" i="1"/>
  <c r="AI57" i="1" s="1"/>
  <c r="AI58" i="1"/>
  <c r="Q144" i="1"/>
  <c r="AE84" i="1"/>
  <c r="U147" i="1"/>
  <c r="N78" i="1"/>
  <c r="D78" i="1"/>
  <c r="V146" i="1"/>
  <c r="AH146" i="1" s="1"/>
  <c r="T144" i="1"/>
  <c r="Q8" i="1"/>
  <c r="U144" i="1"/>
  <c r="M144" i="1"/>
  <c r="C8" i="1"/>
  <c r="AB84" i="1"/>
  <c r="P144" i="1"/>
  <c r="R78" i="1"/>
  <c r="S147" i="1"/>
  <c r="AE147" i="1"/>
  <c r="N147" i="1"/>
  <c r="AA84" i="1"/>
  <c r="S84" i="1"/>
  <c r="K84" i="1"/>
  <c r="Y147" i="1"/>
  <c r="Q147" i="1"/>
  <c r="I147" i="1"/>
  <c r="I144" i="1" s="1"/>
  <c r="C80" i="1"/>
  <c r="C146" i="1" s="1"/>
  <c r="O147" i="1"/>
  <c r="R147" i="1"/>
  <c r="R144" i="1" s="1"/>
  <c r="X144" i="1"/>
  <c r="D84" i="1"/>
  <c r="N144" i="1"/>
  <c r="K147" i="1"/>
  <c r="AD147" i="1"/>
  <c r="AD144" i="1" s="1"/>
  <c r="AD8" i="1"/>
  <c r="V147" i="1"/>
  <c r="V144" i="1" s="1"/>
  <c r="L78" i="1"/>
  <c r="AB78" i="1"/>
  <c r="AB144" i="1"/>
  <c r="H78" i="1"/>
  <c r="K144" i="1"/>
  <c r="J147" i="1"/>
  <c r="J144" i="1" s="1"/>
  <c r="Z147" i="1"/>
  <c r="Z144" i="1" s="1"/>
  <c r="W147" i="1"/>
  <c r="D134" i="1"/>
  <c r="G95" i="1"/>
  <c r="G94" i="1" s="1"/>
  <c r="G91" i="1"/>
  <c r="G88" i="1" s="1"/>
  <c r="G87" i="1" s="1"/>
  <c r="F125" i="1"/>
  <c r="F124" i="1" s="1"/>
  <c r="F121" i="1"/>
  <c r="F118" i="1" s="1"/>
  <c r="F117" i="1" s="1"/>
  <c r="AE146" i="1"/>
  <c r="AE78" i="1"/>
  <c r="W146" i="1"/>
  <c r="W78" i="1"/>
  <c r="O146" i="1"/>
  <c r="O78" i="1"/>
  <c r="G65" i="1"/>
  <c r="G64" i="1" s="1"/>
  <c r="G22" i="1"/>
  <c r="G20" i="1" s="1"/>
  <c r="G19" i="1" s="1"/>
  <c r="B146" i="1"/>
  <c r="B78" i="1"/>
  <c r="AA146" i="1"/>
  <c r="AA78" i="1"/>
  <c r="S146" i="1"/>
  <c r="S78" i="1"/>
  <c r="F65" i="1"/>
  <c r="F64" i="1" s="1"/>
  <c r="F61" i="1"/>
  <c r="F58" i="1" s="1"/>
  <c r="F57" i="1" s="1"/>
  <c r="G58" i="1"/>
  <c r="G57" i="1" s="1"/>
  <c r="E80" i="1"/>
  <c r="AG8" i="1" l="1"/>
  <c r="AH8" i="1"/>
  <c r="E57" i="1"/>
  <c r="AJ57" i="1" s="1"/>
  <c r="AE144" i="1"/>
  <c r="AA144" i="1"/>
  <c r="E131" i="1"/>
  <c r="G131" i="1" s="1"/>
  <c r="AI78" i="1"/>
  <c r="AI146" i="1"/>
  <c r="AJ134" i="1"/>
  <c r="B131" i="1"/>
  <c r="B147" i="1"/>
  <c r="B144" i="1" s="1"/>
  <c r="H84" i="1"/>
  <c r="AH87" i="1"/>
  <c r="AG87" i="1"/>
  <c r="E19" i="1"/>
  <c r="AJ20" i="1"/>
  <c r="AH117" i="1"/>
  <c r="AG117" i="1"/>
  <c r="AJ118" i="1"/>
  <c r="C147" i="1"/>
  <c r="G147" i="1" s="1"/>
  <c r="G134" i="1"/>
  <c r="Y8" i="1"/>
  <c r="AG131" i="1"/>
  <c r="AH131" i="1"/>
  <c r="E87" i="1"/>
  <c r="AJ87" i="1" s="1"/>
  <c r="AJ88" i="1"/>
  <c r="AI117" i="1"/>
  <c r="I84" i="1"/>
  <c r="AI84" i="1" s="1"/>
  <c r="F134" i="1"/>
  <c r="AH57" i="1"/>
  <c r="AG57" i="1"/>
  <c r="H144" i="1"/>
  <c r="AG144" i="1" s="1"/>
  <c r="AG147" i="1"/>
  <c r="AH147" i="1"/>
  <c r="AJ117" i="1"/>
  <c r="I8" i="1"/>
  <c r="AI19" i="1"/>
  <c r="AJ80" i="1"/>
  <c r="C78" i="1"/>
  <c r="AH144" i="1"/>
  <c r="AH78" i="1"/>
  <c r="AG78" i="1"/>
  <c r="Y144" i="1"/>
  <c r="AI147" i="1"/>
  <c r="S144" i="1"/>
  <c r="O144" i="1"/>
  <c r="W144" i="1"/>
  <c r="D131" i="1"/>
  <c r="D147" i="1"/>
  <c r="D144" i="1" s="1"/>
  <c r="E146" i="1"/>
  <c r="AJ146" i="1" s="1"/>
  <c r="F80" i="1"/>
  <c r="G80" i="1"/>
  <c r="E78" i="1"/>
  <c r="E84" i="1" l="1"/>
  <c r="AJ84" i="1" s="1"/>
  <c r="AJ147" i="1"/>
  <c r="AJ131" i="1"/>
  <c r="F131" i="1"/>
  <c r="C144" i="1"/>
  <c r="F147" i="1"/>
  <c r="AI144" i="1"/>
  <c r="F84" i="1"/>
  <c r="AH84" i="1"/>
  <c r="AG84" i="1"/>
  <c r="AI8" i="1"/>
  <c r="AJ19" i="1"/>
  <c r="E8" i="1"/>
  <c r="AJ78" i="1"/>
  <c r="F78" i="1"/>
  <c r="G78" i="1"/>
  <c r="G146" i="1"/>
  <c r="E144" i="1"/>
  <c r="F146" i="1"/>
  <c r="G84" i="1" l="1"/>
  <c r="AJ144" i="1"/>
  <c r="AJ8" i="1"/>
  <c r="G8" i="1"/>
  <c r="F8" i="1"/>
  <c r="G144" i="1"/>
  <c r="F144" i="1"/>
</calcChain>
</file>

<file path=xl/comments1.xml><?xml version="1.0" encoding="utf-8"?>
<comments xmlns="http://schemas.openxmlformats.org/spreadsheetml/2006/main">
  <authors>
    <author>Автор</author>
  </authors>
  <commentList>
    <comment ref="Z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1 739,4</t>
        </r>
      </text>
    </comment>
  </commentList>
</comments>
</file>

<file path=xl/sharedStrings.xml><?xml version="1.0" encoding="utf-8"?>
<sst xmlns="http://schemas.openxmlformats.org/spreadsheetml/2006/main" count="228" uniqueCount="80">
  <si>
    <t>Комплексный план (сетевой график) по реализации муниципальной программы</t>
  </si>
  <si>
    <t xml:space="preserve"> (постановление Администрации города Когалыма от 11.10.2013 №2904)</t>
  </si>
  <si>
    <t>тыс.руб.</t>
  </si>
  <si>
    <t>Мероприятия программы</t>
  </si>
  <si>
    <t xml:space="preserve">План на 2019 год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</si>
  <si>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</si>
  <si>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</si>
  <si>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</si>
  <si>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</si>
  <si>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</si>
  <si>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</si>
  <si>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</si>
  <si>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</si>
  <si>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</si>
  <si>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</si>
  <si>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</si>
  <si>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</si>
  <si>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</si>
  <si>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отклонения плана от факта</t>
  </si>
  <si>
    <t>к текущему году</t>
  </si>
  <si>
    <t>на отчётную дату</t>
  </si>
  <si>
    <t>план</t>
  </si>
  <si>
    <t>касса</t>
  </si>
  <si>
    <t>Подпрограмма 1 "Поддержка семьи, материнства и детства"</t>
  </si>
  <si>
    <t>Задача 1 "Повышение уровня материального благосостояния семей, принявших на воспитание в свои семьи детей-сирот и детей, оставшихся без попечения родителей, создание благоприятных условий жизнедеятельности семей опекунов, попечителей, приёмных семей"</t>
  </si>
  <si>
    <t>Задачи: 1. Повышение уровня материального благосостояния семей, принявших на воспитание в свои семьи детей-сирот и детей, оставгшихся без попечения родителей, создание благоприятных условий жизнидеятельности семей опекунов, попечителей, приёмных семей. 2. Исполнение отдельных государственных полномочий Ханты-Мансийского автономного округа - Югры в сфере опеки и попечительства. 3. Исполнение органами местного самоуправления Администрации города Когалыма отдельных государственных полномочий по организации деятельности комиссии по делам несовершеннолетних и защите их прав. 4. Обеспечение дополнительными гарантями прав детей-сирот и детей, оставшихся без попечения родителей, на медицинское обеспечение (предоставление путевок в организации отдыха детей и х оздоровление),имущество и жилое помещение.</t>
  </si>
  <si>
    <t>Мероприятие "1.1. 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 "(1)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</si>
  <si>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</si>
  <si>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</si>
  <si>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</si>
  <si>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</si>
  <si>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</si>
  <si>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</si>
  <si>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Задача 2 "Исполнение отдельных государственных полномочий Ханты-Мансийского автономного округа - Югры в сфере опеки и попечительства"</t>
  </si>
  <si>
    <t>Мероприятие "1.2. Исполнение органами местного самоуправления Администрации города Когалыма отдельных государственных полномочий по осуществлению деятельности по опеке и попечительству, включая поддержку негосударственных организаций, в том числе СОНКО в сфере опеки и попечительства" (1,7)</t>
  </si>
  <si>
    <t>Подмероприятие "1.2.1. Исполнение органами местного самоуправления Администрации города Когалыма отдельных государственных полномочий по осуществлению деятельности по опеки и попечительству"</t>
  </si>
  <si>
    <t>Подмероприятие "1.2.2. Поддержка негосударственных организаций, в том числе СОНКО в сфере опеки и попечительства" (7)</t>
  </si>
  <si>
    <t>Задача 4 "Обеспечение дополнительными гарантиями прав детей-сирот и детей, оставшихся без попечения родителей, лиц из числа детей-сирот и детей, оставшихся без попечения родителей, на медицинское обеспечение (предоставление путевок в организации отдыха детей и их оздоровления, имущество и жилое помещение"</t>
  </si>
  <si>
    <t>Мероприятие "1.3. Организация отдыха и оздоровления детей-сирот и детей, оставшихся без попечения родителей" (1)</t>
  </si>
  <si>
    <t>Задача 3 "Исполнение органами местного самоуправления Администрации города Когалыма отдельных государственных полномочий по организации деятельности комиссии по делам несовершеннолетних и защите их прав"</t>
  </si>
  <si>
    <t>Мероприятие "1.4. Исполнение органами местного самоуправления Администрации города Когалыма отдельных государственных полномочий по организации деятельности комиссии по делам несовершеннолетних и защите их прав" (2)</t>
  </si>
  <si>
    <t>Мероприятие "1.5. Повышение уровня благосостояния граждан, нуждающихся в особой заботе государства" (1)</t>
  </si>
  <si>
    <t>Подмероприятие "1.5.1. Обеспечение жилыми помещениями детей-сирот и детей, оставшихся без попечения родителей, лиц из их числа " (1)</t>
  </si>
  <si>
    <t>Подмероприятие "1.5.2. Обеспечения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родителей" (1)</t>
  </si>
  <si>
    <t>Итого по подпрограмме 1 «Поддержка семьи, материнства и детства", в том числе</t>
  </si>
  <si>
    <t>Подпрограмма 2 "Социальная поддержка отдельных категорий граждан"</t>
  </si>
  <si>
    <t>Задача 5 "Создание благоприятных условий для привлечения кадров в сфере образования и здравоохранения"</t>
  </si>
  <si>
    <t>Заддачи: 5. Создание благопрятных условий для привлечения кадров в сфере образования и здравоохранения. 6. Оказание поддержки гражданам, имеющим особые заслуги перед обществом города Когалыма.</t>
  </si>
  <si>
    <t>Мероприятие "2.1. Дополнительные меры социальной поддержки приглашенным специалистам в сфере здравоохранения и образования" (3,4)</t>
  </si>
  <si>
    <t xml:space="preserve">Дополнительные меры социальной поддержки  приглашенным специалистам БУ ХМАО-Югры "Когалымская городская больница" </t>
  </si>
  <si>
    <t>Дополнительные меры социальной поддержки приглашенным специалистам общеобразовательных организаций города Когалыма (ежемесячные выплаты педагогам, не получившим статус "молодой специалист"; единовременные выплаты педагогам, имеющим квалификационную категорию; ежемесячная компенсация для частичного погашения стоимости съёмного жилья педагогам с высшей и первой квалификационной категорией)</t>
  </si>
  <si>
    <t>Задача 6 "Оказание поддержки гражданам, имеющим заслуги перед обществом города Когалыма"</t>
  </si>
  <si>
    <t>Мероприятие "2.2. Оказание поддержки гражданам удостоенным звания "Почётный гражданин города Когалыма"" (5)</t>
  </si>
  <si>
    <t>Мероприятие "2.3. Дополнительные меры поддержки отдельных категорий граждан, в том числе старшего поколения" (6)</t>
  </si>
  <si>
    <t xml:space="preserve">Подмероприятие "2.3.1. Чествование юбиляров из числа ветеранов Великой Отечественной войны от имени главы города Когалыма" </t>
  </si>
  <si>
    <t>Итого по подпрограмме 2 «Социальная поддержка отдельных категорий граждан" в том числе</t>
  </si>
  <si>
    <r>
      <t>в том числе по проектам, портфелям проектов автономного округа (в том числе направленные на реализацию национальных и федеральных проектов Российской Федерации)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*</t>
    </r>
  </si>
  <si>
    <t>…</t>
  </si>
  <si>
    <t>Всего по муниципальной программе:</t>
  </si>
  <si>
    <r>
      <t>инвестиции в объекты муниципальной собственности</t>
    </r>
    <r>
      <rPr>
        <sz val="14"/>
        <rFont val="Times New Roman"/>
        <family val="1"/>
        <charset val="204"/>
      </rPr>
      <t xml:space="preserve"> *</t>
    </r>
  </si>
  <si>
    <t>В том числе проекты, портфели проектов муниципального образования: *</t>
  </si>
  <si>
    <t>в том числе инвестиции в объекты муниципальной собственности *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</si>
  <si>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муниципального образования) *</t>
  </si>
  <si>
    <t>Руководитель структурного подразделения ____________ Анищенко А.А.</t>
  </si>
  <si>
    <t>Ответственный за составление сетевого графика ____________ Орехова О.Р. 93-544</t>
  </si>
  <si>
    <t>«Социальное и демографическое развитие города Когалыма» на 01.11.2019</t>
  </si>
  <si>
    <t>План на 01.11.2019</t>
  </si>
  <si>
    <t>Профинансировано 01.11.2019</t>
  </si>
  <si>
    <t>Кассовый расход на 01.11.2019</t>
  </si>
  <si>
    <t>На 01.11.2019 г. 56 приёмных родителей являются получателями вознаграждения за воспитание 66 приёмных детей. На 01.11.2019 года экономия составила 254,73 тыс.руб. по следующим причинам: 1) прекращена выплата вознаграждения 6 приёмным родителям за воспитание 3 приёмных детей (усыновление 2 детей в апреле, установление раздельного проживания 1 ребёнка с приёмными родителями, достижение  2 приёмными детьми совершеннолетия), 2) произведён перерасчёт вознаграждения 6 приёмным родителям за воспитание 7 приёмных детей (1 ребёнок в апреле находился в БУ ХМАО-Югры "Сургутский центр социального обслуживания населения", в отношении 1 ребёнка несвоевременно предоставлена справка о "Д", 5 детей находились в детских оздоровительных лагерях), 3) приостановлена выплата 5 приёмным родителям за воспитание 5 приёмных детей в связи с пребыванием в детском оздоровительном лагере - панионат имени Казакевича в Республике Крым (3 смена), 4) приостановлена выплата 4 приёмным родителям за воспитание 4 приёмеых детей в связи с пребыванием в детском оздоровительном лагере - пансионате имени Казакевича в Республике Крым (4 смена), 5) прекращена выплата 2 приемным родителям за воспитание 2 приемных детей в связи с выездом из г.Когалыма на постоянное место жительства.</t>
  </si>
  <si>
    <t xml:space="preserve">С 2019 года полномочие органа опеки и попечительства по подготовке граждан, выразивших желание стать опекунами или попечителями несовершеннолетних граждан либо принять детей, оставшихся без попечения родителей, в семью на воспитание в иных установленных семейным законодательством Российской Федерации формах в городе Когалыме (курс подготовки каждого заявителя - до 3 месяцев, 80 часов) передано на исполнение Региональной общественной организации Центр развития гражданских инициатив и социально-экономической стратегии Ханты-Мансийского автономного округа - Югры «ВЕЧЕ».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состоянию на 01.11.2019 года доля средств бюджета ХМАО-Югры, выделенных негосударственным организациям, в том числе социально-ориентированным некоммерческим организациям, для предоставления услуг (работ), от общего объема средств бюджета, выделенных на осуществление деятельности по опеке и попечительству, составляет  2,7 % (стоимость подготовки 1 кандидата - 29 991 руб.)                                                                                                                                                                                                    25.07.2019 произведена выплата СОНКО в размере 389 883,00 руб. (13 кандидатов получили свидетельство о прохождении подготовки лиц, желающих принять на воспитание в свою семью ребенка, оставшегося без попечения родителей, на территории РФ). </t>
  </si>
  <si>
    <t xml:space="preserve">На 01.11.2019 г экономия в размере 1340,00 тыс.руб. Объявленные в 2019 году 2 аукциона по организации оздоровления 35 детей-сирот (предоставление путевок в оздоровительные лагеря и по оплате проезда к месту оздоровления и обратно), из них по оздоровлению 10 детей в оздоровительном учреждении Краснодарского края на сумму 532 700,00 руб., на оздоровление 25 детей в оздоровительном учреждении Республики Крым на сумму 1 750 000,00 руб.), общая сумма  -  2 282 700,00 руб., признаны несостоявшимися ввиду отсутствия участников.                                                                                                                                                                                                                         Законным представителям детей-сирот рекомендовано самостоятельное заключение договоров в 1 и 2 смены с летними оздоровительными организациями, с возмещением затрат Центром социальных выплат по возвращению.                                                                                                                                                                                                В целях обеспечения организованного отдыха и оздоровления детей-сирот был объявлен запрос котировок в электронной форме на оказание услуг по организации оздоровления в 3 и 4 смены 13 детей в оздоровительном учреждении Республики Крым на сумму 910 000,00 руб., по итогам которого заключено 2 муниципальных контракта на сумму 910 000,00 руб. (13 детей). Оплата 3 смены произведена 15.08.2019 №п/п 4460 на сумму 420 000,00, оплата 4 смены произведена 13.09.2019 №п/п 4951.                                                                                                                                                                 В ДСР ХМАО-Югры направлен мониторинг об ожидаемом до конца 2019 года исполнении объёма субвенций, плановые объёмы неиспользованной субвенции будут возвращены в бюджет ХМАО-Югры.                                                                       </t>
  </si>
  <si>
    <t xml:space="preserve">Для реализации переданного отдельного государственного полномочия по осуществлению контроля за использованием жилых помещений и (или) распоряжением жилыми помещениями, а также обеспечением надлежащего санитарного и технического состояния жилых помещений, нанимателями или членами семей нанимателей по договорам социального найма либо собственниками (сособственниками) которых являются дети-сироты, в период их нахождения в организациях для детей-сирот, в штатных расписаниях органов местного самоуправления предусматривается 1 штатная единица (должность муниципальной службы "ведущий специалист") на 400 детей и граждан, относящихся к указанной категории, проживающих на территории муниципального образования автономного округа, но не менее 0,1 штатной единицы.
С 01.01.2017 года в штатное расписание Администрации города Когалыма введена ставка (0,1 ведущего специалиста). По состоянию на 01.11.2019 года специалистами отдела опеки и попечительства Администрации города Когалыма осуществляется контроль за использованием и (или) распоряжением жилыми помещениями, обеспечением надлежащего санитарного и технического состояния 12 жилых помещений, нанимателями или членами семей нанимателей по договорам социального найма являются дети-сироты, 22 жилых помещений, собственниками (сособственниками) которых являются дети-сироты.                                                                                                                                                                                                              </t>
  </si>
  <si>
    <t xml:space="preserve">Неисполнение в размере 49,12 рублей связано с тем, что один человек (Лосева Инна Вениаминовна) отказался от мер поддержки в 2019 году, оставив за собой право на получение единовременной материальной помощи ко Дню города Когалыма. В соответствии с распоряжением Администрации города Когалыма от 30.01.2019 №20-р утверждены списки граждан, удостоенных звания «Почётный гражданин города Когалыма», в количестве 5 человек,  имеющих право на компенсацию расходов в 2019 году:
- компенсация расходов на оплату жилого помещения и коммунальных услуг в размере 17896,38 рублей ежемесячно;
- компенсация расходов за проезд в городском автомобильном пассажирском транспорте общего пользования (кроме такси) в размере 7200,00 ежемесячно.
</t>
  </si>
  <si>
    <t>МАУ "Информационно-ресурсный центр города Когалыма" приобретена подарочная продукция (цветы) на сумму 5,0 тыс. рублей (договор от 09.04.2019 индивидуальный предприниматель Мирзаголова Ольга Петровна). Приобретена сувенирная и подарочная продукция (комплекты постельного белья) на сумму 6,2 тыс. рублей (договор от 08.04.2019 индивидуальный предприниматель Цветков Евгений Юрьевич). Учитывая фактический список ветеранов ВОВ комплекты белья были приобретены по количеству людей. В связи с уменьшением численности ветеранов по состоянию на апрель месяц и остатком комплектов постельного белья с 2018 года имеется резервный фонд комплектов постельного белья по причине изменения численности (переезд, смертность) ветеранов ВОВ. Приобретено недостающее количество постельного белья с учетом остатков прошлого периода. Остаток денежных средств в сумме 14,9 тыс.руб. будет решен в течении текущего года с учетом перераспределения или возврата в бюджет города. В июне месяце произведена оплата за приобретение подарочной продукции (цветы) на сумму 6,0 тыс. рублей (договор от 17.06.2019 индивидуальный предприниматель Мирзаголова Ольга Петровна).</t>
  </si>
  <si>
    <r>
      <t xml:space="preserve">      </t>
    </r>
    <r>
      <rPr>
        <sz val="14"/>
        <rFont val="Times New Roman"/>
        <family val="1"/>
        <charset val="204"/>
      </rPr>
      <t>На 01.11.2019 года неисполнение всего составляет: 1182,91 тыс.руб. Сложилось неисполнение по заработной плате и начислениям на оплату труда в размере 477,05 тыс.руб. связи с тем, что премия по итогам работы за 2018 год была рассчитана в полном объёме, а фактические выплаты составили меньше, т.к. в течение года у муниципальных служащих были листы нетрудоспособности, их них 143,00 тыс.руб.страховые взносы.                                                                                                                                                                                                                                                                                             -Неисполнение в размере 277,42 по прочим выплатам персоналу (гарантии) сложилось в связи с тем, что не все сотрудники за 9 месяцев воспользовались правом на оплату льготного, лечебного проезда и частичную компенсацию стоимости оздоровительных и санаторно-курортных путевок (оплата будет произведена в последующих месяцах). Оплата суточных, проезда и проживания при служебных командировках - согласно фактически предоставленным авансовым отчетам.                                                                                                                                                                                         
-приобретение основных средств 119,00 тыс.руб (приобретение оргтехники планируется приобрести в 4 квартале);
- по услугам связи 17 тыс.руб. согласно фактически предоставленных счетов на оплату;                                                                
- на транспортные услуги - 0,2 тыс.руб. согласно фактически предоставленных счетов на оплату;                                                                                                                                             
- на страхование муниципальных служащих 127,32 тыс.руб;                                                                                                                      - сопровождение программных продуктов 45,26 тыс.руб; техническое обслуживание 0,5 тыс.руб.; канцтовары 5,36 тыс.руб.; оплата за обучение 79,0 тыс.руб (обучение перенесено на ноябрь 2019 года); прочие услуги 35,00 тыс.руб.</t>
    </r>
  </si>
  <si>
    <t xml:space="preserve">Выплата в сентябре (500 тыс.руб.) осуществилась врачу-специалисту, на основании порядка предоставления дополнительных мер социальной поддержки приглашённым специалистам БУ ХМАО-Югры «Когалымская городская больница», утвержденный  постановлением Администрации города Когалыма от 04.10.2017 №2063 «О дополнительных мерах социальной поддержки приглашённым специалистам бюджетного учреждения ХМАО-Югры «Когалымская городская больница», Муниципального автономного учреждения дополнительного образования «Детская школа искусств» города Когалыма и общеобразовательных организаций города Когалыма». </t>
  </si>
  <si>
    <t>В октябре 2019 года выплаты получают 21 человек.</t>
  </si>
  <si>
    <r>
      <rPr>
        <sz val="14"/>
        <rFont val="Times New Roman"/>
        <family val="1"/>
        <charset val="204"/>
      </rPr>
      <t xml:space="preserve">Неисполнение по заработной плате и начислениям на оплату труда, в связи с тем, что премия по итогам работы за 2018 год была выплачена согласно отработанного времени, а так же наличием листов нетрудоспособности.  Неисполнение по прочим выплатам персоналу (гарантии) сложилось в связи с тем, что муниципальный служащий за текущий период не воспользовался правом на оплату лечебного проезда и частичную компенсацию стоимости оздоровительных и санаторно-курортных путевок.      
Экономия сложилась в результате проведения аукциона в электронной форме по страхованию жизни, здоровья и имущества муниципальных служащих.
Экономия по торгам (оказание услуг по обслуживанию ПП Vip Net, входящих в состав защищенного сегмента системы электронного взаимодействия ХМАО-Югры в г.Когалыме).                                                                                                                      Энономия в связи с фактическими расходами на услуги связи и почтовые услуги.                  Остаток плана на 01.11.2019г. составляет 111379,49 руб., в т.ч.:
1) 4724,77 руб.- в связи с фактическими расходами на услуги связи;
2) 794,40 руб. - экономия по торгам (приобретение почтовых конверт);
3) 113,83 руб. - в связи с фактическими расходами на водоснабжение и водоотведение, согласно показаниям приборов учета;
3) 1905,80 руб., т.к. МК на выполнение работ по техническому обслуживанию и ремонту компьютерной и копировальной техники, серверного и сетевого оборудования, устройств печати заключен с учетом расходных материалов. За 10 месяцев 2019 года расходные материалы заменены на меньшую сумму, чем было запланировано;
4) 1240,69 руб. - экономия по торгам (оказание услуг по обслуживанию ПП Vip Net, входящих в состав защищенного сегмента системы электронного взаимодействия ХМАО-Югры в г.Когалыме);
5) 102600 руб. - оплата по факту поставки товара (МФУ).     </t>
    </r>
    <r>
      <rPr>
        <sz val="14"/>
        <color rgb="FFC00000"/>
        <rFont val="Times New Roman"/>
        <family val="1"/>
        <charset val="204"/>
      </rPr>
      <t xml:space="preserve">                                   </t>
    </r>
  </si>
  <si>
    <t xml:space="preserve"> В январе - октябре 2019 года обеспеченных жилыми помещениями - 6 человек.     
Годовой объём бюджетных ассигнований в 2019 году на приобретение 15 жилых помещений (4 – право 2017 года, 4 – право 2018 года, 7 – право 2019 года) составляет 32 530 600,80 руб., из них средства бюджета ХМАО - Югры – 28 362 454,53 руб., 3 422 700,00 руб. - собственные финансовые средства города Когалыма, 745 446,24 – средства федерального бюджета. 
В 2019 году по итогам проведения 14 аукционов в электронной форме на приобретение жилых помещений на вторичном рынке жилья и жилых помещений в строящемся многоквартирном жилом доме путем участия в долевом строительстве:
-  с 6 лицами из числа детей-сирот заключено 6 договоров специализированного найма: ул.Нефтяников 16-20, ул.Нефтяников 72-19, ул.Набережная 157-10, ул.Таллинская 19-33, ул.Студенческая 32-35, ул.Таллинская, 15 – 35, 
- 1 договор специализированного найма (ул.Строителей 11 – 6) находится на оформлении в управлении по жилищной политике),
- заключено 7 муниципальных контрактов от 10.06.2019 №№0187300013719000102 - 0187300013719000108 на приобретение 7 однокомнатных квартир в строящемся многоквартирном жилом доме по адресу: ул. Набережная, д. 61, дом сдан в эксплуатацию, акты приема-передачи 6 квартир подписаны 26.09.2019 года, по одной квартире застройщик устраняет строительные дефекты.                                                                                                 В 2019 году на реализацию муниципальной программы "Социальное и демографическое развитие города Когалыма" предусмотрены средства в размере 32 530 600 руб., в том числе:                                                                                            - средства федерального бюджета - 745 400 руб.;                                                                         - средства бюджета ХМАО-Югры - 28 362 460 руб.;                                                                    - средства бюджета г.Когалыма - 3 338 700 руб.                                                                           По состоянию на 01.11.2019 г.:                                                                                                     - приобретено 14 квартир на вторичном рынке жилья на сумму 27 648 933 руб.       
 В августе месяце в соответствии с уведомлением Депфина ХМАО-Югры от 15.08.2019 бюджету МО г.Когалым  доведены межбюджетные трансферты (субвенция и федеральный бюджет) в размере 2 484,8 тыс.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</si>
</sst>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_ ;[Red]\-#,##0.0\ "/>
    <numFmt numFmtId="166" formatCode="#,##0_ ;[Red]\-#,##0\ "/>
    <numFmt numFmtId="167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i/>
      <sz val="14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7">
    <xf numFmtId="0" fontId="0" fillId="0" borderId="0" xfId="0"/>
    <xf numFmtId="0" fontId="3" fillId="0" borderId="0" xfId="0" applyFont="1"/>
    <xf numFmtId="0" fontId="3" fillId="2" borderId="0" xfId="0" applyFont="1" applyFill="1"/>
    <xf numFmtId="0" fontId="5" fillId="0" borderId="8" xfId="0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6" fillId="0" borderId="2" xfId="0" applyFont="1" applyBorder="1"/>
    <xf numFmtId="167" fontId="5" fillId="2" borderId="2" xfId="0" applyNumberFormat="1" applyFont="1" applyFill="1" applyBorder="1" applyAlignment="1">
      <alignment horizontal="justify" vertical="center" wrapText="1"/>
    </xf>
    <xf numFmtId="2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justify" wrapText="1"/>
    </xf>
    <xf numFmtId="0" fontId="8" fillId="2" borderId="2" xfId="0" applyFont="1" applyFill="1" applyBorder="1" applyAlignment="1">
      <alignment horizontal="justify" wrapText="1"/>
    </xf>
    <xf numFmtId="2" fontId="8" fillId="2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wrapText="1"/>
    </xf>
    <xf numFmtId="0" fontId="6" fillId="0" borderId="3" xfId="0" applyFont="1" applyBorder="1" applyAlignment="1">
      <alignment wrapText="1"/>
    </xf>
    <xf numFmtId="0" fontId="5" fillId="0" borderId="2" xfId="0" applyFont="1" applyFill="1" applyBorder="1" applyAlignment="1">
      <alignment horizontal="justify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6" fillId="0" borderId="10" xfId="0" applyFont="1" applyBorder="1"/>
    <xf numFmtId="0" fontId="8" fillId="0" borderId="2" xfId="0" applyFont="1" applyFill="1" applyBorder="1" applyAlignment="1">
      <alignment horizontal="justify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6" fillId="0" borderId="8" xfId="0" applyFont="1" applyBorder="1"/>
    <xf numFmtId="0" fontId="8" fillId="0" borderId="2" xfId="0" applyFont="1" applyFill="1" applyBorder="1" applyAlignment="1">
      <alignment horizontal="left" wrapText="1"/>
    </xf>
    <xf numFmtId="2" fontId="6" fillId="0" borderId="2" xfId="0" applyNumberFormat="1" applyFont="1" applyFill="1" applyBorder="1" applyAlignment="1">
      <alignment horizontal="center" vertical="center"/>
    </xf>
    <xf numFmtId="167" fontId="5" fillId="0" borderId="2" xfId="0" applyNumberFormat="1" applyFont="1" applyFill="1" applyBorder="1" applyAlignment="1">
      <alignment horizontal="justify" vertical="center" wrapText="1"/>
    </xf>
    <xf numFmtId="2" fontId="8" fillId="2" borderId="2" xfId="0" applyNumberFormat="1" applyFont="1" applyFill="1" applyBorder="1" applyAlignment="1" applyProtection="1">
      <alignment horizontal="center" vertical="center" wrapText="1"/>
    </xf>
    <xf numFmtId="2" fontId="8" fillId="0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6" fillId="0" borderId="3" xfId="0" applyFont="1" applyBorder="1"/>
    <xf numFmtId="0" fontId="5" fillId="2" borderId="2" xfId="0" applyFont="1" applyFill="1" applyBorder="1" applyAlignment="1">
      <alignment vertical="center"/>
    </xf>
    <xf numFmtId="2" fontId="5" fillId="2" borderId="8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/>
    </xf>
    <xf numFmtId="2" fontId="5" fillId="2" borderId="8" xfId="0" applyNumberFormat="1" applyFont="1" applyFill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2" fontId="6" fillId="0" borderId="2" xfId="1" applyNumberFormat="1" applyFont="1" applyBorder="1" applyAlignment="1">
      <alignment horizontal="center" vertical="center"/>
    </xf>
    <xf numFmtId="2" fontId="6" fillId="2" borderId="2" xfId="1" applyNumberFormat="1" applyFont="1" applyFill="1" applyBorder="1" applyAlignment="1">
      <alignment horizontal="center" vertical="center"/>
    </xf>
    <xf numFmtId="2" fontId="6" fillId="0" borderId="2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2" fontId="5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left" vertical="top" wrapText="1"/>
    </xf>
    <xf numFmtId="165" fontId="5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vertical="center" wrapText="1"/>
    </xf>
    <xf numFmtId="165" fontId="8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justify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center" wrapText="1"/>
    </xf>
    <xf numFmtId="0" fontId="0" fillId="0" borderId="0" xfId="0" applyFill="1"/>
    <xf numFmtId="2" fontId="6" fillId="2" borderId="2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0" fontId="6" fillId="2" borderId="2" xfId="0" applyFont="1" applyFill="1" applyBorder="1"/>
    <xf numFmtId="0" fontId="0" fillId="2" borderId="0" xfId="0" applyFill="1"/>
    <xf numFmtId="165" fontId="5" fillId="2" borderId="2" xfId="0" applyNumberFormat="1" applyFont="1" applyFill="1" applyBorder="1" applyAlignment="1">
      <alignment horizontal="center" vertical="center" wrapText="1"/>
    </xf>
    <xf numFmtId="166" fontId="8" fillId="2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 applyProtection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>
      <alignment horizontal="justify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165" fontId="5" fillId="2" borderId="8" xfId="0" applyNumberFormat="1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0" fillId="2" borderId="2" xfId="0" applyFill="1" applyBorder="1"/>
    <xf numFmtId="0" fontId="6" fillId="2" borderId="2" xfId="0" applyFont="1" applyFill="1" applyBorder="1" applyAlignment="1">
      <alignment horizontal="center" vertical="center"/>
    </xf>
    <xf numFmtId="165" fontId="8" fillId="2" borderId="0" xfId="0" applyNumberFormat="1" applyFont="1" applyFill="1" applyAlignment="1">
      <alignment vertical="center" wrapText="1"/>
    </xf>
    <xf numFmtId="0" fontId="6" fillId="2" borderId="2" xfId="0" applyFont="1" applyFill="1" applyBorder="1" applyAlignment="1">
      <alignment wrapText="1"/>
    </xf>
    <xf numFmtId="2" fontId="0" fillId="2" borderId="0" xfId="0" applyNumberFormat="1" applyFill="1"/>
    <xf numFmtId="0" fontId="11" fillId="0" borderId="0" xfId="0" applyFont="1"/>
    <xf numFmtId="2" fontId="11" fillId="2" borderId="0" xfId="0" applyNumberFormat="1" applyFont="1" applyFill="1"/>
    <xf numFmtId="2" fontId="8" fillId="3" borderId="2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167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8" xfId="0" applyFont="1" applyFill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8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/>
    </xf>
    <xf numFmtId="0" fontId="9" fillId="0" borderId="8" xfId="0" applyFont="1" applyFill="1" applyBorder="1" applyAlignment="1">
      <alignment vertical="top"/>
    </xf>
    <xf numFmtId="165" fontId="5" fillId="0" borderId="6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84"/>
  <sheetViews>
    <sheetView tabSelected="1" zoomScale="60" zoomScaleNormal="60" workbookViewId="0">
      <pane xSplit="7" ySplit="7" topLeftCell="AF64" activePane="bottomRight" state="frozen"/>
      <selection pane="topRight" activeCell="H1" sqref="H1"/>
      <selection pane="bottomLeft" activeCell="A8" sqref="A8"/>
      <selection pane="bottomRight" activeCell="AF64" sqref="AF64:AF70"/>
    </sheetView>
  </sheetViews>
  <sheetFormatPr defaultRowHeight="15" x14ac:dyDescent="0.25"/>
  <cols>
    <col min="1" max="1" width="60" customWidth="1"/>
    <col min="2" max="2" width="16" customWidth="1"/>
    <col min="3" max="3" width="17.7109375" customWidth="1"/>
    <col min="4" max="4" width="27.42578125" customWidth="1"/>
    <col min="5" max="5" width="22.5703125" customWidth="1"/>
    <col min="6" max="6" width="16" customWidth="1"/>
    <col min="7" max="7" width="20.28515625" customWidth="1"/>
    <col min="8" max="8" width="14.85546875" customWidth="1"/>
    <col min="9" max="9" width="14" customWidth="1"/>
    <col min="10" max="10" width="16.28515625" customWidth="1"/>
    <col min="11" max="11" width="12.5703125" customWidth="1"/>
    <col min="12" max="12" width="14.5703125" customWidth="1"/>
    <col min="13" max="13" width="14" customWidth="1"/>
    <col min="14" max="15" width="15.7109375" customWidth="1"/>
    <col min="16" max="16" width="15.140625" customWidth="1"/>
    <col min="17" max="17" width="14" customWidth="1"/>
    <col min="18" max="18" width="14.5703125" customWidth="1"/>
    <col min="19" max="19" width="15.7109375" customWidth="1"/>
    <col min="20" max="20" width="15.42578125" customWidth="1"/>
    <col min="21" max="21" width="17.7109375" customWidth="1"/>
    <col min="22" max="22" width="13.42578125" customWidth="1"/>
    <col min="23" max="23" width="14" customWidth="1"/>
    <col min="24" max="24" width="16.28515625" customWidth="1"/>
    <col min="25" max="25" width="11" bestFit="1" customWidth="1"/>
    <col min="26" max="26" width="14.5703125" customWidth="1"/>
    <col min="27" max="27" width="10.85546875" bestFit="1" customWidth="1"/>
    <col min="28" max="28" width="15.7109375" customWidth="1"/>
    <col min="29" max="29" width="14" customWidth="1"/>
    <col min="30" max="30" width="16.5703125" customWidth="1"/>
    <col min="31" max="31" width="14" customWidth="1"/>
    <col min="32" max="32" width="110" customWidth="1"/>
    <col min="33" max="33" width="14.5703125" customWidth="1"/>
    <col min="34" max="34" width="12.5703125" customWidth="1"/>
    <col min="35" max="35" width="12.85546875" customWidth="1"/>
    <col min="36" max="36" width="14.5703125" style="85" customWidth="1"/>
  </cols>
  <sheetData>
    <row r="1" spans="1:36" ht="22.5" x14ac:dyDescent="0.3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"/>
    </row>
    <row r="2" spans="1:36" ht="22.5" x14ac:dyDescent="0.3">
      <c r="A2" s="119" t="s">
        <v>65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"/>
    </row>
    <row r="3" spans="1:36" ht="22.5" x14ac:dyDescent="0.3">
      <c r="A3" s="119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2"/>
    </row>
    <row r="4" spans="1:36" ht="19.5" x14ac:dyDescent="0.35">
      <c r="A4" s="120" t="s">
        <v>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1"/>
      <c r="AE4" s="1"/>
    </row>
    <row r="5" spans="1:36" ht="18.75" x14ac:dyDescent="0.25">
      <c r="A5" s="122" t="s">
        <v>3</v>
      </c>
      <c r="B5" s="123" t="s">
        <v>4</v>
      </c>
      <c r="C5" s="123" t="s">
        <v>66</v>
      </c>
      <c r="D5" s="123" t="s">
        <v>67</v>
      </c>
      <c r="E5" s="123" t="s">
        <v>68</v>
      </c>
      <c r="F5" s="125" t="s">
        <v>5</v>
      </c>
      <c r="G5" s="126"/>
      <c r="H5" s="114" t="s">
        <v>6</v>
      </c>
      <c r="I5" s="115"/>
      <c r="J5" s="114" t="s">
        <v>7</v>
      </c>
      <c r="K5" s="115"/>
      <c r="L5" s="114" t="s">
        <v>8</v>
      </c>
      <c r="M5" s="115"/>
      <c r="N5" s="114" t="s">
        <v>9</v>
      </c>
      <c r="O5" s="115"/>
      <c r="P5" s="114" t="s">
        <v>10</v>
      </c>
      <c r="Q5" s="115"/>
      <c r="R5" s="114" t="s">
        <v>11</v>
      </c>
      <c r="S5" s="115"/>
      <c r="T5" s="114" t="s">
        <v>12</v>
      </c>
      <c r="U5" s="115"/>
      <c r="V5" s="116" t="s">
        <v>13</v>
      </c>
      <c r="W5" s="117"/>
      <c r="X5" s="114" t="s">
        <v>14</v>
      </c>
      <c r="Y5" s="115"/>
      <c r="Z5" s="114" t="s">
        <v>15</v>
      </c>
      <c r="AA5" s="115"/>
      <c r="AB5" s="114" t="s">
        <v>16</v>
      </c>
      <c r="AC5" s="115"/>
      <c r="AD5" s="118" t="s">
        <v>17</v>
      </c>
      <c r="AE5" s="118"/>
      <c r="AF5" s="107" t="s">
        <v>18</v>
      </c>
    </row>
    <row r="6" spans="1:36" ht="37.5" x14ac:dyDescent="0.25">
      <c r="A6" s="122"/>
      <c r="B6" s="124"/>
      <c r="C6" s="124"/>
      <c r="D6" s="124"/>
      <c r="E6" s="124"/>
      <c r="F6" s="3" t="s">
        <v>19</v>
      </c>
      <c r="G6" s="3" t="s">
        <v>20</v>
      </c>
      <c r="H6" s="4" t="s">
        <v>21</v>
      </c>
      <c r="I6" s="5" t="s">
        <v>22</v>
      </c>
      <c r="J6" s="5" t="s">
        <v>21</v>
      </c>
      <c r="K6" s="5" t="s">
        <v>22</v>
      </c>
      <c r="L6" s="5" t="s">
        <v>21</v>
      </c>
      <c r="M6" s="5" t="s">
        <v>22</v>
      </c>
      <c r="N6" s="5" t="s">
        <v>21</v>
      </c>
      <c r="O6" s="5" t="s">
        <v>22</v>
      </c>
      <c r="P6" s="5" t="s">
        <v>21</v>
      </c>
      <c r="Q6" s="5" t="s">
        <v>22</v>
      </c>
      <c r="R6" s="5" t="s">
        <v>21</v>
      </c>
      <c r="S6" s="5" t="s">
        <v>22</v>
      </c>
      <c r="T6" s="5" t="s">
        <v>21</v>
      </c>
      <c r="U6" s="5" t="s">
        <v>22</v>
      </c>
      <c r="V6" s="66" t="s">
        <v>21</v>
      </c>
      <c r="W6" s="66" t="s">
        <v>22</v>
      </c>
      <c r="X6" s="5" t="s">
        <v>21</v>
      </c>
      <c r="Y6" s="5" t="s">
        <v>22</v>
      </c>
      <c r="Z6" s="5" t="s">
        <v>21</v>
      </c>
      <c r="AA6" s="5" t="s">
        <v>22</v>
      </c>
      <c r="AB6" s="5" t="s">
        <v>21</v>
      </c>
      <c r="AC6" s="5" t="s">
        <v>22</v>
      </c>
      <c r="AD6" s="5" t="s">
        <v>21</v>
      </c>
      <c r="AE6" s="6" t="s">
        <v>22</v>
      </c>
      <c r="AF6" s="108"/>
    </row>
    <row r="7" spans="1:36" ht="18.75" x14ac:dyDescent="0.3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67">
        <v>22</v>
      </c>
      <c r="W7" s="67">
        <v>23</v>
      </c>
      <c r="X7" s="7">
        <v>24</v>
      </c>
      <c r="Y7" s="7">
        <v>25</v>
      </c>
      <c r="Z7" s="7">
        <v>26</v>
      </c>
      <c r="AA7" s="7">
        <v>27</v>
      </c>
      <c r="AB7" s="7">
        <v>28</v>
      </c>
      <c r="AC7" s="7">
        <v>29</v>
      </c>
      <c r="AD7" s="7">
        <v>30</v>
      </c>
      <c r="AE7" s="8">
        <v>31</v>
      </c>
      <c r="AF7" s="9">
        <v>32</v>
      </c>
    </row>
    <row r="8" spans="1:36" s="65" customFormat="1" ht="120" customHeight="1" x14ac:dyDescent="0.3">
      <c r="A8" s="10" t="s">
        <v>23</v>
      </c>
      <c r="B8" s="16">
        <f>B11+B19+B41+B49+B57</f>
        <v>87398.59</v>
      </c>
      <c r="C8" s="11">
        <f>C11+C19+C41+C49+C57</f>
        <v>70709.55</v>
      </c>
      <c r="D8" s="11">
        <f>D11+D19+D41+D49+D57</f>
        <v>70715.33</v>
      </c>
      <c r="E8" s="11">
        <f>E11+E19+E41+E49+E57</f>
        <v>66933.91</v>
      </c>
      <c r="F8" s="11">
        <f>E8/B8*100</f>
        <v>76.584656571690687</v>
      </c>
      <c r="G8" s="11">
        <f>E8/C8*100</f>
        <v>94.660353516604189</v>
      </c>
      <c r="H8" s="16">
        <f t="shared" ref="H8:AE8" si="0">H11+H19+H41+H49+H57</f>
        <v>4479.2700000000004</v>
      </c>
      <c r="I8" s="61">
        <f t="shared" si="0"/>
        <v>3913.3900000000003</v>
      </c>
      <c r="J8" s="16">
        <f t="shared" si="0"/>
        <v>4329.1899999999996</v>
      </c>
      <c r="K8" s="62">
        <f t="shared" si="0"/>
        <v>4411.92</v>
      </c>
      <c r="L8" s="16">
        <f t="shared" si="0"/>
        <v>3354.92</v>
      </c>
      <c r="M8" s="63">
        <f>M11+M19+M41+M49+M57</f>
        <v>3275.59</v>
      </c>
      <c r="N8" s="16">
        <f t="shared" si="0"/>
        <v>7020.39</v>
      </c>
      <c r="O8" s="63">
        <f t="shared" si="0"/>
        <v>6873.31</v>
      </c>
      <c r="P8" s="16">
        <f t="shared" si="0"/>
        <v>24624.589999999997</v>
      </c>
      <c r="Q8" s="63">
        <f t="shared" si="0"/>
        <v>8510.82</v>
      </c>
      <c r="R8" s="16">
        <f t="shared" si="0"/>
        <v>4075.62</v>
      </c>
      <c r="S8" s="63">
        <f t="shared" si="0"/>
        <v>17898.440000000002</v>
      </c>
      <c r="T8" s="16">
        <f t="shared" si="0"/>
        <v>11679.84</v>
      </c>
      <c r="U8" s="63">
        <f t="shared" si="0"/>
        <v>10047.61</v>
      </c>
      <c r="V8" s="16">
        <f t="shared" si="0"/>
        <v>7642.0299999999988</v>
      </c>
      <c r="W8" s="63">
        <f t="shared" si="0"/>
        <v>5891.49</v>
      </c>
      <c r="X8" s="16">
        <f t="shared" si="0"/>
        <v>5094.88</v>
      </c>
      <c r="Y8" s="63">
        <f t="shared" si="0"/>
        <v>6407.06</v>
      </c>
      <c r="Z8" s="16">
        <f t="shared" si="0"/>
        <v>8310.2799999999988</v>
      </c>
      <c r="AA8" s="63">
        <f t="shared" si="0"/>
        <v>7972.6999999999989</v>
      </c>
      <c r="AB8" s="16">
        <f t="shared" si="0"/>
        <v>3973.6000000000004</v>
      </c>
      <c r="AC8" s="63">
        <f t="shared" si="0"/>
        <v>0</v>
      </c>
      <c r="AD8" s="16">
        <f t="shared" si="0"/>
        <v>15570.21</v>
      </c>
      <c r="AE8" s="61">
        <f t="shared" si="0"/>
        <v>0</v>
      </c>
      <c r="AF8" s="64"/>
      <c r="AG8" s="84">
        <f>H8+J8+L8+N8+P8+R8+T8+V8+X8+Z8+AB8+AD8</f>
        <v>100154.82</v>
      </c>
      <c r="AH8" s="84">
        <f>H8+J8+L8+N8+P8+R8+T8+V8+X8</f>
        <v>72300.73000000001</v>
      </c>
      <c r="AI8" s="84">
        <f>I8+K8+M8+O8+Q8+S8+U8+W8+Y8+AA8+AC8+AE8</f>
        <v>75202.33</v>
      </c>
      <c r="AJ8" s="86">
        <f>E8-C8</f>
        <v>-3775.6399999999994</v>
      </c>
    </row>
    <row r="9" spans="1:36" ht="147" customHeight="1" x14ac:dyDescent="0.3">
      <c r="A9" s="10" t="s">
        <v>24</v>
      </c>
      <c r="B9" s="11"/>
      <c r="C9" s="11"/>
      <c r="D9" s="11"/>
      <c r="E9" s="11"/>
      <c r="F9" s="11"/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6"/>
      <c r="W9" s="16"/>
      <c r="X9" s="12"/>
      <c r="Y9" s="12"/>
      <c r="Z9" s="12"/>
      <c r="AA9" s="12"/>
      <c r="AB9" s="12"/>
      <c r="AC9" s="12"/>
      <c r="AD9" s="12"/>
      <c r="AE9" s="13"/>
      <c r="AF9" s="14"/>
      <c r="AG9" s="84">
        <f t="shared" ref="AG9:AG72" si="1">H9+J9+L9+N9+P9+R9+T9+V9+X9+Z9+AB9+AD9</f>
        <v>0</v>
      </c>
      <c r="AH9" s="84">
        <f t="shared" ref="AH9:AH72" si="2">H9+J9+L9+N9+P9+R9+T9+V9+X9</f>
        <v>0</v>
      </c>
      <c r="AI9" s="84">
        <f t="shared" ref="AI9:AI72" si="3">I9+K9+M9+O9+Q9+S9+U9+W9+Y9+AA9+AC9+AE9</f>
        <v>0</v>
      </c>
      <c r="AJ9" s="86">
        <f t="shared" ref="AJ9:AJ72" si="4">E9-C9</f>
        <v>0</v>
      </c>
    </row>
    <row r="10" spans="1:36" ht="18.75" x14ac:dyDescent="0.3">
      <c r="A10" s="109" t="s">
        <v>25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1"/>
      <c r="AA10" s="12"/>
      <c r="AB10" s="12"/>
      <c r="AC10" s="12"/>
      <c r="AD10" s="12"/>
      <c r="AE10" s="13"/>
      <c r="AF10" s="14"/>
      <c r="AG10" s="84">
        <f t="shared" si="1"/>
        <v>0</v>
      </c>
      <c r="AH10" s="84">
        <f t="shared" si="2"/>
        <v>0</v>
      </c>
      <c r="AI10" s="84">
        <f t="shared" si="3"/>
        <v>0</v>
      </c>
      <c r="AJ10" s="86">
        <f t="shared" si="4"/>
        <v>0</v>
      </c>
    </row>
    <row r="11" spans="1:36" ht="127.5" customHeight="1" x14ac:dyDescent="0.25">
      <c r="A11" s="32" t="s">
        <v>26</v>
      </c>
      <c r="B11" s="25">
        <f t="shared" ref="B11:AE11" si="5">B12</f>
        <v>28920.3</v>
      </c>
      <c r="C11" s="25">
        <f t="shared" si="5"/>
        <v>20207</v>
      </c>
      <c r="D11" s="25">
        <f>D12</f>
        <v>19990</v>
      </c>
      <c r="E11" s="25">
        <f t="shared" si="5"/>
        <v>19952.259999999998</v>
      </c>
      <c r="F11" s="25">
        <f t="shared" si="5"/>
        <v>68.9905014816582</v>
      </c>
      <c r="G11" s="25">
        <f t="shared" si="5"/>
        <v>98.73934775077943</v>
      </c>
      <c r="H11" s="16">
        <f t="shared" si="5"/>
        <v>0</v>
      </c>
      <c r="I11" s="13">
        <f t="shared" si="5"/>
        <v>0</v>
      </c>
      <c r="J11" s="16">
        <f t="shared" si="5"/>
        <v>2292</v>
      </c>
      <c r="K11" s="16">
        <v>2285.16</v>
      </c>
      <c r="L11" s="16">
        <f t="shared" si="5"/>
        <v>2291</v>
      </c>
      <c r="M11" s="16">
        <v>2283.0500000000002</v>
      </c>
      <c r="N11" s="12">
        <f t="shared" si="5"/>
        <v>2245</v>
      </c>
      <c r="O11" s="12">
        <f t="shared" si="5"/>
        <v>2186.14</v>
      </c>
      <c r="P11" s="12">
        <f t="shared" si="5"/>
        <v>3672.95</v>
      </c>
      <c r="Q11" s="12">
        <f t="shared" si="5"/>
        <v>2112.84</v>
      </c>
      <c r="R11" s="12">
        <f t="shared" si="5"/>
        <v>2231</v>
      </c>
      <c r="S11" s="12">
        <f t="shared" si="5"/>
        <v>3072.21</v>
      </c>
      <c r="T11" s="12">
        <f t="shared" si="5"/>
        <v>5043.2700000000004</v>
      </c>
      <c r="U11" s="12">
        <f t="shared" si="5"/>
        <v>4636.54</v>
      </c>
      <c r="V11" s="16">
        <f t="shared" si="5"/>
        <v>3434.7799999999997</v>
      </c>
      <c r="W11" s="16">
        <f t="shared" si="5"/>
        <v>3723.18</v>
      </c>
      <c r="X11" s="16">
        <f t="shared" si="5"/>
        <v>3047.79</v>
      </c>
      <c r="Y11" s="16">
        <f t="shared" si="5"/>
        <v>3141.03</v>
      </c>
      <c r="Z11" s="16">
        <f t="shared" si="5"/>
        <v>3763.59</v>
      </c>
      <c r="AA11" s="12">
        <f t="shared" si="5"/>
        <v>3528.54</v>
      </c>
      <c r="AB11" s="12">
        <f t="shared" si="5"/>
        <v>2967.65</v>
      </c>
      <c r="AC11" s="12">
        <f t="shared" si="5"/>
        <v>0</v>
      </c>
      <c r="AD11" s="16">
        <f t="shared" si="5"/>
        <v>8600.869999999999</v>
      </c>
      <c r="AE11" s="13">
        <f t="shared" si="5"/>
        <v>0</v>
      </c>
      <c r="AF11" s="93" t="s">
        <v>69</v>
      </c>
      <c r="AG11" s="84">
        <f t="shared" si="1"/>
        <v>39589.9</v>
      </c>
      <c r="AH11" s="84">
        <f t="shared" si="2"/>
        <v>24257.79</v>
      </c>
      <c r="AI11" s="84">
        <f t="shared" si="3"/>
        <v>26968.690000000002</v>
      </c>
      <c r="AJ11" s="86">
        <f t="shared" si="4"/>
        <v>-254.7400000000016</v>
      </c>
    </row>
    <row r="12" spans="1:36" ht="18.75" x14ac:dyDescent="0.3">
      <c r="A12" s="24" t="s">
        <v>27</v>
      </c>
      <c r="B12" s="25">
        <f t="shared" ref="B12:O12" si="6">B13+B14+B15+B16+B17</f>
        <v>28920.3</v>
      </c>
      <c r="C12" s="25">
        <f t="shared" si="6"/>
        <v>20207</v>
      </c>
      <c r="D12" s="25">
        <f t="shared" si="6"/>
        <v>19990</v>
      </c>
      <c r="E12" s="25">
        <f t="shared" si="6"/>
        <v>19952.259999999998</v>
      </c>
      <c r="F12" s="25">
        <f t="shared" si="6"/>
        <v>68.9905014816582</v>
      </c>
      <c r="G12" s="25">
        <f t="shared" si="6"/>
        <v>98.73934775077943</v>
      </c>
      <c r="H12" s="12">
        <f t="shared" si="6"/>
        <v>0</v>
      </c>
      <c r="I12" s="12">
        <f t="shared" si="6"/>
        <v>0</v>
      </c>
      <c r="J12" s="12">
        <f t="shared" si="6"/>
        <v>2292</v>
      </c>
      <c r="K12" s="12">
        <v>2285.16</v>
      </c>
      <c r="L12" s="12">
        <f t="shared" si="6"/>
        <v>2291</v>
      </c>
      <c r="M12" s="16">
        <v>2283.0500000000002</v>
      </c>
      <c r="N12" s="12">
        <f t="shared" si="6"/>
        <v>2245</v>
      </c>
      <c r="O12" s="12">
        <f t="shared" si="6"/>
        <v>2186.14</v>
      </c>
      <c r="P12" s="12">
        <f>P13+P14+P15+P16+P17+P19</f>
        <v>3672.95</v>
      </c>
      <c r="Q12" s="12">
        <f>Q13+Q14+Q15+Q16+Q17</f>
        <v>2112.84</v>
      </c>
      <c r="R12" s="12">
        <f>R13+R14+R15+R16+R17</f>
        <v>2231</v>
      </c>
      <c r="S12" s="12">
        <f t="shared" ref="S12:AE12" si="7">S13+S14+S15+S16+S17+S19</f>
        <v>3072.21</v>
      </c>
      <c r="T12" s="12">
        <f t="shared" si="7"/>
        <v>5043.2700000000004</v>
      </c>
      <c r="U12" s="12">
        <f t="shared" si="7"/>
        <v>4636.54</v>
      </c>
      <c r="V12" s="16">
        <f t="shared" si="7"/>
        <v>3434.7799999999997</v>
      </c>
      <c r="W12" s="16">
        <f t="shared" si="7"/>
        <v>3723.18</v>
      </c>
      <c r="X12" s="12">
        <f t="shared" si="7"/>
        <v>3047.79</v>
      </c>
      <c r="Y12" s="12">
        <f t="shared" si="7"/>
        <v>3141.03</v>
      </c>
      <c r="Z12" s="12">
        <f t="shared" si="7"/>
        <v>3763.59</v>
      </c>
      <c r="AA12" s="12">
        <f t="shared" si="7"/>
        <v>3528.54</v>
      </c>
      <c r="AB12" s="12">
        <f t="shared" si="7"/>
        <v>2967.65</v>
      </c>
      <c r="AC12" s="12">
        <f t="shared" si="7"/>
        <v>0</v>
      </c>
      <c r="AD12" s="12">
        <f t="shared" si="7"/>
        <v>8600.869999999999</v>
      </c>
      <c r="AE12" s="13">
        <f t="shared" si="7"/>
        <v>0</v>
      </c>
      <c r="AF12" s="112"/>
      <c r="AG12" s="84">
        <f t="shared" si="1"/>
        <v>39589.9</v>
      </c>
      <c r="AH12" s="84">
        <f t="shared" si="2"/>
        <v>24257.79</v>
      </c>
      <c r="AI12" s="84">
        <f t="shared" si="3"/>
        <v>26968.690000000002</v>
      </c>
      <c r="AJ12" s="86">
        <f t="shared" si="4"/>
        <v>-254.7400000000016</v>
      </c>
    </row>
    <row r="13" spans="1:36" ht="21.75" customHeight="1" x14ac:dyDescent="0.3">
      <c r="A13" s="27" t="s">
        <v>28</v>
      </c>
      <c r="B13" s="28"/>
      <c r="C13" s="28"/>
      <c r="D13" s="28"/>
      <c r="E13" s="28"/>
      <c r="F13" s="28"/>
      <c r="G13" s="28"/>
      <c r="H13" s="20"/>
      <c r="I13" s="20"/>
      <c r="J13" s="20"/>
      <c r="K13" s="20"/>
      <c r="L13" s="20"/>
      <c r="M13" s="21"/>
      <c r="N13" s="20"/>
      <c r="O13" s="20"/>
      <c r="P13" s="20"/>
      <c r="Q13" s="20"/>
      <c r="R13" s="20"/>
      <c r="S13" s="20"/>
      <c r="T13" s="20"/>
      <c r="U13" s="20"/>
      <c r="V13" s="21"/>
      <c r="W13" s="21"/>
      <c r="X13" s="20"/>
      <c r="Y13" s="20"/>
      <c r="Z13" s="20"/>
      <c r="AA13" s="20"/>
      <c r="AB13" s="20"/>
      <c r="AC13" s="20"/>
      <c r="AD13" s="20"/>
      <c r="AE13" s="13"/>
      <c r="AF13" s="112"/>
      <c r="AG13" s="84">
        <f t="shared" si="1"/>
        <v>0</v>
      </c>
      <c r="AH13" s="84">
        <f t="shared" si="2"/>
        <v>0</v>
      </c>
      <c r="AI13" s="84">
        <f t="shared" si="3"/>
        <v>0</v>
      </c>
      <c r="AJ13" s="86">
        <f t="shared" si="4"/>
        <v>0</v>
      </c>
    </row>
    <row r="14" spans="1:36" ht="35.25" customHeight="1" x14ac:dyDescent="0.3">
      <c r="A14" s="30" t="s">
        <v>29</v>
      </c>
      <c r="B14" s="28">
        <f>H14+J14+L14+N14+P14+R14+T14+V14+X14+Z14+AB14+AD14</f>
        <v>28920.3</v>
      </c>
      <c r="C14" s="28">
        <f>H14+J14+L14+N14+P14+R14+T14+V14+X14+Z14</f>
        <v>20207</v>
      </c>
      <c r="D14" s="28">
        <v>19990</v>
      </c>
      <c r="E14" s="28">
        <f>I14+K14+M14+O14+Q14+S14+U14+W14+Y14+AA14+AC14+AE14</f>
        <v>19952.259999999998</v>
      </c>
      <c r="F14" s="28">
        <f>E14/B14*100</f>
        <v>68.9905014816582</v>
      </c>
      <c r="G14" s="28">
        <f>E14/C14*100</f>
        <v>98.73934775077943</v>
      </c>
      <c r="H14" s="21">
        <v>0</v>
      </c>
      <c r="I14" s="21">
        <v>0</v>
      </c>
      <c r="J14" s="21">
        <v>2292</v>
      </c>
      <c r="K14" s="21">
        <v>2285.16</v>
      </c>
      <c r="L14" s="21">
        <v>2291</v>
      </c>
      <c r="M14" s="21">
        <v>2283.0500000000002</v>
      </c>
      <c r="N14" s="21">
        <v>2245</v>
      </c>
      <c r="O14" s="21">
        <v>2186.14</v>
      </c>
      <c r="P14" s="21">
        <v>2217</v>
      </c>
      <c r="Q14" s="21">
        <v>2112.84</v>
      </c>
      <c r="R14" s="21">
        <v>2231</v>
      </c>
      <c r="S14" s="21">
        <v>2063.1799999999998</v>
      </c>
      <c r="T14" s="21">
        <v>2231</v>
      </c>
      <c r="U14" s="21">
        <v>2114.94</v>
      </c>
      <c r="V14" s="21">
        <v>2231</v>
      </c>
      <c r="W14" s="21">
        <v>2371.9899999999998</v>
      </c>
      <c r="X14" s="21">
        <v>2233</v>
      </c>
      <c r="Y14" s="21">
        <v>2357.86</v>
      </c>
      <c r="Z14" s="20">
        <v>2236</v>
      </c>
      <c r="AA14" s="20">
        <v>2177.1</v>
      </c>
      <c r="AB14" s="20">
        <v>2236</v>
      </c>
      <c r="AC14" s="20"/>
      <c r="AD14" s="20">
        <v>6477.3</v>
      </c>
      <c r="AE14" s="13"/>
      <c r="AF14" s="112"/>
      <c r="AG14" s="84">
        <f t="shared" si="1"/>
        <v>28920.3</v>
      </c>
      <c r="AH14" s="84">
        <f t="shared" si="2"/>
        <v>17971</v>
      </c>
      <c r="AI14" s="84">
        <f t="shared" si="3"/>
        <v>19952.259999999998</v>
      </c>
      <c r="AJ14" s="86">
        <f t="shared" si="4"/>
        <v>-254.7400000000016</v>
      </c>
    </row>
    <row r="15" spans="1:36" ht="19.5" customHeight="1" x14ac:dyDescent="0.3">
      <c r="A15" s="27" t="s">
        <v>30</v>
      </c>
      <c r="B15" s="28"/>
      <c r="C15" s="28"/>
      <c r="D15" s="28"/>
      <c r="E15" s="28"/>
      <c r="F15" s="28"/>
      <c r="G15" s="28"/>
      <c r="H15" s="20"/>
      <c r="I15" s="20"/>
      <c r="J15" s="20"/>
      <c r="K15" s="20"/>
      <c r="L15" s="20"/>
      <c r="M15" s="21"/>
      <c r="N15" s="20"/>
      <c r="O15" s="20"/>
      <c r="P15" s="20"/>
      <c r="Q15" s="20"/>
      <c r="R15" s="20"/>
      <c r="S15" s="20"/>
      <c r="T15" s="20"/>
      <c r="U15" s="20"/>
      <c r="V15" s="21"/>
      <c r="W15" s="21"/>
      <c r="X15" s="20"/>
      <c r="Y15" s="20"/>
      <c r="Z15" s="20"/>
      <c r="AA15" s="20"/>
      <c r="AB15" s="20"/>
      <c r="AC15" s="20"/>
      <c r="AD15" s="20"/>
      <c r="AE15" s="13"/>
      <c r="AF15" s="112"/>
      <c r="AG15" s="84">
        <f t="shared" si="1"/>
        <v>0</v>
      </c>
      <c r="AH15" s="84">
        <f t="shared" si="2"/>
        <v>0</v>
      </c>
      <c r="AI15" s="84">
        <f t="shared" si="3"/>
        <v>0</v>
      </c>
      <c r="AJ15" s="86">
        <f t="shared" si="4"/>
        <v>0</v>
      </c>
    </row>
    <row r="16" spans="1:36" ht="54" customHeight="1" x14ac:dyDescent="0.3">
      <c r="A16" s="22" t="s">
        <v>31</v>
      </c>
      <c r="B16" s="19"/>
      <c r="C16" s="19"/>
      <c r="D16" s="19"/>
      <c r="E16" s="19"/>
      <c r="F16" s="19"/>
      <c r="G16" s="19"/>
      <c r="H16" s="20"/>
      <c r="I16" s="20"/>
      <c r="J16" s="20"/>
      <c r="K16" s="20"/>
      <c r="L16" s="20"/>
      <c r="M16" s="21"/>
      <c r="N16" s="20"/>
      <c r="O16" s="20"/>
      <c r="P16" s="20"/>
      <c r="Q16" s="20"/>
      <c r="R16" s="20"/>
      <c r="S16" s="20"/>
      <c r="T16" s="20"/>
      <c r="U16" s="20"/>
      <c r="V16" s="21"/>
      <c r="W16" s="21"/>
      <c r="X16" s="20"/>
      <c r="Y16" s="20"/>
      <c r="Z16" s="20"/>
      <c r="AA16" s="20"/>
      <c r="AB16" s="20"/>
      <c r="AC16" s="20"/>
      <c r="AD16" s="20"/>
      <c r="AE16" s="13"/>
      <c r="AF16" s="112"/>
      <c r="AG16" s="84">
        <f t="shared" si="1"/>
        <v>0</v>
      </c>
      <c r="AH16" s="84">
        <f t="shared" si="2"/>
        <v>0</v>
      </c>
      <c r="AI16" s="84">
        <f t="shared" si="3"/>
        <v>0</v>
      </c>
      <c r="AJ16" s="86">
        <f t="shared" si="4"/>
        <v>0</v>
      </c>
    </row>
    <row r="17" spans="1:36" ht="31.5" customHeight="1" x14ac:dyDescent="0.3">
      <c r="A17" s="18" t="s">
        <v>32</v>
      </c>
      <c r="B17" s="19"/>
      <c r="C17" s="19"/>
      <c r="D17" s="19"/>
      <c r="E17" s="19"/>
      <c r="F17" s="19"/>
      <c r="G17" s="19"/>
      <c r="H17" s="21"/>
      <c r="I17" s="21"/>
      <c r="J17" s="21"/>
      <c r="K17" s="21"/>
      <c r="L17" s="21"/>
      <c r="M17" s="21"/>
      <c r="N17" s="20"/>
      <c r="O17" s="20"/>
      <c r="P17" s="20"/>
      <c r="Q17" s="20"/>
      <c r="R17" s="20"/>
      <c r="S17" s="20"/>
      <c r="T17" s="20"/>
      <c r="U17" s="20"/>
      <c r="V17" s="21"/>
      <c r="W17" s="21"/>
      <c r="X17" s="21"/>
      <c r="Y17" s="21"/>
      <c r="Z17" s="21"/>
      <c r="AA17" s="20"/>
      <c r="AB17" s="20"/>
      <c r="AC17" s="20"/>
      <c r="AD17" s="21"/>
      <c r="AE17" s="13"/>
      <c r="AF17" s="113"/>
      <c r="AG17" s="84">
        <f t="shared" si="1"/>
        <v>0</v>
      </c>
      <c r="AH17" s="84">
        <f t="shared" si="2"/>
        <v>0</v>
      </c>
      <c r="AI17" s="84">
        <f t="shared" si="3"/>
        <v>0</v>
      </c>
      <c r="AJ17" s="86">
        <f t="shared" si="4"/>
        <v>0</v>
      </c>
    </row>
    <row r="18" spans="1:36" ht="99" customHeight="1" x14ac:dyDescent="0.3">
      <c r="A18" s="10" t="s">
        <v>33</v>
      </c>
      <c r="B18" s="11"/>
      <c r="C18" s="11"/>
      <c r="D18" s="11"/>
      <c r="E18" s="11"/>
      <c r="F18" s="11"/>
      <c r="G18" s="11"/>
      <c r="H18" s="21"/>
      <c r="I18" s="21"/>
      <c r="J18" s="21"/>
      <c r="K18" s="21"/>
      <c r="L18" s="21"/>
      <c r="M18" s="21"/>
      <c r="N18" s="20"/>
      <c r="O18" s="20"/>
      <c r="P18" s="20"/>
      <c r="Q18" s="20"/>
      <c r="R18" s="20"/>
      <c r="S18" s="20"/>
      <c r="T18" s="20"/>
      <c r="U18" s="20"/>
      <c r="V18" s="21"/>
      <c r="W18" s="21"/>
      <c r="X18" s="21"/>
      <c r="Y18" s="21"/>
      <c r="Z18" s="21"/>
      <c r="AA18" s="20"/>
      <c r="AB18" s="20"/>
      <c r="AC18" s="20"/>
      <c r="AD18" s="21"/>
      <c r="AE18" s="13"/>
      <c r="AF18" s="14"/>
      <c r="AG18" s="84">
        <f t="shared" si="1"/>
        <v>0</v>
      </c>
      <c r="AH18" s="84">
        <f t="shared" si="2"/>
        <v>0</v>
      </c>
      <c r="AI18" s="84">
        <f t="shared" si="3"/>
        <v>0</v>
      </c>
      <c r="AJ18" s="86">
        <f t="shared" si="4"/>
        <v>0</v>
      </c>
    </row>
    <row r="19" spans="1:36" ht="162" customHeight="1" x14ac:dyDescent="0.3">
      <c r="A19" s="15" t="s">
        <v>34</v>
      </c>
      <c r="B19" s="11">
        <f t="shared" ref="B19:AE19" si="8">B20</f>
        <v>18804.27</v>
      </c>
      <c r="C19" s="11">
        <f>C20</f>
        <v>15949.050000000001</v>
      </c>
      <c r="D19" s="11">
        <f t="shared" si="8"/>
        <v>15578.599999999999</v>
      </c>
      <c r="E19" s="11">
        <f t="shared" si="8"/>
        <v>14766.15</v>
      </c>
      <c r="F19" s="11">
        <f t="shared" si="8"/>
        <v>168.37721195992043</v>
      </c>
      <c r="G19" s="11">
        <f t="shared" si="8"/>
        <v>192.39740937337916</v>
      </c>
      <c r="H19" s="16">
        <f t="shared" si="8"/>
        <v>3105.38</v>
      </c>
      <c r="I19" s="16">
        <f t="shared" si="8"/>
        <v>2702.63</v>
      </c>
      <c r="J19" s="16">
        <f t="shared" si="8"/>
        <v>1410.56</v>
      </c>
      <c r="K19" s="16">
        <v>1489.89</v>
      </c>
      <c r="L19" s="16">
        <f t="shared" si="8"/>
        <v>764.82999999999993</v>
      </c>
      <c r="M19" s="16">
        <v>673.89</v>
      </c>
      <c r="N19" s="12">
        <f t="shared" si="8"/>
        <v>1627.92</v>
      </c>
      <c r="O19" s="12">
        <f t="shared" si="8"/>
        <v>1611.2</v>
      </c>
      <c r="P19" s="12">
        <f t="shared" si="8"/>
        <v>1455.95</v>
      </c>
      <c r="Q19" s="12">
        <f t="shared" si="8"/>
        <v>1272.1099999999999</v>
      </c>
      <c r="R19" s="12">
        <f t="shared" si="8"/>
        <v>1225.98</v>
      </c>
      <c r="S19" s="12">
        <f t="shared" si="8"/>
        <v>1009.03</v>
      </c>
      <c r="T19" s="12">
        <f t="shared" si="8"/>
        <v>2812.27</v>
      </c>
      <c r="U19" s="12">
        <f t="shared" si="8"/>
        <v>2521.6</v>
      </c>
      <c r="V19" s="16">
        <f t="shared" si="8"/>
        <v>1203.78</v>
      </c>
      <c r="W19" s="16">
        <f t="shared" si="8"/>
        <v>1351.19</v>
      </c>
      <c r="X19" s="16">
        <f t="shared" si="8"/>
        <v>814.79</v>
      </c>
      <c r="Y19" s="16">
        <f t="shared" si="8"/>
        <v>783.17</v>
      </c>
      <c r="Z19" s="16">
        <f t="shared" si="8"/>
        <v>1527.59</v>
      </c>
      <c r="AA19" s="12">
        <f t="shared" si="8"/>
        <v>1351.44</v>
      </c>
      <c r="AB19" s="12">
        <f t="shared" si="8"/>
        <v>731.65</v>
      </c>
      <c r="AC19" s="12">
        <f t="shared" si="8"/>
        <v>0</v>
      </c>
      <c r="AD19" s="16">
        <f t="shared" si="8"/>
        <v>2123.5699999999997</v>
      </c>
      <c r="AE19" s="13">
        <f t="shared" si="8"/>
        <v>0</v>
      </c>
      <c r="AF19" s="23"/>
      <c r="AG19" s="84">
        <f t="shared" si="1"/>
        <v>18804.270000000004</v>
      </c>
      <c r="AH19" s="84">
        <f t="shared" si="2"/>
        <v>14421.460000000003</v>
      </c>
      <c r="AI19" s="84">
        <f t="shared" si="3"/>
        <v>14766.150000000001</v>
      </c>
      <c r="AJ19" s="86">
        <f t="shared" si="4"/>
        <v>-1182.9000000000015</v>
      </c>
    </row>
    <row r="20" spans="1:36" ht="18.75" x14ac:dyDescent="0.3">
      <c r="A20" s="24" t="s">
        <v>27</v>
      </c>
      <c r="B20" s="25">
        <f t="shared" ref="B20:AE20" si="9">B21+B22+B23+B24+B25</f>
        <v>18804.27</v>
      </c>
      <c r="C20" s="25">
        <f t="shared" si="9"/>
        <v>15949.050000000001</v>
      </c>
      <c r="D20" s="25">
        <f t="shared" si="9"/>
        <v>15578.599999999999</v>
      </c>
      <c r="E20" s="25">
        <f t="shared" si="9"/>
        <v>14766.15</v>
      </c>
      <c r="F20" s="25">
        <f t="shared" si="9"/>
        <v>168.37721195992043</v>
      </c>
      <c r="G20" s="25">
        <f t="shared" si="9"/>
        <v>192.39740937337916</v>
      </c>
      <c r="H20" s="12">
        <f t="shared" si="9"/>
        <v>3105.38</v>
      </c>
      <c r="I20" s="12">
        <f t="shared" si="9"/>
        <v>2702.63</v>
      </c>
      <c r="J20" s="12">
        <f t="shared" si="9"/>
        <v>1410.56</v>
      </c>
      <c r="K20" s="16">
        <v>1489.89</v>
      </c>
      <c r="L20" s="12">
        <f t="shared" si="9"/>
        <v>764.82999999999993</v>
      </c>
      <c r="M20" s="16">
        <v>673.89</v>
      </c>
      <c r="N20" s="12">
        <f t="shared" si="9"/>
        <v>1627.92</v>
      </c>
      <c r="O20" s="12">
        <f t="shared" si="9"/>
        <v>1611.2</v>
      </c>
      <c r="P20" s="12">
        <f t="shared" si="9"/>
        <v>1455.95</v>
      </c>
      <c r="Q20" s="12">
        <f t="shared" si="9"/>
        <v>1272.1099999999999</v>
      </c>
      <c r="R20" s="12">
        <f t="shared" si="9"/>
        <v>1225.98</v>
      </c>
      <c r="S20" s="12">
        <f t="shared" si="9"/>
        <v>1009.03</v>
      </c>
      <c r="T20" s="12">
        <f t="shared" si="9"/>
        <v>2812.27</v>
      </c>
      <c r="U20" s="12">
        <f t="shared" si="9"/>
        <v>2521.6</v>
      </c>
      <c r="V20" s="16">
        <f t="shared" si="9"/>
        <v>1203.78</v>
      </c>
      <c r="W20" s="16">
        <f t="shared" si="9"/>
        <v>1351.19</v>
      </c>
      <c r="X20" s="12">
        <f t="shared" si="9"/>
        <v>814.79</v>
      </c>
      <c r="Y20" s="12">
        <f t="shared" si="9"/>
        <v>783.17</v>
      </c>
      <c r="Z20" s="12">
        <f t="shared" si="9"/>
        <v>1527.59</v>
      </c>
      <c r="AA20" s="12">
        <f t="shared" si="9"/>
        <v>1351.44</v>
      </c>
      <c r="AB20" s="12">
        <f t="shared" si="9"/>
        <v>731.65</v>
      </c>
      <c r="AC20" s="12">
        <f t="shared" si="9"/>
        <v>0</v>
      </c>
      <c r="AD20" s="12">
        <f t="shared" si="9"/>
        <v>2123.5699999999997</v>
      </c>
      <c r="AE20" s="13">
        <f t="shared" si="9"/>
        <v>0</v>
      </c>
      <c r="AF20" s="26"/>
      <c r="AG20" s="84">
        <f t="shared" si="1"/>
        <v>18804.270000000004</v>
      </c>
      <c r="AH20" s="84">
        <f t="shared" si="2"/>
        <v>14421.460000000003</v>
      </c>
      <c r="AI20" s="84">
        <f t="shared" si="3"/>
        <v>14766.150000000001</v>
      </c>
      <c r="AJ20" s="86">
        <f t="shared" si="4"/>
        <v>-1182.9000000000015</v>
      </c>
    </row>
    <row r="21" spans="1:36" ht="27.75" customHeight="1" x14ac:dyDescent="0.3">
      <c r="A21" s="27" t="s">
        <v>28</v>
      </c>
      <c r="B21" s="28">
        <f t="shared" ref="B21:AE22" si="10">B28+B35</f>
        <v>0</v>
      </c>
      <c r="C21" s="28">
        <f t="shared" si="10"/>
        <v>0</v>
      </c>
      <c r="D21" s="28">
        <f t="shared" si="10"/>
        <v>0</v>
      </c>
      <c r="E21" s="28">
        <f t="shared" si="10"/>
        <v>0</v>
      </c>
      <c r="F21" s="28">
        <f t="shared" si="10"/>
        <v>0</v>
      </c>
      <c r="G21" s="28">
        <f t="shared" si="10"/>
        <v>0</v>
      </c>
      <c r="H21" s="20">
        <f t="shared" si="10"/>
        <v>0</v>
      </c>
      <c r="I21" s="20">
        <f t="shared" si="10"/>
        <v>0</v>
      </c>
      <c r="J21" s="20">
        <f t="shared" si="10"/>
        <v>0</v>
      </c>
      <c r="K21" s="20">
        <f t="shared" si="10"/>
        <v>0</v>
      </c>
      <c r="L21" s="20">
        <f t="shared" si="10"/>
        <v>0</v>
      </c>
      <c r="M21" s="21">
        <f t="shared" si="10"/>
        <v>0</v>
      </c>
      <c r="N21" s="20">
        <f t="shared" si="10"/>
        <v>0</v>
      </c>
      <c r="O21" s="20">
        <f t="shared" si="10"/>
        <v>0</v>
      </c>
      <c r="P21" s="20">
        <f t="shared" si="10"/>
        <v>0</v>
      </c>
      <c r="Q21" s="20">
        <f t="shared" si="10"/>
        <v>0</v>
      </c>
      <c r="R21" s="20">
        <f t="shared" si="10"/>
        <v>0</v>
      </c>
      <c r="S21" s="20">
        <f t="shared" si="10"/>
        <v>0</v>
      </c>
      <c r="T21" s="20">
        <f t="shared" si="10"/>
        <v>0</v>
      </c>
      <c r="U21" s="20">
        <f t="shared" si="10"/>
        <v>0</v>
      </c>
      <c r="V21" s="21">
        <f t="shared" si="10"/>
        <v>0</v>
      </c>
      <c r="W21" s="21">
        <f t="shared" si="10"/>
        <v>0</v>
      </c>
      <c r="X21" s="20">
        <f t="shared" si="10"/>
        <v>0</v>
      </c>
      <c r="Y21" s="20">
        <f t="shared" si="10"/>
        <v>0</v>
      </c>
      <c r="Z21" s="20">
        <f t="shared" si="10"/>
        <v>0</v>
      </c>
      <c r="AA21" s="20">
        <f t="shared" si="10"/>
        <v>0</v>
      </c>
      <c r="AB21" s="20">
        <f t="shared" si="10"/>
        <v>0</v>
      </c>
      <c r="AC21" s="20">
        <f t="shared" si="10"/>
        <v>0</v>
      </c>
      <c r="AD21" s="20">
        <f t="shared" si="10"/>
        <v>0</v>
      </c>
      <c r="AE21" s="13">
        <f t="shared" si="10"/>
        <v>0</v>
      </c>
      <c r="AF21" s="29"/>
      <c r="AG21" s="84">
        <f t="shared" si="1"/>
        <v>0</v>
      </c>
      <c r="AH21" s="84">
        <f t="shared" si="2"/>
        <v>0</v>
      </c>
      <c r="AI21" s="84">
        <f t="shared" si="3"/>
        <v>0</v>
      </c>
      <c r="AJ21" s="86">
        <f t="shared" si="4"/>
        <v>0</v>
      </c>
    </row>
    <row r="22" spans="1:36" ht="47.25" customHeight="1" x14ac:dyDescent="0.3">
      <c r="A22" s="30" t="s">
        <v>29</v>
      </c>
      <c r="B22" s="28">
        <f>B29+B36</f>
        <v>18804.27</v>
      </c>
      <c r="C22" s="28">
        <f>C29+C36</f>
        <v>15949.050000000001</v>
      </c>
      <c r="D22" s="28">
        <f>D29+D36</f>
        <v>15578.599999999999</v>
      </c>
      <c r="E22" s="28">
        <f t="shared" si="10"/>
        <v>14766.15</v>
      </c>
      <c r="F22" s="28">
        <f t="shared" si="10"/>
        <v>168.37721195992043</v>
      </c>
      <c r="G22" s="28">
        <f t="shared" si="10"/>
        <v>192.39740937337916</v>
      </c>
      <c r="H22" s="20">
        <f t="shared" si="10"/>
        <v>3105.38</v>
      </c>
      <c r="I22" s="20">
        <f t="shared" si="10"/>
        <v>2702.63</v>
      </c>
      <c r="J22" s="20">
        <f t="shared" si="10"/>
        <v>1410.56</v>
      </c>
      <c r="K22" s="20">
        <v>1489.89</v>
      </c>
      <c r="L22" s="20">
        <f t="shared" si="10"/>
        <v>764.82999999999993</v>
      </c>
      <c r="M22" s="21">
        <f t="shared" si="10"/>
        <v>673.89</v>
      </c>
      <c r="N22" s="20">
        <f t="shared" si="10"/>
        <v>1627.92</v>
      </c>
      <c r="O22" s="20">
        <f t="shared" si="10"/>
        <v>1611.2</v>
      </c>
      <c r="P22" s="20">
        <f t="shared" si="10"/>
        <v>1455.95</v>
      </c>
      <c r="Q22" s="20">
        <f t="shared" si="10"/>
        <v>1272.1099999999999</v>
      </c>
      <c r="R22" s="20">
        <f t="shared" si="10"/>
        <v>1225.98</v>
      </c>
      <c r="S22" s="20">
        <f t="shared" si="10"/>
        <v>1009.03</v>
      </c>
      <c r="T22" s="20">
        <f t="shared" si="10"/>
        <v>2812.27</v>
      </c>
      <c r="U22" s="20">
        <f t="shared" si="10"/>
        <v>2521.6</v>
      </c>
      <c r="V22" s="21">
        <f t="shared" si="10"/>
        <v>1203.78</v>
      </c>
      <c r="W22" s="21">
        <f t="shared" si="10"/>
        <v>1351.19</v>
      </c>
      <c r="X22" s="20">
        <f t="shared" si="10"/>
        <v>814.79</v>
      </c>
      <c r="Y22" s="20">
        <f t="shared" si="10"/>
        <v>783.17</v>
      </c>
      <c r="Z22" s="20">
        <f t="shared" si="10"/>
        <v>1527.59</v>
      </c>
      <c r="AA22" s="20">
        <f t="shared" si="10"/>
        <v>1351.44</v>
      </c>
      <c r="AB22" s="20">
        <f t="shared" si="10"/>
        <v>731.65</v>
      </c>
      <c r="AC22" s="20">
        <f t="shared" si="10"/>
        <v>0</v>
      </c>
      <c r="AD22" s="20">
        <f t="shared" si="10"/>
        <v>2123.5699999999997</v>
      </c>
      <c r="AE22" s="13">
        <f t="shared" si="10"/>
        <v>0</v>
      </c>
      <c r="AF22" s="14"/>
      <c r="AG22" s="84">
        <f t="shared" si="1"/>
        <v>18804.270000000004</v>
      </c>
      <c r="AH22" s="84">
        <f t="shared" si="2"/>
        <v>14421.460000000003</v>
      </c>
      <c r="AI22" s="84">
        <f t="shared" si="3"/>
        <v>14766.150000000001</v>
      </c>
      <c r="AJ22" s="86">
        <f t="shared" si="4"/>
        <v>-1182.9000000000015</v>
      </c>
    </row>
    <row r="23" spans="1:36" ht="34.5" customHeight="1" x14ac:dyDescent="0.3">
      <c r="A23" s="27" t="s">
        <v>30</v>
      </c>
      <c r="B23" s="28">
        <f t="shared" ref="B23:AE25" si="11">B30+B37</f>
        <v>0</v>
      </c>
      <c r="C23" s="28">
        <f t="shared" si="11"/>
        <v>0</v>
      </c>
      <c r="D23" s="28">
        <f t="shared" si="11"/>
        <v>0</v>
      </c>
      <c r="E23" s="28">
        <f t="shared" si="11"/>
        <v>0</v>
      </c>
      <c r="F23" s="28">
        <f t="shared" si="11"/>
        <v>0</v>
      </c>
      <c r="G23" s="28">
        <f t="shared" si="11"/>
        <v>0</v>
      </c>
      <c r="H23" s="20">
        <f t="shared" si="11"/>
        <v>0</v>
      </c>
      <c r="I23" s="20">
        <f t="shared" si="11"/>
        <v>0</v>
      </c>
      <c r="J23" s="20">
        <f t="shared" si="11"/>
        <v>0</v>
      </c>
      <c r="K23" s="20">
        <f t="shared" si="11"/>
        <v>0</v>
      </c>
      <c r="L23" s="20">
        <f t="shared" si="11"/>
        <v>0</v>
      </c>
      <c r="M23" s="21">
        <f t="shared" si="11"/>
        <v>0</v>
      </c>
      <c r="N23" s="20">
        <f t="shared" si="11"/>
        <v>0</v>
      </c>
      <c r="O23" s="20">
        <f t="shared" si="11"/>
        <v>0</v>
      </c>
      <c r="P23" s="20">
        <f t="shared" si="11"/>
        <v>0</v>
      </c>
      <c r="Q23" s="20">
        <f t="shared" si="11"/>
        <v>0</v>
      </c>
      <c r="R23" s="20">
        <f t="shared" si="11"/>
        <v>0</v>
      </c>
      <c r="S23" s="20">
        <f t="shared" si="11"/>
        <v>0</v>
      </c>
      <c r="T23" s="20">
        <f t="shared" si="11"/>
        <v>0</v>
      </c>
      <c r="U23" s="20">
        <f t="shared" si="11"/>
        <v>0</v>
      </c>
      <c r="V23" s="21">
        <f t="shared" si="11"/>
        <v>0</v>
      </c>
      <c r="W23" s="21">
        <f t="shared" si="11"/>
        <v>0</v>
      </c>
      <c r="X23" s="20">
        <f t="shared" si="11"/>
        <v>0</v>
      </c>
      <c r="Y23" s="20">
        <f t="shared" si="11"/>
        <v>0</v>
      </c>
      <c r="Z23" s="20">
        <f t="shared" si="11"/>
        <v>0</v>
      </c>
      <c r="AA23" s="20">
        <f t="shared" si="11"/>
        <v>0</v>
      </c>
      <c r="AB23" s="20">
        <f t="shared" si="11"/>
        <v>0</v>
      </c>
      <c r="AC23" s="20">
        <f t="shared" si="11"/>
        <v>0</v>
      </c>
      <c r="AD23" s="20">
        <f t="shared" si="11"/>
        <v>0</v>
      </c>
      <c r="AE23" s="13">
        <f t="shared" si="11"/>
        <v>0</v>
      </c>
      <c r="AF23" s="14"/>
      <c r="AG23" s="84">
        <f t="shared" si="1"/>
        <v>0</v>
      </c>
      <c r="AH23" s="84">
        <f t="shared" si="2"/>
        <v>0</v>
      </c>
      <c r="AI23" s="84">
        <f t="shared" si="3"/>
        <v>0</v>
      </c>
      <c r="AJ23" s="86">
        <f t="shared" si="4"/>
        <v>0</v>
      </c>
    </row>
    <row r="24" spans="1:36" ht="51" customHeight="1" x14ac:dyDescent="0.3">
      <c r="A24" s="30" t="s">
        <v>31</v>
      </c>
      <c r="B24" s="28">
        <f t="shared" si="11"/>
        <v>0</v>
      </c>
      <c r="C24" s="28">
        <f t="shared" si="11"/>
        <v>0</v>
      </c>
      <c r="D24" s="28">
        <f t="shared" si="11"/>
        <v>0</v>
      </c>
      <c r="E24" s="28">
        <f t="shared" si="11"/>
        <v>0</v>
      </c>
      <c r="F24" s="28">
        <f t="shared" si="11"/>
        <v>0</v>
      </c>
      <c r="G24" s="28">
        <f t="shared" si="11"/>
        <v>0</v>
      </c>
      <c r="H24" s="21">
        <f t="shared" si="11"/>
        <v>0</v>
      </c>
      <c r="I24" s="21">
        <f t="shared" si="11"/>
        <v>0</v>
      </c>
      <c r="J24" s="21">
        <f t="shared" si="11"/>
        <v>0</v>
      </c>
      <c r="K24" s="21">
        <f t="shared" si="11"/>
        <v>0</v>
      </c>
      <c r="L24" s="21">
        <f t="shared" si="11"/>
        <v>0</v>
      </c>
      <c r="M24" s="21">
        <f t="shared" si="11"/>
        <v>0</v>
      </c>
      <c r="N24" s="20">
        <f t="shared" si="11"/>
        <v>0</v>
      </c>
      <c r="O24" s="20">
        <f t="shared" si="11"/>
        <v>0</v>
      </c>
      <c r="P24" s="20">
        <f t="shared" si="11"/>
        <v>0</v>
      </c>
      <c r="Q24" s="20">
        <f t="shared" si="11"/>
        <v>0</v>
      </c>
      <c r="R24" s="20">
        <f t="shared" si="11"/>
        <v>0</v>
      </c>
      <c r="S24" s="20">
        <f t="shared" si="11"/>
        <v>0</v>
      </c>
      <c r="T24" s="20">
        <f t="shared" si="11"/>
        <v>0</v>
      </c>
      <c r="U24" s="20">
        <f t="shared" si="11"/>
        <v>0</v>
      </c>
      <c r="V24" s="21">
        <f t="shared" si="11"/>
        <v>0</v>
      </c>
      <c r="W24" s="21">
        <f t="shared" si="11"/>
        <v>0</v>
      </c>
      <c r="X24" s="21">
        <f t="shared" si="11"/>
        <v>0</v>
      </c>
      <c r="Y24" s="21">
        <f t="shared" si="11"/>
        <v>0</v>
      </c>
      <c r="Z24" s="21">
        <f t="shared" si="11"/>
        <v>0</v>
      </c>
      <c r="AA24" s="20">
        <f t="shared" si="11"/>
        <v>0</v>
      </c>
      <c r="AB24" s="20">
        <f t="shared" si="11"/>
        <v>0</v>
      </c>
      <c r="AC24" s="20">
        <f t="shared" si="11"/>
        <v>0</v>
      </c>
      <c r="AD24" s="21">
        <f t="shared" si="11"/>
        <v>0</v>
      </c>
      <c r="AE24" s="13">
        <f t="shared" si="11"/>
        <v>0</v>
      </c>
      <c r="AF24" s="14"/>
      <c r="AG24" s="84">
        <f t="shared" si="1"/>
        <v>0</v>
      </c>
      <c r="AH24" s="84">
        <f t="shared" si="2"/>
        <v>0</v>
      </c>
      <c r="AI24" s="84">
        <f t="shared" si="3"/>
        <v>0</v>
      </c>
      <c r="AJ24" s="86">
        <f t="shared" si="4"/>
        <v>0</v>
      </c>
    </row>
    <row r="25" spans="1:36" ht="36.75" customHeight="1" x14ac:dyDescent="0.3">
      <c r="A25" s="27" t="s">
        <v>32</v>
      </c>
      <c r="B25" s="28">
        <f t="shared" si="11"/>
        <v>0</v>
      </c>
      <c r="C25" s="28">
        <f t="shared" si="11"/>
        <v>0</v>
      </c>
      <c r="D25" s="28">
        <f t="shared" si="11"/>
        <v>0</v>
      </c>
      <c r="E25" s="28">
        <f t="shared" si="11"/>
        <v>0</v>
      </c>
      <c r="F25" s="28">
        <f t="shared" si="11"/>
        <v>0</v>
      </c>
      <c r="G25" s="28">
        <f t="shared" si="11"/>
        <v>0</v>
      </c>
      <c r="H25" s="21">
        <f t="shared" si="11"/>
        <v>0</v>
      </c>
      <c r="I25" s="21">
        <f t="shared" si="11"/>
        <v>0</v>
      </c>
      <c r="J25" s="21">
        <f t="shared" si="11"/>
        <v>0</v>
      </c>
      <c r="K25" s="21">
        <f t="shared" si="11"/>
        <v>0</v>
      </c>
      <c r="L25" s="21">
        <f t="shared" si="11"/>
        <v>0</v>
      </c>
      <c r="M25" s="21">
        <f t="shared" si="11"/>
        <v>0</v>
      </c>
      <c r="N25" s="20">
        <f t="shared" si="11"/>
        <v>0</v>
      </c>
      <c r="O25" s="20">
        <f t="shared" si="11"/>
        <v>0</v>
      </c>
      <c r="P25" s="20">
        <f t="shared" si="11"/>
        <v>0</v>
      </c>
      <c r="Q25" s="20">
        <f t="shared" si="11"/>
        <v>0</v>
      </c>
      <c r="R25" s="20">
        <f t="shared" si="11"/>
        <v>0</v>
      </c>
      <c r="S25" s="20">
        <f>S32+S39</f>
        <v>0</v>
      </c>
      <c r="T25" s="20">
        <f t="shared" si="11"/>
        <v>0</v>
      </c>
      <c r="U25" s="20">
        <f t="shared" si="11"/>
        <v>0</v>
      </c>
      <c r="V25" s="21">
        <f t="shared" si="11"/>
        <v>0</v>
      </c>
      <c r="W25" s="21">
        <f t="shared" si="11"/>
        <v>0</v>
      </c>
      <c r="X25" s="21">
        <f t="shared" si="11"/>
        <v>0</v>
      </c>
      <c r="Y25" s="21">
        <f t="shared" si="11"/>
        <v>0</v>
      </c>
      <c r="Z25" s="21">
        <f t="shared" si="11"/>
        <v>0</v>
      </c>
      <c r="AA25" s="20">
        <f t="shared" si="11"/>
        <v>0</v>
      </c>
      <c r="AB25" s="20">
        <f t="shared" si="11"/>
        <v>0</v>
      </c>
      <c r="AC25" s="20">
        <f t="shared" si="11"/>
        <v>0</v>
      </c>
      <c r="AD25" s="21">
        <f t="shared" si="11"/>
        <v>0</v>
      </c>
      <c r="AE25" s="13">
        <f t="shared" si="11"/>
        <v>0</v>
      </c>
      <c r="AF25" s="14"/>
      <c r="AG25" s="84">
        <f t="shared" si="1"/>
        <v>0</v>
      </c>
      <c r="AH25" s="84">
        <f t="shared" si="2"/>
        <v>0</v>
      </c>
      <c r="AI25" s="84">
        <f t="shared" si="3"/>
        <v>0</v>
      </c>
      <c r="AJ25" s="86">
        <f t="shared" si="4"/>
        <v>0</v>
      </c>
    </row>
    <row r="26" spans="1:36" ht="121.5" customHeight="1" x14ac:dyDescent="0.25">
      <c r="A26" s="91" t="s">
        <v>35</v>
      </c>
      <c r="B26" s="25">
        <f t="shared" ref="B26:AE26" si="12">B27</f>
        <v>18371.670000000002</v>
      </c>
      <c r="C26" s="25">
        <f t="shared" si="12"/>
        <v>15559.170000000002</v>
      </c>
      <c r="D26" s="25">
        <f t="shared" si="12"/>
        <v>15188.72</v>
      </c>
      <c r="E26" s="25">
        <f t="shared" si="12"/>
        <v>14376.27</v>
      </c>
      <c r="F26" s="11">
        <f t="shared" si="12"/>
        <v>78.252385330239434</v>
      </c>
      <c r="G26" s="11">
        <f t="shared" si="12"/>
        <v>92.397409373379162</v>
      </c>
      <c r="H26" s="16">
        <f t="shared" si="12"/>
        <v>3105.38</v>
      </c>
      <c r="I26" s="16">
        <f t="shared" si="12"/>
        <v>2702.63</v>
      </c>
      <c r="J26" s="16">
        <f t="shared" si="12"/>
        <v>1410.56</v>
      </c>
      <c r="K26" s="16">
        <v>1489.89</v>
      </c>
      <c r="L26" s="16">
        <f t="shared" si="12"/>
        <v>656.68</v>
      </c>
      <c r="M26" s="16">
        <v>673.89</v>
      </c>
      <c r="N26" s="12">
        <f t="shared" si="12"/>
        <v>1627.92</v>
      </c>
      <c r="O26" s="12">
        <f t="shared" si="12"/>
        <v>1611.2</v>
      </c>
      <c r="P26" s="12">
        <f t="shared" si="12"/>
        <v>1455.95</v>
      </c>
      <c r="Q26" s="12">
        <f t="shared" si="12"/>
        <v>1272.1099999999999</v>
      </c>
      <c r="R26" s="12">
        <f t="shared" si="12"/>
        <v>1117.83</v>
      </c>
      <c r="S26" s="12">
        <f t="shared" si="12"/>
        <v>1009.03</v>
      </c>
      <c r="T26" s="12">
        <f t="shared" si="12"/>
        <v>2638.69</v>
      </c>
      <c r="U26" s="12">
        <f t="shared" si="12"/>
        <v>2131.7199999999998</v>
      </c>
      <c r="V26" s="16">
        <f t="shared" si="12"/>
        <v>1203.78</v>
      </c>
      <c r="W26" s="16">
        <f t="shared" si="12"/>
        <v>1351.19</v>
      </c>
      <c r="X26" s="16">
        <f t="shared" si="12"/>
        <v>814.79</v>
      </c>
      <c r="Y26" s="16">
        <f t="shared" si="12"/>
        <v>783.17</v>
      </c>
      <c r="Z26" s="16">
        <f t="shared" si="12"/>
        <v>1527.59</v>
      </c>
      <c r="AA26" s="16">
        <f t="shared" si="12"/>
        <v>1351.44</v>
      </c>
      <c r="AB26" s="16">
        <f t="shared" si="12"/>
        <v>731.65</v>
      </c>
      <c r="AC26" s="16">
        <f t="shared" si="12"/>
        <v>0</v>
      </c>
      <c r="AD26" s="16">
        <f t="shared" si="12"/>
        <v>2080.85</v>
      </c>
      <c r="AE26" s="13">
        <f t="shared" si="12"/>
        <v>0</v>
      </c>
      <c r="AF26" s="96" t="s">
        <v>75</v>
      </c>
      <c r="AG26" s="84">
        <f t="shared" si="1"/>
        <v>18371.670000000002</v>
      </c>
      <c r="AH26" s="84">
        <f t="shared" si="2"/>
        <v>14031.580000000002</v>
      </c>
      <c r="AI26" s="84">
        <f t="shared" si="3"/>
        <v>14376.27</v>
      </c>
      <c r="AJ26" s="86">
        <f t="shared" si="4"/>
        <v>-1182.9000000000015</v>
      </c>
    </row>
    <row r="27" spans="1:36" ht="18.75" x14ac:dyDescent="0.3">
      <c r="A27" s="24" t="s">
        <v>27</v>
      </c>
      <c r="B27" s="25">
        <f t="shared" ref="B27:AE27" si="13">B28+B29+B30+B31+B32</f>
        <v>18371.670000000002</v>
      </c>
      <c r="C27" s="25">
        <f t="shared" si="13"/>
        <v>15559.170000000002</v>
      </c>
      <c r="D27" s="25">
        <f t="shared" si="13"/>
        <v>15188.72</v>
      </c>
      <c r="E27" s="25">
        <f t="shared" si="13"/>
        <v>14376.27</v>
      </c>
      <c r="F27" s="11">
        <f t="shared" si="13"/>
        <v>78.252385330239434</v>
      </c>
      <c r="G27" s="11">
        <f t="shared" si="13"/>
        <v>92.397409373379162</v>
      </c>
      <c r="H27" s="16">
        <f t="shared" si="13"/>
        <v>3105.38</v>
      </c>
      <c r="I27" s="16">
        <f t="shared" si="13"/>
        <v>2702.63</v>
      </c>
      <c r="J27" s="16">
        <f t="shared" si="13"/>
        <v>1410.56</v>
      </c>
      <c r="K27" s="16">
        <v>1489.89</v>
      </c>
      <c r="L27" s="16">
        <f t="shared" si="13"/>
        <v>656.68</v>
      </c>
      <c r="M27" s="16">
        <v>673.89</v>
      </c>
      <c r="N27" s="12">
        <f t="shared" si="13"/>
        <v>1627.92</v>
      </c>
      <c r="O27" s="12">
        <f t="shared" si="13"/>
        <v>1611.2</v>
      </c>
      <c r="P27" s="12">
        <f t="shared" si="13"/>
        <v>1455.95</v>
      </c>
      <c r="Q27" s="12">
        <f t="shared" si="13"/>
        <v>1272.1099999999999</v>
      </c>
      <c r="R27" s="12">
        <f t="shared" si="13"/>
        <v>1117.83</v>
      </c>
      <c r="S27" s="12">
        <f t="shared" si="13"/>
        <v>1009.03</v>
      </c>
      <c r="T27" s="12">
        <f t="shared" si="13"/>
        <v>2638.69</v>
      </c>
      <c r="U27" s="12">
        <f t="shared" si="13"/>
        <v>2131.7199999999998</v>
      </c>
      <c r="V27" s="16">
        <f t="shared" si="13"/>
        <v>1203.78</v>
      </c>
      <c r="W27" s="16">
        <f t="shared" si="13"/>
        <v>1351.19</v>
      </c>
      <c r="X27" s="16">
        <f t="shared" si="13"/>
        <v>814.79</v>
      </c>
      <c r="Y27" s="16">
        <f t="shared" si="13"/>
        <v>783.17</v>
      </c>
      <c r="Z27" s="16">
        <f t="shared" si="13"/>
        <v>1527.59</v>
      </c>
      <c r="AA27" s="16">
        <f t="shared" si="13"/>
        <v>1351.44</v>
      </c>
      <c r="AB27" s="16">
        <f t="shared" si="13"/>
        <v>731.65</v>
      </c>
      <c r="AC27" s="16">
        <f t="shared" si="13"/>
        <v>0</v>
      </c>
      <c r="AD27" s="16">
        <f t="shared" si="13"/>
        <v>2080.85</v>
      </c>
      <c r="AE27" s="13">
        <f t="shared" si="13"/>
        <v>0</v>
      </c>
      <c r="AF27" s="97"/>
      <c r="AG27" s="84">
        <f t="shared" si="1"/>
        <v>18371.670000000002</v>
      </c>
      <c r="AH27" s="84">
        <f t="shared" si="2"/>
        <v>14031.580000000002</v>
      </c>
      <c r="AI27" s="84">
        <f t="shared" si="3"/>
        <v>14376.27</v>
      </c>
      <c r="AJ27" s="86">
        <f t="shared" si="4"/>
        <v>-1182.9000000000015</v>
      </c>
    </row>
    <row r="28" spans="1:36" ht="26.25" customHeight="1" x14ac:dyDescent="0.3">
      <c r="A28" s="27" t="s">
        <v>28</v>
      </c>
      <c r="B28" s="28"/>
      <c r="C28" s="28"/>
      <c r="D28" s="28"/>
      <c r="E28" s="28"/>
      <c r="F28" s="19"/>
      <c r="G28" s="19"/>
      <c r="H28" s="21"/>
      <c r="I28" s="21"/>
      <c r="J28" s="21"/>
      <c r="K28" s="21"/>
      <c r="L28" s="21"/>
      <c r="M28" s="21"/>
      <c r="N28" s="20"/>
      <c r="O28" s="20"/>
      <c r="P28" s="20"/>
      <c r="Q28" s="20"/>
      <c r="R28" s="20"/>
      <c r="S28" s="20"/>
      <c r="T28" s="20"/>
      <c r="U28" s="20"/>
      <c r="V28" s="21"/>
      <c r="W28" s="21"/>
      <c r="X28" s="21"/>
      <c r="Y28" s="21"/>
      <c r="Z28" s="21"/>
      <c r="AA28" s="21"/>
      <c r="AB28" s="21"/>
      <c r="AC28" s="21"/>
      <c r="AD28" s="21"/>
      <c r="AE28" s="13"/>
      <c r="AF28" s="97"/>
      <c r="AG28" s="84">
        <f t="shared" si="1"/>
        <v>0</v>
      </c>
      <c r="AH28" s="84">
        <f t="shared" si="2"/>
        <v>0</v>
      </c>
      <c r="AI28" s="84">
        <f t="shared" si="3"/>
        <v>0</v>
      </c>
      <c r="AJ28" s="86">
        <f t="shared" si="4"/>
        <v>0</v>
      </c>
    </row>
    <row r="29" spans="1:36" ht="56.25" customHeight="1" x14ac:dyDescent="0.3">
      <c r="A29" s="30" t="s">
        <v>29</v>
      </c>
      <c r="B29" s="28">
        <f>H29+J29+L29+N29+P29+R29+T29+V29+X29+Z29+AB29+AD29</f>
        <v>18371.670000000002</v>
      </c>
      <c r="C29" s="28">
        <f>H29+J29+L29+N29+P29+R29+T29+V29+X29+Z29</f>
        <v>15559.170000000002</v>
      </c>
      <c r="D29" s="28">
        <v>15188.72</v>
      </c>
      <c r="E29" s="28">
        <f>I29+K29+M29+O29+Q29+S29+U29+W29+Y29+AA29+AC29+AE29</f>
        <v>14376.27</v>
      </c>
      <c r="F29" s="28">
        <f>E29/B29*100</f>
        <v>78.252385330239434</v>
      </c>
      <c r="G29" s="28">
        <f>E29/C29*100</f>
        <v>92.397409373379162</v>
      </c>
      <c r="H29" s="21">
        <v>3105.38</v>
      </c>
      <c r="I29" s="21">
        <v>2702.63</v>
      </c>
      <c r="J29" s="21">
        <v>1410.56</v>
      </c>
      <c r="K29" s="21">
        <v>1489.89</v>
      </c>
      <c r="L29" s="21">
        <v>656.68</v>
      </c>
      <c r="M29" s="21">
        <v>673.89</v>
      </c>
      <c r="N29" s="21">
        <v>1627.92</v>
      </c>
      <c r="O29" s="21">
        <v>1611.2</v>
      </c>
      <c r="P29" s="21">
        <v>1455.95</v>
      </c>
      <c r="Q29" s="21">
        <v>1272.1099999999999</v>
      </c>
      <c r="R29" s="21">
        <v>1117.83</v>
      </c>
      <c r="S29" s="21">
        <v>1009.03</v>
      </c>
      <c r="T29" s="21">
        <v>2638.69</v>
      </c>
      <c r="U29" s="21">
        <v>2131.7199999999998</v>
      </c>
      <c r="V29" s="21">
        <v>1203.78</v>
      </c>
      <c r="W29" s="21">
        <v>1351.19</v>
      </c>
      <c r="X29" s="21">
        <v>814.79</v>
      </c>
      <c r="Y29" s="21">
        <v>783.17</v>
      </c>
      <c r="Z29" s="20">
        <v>1527.59</v>
      </c>
      <c r="AA29" s="20">
        <v>1351.44</v>
      </c>
      <c r="AB29" s="20">
        <v>731.65</v>
      </c>
      <c r="AC29" s="20">
        <v>0</v>
      </c>
      <c r="AD29" s="20">
        <v>2080.85</v>
      </c>
      <c r="AE29" s="31">
        <v>0</v>
      </c>
      <c r="AF29" s="97"/>
      <c r="AG29" s="84">
        <f t="shared" si="1"/>
        <v>18371.670000000002</v>
      </c>
      <c r="AH29" s="84">
        <f t="shared" si="2"/>
        <v>14031.580000000002</v>
      </c>
      <c r="AI29" s="84">
        <f t="shared" si="3"/>
        <v>14376.27</v>
      </c>
      <c r="AJ29" s="86">
        <f t="shared" si="4"/>
        <v>-1182.9000000000015</v>
      </c>
    </row>
    <row r="30" spans="1:36" ht="28.5" customHeight="1" x14ac:dyDescent="0.3">
      <c r="A30" s="27" t="s">
        <v>30</v>
      </c>
      <c r="B30" s="28"/>
      <c r="C30" s="28"/>
      <c r="D30" s="28"/>
      <c r="E30" s="28"/>
      <c r="F30" s="28"/>
      <c r="G30" s="28"/>
      <c r="H30" s="20"/>
      <c r="I30" s="20"/>
      <c r="J30" s="20"/>
      <c r="K30" s="20"/>
      <c r="L30" s="20"/>
      <c r="M30" s="21"/>
      <c r="N30" s="20"/>
      <c r="O30" s="20"/>
      <c r="P30" s="20"/>
      <c r="Q30" s="20"/>
      <c r="R30" s="20"/>
      <c r="S30" s="20"/>
      <c r="T30" s="20"/>
      <c r="U30" s="20"/>
      <c r="V30" s="21"/>
      <c r="W30" s="21"/>
      <c r="X30" s="20"/>
      <c r="Y30" s="20"/>
      <c r="Z30" s="20"/>
      <c r="AA30" s="20"/>
      <c r="AB30" s="20"/>
      <c r="AC30" s="20"/>
      <c r="AD30" s="20"/>
      <c r="AE30" s="13"/>
      <c r="AF30" s="97"/>
      <c r="AG30" s="84">
        <f t="shared" si="1"/>
        <v>0</v>
      </c>
      <c r="AH30" s="84">
        <f t="shared" si="2"/>
        <v>0</v>
      </c>
      <c r="AI30" s="84">
        <f t="shared" si="3"/>
        <v>0</v>
      </c>
      <c r="AJ30" s="86">
        <f t="shared" si="4"/>
        <v>0</v>
      </c>
    </row>
    <row r="31" spans="1:36" ht="37.5" customHeight="1" x14ac:dyDescent="0.3">
      <c r="A31" s="30" t="s">
        <v>31</v>
      </c>
      <c r="B31" s="28"/>
      <c r="C31" s="28"/>
      <c r="D31" s="28"/>
      <c r="E31" s="28"/>
      <c r="F31" s="28"/>
      <c r="G31" s="28"/>
      <c r="H31" s="20"/>
      <c r="I31" s="20"/>
      <c r="J31" s="20"/>
      <c r="K31" s="20"/>
      <c r="L31" s="20"/>
      <c r="M31" s="21"/>
      <c r="N31" s="20"/>
      <c r="O31" s="20"/>
      <c r="P31" s="20"/>
      <c r="Q31" s="20"/>
      <c r="R31" s="20"/>
      <c r="S31" s="20"/>
      <c r="T31" s="20"/>
      <c r="U31" s="20"/>
      <c r="V31" s="21"/>
      <c r="W31" s="21"/>
      <c r="X31" s="20"/>
      <c r="Y31" s="20"/>
      <c r="Z31" s="20"/>
      <c r="AA31" s="20"/>
      <c r="AB31" s="20"/>
      <c r="AC31" s="20"/>
      <c r="AD31" s="20"/>
      <c r="AE31" s="13"/>
      <c r="AF31" s="97"/>
      <c r="AG31" s="84">
        <f t="shared" si="1"/>
        <v>0</v>
      </c>
      <c r="AH31" s="84">
        <f t="shared" si="2"/>
        <v>0</v>
      </c>
      <c r="AI31" s="84">
        <f t="shared" si="3"/>
        <v>0</v>
      </c>
      <c r="AJ31" s="86">
        <f t="shared" si="4"/>
        <v>0</v>
      </c>
    </row>
    <row r="32" spans="1:36" ht="96.75" customHeight="1" x14ac:dyDescent="0.3">
      <c r="A32" s="27" t="s">
        <v>32</v>
      </c>
      <c r="B32" s="28"/>
      <c r="C32" s="28"/>
      <c r="D32" s="28"/>
      <c r="E32" s="28"/>
      <c r="F32" s="28"/>
      <c r="G32" s="28"/>
      <c r="H32" s="20"/>
      <c r="I32" s="20"/>
      <c r="J32" s="20"/>
      <c r="K32" s="20"/>
      <c r="L32" s="20"/>
      <c r="M32" s="21"/>
      <c r="N32" s="20"/>
      <c r="O32" s="20"/>
      <c r="P32" s="20"/>
      <c r="Q32" s="20"/>
      <c r="R32" s="20"/>
      <c r="S32" s="20"/>
      <c r="T32" s="20"/>
      <c r="U32" s="20"/>
      <c r="V32" s="21"/>
      <c r="W32" s="21"/>
      <c r="X32" s="20"/>
      <c r="Y32" s="20"/>
      <c r="Z32" s="20"/>
      <c r="AA32" s="20"/>
      <c r="AB32" s="20"/>
      <c r="AC32" s="20"/>
      <c r="AD32" s="20"/>
      <c r="AE32" s="13"/>
      <c r="AF32" s="98"/>
      <c r="AG32" s="84">
        <f t="shared" si="1"/>
        <v>0</v>
      </c>
      <c r="AH32" s="84">
        <f t="shared" si="2"/>
        <v>0</v>
      </c>
      <c r="AI32" s="84">
        <f t="shared" si="3"/>
        <v>0</v>
      </c>
      <c r="AJ32" s="86">
        <f t="shared" si="4"/>
        <v>0</v>
      </c>
    </row>
    <row r="33" spans="1:36" ht="76.5" customHeight="1" x14ac:dyDescent="0.25">
      <c r="A33" s="91" t="s">
        <v>36</v>
      </c>
      <c r="B33" s="25">
        <f t="shared" ref="B33:AE33" si="14">B34</f>
        <v>432.6</v>
      </c>
      <c r="C33" s="25">
        <f t="shared" si="14"/>
        <v>389.88</v>
      </c>
      <c r="D33" s="25">
        <f t="shared" si="14"/>
        <v>389.88</v>
      </c>
      <c r="E33" s="25">
        <f t="shared" si="14"/>
        <v>389.88</v>
      </c>
      <c r="F33" s="11">
        <f t="shared" si="14"/>
        <v>90.124826629680982</v>
      </c>
      <c r="G33" s="11">
        <f t="shared" si="14"/>
        <v>100</v>
      </c>
      <c r="H33" s="12">
        <f t="shared" si="14"/>
        <v>0</v>
      </c>
      <c r="I33" s="12">
        <f t="shared" si="14"/>
        <v>0</v>
      </c>
      <c r="J33" s="12">
        <f t="shared" si="14"/>
        <v>0</v>
      </c>
      <c r="K33" s="12">
        <f t="shared" si="14"/>
        <v>0</v>
      </c>
      <c r="L33" s="12">
        <f t="shared" si="14"/>
        <v>108.15</v>
      </c>
      <c r="M33" s="16">
        <f t="shared" si="14"/>
        <v>0</v>
      </c>
      <c r="N33" s="12">
        <f t="shared" si="14"/>
        <v>0</v>
      </c>
      <c r="O33" s="12">
        <f t="shared" si="14"/>
        <v>0</v>
      </c>
      <c r="P33" s="12">
        <f t="shared" si="14"/>
        <v>0</v>
      </c>
      <c r="Q33" s="12">
        <f t="shared" si="14"/>
        <v>0</v>
      </c>
      <c r="R33" s="12">
        <f t="shared" si="14"/>
        <v>108.15</v>
      </c>
      <c r="S33" s="12">
        <f t="shared" si="14"/>
        <v>0</v>
      </c>
      <c r="T33" s="12">
        <f t="shared" si="14"/>
        <v>173.58</v>
      </c>
      <c r="U33" s="12">
        <f t="shared" si="14"/>
        <v>389.88</v>
      </c>
      <c r="V33" s="16">
        <f t="shared" si="14"/>
        <v>0</v>
      </c>
      <c r="W33" s="16">
        <f t="shared" si="14"/>
        <v>0</v>
      </c>
      <c r="X33" s="12">
        <f t="shared" si="14"/>
        <v>0</v>
      </c>
      <c r="Y33" s="12">
        <f t="shared" si="14"/>
        <v>0</v>
      </c>
      <c r="Z33" s="12">
        <f t="shared" si="14"/>
        <v>0</v>
      </c>
      <c r="AA33" s="12">
        <f t="shared" si="14"/>
        <v>0</v>
      </c>
      <c r="AB33" s="12">
        <f t="shared" si="14"/>
        <v>0</v>
      </c>
      <c r="AC33" s="12">
        <f t="shared" si="14"/>
        <v>0</v>
      </c>
      <c r="AD33" s="12">
        <f t="shared" si="14"/>
        <v>42.72</v>
      </c>
      <c r="AE33" s="13">
        <f t="shared" si="14"/>
        <v>0</v>
      </c>
      <c r="AF33" s="93" t="s">
        <v>70</v>
      </c>
      <c r="AG33" s="84">
        <f t="shared" si="1"/>
        <v>432.6</v>
      </c>
      <c r="AH33" s="84">
        <f t="shared" si="2"/>
        <v>389.88</v>
      </c>
      <c r="AI33" s="84">
        <f t="shared" si="3"/>
        <v>389.88</v>
      </c>
      <c r="AJ33" s="86">
        <f t="shared" si="4"/>
        <v>0</v>
      </c>
    </row>
    <row r="34" spans="1:36" ht="18.75" x14ac:dyDescent="0.3">
      <c r="A34" s="24" t="s">
        <v>27</v>
      </c>
      <c r="B34" s="25">
        <f t="shared" ref="B34:P34" si="15">B35+B36+B37+B38+B39</f>
        <v>432.6</v>
      </c>
      <c r="C34" s="25">
        <f t="shared" si="15"/>
        <v>389.88</v>
      </c>
      <c r="D34" s="25">
        <f t="shared" si="15"/>
        <v>389.88</v>
      </c>
      <c r="E34" s="25">
        <f t="shared" si="15"/>
        <v>389.88</v>
      </c>
      <c r="F34" s="25">
        <f t="shared" si="15"/>
        <v>90.124826629680982</v>
      </c>
      <c r="G34" s="25">
        <f t="shared" si="15"/>
        <v>100</v>
      </c>
      <c r="H34" s="12">
        <f t="shared" si="15"/>
        <v>0</v>
      </c>
      <c r="I34" s="12">
        <f t="shared" si="15"/>
        <v>0</v>
      </c>
      <c r="J34" s="12">
        <f t="shared" si="15"/>
        <v>0</v>
      </c>
      <c r="K34" s="12">
        <f t="shared" si="15"/>
        <v>0</v>
      </c>
      <c r="L34" s="12">
        <f t="shared" si="15"/>
        <v>108.15</v>
      </c>
      <c r="M34" s="16">
        <f t="shared" si="15"/>
        <v>0</v>
      </c>
      <c r="N34" s="12">
        <f t="shared" si="15"/>
        <v>0</v>
      </c>
      <c r="O34" s="12">
        <f t="shared" si="15"/>
        <v>0</v>
      </c>
      <c r="P34" s="12">
        <f t="shared" si="15"/>
        <v>0</v>
      </c>
      <c r="Q34" s="12">
        <f>Q35+Q36+Q37+Q39</f>
        <v>0</v>
      </c>
      <c r="R34" s="12">
        <f t="shared" ref="R34:AE34" si="16">R35+R36+R37+R38+R39</f>
        <v>108.15</v>
      </c>
      <c r="S34" s="12">
        <f t="shared" si="16"/>
        <v>0</v>
      </c>
      <c r="T34" s="12">
        <f t="shared" si="16"/>
        <v>173.58</v>
      </c>
      <c r="U34" s="12">
        <f t="shared" si="16"/>
        <v>389.88</v>
      </c>
      <c r="V34" s="16">
        <f t="shared" si="16"/>
        <v>0</v>
      </c>
      <c r="W34" s="16">
        <f t="shared" si="16"/>
        <v>0</v>
      </c>
      <c r="X34" s="12">
        <f t="shared" si="16"/>
        <v>0</v>
      </c>
      <c r="Y34" s="12">
        <f t="shared" si="16"/>
        <v>0</v>
      </c>
      <c r="Z34" s="12">
        <f t="shared" si="16"/>
        <v>0</v>
      </c>
      <c r="AA34" s="12">
        <f t="shared" si="16"/>
        <v>0</v>
      </c>
      <c r="AB34" s="12">
        <f t="shared" si="16"/>
        <v>0</v>
      </c>
      <c r="AC34" s="12">
        <f t="shared" si="16"/>
        <v>0</v>
      </c>
      <c r="AD34" s="12">
        <f t="shared" si="16"/>
        <v>42.72</v>
      </c>
      <c r="AE34" s="13">
        <f t="shared" si="16"/>
        <v>0</v>
      </c>
      <c r="AF34" s="99"/>
      <c r="AG34" s="84">
        <f t="shared" si="1"/>
        <v>432.6</v>
      </c>
      <c r="AH34" s="84">
        <f t="shared" si="2"/>
        <v>389.88</v>
      </c>
      <c r="AI34" s="84">
        <f t="shared" si="3"/>
        <v>389.88</v>
      </c>
      <c r="AJ34" s="86">
        <f t="shared" si="4"/>
        <v>0</v>
      </c>
    </row>
    <row r="35" spans="1:36" ht="29.25" customHeight="1" x14ac:dyDescent="0.3">
      <c r="A35" s="27" t="s">
        <v>28</v>
      </c>
      <c r="B35" s="28"/>
      <c r="C35" s="28"/>
      <c r="D35" s="28"/>
      <c r="E35" s="28"/>
      <c r="F35" s="28"/>
      <c r="G35" s="28"/>
      <c r="H35" s="20"/>
      <c r="I35" s="20"/>
      <c r="J35" s="20"/>
      <c r="K35" s="20"/>
      <c r="L35" s="20"/>
      <c r="M35" s="21"/>
      <c r="N35" s="20"/>
      <c r="O35" s="20"/>
      <c r="P35" s="20"/>
      <c r="Q35" s="20"/>
      <c r="R35" s="20"/>
      <c r="S35" s="20"/>
      <c r="T35" s="20"/>
      <c r="U35" s="20"/>
      <c r="V35" s="21"/>
      <c r="W35" s="21"/>
      <c r="X35" s="20"/>
      <c r="Y35" s="20"/>
      <c r="Z35" s="20"/>
      <c r="AA35" s="20"/>
      <c r="AB35" s="20"/>
      <c r="AC35" s="20"/>
      <c r="AD35" s="20"/>
      <c r="AE35" s="13"/>
      <c r="AF35" s="99"/>
      <c r="AG35" s="84">
        <f t="shared" si="1"/>
        <v>0</v>
      </c>
      <c r="AH35" s="84">
        <f t="shared" si="2"/>
        <v>0</v>
      </c>
      <c r="AI35" s="84">
        <f t="shared" si="3"/>
        <v>0</v>
      </c>
      <c r="AJ35" s="86">
        <f t="shared" si="4"/>
        <v>0</v>
      </c>
    </row>
    <row r="36" spans="1:36" ht="45.75" customHeight="1" x14ac:dyDescent="0.3">
      <c r="A36" s="30" t="s">
        <v>29</v>
      </c>
      <c r="B36" s="28">
        <f>H36+J36+L36+N36+P36+R36+T36+V36+X36+Z36+AB36+AD36</f>
        <v>432.6</v>
      </c>
      <c r="C36" s="28">
        <f>H36+J36+L36+N36+P36+R36+T36+V36+X36+Z36</f>
        <v>389.88</v>
      </c>
      <c r="D36" s="28">
        <v>389.88</v>
      </c>
      <c r="E36" s="28">
        <f>I36+K36+M36+O36+Q36+S36+U36+W36+Y36+AA36+AC36+AE36</f>
        <v>389.88</v>
      </c>
      <c r="F36" s="28">
        <f>E36/B36*100</f>
        <v>90.124826629680982</v>
      </c>
      <c r="G36" s="28">
        <f>E36/C36*100</f>
        <v>100</v>
      </c>
      <c r="H36" s="21">
        <v>0</v>
      </c>
      <c r="I36" s="21">
        <v>0</v>
      </c>
      <c r="J36" s="21">
        <v>0</v>
      </c>
      <c r="K36" s="21">
        <v>0</v>
      </c>
      <c r="L36" s="21">
        <v>108.15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108.15</v>
      </c>
      <c r="S36" s="21">
        <v>0</v>
      </c>
      <c r="T36" s="21">
        <v>173.58</v>
      </c>
      <c r="U36" s="21">
        <v>389.88</v>
      </c>
      <c r="V36" s="21">
        <v>0</v>
      </c>
      <c r="W36" s="21">
        <v>0</v>
      </c>
      <c r="X36" s="21">
        <v>0</v>
      </c>
      <c r="Y36" s="21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42.72</v>
      </c>
      <c r="AE36" s="13"/>
      <c r="AF36" s="99"/>
      <c r="AG36" s="84">
        <f t="shared" si="1"/>
        <v>432.6</v>
      </c>
      <c r="AH36" s="84">
        <f t="shared" si="2"/>
        <v>389.88</v>
      </c>
      <c r="AI36" s="84">
        <f t="shared" si="3"/>
        <v>389.88</v>
      </c>
      <c r="AJ36" s="86">
        <f t="shared" si="4"/>
        <v>0</v>
      </c>
    </row>
    <row r="37" spans="1:36" ht="30" customHeight="1" x14ac:dyDescent="0.3">
      <c r="A37" s="27" t="s">
        <v>30</v>
      </c>
      <c r="B37" s="28"/>
      <c r="C37" s="28"/>
      <c r="D37" s="28"/>
      <c r="E37" s="28"/>
      <c r="F37" s="28"/>
      <c r="G37" s="28"/>
      <c r="H37" s="20"/>
      <c r="I37" s="20"/>
      <c r="J37" s="20"/>
      <c r="K37" s="20"/>
      <c r="L37" s="20"/>
      <c r="M37" s="21"/>
      <c r="N37" s="20"/>
      <c r="O37" s="20"/>
      <c r="P37" s="20"/>
      <c r="Q37" s="20"/>
      <c r="R37" s="20"/>
      <c r="S37" s="20"/>
      <c r="T37" s="20"/>
      <c r="U37" s="20"/>
      <c r="V37" s="21"/>
      <c r="W37" s="21"/>
      <c r="X37" s="20"/>
      <c r="Y37" s="20"/>
      <c r="Z37" s="20"/>
      <c r="AA37" s="20"/>
      <c r="AB37" s="20"/>
      <c r="AC37" s="20"/>
      <c r="AD37" s="20"/>
      <c r="AE37" s="13"/>
      <c r="AF37" s="99"/>
      <c r="AG37" s="84">
        <f t="shared" si="1"/>
        <v>0</v>
      </c>
      <c r="AH37" s="84">
        <f t="shared" si="2"/>
        <v>0</v>
      </c>
      <c r="AI37" s="84">
        <f t="shared" si="3"/>
        <v>0</v>
      </c>
      <c r="AJ37" s="86">
        <f t="shared" si="4"/>
        <v>0</v>
      </c>
    </row>
    <row r="38" spans="1:36" ht="42" customHeight="1" x14ac:dyDescent="0.3">
      <c r="A38" s="30" t="s">
        <v>31</v>
      </c>
      <c r="B38" s="28"/>
      <c r="C38" s="28"/>
      <c r="D38" s="28"/>
      <c r="E38" s="28"/>
      <c r="F38" s="28"/>
      <c r="G38" s="28"/>
      <c r="H38" s="21"/>
      <c r="I38" s="21"/>
      <c r="J38" s="21"/>
      <c r="K38" s="21"/>
      <c r="L38" s="21"/>
      <c r="M38" s="21"/>
      <c r="N38" s="20"/>
      <c r="O38" s="20"/>
      <c r="P38" s="20"/>
      <c r="Q38" s="20"/>
      <c r="R38" s="20"/>
      <c r="S38" s="20"/>
      <c r="T38" s="20"/>
      <c r="U38" s="20"/>
      <c r="V38" s="21"/>
      <c r="W38" s="21"/>
      <c r="X38" s="21"/>
      <c r="Y38" s="21"/>
      <c r="Z38" s="21"/>
      <c r="AA38" s="20"/>
      <c r="AB38" s="20"/>
      <c r="AC38" s="20"/>
      <c r="AD38" s="21"/>
      <c r="AE38" s="13"/>
      <c r="AF38" s="99"/>
      <c r="AG38" s="84">
        <f t="shared" si="1"/>
        <v>0</v>
      </c>
      <c r="AH38" s="84">
        <f t="shared" si="2"/>
        <v>0</v>
      </c>
      <c r="AI38" s="84">
        <f t="shared" si="3"/>
        <v>0</v>
      </c>
      <c r="AJ38" s="86">
        <f t="shared" si="4"/>
        <v>0</v>
      </c>
    </row>
    <row r="39" spans="1:36" ht="66.75" customHeight="1" x14ac:dyDescent="0.3">
      <c r="A39" s="27" t="s">
        <v>32</v>
      </c>
      <c r="B39" s="28"/>
      <c r="C39" s="28"/>
      <c r="D39" s="28"/>
      <c r="E39" s="28"/>
      <c r="F39" s="28"/>
      <c r="G39" s="28"/>
      <c r="H39" s="21"/>
      <c r="I39" s="21"/>
      <c r="J39" s="21"/>
      <c r="K39" s="21"/>
      <c r="L39" s="21"/>
      <c r="M39" s="21"/>
      <c r="N39" s="20"/>
      <c r="O39" s="20"/>
      <c r="P39" s="20"/>
      <c r="Q39" s="20"/>
      <c r="R39" s="20"/>
      <c r="S39" s="20"/>
      <c r="T39" s="20"/>
      <c r="U39" s="20"/>
      <c r="V39" s="21"/>
      <c r="W39" s="21"/>
      <c r="X39" s="21"/>
      <c r="Y39" s="21"/>
      <c r="Z39" s="21"/>
      <c r="AA39" s="20"/>
      <c r="AB39" s="20"/>
      <c r="AC39" s="20"/>
      <c r="AD39" s="21"/>
      <c r="AE39" s="13"/>
      <c r="AF39" s="100"/>
      <c r="AG39" s="84">
        <f t="shared" si="1"/>
        <v>0</v>
      </c>
      <c r="AH39" s="84">
        <f t="shared" si="2"/>
        <v>0</v>
      </c>
      <c r="AI39" s="84">
        <f t="shared" si="3"/>
        <v>0</v>
      </c>
      <c r="AJ39" s="86">
        <f t="shared" si="4"/>
        <v>0</v>
      </c>
    </row>
    <row r="40" spans="1:36" ht="178.5" customHeight="1" x14ac:dyDescent="0.3">
      <c r="A40" s="51" t="s">
        <v>37</v>
      </c>
      <c r="B40" s="25"/>
      <c r="C40" s="25"/>
      <c r="D40" s="25"/>
      <c r="E40" s="25"/>
      <c r="F40" s="11"/>
      <c r="G40" s="11"/>
      <c r="H40" s="21"/>
      <c r="I40" s="21"/>
      <c r="J40" s="21"/>
      <c r="K40" s="21"/>
      <c r="L40" s="21"/>
      <c r="M40" s="21"/>
      <c r="N40" s="20"/>
      <c r="O40" s="20"/>
      <c r="P40" s="20"/>
      <c r="Q40" s="20"/>
      <c r="R40" s="20"/>
      <c r="S40" s="20"/>
      <c r="T40" s="20"/>
      <c r="U40" s="20"/>
      <c r="V40" s="21"/>
      <c r="W40" s="21"/>
      <c r="X40" s="21"/>
      <c r="Y40" s="21"/>
      <c r="Z40" s="21"/>
      <c r="AA40" s="20"/>
      <c r="AB40" s="20"/>
      <c r="AC40" s="20"/>
      <c r="AD40" s="21"/>
      <c r="AE40" s="13"/>
      <c r="AF40" s="14"/>
      <c r="AG40" s="84">
        <f t="shared" si="1"/>
        <v>0</v>
      </c>
      <c r="AH40" s="84">
        <f t="shared" si="2"/>
        <v>0</v>
      </c>
      <c r="AI40" s="84">
        <f t="shared" si="3"/>
        <v>0</v>
      </c>
      <c r="AJ40" s="86">
        <f t="shared" si="4"/>
        <v>0</v>
      </c>
    </row>
    <row r="41" spans="1:36" ht="81" customHeight="1" x14ac:dyDescent="0.25">
      <c r="A41" s="32" t="s">
        <v>38</v>
      </c>
      <c r="B41" s="25">
        <f t="shared" ref="B41:AE41" si="17">B42</f>
        <v>2660</v>
      </c>
      <c r="C41" s="25">
        <f t="shared" si="17"/>
        <v>2660</v>
      </c>
      <c r="D41" s="25">
        <f t="shared" si="17"/>
        <v>910</v>
      </c>
      <c r="E41" s="25">
        <f t="shared" si="17"/>
        <v>910</v>
      </c>
      <c r="F41" s="11">
        <f t="shared" si="17"/>
        <v>34.210526315789473</v>
      </c>
      <c r="G41" s="11">
        <f t="shared" si="17"/>
        <v>34.210526315789473</v>
      </c>
      <c r="H41" s="16">
        <f t="shared" si="17"/>
        <v>0</v>
      </c>
      <c r="I41" s="16">
        <f t="shared" si="17"/>
        <v>0</v>
      </c>
      <c r="J41" s="16">
        <f t="shared" si="17"/>
        <v>0</v>
      </c>
      <c r="K41" s="16">
        <f t="shared" si="17"/>
        <v>0</v>
      </c>
      <c r="L41" s="16">
        <f t="shared" si="17"/>
        <v>0</v>
      </c>
      <c r="M41" s="16">
        <f t="shared" si="17"/>
        <v>0</v>
      </c>
      <c r="N41" s="12">
        <f t="shared" si="17"/>
        <v>0</v>
      </c>
      <c r="O41" s="12">
        <f t="shared" si="17"/>
        <v>0</v>
      </c>
      <c r="P41" s="12">
        <f t="shared" si="17"/>
        <v>0</v>
      </c>
      <c r="Q41" s="12">
        <f t="shared" si="17"/>
        <v>0</v>
      </c>
      <c r="R41" s="12">
        <f t="shared" si="17"/>
        <v>0</v>
      </c>
      <c r="S41" s="12">
        <f t="shared" si="17"/>
        <v>0</v>
      </c>
      <c r="T41" s="12">
        <f t="shared" si="17"/>
        <v>880</v>
      </c>
      <c r="U41" s="12">
        <f t="shared" si="17"/>
        <v>0</v>
      </c>
      <c r="V41" s="16">
        <f t="shared" si="17"/>
        <v>880</v>
      </c>
      <c r="W41" s="16">
        <f t="shared" si="17"/>
        <v>420</v>
      </c>
      <c r="X41" s="16">
        <f t="shared" si="17"/>
        <v>900</v>
      </c>
      <c r="Y41" s="16">
        <f t="shared" si="17"/>
        <v>490</v>
      </c>
      <c r="Z41" s="16">
        <f t="shared" si="17"/>
        <v>0</v>
      </c>
      <c r="AA41" s="12">
        <f t="shared" si="17"/>
        <v>0</v>
      </c>
      <c r="AB41" s="12">
        <f t="shared" si="17"/>
        <v>0</v>
      </c>
      <c r="AC41" s="12">
        <f t="shared" si="17"/>
        <v>0</v>
      </c>
      <c r="AD41" s="16">
        <f t="shared" si="17"/>
        <v>0</v>
      </c>
      <c r="AE41" s="13">
        <f t="shared" si="17"/>
        <v>0</v>
      </c>
      <c r="AF41" s="93" t="s">
        <v>71</v>
      </c>
      <c r="AG41" s="84">
        <f t="shared" si="1"/>
        <v>2660</v>
      </c>
      <c r="AH41" s="84">
        <f t="shared" si="2"/>
        <v>2660</v>
      </c>
      <c r="AI41" s="84">
        <f t="shared" si="3"/>
        <v>910</v>
      </c>
      <c r="AJ41" s="86">
        <f t="shared" si="4"/>
        <v>-1750</v>
      </c>
    </row>
    <row r="42" spans="1:36" ht="18.75" x14ac:dyDescent="0.3">
      <c r="A42" s="24" t="s">
        <v>27</v>
      </c>
      <c r="B42" s="25">
        <f t="shared" ref="B42:AE42" si="18">B43+B44+B45+B46+B47</f>
        <v>2660</v>
      </c>
      <c r="C42" s="25">
        <f t="shared" si="18"/>
        <v>2660</v>
      </c>
      <c r="D42" s="25">
        <f t="shared" si="18"/>
        <v>910</v>
      </c>
      <c r="E42" s="25">
        <f t="shared" si="18"/>
        <v>910</v>
      </c>
      <c r="F42" s="25">
        <f t="shared" si="18"/>
        <v>34.210526315789473</v>
      </c>
      <c r="G42" s="25">
        <f t="shared" si="18"/>
        <v>34.210526315789473</v>
      </c>
      <c r="H42" s="16">
        <f t="shared" si="18"/>
        <v>0</v>
      </c>
      <c r="I42" s="16">
        <f t="shared" si="18"/>
        <v>0</v>
      </c>
      <c r="J42" s="16">
        <f t="shared" si="18"/>
        <v>0</v>
      </c>
      <c r="K42" s="16">
        <f t="shared" si="18"/>
        <v>0</v>
      </c>
      <c r="L42" s="16">
        <f t="shared" si="18"/>
        <v>0</v>
      </c>
      <c r="M42" s="16">
        <f t="shared" si="18"/>
        <v>0</v>
      </c>
      <c r="N42" s="12">
        <f t="shared" si="18"/>
        <v>0</v>
      </c>
      <c r="O42" s="12">
        <f t="shared" si="18"/>
        <v>0</v>
      </c>
      <c r="P42" s="12">
        <f t="shared" si="18"/>
        <v>0</v>
      </c>
      <c r="Q42" s="12">
        <f t="shared" si="18"/>
        <v>0</v>
      </c>
      <c r="R42" s="12">
        <f t="shared" si="18"/>
        <v>0</v>
      </c>
      <c r="S42" s="12">
        <f t="shared" si="18"/>
        <v>0</v>
      </c>
      <c r="T42" s="12">
        <f t="shared" si="18"/>
        <v>880</v>
      </c>
      <c r="U42" s="12">
        <f t="shared" si="18"/>
        <v>0</v>
      </c>
      <c r="V42" s="16">
        <f t="shared" si="18"/>
        <v>880</v>
      </c>
      <c r="W42" s="16">
        <f t="shared" si="18"/>
        <v>420</v>
      </c>
      <c r="X42" s="16">
        <f t="shared" si="18"/>
        <v>900</v>
      </c>
      <c r="Y42" s="16">
        <f t="shared" si="18"/>
        <v>490</v>
      </c>
      <c r="Z42" s="16">
        <f t="shared" si="18"/>
        <v>0</v>
      </c>
      <c r="AA42" s="12">
        <f t="shared" si="18"/>
        <v>0</v>
      </c>
      <c r="AB42" s="12">
        <f t="shared" si="18"/>
        <v>0</v>
      </c>
      <c r="AC42" s="12">
        <f t="shared" si="18"/>
        <v>0</v>
      </c>
      <c r="AD42" s="16">
        <f t="shared" si="18"/>
        <v>0</v>
      </c>
      <c r="AE42" s="13">
        <f t="shared" si="18"/>
        <v>0</v>
      </c>
      <c r="AF42" s="94"/>
      <c r="AG42" s="84">
        <f t="shared" si="1"/>
        <v>2660</v>
      </c>
      <c r="AH42" s="84">
        <f t="shared" si="2"/>
        <v>2660</v>
      </c>
      <c r="AI42" s="84">
        <f t="shared" si="3"/>
        <v>910</v>
      </c>
      <c r="AJ42" s="86">
        <f t="shared" si="4"/>
        <v>-1750</v>
      </c>
    </row>
    <row r="43" spans="1:36" ht="33.75" customHeight="1" x14ac:dyDescent="0.3">
      <c r="A43" s="27" t="s">
        <v>28</v>
      </c>
      <c r="B43" s="28"/>
      <c r="C43" s="28"/>
      <c r="D43" s="28"/>
      <c r="E43" s="28"/>
      <c r="F43" s="28"/>
      <c r="G43" s="28"/>
      <c r="H43" s="21"/>
      <c r="I43" s="21"/>
      <c r="J43" s="21"/>
      <c r="K43" s="21"/>
      <c r="L43" s="21"/>
      <c r="M43" s="21"/>
      <c r="N43" s="20"/>
      <c r="O43" s="20"/>
      <c r="P43" s="20"/>
      <c r="Q43" s="20"/>
      <c r="R43" s="20"/>
      <c r="S43" s="20"/>
      <c r="T43" s="20"/>
      <c r="U43" s="20"/>
      <c r="V43" s="21"/>
      <c r="W43" s="21"/>
      <c r="X43" s="21"/>
      <c r="Y43" s="21"/>
      <c r="Z43" s="21"/>
      <c r="AA43" s="20"/>
      <c r="AB43" s="20"/>
      <c r="AC43" s="20"/>
      <c r="AD43" s="21"/>
      <c r="AE43" s="13"/>
      <c r="AF43" s="94"/>
      <c r="AG43" s="84">
        <f t="shared" si="1"/>
        <v>0</v>
      </c>
      <c r="AH43" s="84">
        <f t="shared" si="2"/>
        <v>0</v>
      </c>
      <c r="AI43" s="84">
        <f t="shared" si="3"/>
        <v>0</v>
      </c>
      <c r="AJ43" s="86">
        <f t="shared" si="4"/>
        <v>0</v>
      </c>
    </row>
    <row r="44" spans="1:36" ht="47.25" customHeight="1" x14ac:dyDescent="0.3">
      <c r="A44" s="30" t="s">
        <v>29</v>
      </c>
      <c r="B44" s="28">
        <f>H44+J44+L44+N44+P44+R44+T44+V44+X44+Z44+AB44+AD44</f>
        <v>2660</v>
      </c>
      <c r="C44" s="28">
        <f>H44+J44+L44+N44+P44+R44+T44+V44+X44+Z44</f>
        <v>2660</v>
      </c>
      <c r="D44" s="28">
        <v>910</v>
      </c>
      <c r="E44" s="28">
        <f>I44+K44+M44+O44+Q44+S44+U44+W44+Y44+AA44+AC44+AE44</f>
        <v>910</v>
      </c>
      <c r="F44" s="28">
        <f>E44/B44*100</f>
        <v>34.210526315789473</v>
      </c>
      <c r="G44" s="28">
        <f>E44/C44*100</f>
        <v>34.210526315789473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1">
        <v>0</v>
      </c>
      <c r="P44" s="20">
        <v>0</v>
      </c>
      <c r="Q44" s="20">
        <v>0</v>
      </c>
      <c r="R44" s="20">
        <v>0</v>
      </c>
      <c r="S44" s="21">
        <v>0</v>
      </c>
      <c r="T44" s="20">
        <v>880</v>
      </c>
      <c r="U44" s="20">
        <v>0</v>
      </c>
      <c r="V44" s="20">
        <v>880</v>
      </c>
      <c r="W44" s="20">
        <v>420</v>
      </c>
      <c r="X44" s="20">
        <v>900</v>
      </c>
      <c r="Y44" s="21">
        <v>490</v>
      </c>
      <c r="Z44" s="20">
        <v>0</v>
      </c>
      <c r="AA44" s="20">
        <v>0</v>
      </c>
      <c r="AB44" s="20">
        <v>0</v>
      </c>
      <c r="AC44" s="20"/>
      <c r="AD44" s="21">
        <v>0</v>
      </c>
      <c r="AE44" s="13"/>
      <c r="AF44" s="94"/>
      <c r="AG44" s="84">
        <f t="shared" si="1"/>
        <v>2660</v>
      </c>
      <c r="AH44" s="84">
        <f t="shared" si="2"/>
        <v>2660</v>
      </c>
      <c r="AI44" s="84">
        <f t="shared" si="3"/>
        <v>910</v>
      </c>
      <c r="AJ44" s="86">
        <f t="shared" si="4"/>
        <v>-1750</v>
      </c>
    </row>
    <row r="45" spans="1:36" ht="37.5" customHeight="1" x14ac:dyDescent="0.3">
      <c r="A45" s="27" t="s">
        <v>30</v>
      </c>
      <c r="B45" s="28"/>
      <c r="C45" s="28"/>
      <c r="D45" s="28"/>
      <c r="E45" s="28"/>
      <c r="F45" s="28"/>
      <c r="G45" s="28"/>
      <c r="H45" s="21"/>
      <c r="I45" s="21"/>
      <c r="J45" s="21"/>
      <c r="K45" s="21"/>
      <c r="L45" s="21"/>
      <c r="M45" s="21"/>
      <c r="N45" s="20"/>
      <c r="O45" s="20"/>
      <c r="P45" s="20"/>
      <c r="Q45" s="20"/>
      <c r="R45" s="20"/>
      <c r="S45" s="20"/>
      <c r="T45" s="20"/>
      <c r="U45" s="20"/>
      <c r="V45" s="21"/>
      <c r="W45" s="21"/>
      <c r="X45" s="21"/>
      <c r="Y45" s="21"/>
      <c r="Z45" s="21"/>
      <c r="AA45" s="20"/>
      <c r="AB45" s="20"/>
      <c r="AC45" s="20"/>
      <c r="AD45" s="21"/>
      <c r="AE45" s="13"/>
      <c r="AF45" s="94"/>
      <c r="AG45" s="84">
        <f t="shared" si="1"/>
        <v>0</v>
      </c>
      <c r="AH45" s="84">
        <f t="shared" si="2"/>
        <v>0</v>
      </c>
      <c r="AI45" s="84">
        <f t="shared" si="3"/>
        <v>0</v>
      </c>
      <c r="AJ45" s="86">
        <f t="shared" si="4"/>
        <v>0</v>
      </c>
    </row>
    <row r="46" spans="1:36" ht="52.5" customHeight="1" x14ac:dyDescent="0.3">
      <c r="A46" s="30" t="s">
        <v>31</v>
      </c>
      <c r="B46" s="28"/>
      <c r="C46" s="28"/>
      <c r="D46" s="28"/>
      <c r="E46" s="28"/>
      <c r="F46" s="28"/>
      <c r="G46" s="28"/>
      <c r="H46" s="21"/>
      <c r="I46" s="21"/>
      <c r="J46" s="21"/>
      <c r="K46" s="21"/>
      <c r="L46" s="21"/>
      <c r="M46" s="21"/>
      <c r="N46" s="20"/>
      <c r="O46" s="20"/>
      <c r="P46" s="20"/>
      <c r="Q46" s="20"/>
      <c r="R46" s="20"/>
      <c r="S46" s="20"/>
      <c r="T46" s="20"/>
      <c r="U46" s="20"/>
      <c r="V46" s="21"/>
      <c r="W46" s="21"/>
      <c r="X46" s="21"/>
      <c r="Y46" s="21"/>
      <c r="Z46" s="21"/>
      <c r="AA46" s="20"/>
      <c r="AB46" s="20"/>
      <c r="AC46" s="20"/>
      <c r="AD46" s="21"/>
      <c r="AE46" s="13"/>
      <c r="AF46" s="94"/>
      <c r="AG46" s="84">
        <f t="shared" si="1"/>
        <v>0</v>
      </c>
      <c r="AH46" s="84">
        <f t="shared" si="2"/>
        <v>0</v>
      </c>
      <c r="AI46" s="84">
        <f t="shared" si="3"/>
        <v>0</v>
      </c>
      <c r="AJ46" s="86">
        <f t="shared" si="4"/>
        <v>0</v>
      </c>
    </row>
    <row r="47" spans="1:36" ht="95.25" customHeight="1" x14ac:dyDescent="0.3">
      <c r="A47" s="27" t="s">
        <v>32</v>
      </c>
      <c r="B47" s="28"/>
      <c r="C47" s="28"/>
      <c r="D47" s="28"/>
      <c r="E47" s="28"/>
      <c r="F47" s="28"/>
      <c r="G47" s="28"/>
      <c r="H47" s="21"/>
      <c r="I47" s="21"/>
      <c r="J47" s="21"/>
      <c r="K47" s="21"/>
      <c r="L47" s="21"/>
      <c r="M47" s="21"/>
      <c r="N47" s="20"/>
      <c r="O47" s="20"/>
      <c r="P47" s="20"/>
      <c r="Q47" s="20"/>
      <c r="R47" s="20"/>
      <c r="S47" s="20"/>
      <c r="T47" s="20"/>
      <c r="U47" s="20"/>
      <c r="V47" s="21"/>
      <c r="W47" s="21"/>
      <c r="X47" s="21"/>
      <c r="Y47" s="21"/>
      <c r="Z47" s="21"/>
      <c r="AA47" s="20"/>
      <c r="AB47" s="20"/>
      <c r="AC47" s="20"/>
      <c r="AD47" s="21"/>
      <c r="AE47" s="13"/>
      <c r="AF47" s="95"/>
      <c r="AG47" s="84">
        <f t="shared" si="1"/>
        <v>0</v>
      </c>
      <c r="AH47" s="84">
        <f t="shared" si="2"/>
        <v>0</v>
      </c>
      <c r="AI47" s="84">
        <f t="shared" si="3"/>
        <v>0</v>
      </c>
      <c r="AJ47" s="86">
        <f t="shared" si="4"/>
        <v>0</v>
      </c>
    </row>
    <row r="48" spans="1:36" ht="132" customHeight="1" x14ac:dyDescent="0.3">
      <c r="A48" s="10" t="s">
        <v>39</v>
      </c>
      <c r="B48" s="11"/>
      <c r="C48" s="11"/>
      <c r="D48" s="11"/>
      <c r="E48" s="11"/>
      <c r="F48" s="11"/>
      <c r="G48" s="11"/>
      <c r="H48" s="21"/>
      <c r="I48" s="21"/>
      <c r="J48" s="21"/>
      <c r="K48" s="21"/>
      <c r="L48" s="21"/>
      <c r="M48" s="21"/>
      <c r="N48" s="20"/>
      <c r="O48" s="20"/>
      <c r="P48" s="20"/>
      <c r="Q48" s="20"/>
      <c r="R48" s="20"/>
      <c r="S48" s="20"/>
      <c r="T48" s="20"/>
      <c r="U48" s="20"/>
      <c r="V48" s="21"/>
      <c r="W48" s="21"/>
      <c r="X48" s="21"/>
      <c r="Y48" s="21"/>
      <c r="Z48" s="21"/>
      <c r="AA48" s="21"/>
      <c r="AB48" s="21"/>
      <c r="AC48" s="21"/>
      <c r="AD48" s="21"/>
      <c r="AE48" s="13"/>
      <c r="AF48" s="14"/>
      <c r="AG48" s="84">
        <f t="shared" si="1"/>
        <v>0</v>
      </c>
      <c r="AH48" s="84">
        <f t="shared" si="2"/>
        <v>0</v>
      </c>
      <c r="AI48" s="84">
        <f t="shared" si="3"/>
        <v>0</v>
      </c>
      <c r="AJ48" s="86">
        <f t="shared" si="4"/>
        <v>0</v>
      </c>
    </row>
    <row r="49" spans="1:36" ht="136.5" customHeight="1" x14ac:dyDescent="0.25">
      <c r="A49" s="32" t="s">
        <v>40</v>
      </c>
      <c r="B49" s="25">
        <f t="shared" ref="B49:AE49" si="19">B50</f>
        <v>7775.8200000000006</v>
      </c>
      <c r="C49" s="25">
        <f t="shared" si="19"/>
        <v>6943.7800000000007</v>
      </c>
      <c r="D49" s="25">
        <f t="shared" si="19"/>
        <v>6838.8</v>
      </c>
      <c r="E49" s="25">
        <f t="shared" si="19"/>
        <v>6395.69</v>
      </c>
      <c r="F49" s="11">
        <f t="shared" si="19"/>
        <v>82.251003752658875</v>
      </c>
      <c r="G49" s="11">
        <f t="shared" si="19"/>
        <v>92.106748773722657</v>
      </c>
      <c r="H49" s="16">
        <f t="shared" si="19"/>
        <v>1373.89</v>
      </c>
      <c r="I49" s="16">
        <f t="shared" si="19"/>
        <v>1210.76</v>
      </c>
      <c r="J49" s="16">
        <f t="shared" si="19"/>
        <v>626.63</v>
      </c>
      <c r="K49" s="16">
        <v>636.87</v>
      </c>
      <c r="L49" s="16">
        <f t="shared" si="19"/>
        <v>299.08999999999997</v>
      </c>
      <c r="M49" s="16">
        <v>318.64999999999998</v>
      </c>
      <c r="N49" s="12">
        <f t="shared" si="19"/>
        <v>926.85</v>
      </c>
      <c r="O49" s="12">
        <f t="shared" si="19"/>
        <v>855.42</v>
      </c>
      <c r="P49" s="12">
        <f t="shared" si="19"/>
        <v>787.59</v>
      </c>
      <c r="Q49" s="12">
        <f t="shared" si="19"/>
        <v>741.47</v>
      </c>
      <c r="R49" s="12">
        <f t="shared" si="19"/>
        <v>618.64</v>
      </c>
      <c r="S49" s="12">
        <f t="shared" si="19"/>
        <v>328.17</v>
      </c>
      <c r="T49" s="12">
        <f t="shared" si="19"/>
        <v>1140.99</v>
      </c>
      <c r="U49" s="12">
        <f t="shared" si="19"/>
        <v>1114.5999999999999</v>
      </c>
      <c r="V49" s="16">
        <f t="shared" si="19"/>
        <v>348.57</v>
      </c>
      <c r="W49" s="16">
        <f t="shared" si="19"/>
        <v>387.69</v>
      </c>
      <c r="X49" s="16">
        <f t="shared" si="19"/>
        <v>332.3</v>
      </c>
      <c r="Y49" s="16">
        <f t="shared" si="19"/>
        <v>208.15</v>
      </c>
      <c r="Z49" s="16">
        <f t="shared" si="19"/>
        <v>489.23</v>
      </c>
      <c r="AA49" s="16">
        <f t="shared" si="19"/>
        <v>593.91</v>
      </c>
      <c r="AB49" s="16">
        <f t="shared" si="19"/>
        <v>274.3</v>
      </c>
      <c r="AC49" s="16">
        <f t="shared" si="19"/>
        <v>0</v>
      </c>
      <c r="AD49" s="16">
        <f t="shared" si="19"/>
        <v>557.74</v>
      </c>
      <c r="AE49" s="13">
        <f t="shared" si="19"/>
        <v>0</v>
      </c>
      <c r="AF49" s="96" t="s">
        <v>78</v>
      </c>
      <c r="AG49" s="84">
        <f t="shared" si="1"/>
        <v>7775.8200000000006</v>
      </c>
      <c r="AH49" s="84">
        <f t="shared" si="2"/>
        <v>6454.55</v>
      </c>
      <c r="AI49" s="84">
        <f t="shared" si="3"/>
        <v>6395.69</v>
      </c>
      <c r="AJ49" s="86">
        <f t="shared" si="4"/>
        <v>-548.09000000000106</v>
      </c>
    </row>
    <row r="50" spans="1:36" ht="18.75" customHeight="1" x14ac:dyDescent="0.3">
      <c r="A50" s="24" t="s">
        <v>27</v>
      </c>
      <c r="B50" s="25">
        <f t="shared" ref="B50:AE50" si="20">B51+B52+B53+B54+B55</f>
        <v>7775.8200000000006</v>
      </c>
      <c r="C50" s="25">
        <f t="shared" si="20"/>
        <v>6943.7800000000007</v>
      </c>
      <c r="D50" s="25">
        <f t="shared" si="20"/>
        <v>6838.8</v>
      </c>
      <c r="E50" s="25">
        <f t="shared" si="20"/>
        <v>6395.69</v>
      </c>
      <c r="F50" s="11">
        <f t="shared" si="20"/>
        <v>82.251003752658875</v>
      </c>
      <c r="G50" s="11">
        <f t="shared" si="20"/>
        <v>92.106748773722657</v>
      </c>
      <c r="H50" s="16">
        <f t="shared" si="20"/>
        <v>1373.89</v>
      </c>
      <c r="I50" s="16">
        <f t="shared" si="20"/>
        <v>1210.76</v>
      </c>
      <c r="J50" s="16">
        <f t="shared" si="20"/>
        <v>626.63</v>
      </c>
      <c r="K50" s="16">
        <f t="shared" si="20"/>
        <v>636.87</v>
      </c>
      <c r="L50" s="16">
        <f t="shared" si="20"/>
        <v>299.08999999999997</v>
      </c>
      <c r="M50" s="16">
        <v>318.64999999999998</v>
      </c>
      <c r="N50" s="12">
        <f t="shared" si="20"/>
        <v>926.85</v>
      </c>
      <c r="O50" s="12">
        <f t="shared" si="20"/>
        <v>855.42</v>
      </c>
      <c r="P50" s="12">
        <f t="shared" si="20"/>
        <v>787.59</v>
      </c>
      <c r="Q50" s="12">
        <f t="shared" si="20"/>
        <v>741.47</v>
      </c>
      <c r="R50" s="12">
        <f t="shared" si="20"/>
        <v>618.64</v>
      </c>
      <c r="S50" s="12">
        <f t="shared" si="20"/>
        <v>328.17</v>
      </c>
      <c r="T50" s="12">
        <f t="shared" si="20"/>
        <v>1140.99</v>
      </c>
      <c r="U50" s="12">
        <f t="shared" si="20"/>
        <v>1114.5999999999999</v>
      </c>
      <c r="V50" s="16">
        <f t="shared" si="20"/>
        <v>348.57</v>
      </c>
      <c r="W50" s="16">
        <f t="shared" si="20"/>
        <v>387.69</v>
      </c>
      <c r="X50" s="16">
        <f t="shared" si="20"/>
        <v>332.3</v>
      </c>
      <c r="Y50" s="16">
        <f t="shared" si="20"/>
        <v>208.15</v>
      </c>
      <c r="Z50" s="16">
        <f t="shared" si="20"/>
        <v>489.23</v>
      </c>
      <c r="AA50" s="16">
        <f t="shared" si="20"/>
        <v>593.91</v>
      </c>
      <c r="AB50" s="16">
        <f t="shared" si="20"/>
        <v>274.3</v>
      </c>
      <c r="AC50" s="16">
        <f t="shared" si="20"/>
        <v>0</v>
      </c>
      <c r="AD50" s="16">
        <f t="shared" si="20"/>
        <v>557.74</v>
      </c>
      <c r="AE50" s="13">
        <f t="shared" si="20"/>
        <v>0</v>
      </c>
      <c r="AF50" s="97"/>
      <c r="AG50" s="84">
        <f t="shared" si="1"/>
        <v>7775.8200000000006</v>
      </c>
      <c r="AH50" s="84">
        <f t="shared" si="2"/>
        <v>6454.55</v>
      </c>
      <c r="AI50" s="84">
        <f t="shared" si="3"/>
        <v>6395.69</v>
      </c>
      <c r="AJ50" s="86">
        <f t="shared" si="4"/>
        <v>-548.09000000000106</v>
      </c>
    </row>
    <row r="51" spans="1:36" ht="32.25" customHeight="1" x14ac:dyDescent="0.3">
      <c r="A51" s="27" t="s">
        <v>28</v>
      </c>
      <c r="B51" s="28"/>
      <c r="C51" s="28"/>
      <c r="D51" s="28"/>
      <c r="E51" s="28"/>
      <c r="F51" s="19"/>
      <c r="G51" s="19"/>
      <c r="H51" s="21"/>
      <c r="I51" s="21"/>
      <c r="J51" s="21"/>
      <c r="K51" s="21"/>
      <c r="L51" s="21"/>
      <c r="M51" s="21"/>
      <c r="N51" s="20"/>
      <c r="O51" s="20"/>
      <c r="P51" s="20"/>
      <c r="Q51" s="20"/>
      <c r="R51" s="20"/>
      <c r="S51" s="20"/>
      <c r="T51" s="20"/>
      <c r="U51" s="20"/>
      <c r="V51" s="21"/>
      <c r="W51" s="21"/>
      <c r="X51" s="21"/>
      <c r="Y51" s="21"/>
      <c r="Z51" s="21"/>
      <c r="AA51" s="21"/>
      <c r="AB51" s="21"/>
      <c r="AC51" s="21"/>
      <c r="AD51" s="21"/>
      <c r="AE51" s="13"/>
      <c r="AF51" s="97"/>
      <c r="AG51" s="84">
        <f t="shared" si="1"/>
        <v>0</v>
      </c>
      <c r="AH51" s="84">
        <f t="shared" si="2"/>
        <v>0</v>
      </c>
      <c r="AI51" s="84">
        <f t="shared" si="3"/>
        <v>0</v>
      </c>
      <c r="AJ51" s="86">
        <f t="shared" si="4"/>
        <v>0</v>
      </c>
    </row>
    <row r="52" spans="1:36" ht="62.25" customHeight="1" x14ac:dyDescent="0.3">
      <c r="A52" s="30" t="s">
        <v>29</v>
      </c>
      <c r="B52" s="28">
        <f>H52+J52+L52+N52+P52+R52+T52+V52+X52+Z52+AB52+AD52</f>
        <v>7775.8200000000006</v>
      </c>
      <c r="C52" s="28">
        <f>H52+J52+L52+N52+P52+R52+T52+V52+X52+Z52</f>
        <v>6943.7800000000007</v>
      </c>
      <c r="D52" s="28">
        <v>6838.8</v>
      </c>
      <c r="E52" s="28">
        <f>I52+K52+M52+O52+Q52+S52+U52+W52+Y52+AA52+AC52+AE52</f>
        <v>6395.69</v>
      </c>
      <c r="F52" s="19">
        <f>E52/B52*100</f>
        <v>82.251003752658875</v>
      </c>
      <c r="G52" s="19">
        <f>E52/C52*100</f>
        <v>92.106748773722657</v>
      </c>
      <c r="H52" s="21">
        <v>1373.89</v>
      </c>
      <c r="I52" s="21">
        <v>1210.76</v>
      </c>
      <c r="J52" s="20">
        <v>626.63</v>
      </c>
      <c r="K52" s="21">
        <v>636.87</v>
      </c>
      <c r="L52" s="21">
        <v>299.08999999999997</v>
      </c>
      <c r="M52" s="21">
        <v>318.64999999999998</v>
      </c>
      <c r="N52" s="20">
        <v>926.85</v>
      </c>
      <c r="O52" s="20">
        <v>855.42</v>
      </c>
      <c r="P52" s="20">
        <v>787.59</v>
      </c>
      <c r="Q52" s="20">
        <v>741.47</v>
      </c>
      <c r="R52" s="20">
        <v>618.64</v>
      </c>
      <c r="S52" s="20">
        <v>328.17</v>
      </c>
      <c r="T52" s="20">
        <v>1140.99</v>
      </c>
      <c r="U52" s="20">
        <v>1114.5999999999999</v>
      </c>
      <c r="V52" s="21">
        <v>348.57</v>
      </c>
      <c r="W52" s="21">
        <v>387.69</v>
      </c>
      <c r="X52" s="21">
        <v>332.3</v>
      </c>
      <c r="Y52" s="21">
        <v>208.15</v>
      </c>
      <c r="Z52" s="21">
        <v>489.23</v>
      </c>
      <c r="AA52" s="21">
        <v>593.91</v>
      </c>
      <c r="AB52" s="21">
        <v>274.3</v>
      </c>
      <c r="AC52" s="21">
        <v>0</v>
      </c>
      <c r="AD52" s="20">
        <v>557.74</v>
      </c>
      <c r="AE52" s="13">
        <v>0</v>
      </c>
      <c r="AF52" s="97"/>
      <c r="AG52" s="84">
        <f t="shared" si="1"/>
        <v>7775.8200000000006</v>
      </c>
      <c r="AH52" s="84">
        <f t="shared" si="2"/>
        <v>6454.55</v>
      </c>
      <c r="AI52" s="84">
        <f t="shared" si="3"/>
        <v>6395.69</v>
      </c>
      <c r="AJ52" s="86">
        <f t="shared" si="4"/>
        <v>-548.09000000000106</v>
      </c>
    </row>
    <row r="53" spans="1:36" ht="45" customHeight="1" x14ac:dyDescent="0.3">
      <c r="A53" s="18" t="s">
        <v>30</v>
      </c>
      <c r="B53" s="19"/>
      <c r="C53" s="19"/>
      <c r="D53" s="19"/>
      <c r="E53" s="19"/>
      <c r="F53" s="19"/>
      <c r="G53" s="19"/>
      <c r="H53" s="21"/>
      <c r="I53" s="21"/>
      <c r="J53" s="21"/>
      <c r="K53" s="21"/>
      <c r="L53" s="21"/>
      <c r="M53" s="21"/>
      <c r="N53" s="20"/>
      <c r="O53" s="20"/>
      <c r="P53" s="20"/>
      <c r="Q53" s="20"/>
      <c r="R53" s="20"/>
      <c r="S53" s="20"/>
      <c r="T53" s="20"/>
      <c r="U53" s="20"/>
      <c r="V53" s="21"/>
      <c r="W53" s="21"/>
      <c r="X53" s="87"/>
      <c r="Y53" s="21"/>
      <c r="Z53" s="21"/>
      <c r="AA53" s="21"/>
      <c r="AB53" s="21"/>
      <c r="AC53" s="21"/>
      <c r="AD53" s="21"/>
      <c r="AE53" s="13"/>
      <c r="AF53" s="97"/>
      <c r="AG53" s="84">
        <f t="shared" si="1"/>
        <v>0</v>
      </c>
      <c r="AH53" s="84">
        <f t="shared" si="2"/>
        <v>0</v>
      </c>
      <c r="AI53" s="84">
        <f t="shared" si="3"/>
        <v>0</v>
      </c>
      <c r="AJ53" s="86">
        <f t="shared" si="4"/>
        <v>0</v>
      </c>
    </row>
    <row r="54" spans="1:36" ht="60" customHeight="1" x14ac:dyDescent="0.3">
      <c r="A54" s="22" t="s">
        <v>31</v>
      </c>
      <c r="B54" s="19"/>
      <c r="C54" s="19"/>
      <c r="D54" s="19"/>
      <c r="E54" s="19"/>
      <c r="F54" s="19"/>
      <c r="G54" s="19"/>
      <c r="H54" s="21"/>
      <c r="I54" s="21"/>
      <c r="J54" s="21"/>
      <c r="K54" s="21"/>
      <c r="L54" s="21"/>
      <c r="M54" s="21"/>
      <c r="N54" s="20"/>
      <c r="O54" s="20"/>
      <c r="P54" s="20"/>
      <c r="Q54" s="20"/>
      <c r="R54" s="20"/>
      <c r="S54" s="20"/>
      <c r="T54" s="20"/>
      <c r="U54" s="20"/>
      <c r="V54" s="21"/>
      <c r="W54" s="21"/>
      <c r="X54" s="21"/>
      <c r="Y54" s="21"/>
      <c r="Z54" s="21"/>
      <c r="AA54" s="21"/>
      <c r="AB54" s="21"/>
      <c r="AC54" s="21"/>
      <c r="AD54" s="21"/>
      <c r="AE54" s="13"/>
      <c r="AF54" s="97"/>
      <c r="AG54" s="84">
        <f t="shared" si="1"/>
        <v>0</v>
      </c>
      <c r="AH54" s="84">
        <f t="shared" si="2"/>
        <v>0</v>
      </c>
      <c r="AI54" s="84">
        <f t="shared" si="3"/>
        <v>0</v>
      </c>
      <c r="AJ54" s="86">
        <f t="shared" si="4"/>
        <v>0</v>
      </c>
    </row>
    <row r="55" spans="1:36" ht="102" customHeight="1" x14ac:dyDescent="0.3">
      <c r="A55" s="18" t="s">
        <v>32</v>
      </c>
      <c r="B55" s="19"/>
      <c r="C55" s="19"/>
      <c r="D55" s="19"/>
      <c r="E55" s="19"/>
      <c r="F55" s="19"/>
      <c r="G55" s="19"/>
      <c r="H55" s="21"/>
      <c r="I55" s="21"/>
      <c r="J55" s="21"/>
      <c r="K55" s="21"/>
      <c r="L55" s="21"/>
      <c r="M55" s="21"/>
      <c r="N55" s="20"/>
      <c r="O55" s="20"/>
      <c r="P55" s="20"/>
      <c r="Q55" s="20"/>
      <c r="R55" s="20"/>
      <c r="S55" s="20"/>
      <c r="T55" s="20"/>
      <c r="U55" s="20"/>
      <c r="V55" s="21"/>
      <c r="W55" s="21"/>
      <c r="X55" s="21"/>
      <c r="Y55" s="21"/>
      <c r="Z55" s="21"/>
      <c r="AA55" s="21"/>
      <c r="AB55" s="21"/>
      <c r="AC55" s="21"/>
      <c r="AD55" s="21"/>
      <c r="AE55" s="13"/>
      <c r="AF55" s="98"/>
      <c r="AG55" s="84">
        <f t="shared" si="1"/>
        <v>0</v>
      </c>
      <c r="AH55" s="84">
        <f t="shared" si="2"/>
        <v>0</v>
      </c>
      <c r="AI55" s="84">
        <f t="shared" si="3"/>
        <v>0</v>
      </c>
      <c r="AJ55" s="86">
        <f t="shared" si="4"/>
        <v>0</v>
      </c>
    </row>
    <row r="56" spans="1:36" ht="168" customHeight="1" x14ac:dyDescent="0.3">
      <c r="A56" s="10" t="s">
        <v>37</v>
      </c>
      <c r="B56" s="11"/>
      <c r="C56" s="11"/>
      <c r="D56" s="11"/>
      <c r="E56" s="11"/>
      <c r="F56" s="11"/>
      <c r="G56" s="11"/>
      <c r="H56" s="21"/>
      <c r="I56" s="21"/>
      <c r="J56" s="21"/>
      <c r="K56" s="21"/>
      <c r="L56" s="21"/>
      <c r="M56" s="21"/>
      <c r="N56" s="20"/>
      <c r="O56" s="20"/>
      <c r="P56" s="20"/>
      <c r="Q56" s="20"/>
      <c r="R56" s="20"/>
      <c r="S56" s="20"/>
      <c r="T56" s="20"/>
      <c r="U56" s="20"/>
      <c r="V56" s="21"/>
      <c r="W56" s="21"/>
      <c r="X56" s="21"/>
      <c r="Y56" s="21"/>
      <c r="Z56" s="21"/>
      <c r="AA56" s="21"/>
      <c r="AB56" s="21"/>
      <c r="AC56" s="21"/>
      <c r="AD56" s="21"/>
      <c r="AE56" s="13"/>
      <c r="AF56" s="14"/>
      <c r="AG56" s="84">
        <f t="shared" si="1"/>
        <v>0</v>
      </c>
      <c r="AH56" s="84">
        <f t="shared" si="2"/>
        <v>0</v>
      </c>
      <c r="AI56" s="84">
        <f t="shared" si="3"/>
        <v>0</v>
      </c>
      <c r="AJ56" s="86">
        <f t="shared" si="4"/>
        <v>0</v>
      </c>
    </row>
    <row r="57" spans="1:36" ht="72" customHeight="1" x14ac:dyDescent="0.3">
      <c r="A57" s="32" t="s">
        <v>41</v>
      </c>
      <c r="B57" s="25">
        <f t="shared" ref="B57:AE57" si="21">B58</f>
        <v>29238.2</v>
      </c>
      <c r="C57" s="25">
        <f t="shared" si="21"/>
        <v>24949.72</v>
      </c>
      <c r="D57" s="25">
        <f t="shared" si="21"/>
        <v>27397.93</v>
      </c>
      <c r="E57" s="25">
        <f t="shared" si="21"/>
        <v>24909.809999999998</v>
      </c>
      <c r="F57" s="25">
        <f t="shared" si="21"/>
        <v>331.34022648287646</v>
      </c>
      <c r="G57" s="25">
        <f t="shared" si="21"/>
        <v>160.54109844622761</v>
      </c>
      <c r="H57" s="12">
        <f t="shared" si="21"/>
        <v>0</v>
      </c>
      <c r="I57" s="12">
        <f t="shared" si="21"/>
        <v>0</v>
      </c>
      <c r="J57" s="12">
        <f t="shared" si="21"/>
        <v>0</v>
      </c>
      <c r="K57" s="12">
        <f t="shared" si="21"/>
        <v>0</v>
      </c>
      <c r="L57" s="12">
        <f t="shared" si="21"/>
        <v>0</v>
      </c>
      <c r="M57" s="16">
        <f t="shared" si="21"/>
        <v>0</v>
      </c>
      <c r="N57" s="12">
        <f t="shared" si="21"/>
        <v>2220.62</v>
      </c>
      <c r="O57" s="12">
        <f t="shared" si="21"/>
        <v>2220.5500000000002</v>
      </c>
      <c r="P57" s="12">
        <f t="shared" si="21"/>
        <v>18708.099999999999</v>
      </c>
      <c r="Q57" s="12">
        <f t="shared" si="21"/>
        <v>4384.3999999999996</v>
      </c>
      <c r="R57" s="12">
        <f t="shared" si="21"/>
        <v>0</v>
      </c>
      <c r="S57" s="12">
        <f t="shared" si="21"/>
        <v>13489.03</v>
      </c>
      <c r="T57" s="12">
        <f t="shared" si="21"/>
        <v>1803.3100000000002</v>
      </c>
      <c r="U57" s="12">
        <f t="shared" si="21"/>
        <v>1774.87</v>
      </c>
      <c r="V57" s="16">
        <f t="shared" si="21"/>
        <v>1774.9</v>
      </c>
      <c r="W57" s="16">
        <f t="shared" si="21"/>
        <v>9.43</v>
      </c>
      <c r="X57" s="12">
        <f t="shared" si="21"/>
        <v>0</v>
      </c>
      <c r="Y57" s="12">
        <f t="shared" si="21"/>
        <v>1784.7099999999998</v>
      </c>
      <c r="Z57" s="12">
        <f t="shared" si="21"/>
        <v>2529.87</v>
      </c>
      <c r="AA57" s="12">
        <f t="shared" si="21"/>
        <v>2498.81</v>
      </c>
      <c r="AB57" s="12">
        <f t="shared" si="21"/>
        <v>0</v>
      </c>
      <c r="AC57" s="12">
        <f t="shared" si="21"/>
        <v>0</v>
      </c>
      <c r="AD57" s="12">
        <f t="shared" si="21"/>
        <v>4288.03</v>
      </c>
      <c r="AE57" s="13">
        <f t="shared" si="21"/>
        <v>0</v>
      </c>
      <c r="AF57" s="14"/>
      <c r="AG57" s="84">
        <f t="shared" si="1"/>
        <v>31324.829999999998</v>
      </c>
      <c r="AH57" s="84">
        <f t="shared" si="2"/>
        <v>24506.93</v>
      </c>
      <c r="AI57" s="84">
        <f t="shared" si="3"/>
        <v>26161.8</v>
      </c>
      <c r="AJ57" s="86">
        <f t="shared" si="4"/>
        <v>-39.910000000003492</v>
      </c>
    </row>
    <row r="58" spans="1:36" ht="18.75" x14ac:dyDescent="0.3">
      <c r="A58" s="24" t="s">
        <v>27</v>
      </c>
      <c r="B58" s="25">
        <f t="shared" ref="B58:AE58" si="22">B59+B60+B61+B62+B63</f>
        <v>29238.2</v>
      </c>
      <c r="C58" s="25">
        <f t="shared" si="22"/>
        <v>24949.72</v>
      </c>
      <c r="D58" s="25">
        <f t="shared" si="22"/>
        <v>27397.93</v>
      </c>
      <c r="E58" s="25">
        <f t="shared" si="22"/>
        <v>24909.809999999998</v>
      </c>
      <c r="F58" s="25">
        <f t="shared" si="22"/>
        <v>331.34022648287646</v>
      </c>
      <c r="G58" s="25">
        <f t="shared" si="22"/>
        <v>160.54109844622761</v>
      </c>
      <c r="H58" s="12">
        <f t="shared" si="22"/>
        <v>0</v>
      </c>
      <c r="I58" s="12">
        <f t="shared" si="22"/>
        <v>0</v>
      </c>
      <c r="J58" s="12">
        <f t="shared" si="22"/>
        <v>0</v>
      </c>
      <c r="K58" s="12">
        <f t="shared" si="22"/>
        <v>0</v>
      </c>
      <c r="L58" s="12">
        <f t="shared" si="22"/>
        <v>0</v>
      </c>
      <c r="M58" s="16">
        <f t="shared" si="22"/>
        <v>0</v>
      </c>
      <c r="N58" s="12">
        <f t="shared" si="22"/>
        <v>2220.62</v>
      </c>
      <c r="O58" s="12">
        <f t="shared" si="22"/>
        <v>2220.5500000000002</v>
      </c>
      <c r="P58" s="12">
        <f t="shared" si="22"/>
        <v>18708.099999999999</v>
      </c>
      <c r="Q58" s="12">
        <f t="shared" si="22"/>
        <v>4384.3999999999996</v>
      </c>
      <c r="R58" s="12">
        <f t="shared" si="22"/>
        <v>0</v>
      </c>
      <c r="S58" s="12">
        <f t="shared" si="22"/>
        <v>13489.03</v>
      </c>
      <c r="T58" s="12">
        <f t="shared" si="22"/>
        <v>1803.3100000000002</v>
      </c>
      <c r="U58" s="12">
        <f t="shared" si="22"/>
        <v>1774.87</v>
      </c>
      <c r="V58" s="16">
        <f t="shared" si="22"/>
        <v>1774.9</v>
      </c>
      <c r="W58" s="16">
        <f t="shared" si="22"/>
        <v>9.43</v>
      </c>
      <c r="X58" s="12">
        <f t="shared" si="22"/>
        <v>0</v>
      </c>
      <c r="Y58" s="12">
        <f t="shared" si="22"/>
        <v>1784.7099999999998</v>
      </c>
      <c r="Z58" s="12">
        <f t="shared" si="22"/>
        <v>2529.87</v>
      </c>
      <c r="AA58" s="12">
        <f t="shared" si="22"/>
        <v>2498.81</v>
      </c>
      <c r="AB58" s="12">
        <f t="shared" si="22"/>
        <v>0</v>
      </c>
      <c r="AC58" s="12">
        <f t="shared" si="22"/>
        <v>0</v>
      </c>
      <c r="AD58" s="12">
        <f t="shared" si="22"/>
        <v>4288.03</v>
      </c>
      <c r="AE58" s="13">
        <f t="shared" si="22"/>
        <v>0</v>
      </c>
      <c r="AF58" s="14"/>
      <c r="AG58" s="84">
        <f t="shared" si="1"/>
        <v>31324.829999999998</v>
      </c>
      <c r="AH58" s="84">
        <f t="shared" si="2"/>
        <v>24506.93</v>
      </c>
      <c r="AI58" s="84">
        <f t="shared" si="3"/>
        <v>26161.8</v>
      </c>
      <c r="AJ58" s="86">
        <f t="shared" si="4"/>
        <v>-39.910000000003492</v>
      </c>
    </row>
    <row r="59" spans="1:36" ht="33.75" customHeight="1" x14ac:dyDescent="0.3">
      <c r="A59" s="27" t="s">
        <v>28</v>
      </c>
      <c r="B59" s="28">
        <f t="shared" ref="B59:AE63" si="23">B66+B73</f>
        <v>745.45</v>
      </c>
      <c r="C59" s="28">
        <f t="shared" si="23"/>
        <v>745</v>
      </c>
      <c r="D59" s="28">
        <f t="shared" si="23"/>
        <v>745.45</v>
      </c>
      <c r="E59" s="28">
        <f t="shared" si="23"/>
        <v>745.45</v>
      </c>
      <c r="F59" s="28">
        <f t="shared" si="23"/>
        <v>100</v>
      </c>
      <c r="G59" s="28">
        <f t="shared" si="23"/>
        <v>0</v>
      </c>
      <c r="H59" s="20">
        <f t="shared" si="23"/>
        <v>0</v>
      </c>
      <c r="I59" s="20">
        <f t="shared" si="23"/>
        <v>0</v>
      </c>
      <c r="J59" s="20">
        <f t="shared" si="23"/>
        <v>0</v>
      </c>
      <c r="K59" s="20">
        <f t="shared" si="23"/>
        <v>0</v>
      </c>
      <c r="L59" s="20">
        <f t="shared" si="23"/>
        <v>0</v>
      </c>
      <c r="M59" s="21">
        <f t="shared" si="23"/>
        <v>0</v>
      </c>
      <c r="N59" s="20">
        <f t="shared" si="23"/>
        <v>0</v>
      </c>
      <c r="O59" s="20">
        <f t="shared" si="23"/>
        <v>0</v>
      </c>
      <c r="P59" s="20">
        <f t="shared" si="23"/>
        <v>0</v>
      </c>
      <c r="Q59" s="20">
        <f t="shared" si="23"/>
        <v>0</v>
      </c>
      <c r="R59" s="20">
        <f t="shared" si="23"/>
        <v>0</v>
      </c>
      <c r="S59" s="20">
        <f t="shared" si="23"/>
        <v>0</v>
      </c>
      <c r="T59" s="20">
        <f t="shared" si="23"/>
        <v>0</v>
      </c>
      <c r="U59" s="20">
        <f t="shared" si="23"/>
        <v>0</v>
      </c>
      <c r="V59" s="21">
        <f t="shared" si="23"/>
        <v>0</v>
      </c>
      <c r="W59" s="21">
        <f t="shared" si="23"/>
        <v>0</v>
      </c>
      <c r="X59" s="20">
        <f t="shared" si="23"/>
        <v>0</v>
      </c>
      <c r="Y59" s="20">
        <f t="shared" si="23"/>
        <v>0</v>
      </c>
      <c r="Z59" s="20">
        <f t="shared" si="23"/>
        <v>745.45</v>
      </c>
      <c r="AA59" s="20">
        <f t="shared" si="23"/>
        <v>745.45</v>
      </c>
      <c r="AB59" s="20">
        <f t="shared" si="23"/>
        <v>0</v>
      </c>
      <c r="AC59" s="20">
        <f t="shared" si="23"/>
        <v>0</v>
      </c>
      <c r="AD59" s="20">
        <f t="shared" si="23"/>
        <v>0</v>
      </c>
      <c r="AE59" s="13">
        <f t="shared" si="23"/>
        <v>0</v>
      </c>
      <c r="AF59" s="14"/>
      <c r="AG59" s="84">
        <f t="shared" si="1"/>
        <v>745.45</v>
      </c>
      <c r="AH59" s="84">
        <f t="shared" si="2"/>
        <v>0</v>
      </c>
      <c r="AI59" s="84">
        <f t="shared" si="3"/>
        <v>745.45</v>
      </c>
      <c r="AJ59" s="86">
        <f t="shared" si="4"/>
        <v>0.45000000000004547</v>
      </c>
    </row>
    <row r="60" spans="1:36" ht="56.25" customHeight="1" x14ac:dyDescent="0.3">
      <c r="A60" s="30" t="s">
        <v>29</v>
      </c>
      <c r="B60" s="28">
        <f t="shared" si="23"/>
        <v>26753.38</v>
      </c>
      <c r="C60" s="28">
        <f t="shared" si="23"/>
        <v>22465.350000000002</v>
      </c>
      <c r="D60" s="28">
        <f t="shared" si="23"/>
        <v>24913.11</v>
      </c>
      <c r="E60" s="28">
        <f t="shared" si="23"/>
        <v>22424.989999999998</v>
      </c>
      <c r="F60" s="28">
        <f t="shared" si="23"/>
        <v>131.34022648287649</v>
      </c>
      <c r="G60" s="28">
        <f t="shared" si="23"/>
        <v>160.54109844622761</v>
      </c>
      <c r="H60" s="20">
        <f t="shared" si="23"/>
        <v>0</v>
      </c>
      <c r="I60" s="20">
        <f t="shared" si="23"/>
        <v>0</v>
      </c>
      <c r="J60" s="20">
        <f t="shared" si="23"/>
        <v>0</v>
      </c>
      <c r="K60" s="20">
        <f t="shared" si="23"/>
        <v>0</v>
      </c>
      <c r="L60" s="20">
        <f t="shared" si="23"/>
        <v>0</v>
      </c>
      <c r="M60" s="21">
        <f t="shared" si="23"/>
        <v>0</v>
      </c>
      <c r="N60" s="20">
        <f t="shared" si="23"/>
        <v>1803.29</v>
      </c>
      <c r="O60" s="20">
        <f t="shared" si="23"/>
        <v>1803.22</v>
      </c>
      <c r="P60" s="20">
        <f t="shared" si="23"/>
        <v>17038.8</v>
      </c>
      <c r="Q60" s="20">
        <f t="shared" si="23"/>
        <v>3549.74</v>
      </c>
      <c r="R60" s="20">
        <f t="shared" si="23"/>
        <v>0</v>
      </c>
      <c r="S60" s="20">
        <f t="shared" si="23"/>
        <v>13489.03</v>
      </c>
      <c r="T60" s="20">
        <f t="shared" si="23"/>
        <v>1803.3100000000002</v>
      </c>
      <c r="U60" s="20">
        <f t="shared" si="23"/>
        <v>1774.87</v>
      </c>
      <c r="V60" s="21">
        <f t="shared" si="23"/>
        <v>1774.9</v>
      </c>
      <c r="W60" s="21">
        <f t="shared" si="23"/>
        <v>9.43</v>
      </c>
      <c r="X60" s="20">
        <f t="shared" si="23"/>
        <v>0</v>
      </c>
      <c r="Y60" s="20">
        <f t="shared" si="23"/>
        <v>1784.7099999999998</v>
      </c>
      <c r="Z60" s="20">
        <f t="shared" si="23"/>
        <v>45.05</v>
      </c>
      <c r="AA60" s="20">
        <f t="shared" si="23"/>
        <v>13.99</v>
      </c>
      <c r="AB60" s="20">
        <f t="shared" si="23"/>
        <v>0</v>
      </c>
      <c r="AC60" s="20">
        <f t="shared" si="23"/>
        <v>0</v>
      </c>
      <c r="AD60" s="20">
        <f t="shared" si="23"/>
        <v>4288.03</v>
      </c>
      <c r="AE60" s="13">
        <f t="shared" si="23"/>
        <v>0</v>
      </c>
      <c r="AF60" s="14"/>
      <c r="AG60" s="84">
        <f t="shared" si="1"/>
        <v>26753.38</v>
      </c>
      <c r="AH60" s="84">
        <f t="shared" si="2"/>
        <v>22420.300000000003</v>
      </c>
      <c r="AI60" s="84">
        <f t="shared" si="3"/>
        <v>22424.99</v>
      </c>
      <c r="AJ60" s="86">
        <f t="shared" si="4"/>
        <v>-40.36000000000422</v>
      </c>
    </row>
    <row r="61" spans="1:36" ht="37.5" customHeight="1" x14ac:dyDescent="0.3">
      <c r="A61" s="27" t="s">
        <v>30</v>
      </c>
      <c r="B61" s="28">
        <f t="shared" si="23"/>
        <v>0</v>
      </c>
      <c r="C61" s="28">
        <f>C68+C75</f>
        <v>0</v>
      </c>
      <c r="D61" s="28">
        <f t="shared" si="23"/>
        <v>0</v>
      </c>
      <c r="E61" s="28">
        <f t="shared" si="23"/>
        <v>0</v>
      </c>
      <c r="F61" s="28">
        <f t="shared" si="23"/>
        <v>0</v>
      </c>
      <c r="G61" s="28">
        <f t="shared" si="23"/>
        <v>0</v>
      </c>
      <c r="H61" s="20">
        <f t="shared" si="23"/>
        <v>0</v>
      </c>
      <c r="I61" s="20">
        <f t="shared" si="23"/>
        <v>0</v>
      </c>
      <c r="J61" s="20">
        <f t="shared" si="23"/>
        <v>0</v>
      </c>
      <c r="K61" s="20">
        <f t="shared" si="23"/>
        <v>0</v>
      </c>
      <c r="L61" s="20">
        <f t="shared" si="23"/>
        <v>0</v>
      </c>
      <c r="M61" s="21">
        <f t="shared" si="23"/>
        <v>0</v>
      </c>
      <c r="N61" s="20">
        <f t="shared" si="23"/>
        <v>417.33</v>
      </c>
      <c r="O61" s="20">
        <f t="shared" si="23"/>
        <v>417.33</v>
      </c>
      <c r="P61" s="20">
        <f t="shared" si="23"/>
        <v>1669.3</v>
      </c>
      <c r="Q61" s="20">
        <f t="shared" si="23"/>
        <v>834.66</v>
      </c>
      <c r="R61" s="20">
        <f t="shared" si="23"/>
        <v>0</v>
      </c>
      <c r="S61" s="20">
        <f t="shared" si="23"/>
        <v>0</v>
      </c>
      <c r="T61" s="20">
        <f t="shared" si="23"/>
        <v>0</v>
      </c>
      <c r="U61" s="20">
        <f t="shared" si="23"/>
        <v>0</v>
      </c>
      <c r="V61" s="21">
        <f t="shared" si="23"/>
        <v>0</v>
      </c>
      <c r="W61" s="21">
        <f t="shared" si="23"/>
        <v>0</v>
      </c>
      <c r="X61" s="20">
        <f t="shared" si="23"/>
        <v>0</v>
      </c>
      <c r="Y61" s="20">
        <f t="shared" si="23"/>
        <v>0</v>
      </c>
      <c r="Z61" s="20">
        <f t="shared" si="23"/>
        <v>0</v>
      </c>
      <c r="AA61" s="20">
        <f t="shared" si="23"/>
        <v>0</v>
      </c>
      <c r="AB61" s="20">
        <f t="shared" si="23"/>
        <v>0</v>
      </c>
      <c r="AC61" s="20">
        <f t="shared" si="23"/>
        <v>0</v>
      </c>
      <c r="AD61" s="20">
        <f t="shared" si="23"/>
        <v>0</v>
      </c>
      <c r="AE61" s="13">
        <f t="shared" si="23"/>
        <v>0</v>
      </c>
      <c r="AF61" s="14"/>
      <c r="AG61" s="84">
        <f t="shared" si="1"/>
        <v>2086.63</v>
      </c>
      <c r="AH61" s="84">
        <f t="shared" si="2"/>
        <v>2086.63</v>
      </c>
      <c r="AI61" s="84">
        <f t="shared" si="3"/>
        <v>1251.99</v>
      </c>
      <c r="AJ61" s="86">
        <f t="shared" si="4"/>
        <v>0</v>
      </c>
    </row>
    <row r="62" spans="1:36" ht="58.5" customHeight="1" x14ac:dyDescent="0.3">
      <c r="A62" s="30" t="s">
        <v>31</v>
      </c>
      <c r="B62" s="28">
        <f t="shared" si="23"/>
        <v>0</v>
      </c>
      <c r="C62" s="28">
        <f t="shared" si="23"/>
        <v>0</v>
      </c>
      <c r="D62" s="28">
        <f t="shared" si="23"/>
        <v>0</v>
      </c>
      <c r="E62" s="28">
        <f t="shared" si="23"/>
        <v>0</v>
      </c>
      <c r="F62" s="28">
        <f t="shared" si="23"/>
        <v>0</v>
      </c>
      <c r="G62" s="28">
        <f t="shared" si="23"/>
        <v>0</v>
      </c>
      <c r="H62" s="20">
        <f t="shared" si="23"/>
        <v>0</v>
      </c>
      <c r="I62" s="20">
        <f t="shared" si="23"/>
        <v>0</v>
      </c>
      <c r="J62" s="20">
        <f t="shared" si="23"/>
        <v>0</v>
      </c>
      <c r="K62" s="20">
        <f t="shared" si="23"/>
        <v>0</v>
      </c>
      <c r="L62" s="20">
        <f t="shared" si="23"/>
        <v>0</v>
      </c>
      <c r="M62" s="21">
        <f t="shared" si="23"/>
        <v>0</v>
      </c>
      <c r="N62" s="20">
        <f t="shared" si="23"/>
        <v>0</v>
      </c>
      <c r="O62" s="20">
        <f t="shared" si="23"/>
        <v>0</v>
      </c>
      <c r="P62" s="20">
        <f t="shared" si="23"/>
        <v>0</v>
      </c>
      <c r="Q62" s="20">
        <f t="shared" si="23"/>
        <v>0</v>
      </c>
      <c r="R62" s="20">
        <f t="shared" si="23"/>
        <v>0</v>
      </c>
      <c r="S62" s="20">
        <f t="shared" si="23"/>
        <v>0</v>
      </c>
      <c r="T62" s="20">
        <f t="shared" si="23"/>
        <v>0</v>
      </c>
      <c r="U62" s="20">
        <f t="shared" si="23"/>
        <v>0</v>
      </c>
      <c r="V62" s="21">
        <f t="shared" si="23"/>
        <v>0</v>
      </c>
      <c r="W62" s="21">
        <f t="shared" si="23"/>
        <v>0</v>
      </c>
      <c r="X62" s="20">
        <f t="shared" si="23"/>
        <v>0</v>
      </c>
      <c r="Y62" s="20">
        <f t="shared" si="23"/>
        <v>0</v>
      </c>
      <c r="Z62" s="20">
        <f t="shared" si="23"/>
        <v>0</v>
      </c>
      <c r="AA62" s="20">
        <f t="shared" si="23"/>
        <v>0</v>
      </c>
      <c r="AB62" s="20">
        <f t="shared" si="23"/>
        <v>0</v>
      </c>
      <c r="AC62" s="20">
        <f t="shared" si="23"/>
        <v>0</v>
      </c>
      <c r="AD62" s="20">
        <f t="shared" si="23"/>
        <v>0</v>
      </c>
      <c r="AE62" s="13">
        <f t="shared" si="23"/>
        <v>0</v>
      </c>
      <c r="AF62" s="14"/>
      <c r="AG62" s="84">
        <f t="shared" si="1"/>
        <v>0</v>
      </c>
      <c r="AH62" s="84">
        <f t="shared" si="2"/>
        <v>0</v>
      </c>
      <c r="AI62" s="84">
        <f t="shared" si="3"/>
        <v>0</v>
      </c>
      <c r="AJ62" s="86">
        <f t="shared" si="4"/>
        <v>0</v>
      </c>
    </row>
    <row r="63" spans="1:36" ht="30.75" customHeight="1" x14ac:dyDescent="0.3">
      <c r="A63" s="27" t="s">
        <v>32</v>
      </c>
      <c r="B63" s="28">
        <f t="shared" si="23"/>
        <v>1739.37</v>
      </c>
      <c r="C63" s="28">
        <f t="shared" si="23"/>
        <v>1739.37</v>
      </c>
      <c r="D63" s="28">
        <f t="shared" si="23"/>
        <v>1739.37</v>
      </c>
      <c r="E63" s="28">
        <f t="shared" si="23"/>
        <v>1739.37</v>
      </c>
      <c r="F63" s="28">
        <f t="shared" si="23"/>
        <v>100</v>
      </c>
      <c r="G63" s="28">
        <f t="shared" si="23"/>
        <v>0</v>
      </c>
      <c r="H63" s="20">
        <f t="shared" si="23"/>
        <v>0</v>
      </c>
      <c r="I63" s="20">
        <f t="shared" si="23"/>
        <v>0</v>
      </c>
      <c r="J63" s="20">
        <f t="shared" si="23"/>
        <v>0</v>
      </c>
      <c r="K63" s="20">
        <f t="shared" si="23"/>
        <v>0</v>
      </c>
      <c r="L63" s="20">
        <f t="shared" si="23"/>
        <v>0</v>
      </c>
      <c r="M63" s="21">
        <f t="shared" si="23"/>
        <v>0</v>
      </c>
      <c r="N63" s="20">
        <f t="shared" si="23"/>
        <v>0</v>
      </c>
      <c r="O63" s="20">
        <f t="shared" si="23"/>
        <v>0</v>
      </c>
      <c r="P63" s="20">
        <f t="shared" si="23"/>
        <v>0</v>
      </c>
      <c r="Q63" s="20">
        <f t="shared" si="23"/>
        <v>0</v>
      </c>
      <c r="R63" s="20">
        <f t="shared" si="23"/>
        <v>0</v>
      </c>
      <c r="S63" s="20">
        <f t="shared" si="23"/>
        <v>0</v>
      </c>
      <c r="T63" s="20">
        <f t="shared" si="23"/>
        <v>0</v>
      </c>
      <c r="U63" s="20">
        <f t="shared" si="23"/>
        <v>0</v>
      </c>
      <c r="V63" s="21">
        <f t="shared" si="23"/>
        <v>0</v>
      </c>
      <c r="W63" s="21">
        <f t="shared" si="23"/>
        <v>0</v>
      </c>
      <c r="X63" s="20">
        <f t="shared" si="23"/>
        <v>0</v>
      </c>
      <c r="Y63" s="20">
        <f t="shared" si="23"/>
        <v>0</v>
      </c>
      <c r="Z63" s="20">
        <f t="shared" si="23"/>
        <v>1739.37</v>
      </c>
      <c r="AA63" s="20">
        <f t="shared" si="23"/>
        <v>1739.37</v>
      </c>
      <c r="AB63" s="20">
        <f t="shared" si="23"/>
        <v>0</v>
      </c>
      <c r="AC63" s="20">
        <f t="shared" si="23"/>
        <v>0</v>
      </c>
      <c r="AD63" s="20">
        <f t="shared" si="23"/>
        <v>0</v>
      </c>
      <c r="AE63" s="13">
        <f t="shared" si="23"/>
        <v>0</v>
      </c>
      <c r="AF63" s="14"/>
      <c r="AG63" s="84">
        <f t="shared" si="1"/>
        <v>1739.37</v>
      </c>
      <c r="AH63" s="84">
        <f t="shared" si="2"/>
        <v>0</v>
      </c>
      <c r="AI63" s="84">
        <f t="shared" si="3"/>
        <v>1739.37</v>
      </c>
      <c r="AJ63" s="86">
        <f t="shared" si="4"/>
        <v>0</v>
      </c>
    </row>
    <row r="64" spans="1:36" ht="90" customHeight="1" x14ac:dyDescent="0.25">
      <c r="A64" s="91" t="s">
        <v>42</v>
      </c>
      <c r="B64" s="25">
        <f t="shared" ref="B64:AE64" si="24">B65</f>
        <v>29107.91</v>
      </c>
      <c r="C64" s="25">
        <f t="shared" si="24"/>
        <v>24847.84</v>
      </c>
      <c r="D64" s="25">
        <f t="shared" si="24"/>
        <v>27333.03</v>
      </c>
      <c r="E64" s="25">
        <f t="shared" si="24"/>
        <v>24848.129999999997</v>
      </c>
      <c r="F64" s="25">
        <f t="shared" si="24"/>
        <v>283.99967847458731</v>
      </c>
      <c r="G64" s="25">
        <f t="shared" si="24"/>
        <v>99.999284547523246</v>
      </c>
      <c r="H64" s="12">
        <f t="shared" si="24"/>
        <v>0</v>
      </c>
      <c r="I64" s="12">
        <f t="shared" si="24"/>
        <v>0</v>
      </c>
      <c r="J64" s="12">
        <f t="shared" si="24"/>
        <v>0</v>
      </c>
      <c r="K64" s="12">
        <f t="shared" si="24"/>
        <v>0</v>
      </c>
      <c r="L64" s="12">
        <f t="shared" si="24"/>
        <v>0</v>
      </c>
      <c r="M64" s="16">
        <f t="shared" si="24"/>
        <v>0</v>
      </c>
      <c r="N64" s="12">
        <f t="shared" si="24"/>
        <v>2192.1999999999998</v>
      </c>
      <c r="O64" s="12">
        <f t="shared" si="24"/>
        <v>2192.13</v>
      </c>
      <c r="P64" s="12">
        <f t="shared" si="24"/>
        <v>18708.099999999999</v>
      </c>
      <c r="Q64" s="12">
        <f t="shared" si="24"/>
        <v>4384.3999999999996</v>
      </c>
      <c r="R64" s="12">
        <f t="shared" si="24"/>
        <v>0</v>
      </c>
      <c r="S64" s="12">
        <f t="shared" si="24"/>
        <v>13489.03</v>
      </c>
      <c r="T64" s="12">
        <f t="shared" si="24"/>
        <v>1774.9</v>
      </c>
      <c r="U64" s="12">
        <f t="shared" si="24"/>
        <v>1774.87</v>
      </c>
      <c r="V64" s="16">
        <f t="shared" si="24"/>
        <v>1774.9</v>
      </c>
      <c r="W64" s="16">
        <f t="shared" si="24"/>
        <v>0</v>
      </c>
      <c r="X64" s="12">
        <f t="shared" si="24"/>
        <v>0</v>
      </c>
      <c r="Y64" s="12">
        <f t="shared" si="24"/>
        <v>1774.87</v>
      </c>
      <c r="Z64" s="12">
        <f t="shared" si="24"/>
        <v>2484.8199999999997</v>
      </c>
      <c r="AA64" s="12">
        <f t="shared" si="24"/>
        <v>2484.8199999999997</v>
      </c>
      <c r="AB64" s="12">
        <f t="shared" si="24"/>
        <v>0</v>
      </c>
      <c r="AC64" s="12">
        <f t="shared" si="24"/>
        <v>0</v>
      </c>
      <c r="AD64" s="12">
        <f t="shared" si="24"/>
        <v>4259.62</v>
      </c>
      <c r="AE64" s="13">
        <f t="shared" si="24"/>
        <v>0</v>
      </c>
      <c r="AF64" s="93" t="s">
        <v>79</v>
      </c>
      <c r="AG64" s="84">
        <f t="shared" si="1"/>
        <v>31194.54</v>
      </c>
      <c r="AH64" s="84">
        <f t="shared" si="2"/>
        <v>24450.100000000002</v>
      </c>
      <c r="AI64" s="84">
        <f t="shared" si="3"/>
        <v>26100.12</v>
      </c>
      <c r="AJ64" s="86">
        <f t="shared" si="4"/>
        <v>0.28999999999723514</v>
      </c>
    </row>
    <row r="65" spans="1:36" ht="18.75" x14ac:dyDescent="0.3">
      <c r="A65" s="24" t="s">
        <v>27</v>
      </c>
      <c r="B65" s="25">
        <f t="shared" ref="B65:AE65" si="25">B66+B67+B68+B69+B70</f>
        <v>29107.91</v>
      </c>
      <c r="C65" s="25">
        <f t="shared" si="25"/>
        <v>24847.84</v>
      </c>
      <c r="D65" s="25">
        <f t="shared" si="25"/>
        <v>27333.03</v>
      </c>
      <c r="E65" s="25">
        <f t="shared" si="25"/>
        <v>24848.129999999997</v>
      </c>
      <c r="F65" s="25">
        <f t="shared" si="25"/>
        <v>283.99967847458731</v>
      </c>
      <c r="G65" s="25">
        <f t="shared" si="25"/>
        <v>99.999284547523246</v>
      </c>
      <c r="H65" s="12">
        <f t="shared" si="25"/>
        <v>0</v>
      </c>
      <c r="I65" s="12">
        <f t="shared" si="25"/>
        <v>0</v>
      </c>
      <c r="J65" s="12">
        <f t="shared" si="25"/>
        <v>0</v>
      </c>
      <c r="K65" s="12">
        <f t="shared" si="25"/>
        <v>0</v>
      </c>
      <c r="L65" s="12">
        <f t="shared" si="25"/>
        <v>0</v>
      </c>
      <c r="M65" s="16">
        <f t="shared" si="25"/>
        <v>0</v>
      </c>
      <c r="N65" s="12">
        <f t="shared" si="25"/>
        <v>2192.1999999999998</v>
      </c>
      <c r="O65" s="12">
        <f t="shared" si="25"/>
        <v>2192.13</v>
      </c>
      <c r="P65" s="12">
        <f t="shared" si="25"/>
        <v>18708.099999999999</v>
      </c>
      <c r="Q65" s="12">
        <f t="shared" si="25"/>
        <v>4384.3999999999996</v>
      </c>
      <c r="R65" s="12">
        <f t="shared" si="25"/>
        <v>0</v>
      </c>
      <c r="S65" s="12">
        <f t="shared" si="25"/>
        <v>13489.03</v>
      </c>
      <c r="T65" s="12">
        <f t="shared" si="25"/>
        <v>1774.9</v>
      </c>
      <c r="U65" s="12">
        <f t="shared" si="25"/>
        <v>1774.87</v>
      </c>
      <c r="V65" s="16">
        <f t="shared" si="25"/>
        <v>1774.9</v>
      </c>
      <c r="W65" s="16">
        <f t="shared" si="25"/>
        <v>0</v>
      </c>
      <c r="X65" s="12">
        <f t="shared" si="25"/>
        <v>0</v>
      </c>
      <c r="Y65" s="12">
        <f t="shared" si="25"/>
        <v>1774.87</v>
      </c>
      <c r="Z65" s="12">
        <f t="shared" si="25"/>
        <v>2484.8199999999997</v>
      </c>
      <c r="AA65" s="12">
        <f t="shared" si="25"/>
        <v>2484.8199999999997</v>
      </c>
      <c r="AB65" s="12">
        <f t="shared" si="25"/>
        <v>0</v>
      </c>
      <c r="AC65" s="12">
        <f t="shared" si="25"/>
        <v>0</v>
      </c>
      <c r="AD65" s="12">
        <f t="shared" si="25"/>
        <v>4259.62</v>
      </c>
      <c r="AE65" s="13">
        <f t="shared" si="25"/>
        <v>0</v>
      </c>
      <c r="AF65" s="99"/>
      <c r="AG65" s="84">
        <f t="shared" si="1"/>
        <v>31194.54</v>
      </c>
      <c r="AH65" s="84">
        <f t="shared" si="2"/>
        <v>24450.100000000002</v>
      </c>
      <c r="AI65" s="84">
        <f t="shared" si="3"/>
        <v>26100.12</v>
      </c>
      <c r="AJ65" s="86">
        <f t="shared" si="4"/>
        <v>0.28999999999723514</v>
      </c>
    </row>
    <row r="66" spans="1:36" ht="29.25" customHeight="1" x14ac:dyDescent="0.3">
      <c r="A66" s="27" t="s">
        <v>28</v>
      </c>
      <c r="B66" s="28">
        <f>H66+J66+L66+N66+P66+R66+T66+V66+X66+Z66+AB66+AD66</f>
        <v>745.45</v>
      </c>
      <c r="C66" s="28">
        <v>745</v>
      </c>
      <c r="D66" s="28">
        <v>745.45</v>
      </c>
      <c r="E66" s="28">
        <f>I66+K66+M66+O66+Q66+S66+U66+W66+Y66+AA66+AC66+AE66</f>
        <v>745.45</v>
      </c>
      <c r="F66" s="28">
        <v>100</v>
      </c>
      <c r="G66" s="28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1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1">
        <v>0</v>
      </c>
      <c r="W66" s="21">
        <v>0</v>
      </c>
      <c r="X66" s="20">
        <v>0</v>
      </c>
      <c r="Y66" s="20">
        <v>0</v>
      </c>
      <c r="Z66" s="21">
        <v>745.45</v>
      </c>
      <c r="AA66" s="21">
        <v>745.45</v>
      </c>
      <c r="AB66" s="20"/>
      <c r="AC66" s="20"/>
      <c r="AD66" s="20"/>
      <c r="AE66" s="13"/>
      <c r="AF66" s="99"/>
      <c r="AG66" s="84">
        <f t="shared" si="1"/>
        <v>745.45</v>
      </c>
      <c r="AH66" s="84">
        <f t="shared" si="2"/>
        <v>0</v>
      </c>
      <c r="AI66" s="84">
        <f t="shared" si="3"/>
        <v>745.45</v>
      </c>
      <c r="AJ66" s="86">
        <f t="shared" si="4"/>
        <v>0.45000000000004547</v>
      </c>
    </row>
    <row r="67" spans="1:36" ht="41.25" customHeight="1" x14ac:dyDescent="0.3">
      <c r="A67" s="30" t="s">
        <v>29</v>
      </c>
      <c r="B67" s="28">
        <f>H67+J67+L67+N67+P67+R67+T67+V67+X67+Z67+AB67+AD67</f>
        <v>26623.09</v>
      </c>
      <c r="C67" s="28">
        <f>H67+J67+L67+N67+P67+R67+T67+V67+X67+Z67</f>
        <v>22363.47</v>
      </c>
      <c r="D67" s="28">
        <v>24848.21</v>
      </c>
      <c r="E67" s="28">
        <f>I67+K67+M67+O67+Q67+S67+U67+W67+Y67+AA67+AC67+AE67</f>
        <v>22363.309999999998</v>
      </c>
      <c r="F67" s="28">
        <f>E67/B67*100</f>
        <v>83.999678474587284</v>
      </c>
      <c r="G67" s="28">
        <f>E67/C67*100</f>
        <v>99.999284547523246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1">
        <v>0</v>
      </c>
      <c r="N67" s="20">
        <v>1774.87</v>
      </c>
      <c r="O67" s="20">
        <v>1774.8</v>
      </c>
      <c r="P67" s="20">
        <v>17038.8</v>
      </c>
      <c r="Q67" s="20">
        <v>3549.74</v>
      </c>
      <c r="R67" s="20">
        <v>0</v>
      </c>
      <c r="S67" s="20">
        <v>13489.03</v>
      </c>
      <c r="T67" s="21">
        <v>1774.9</v>
      </c>
      <c r="U67" s="21">
        <v>1774.87</v>
      </c>
      <c r="V67" s="21">
        <v>1774.9</v>
      </c>
      <c r="W67" s="21">
        <v>0</v>
      </c>
      <c r="X67" s="20">
        <v>0</v>
      </c>
      <c r="Y67" s="21">
        <v>1774.87</v>
      </c>
      <c r="Z67" s="21">
        <v>0</v>
      </c>
      <c r="AA67" s="21">
        <v>0</v>
      </c>
      <c r="AB67" s="21">
        <v>0</v>
      </c>
      <c r="AC67" s="21">
        <v>0</v>
      </c>
      <c r="AD67" s="21">
        <v>4259.62</v>
      </c>
      <c r="AE67" s="61">
        <v>0</v>
      </c>
      <c r="AF67" s="99"/>
      <c r="AG67" s="84">
        <f t="shared" si="1"/>
        <v>26623.09</v>
      </c>
      <c r="AH67" s="84">
        <f t="shared" si="2"/>
        <v>22363.47</v>
      </c>
      <c r="AI67" s="84">
        <f t="shared" si="3"/>
        <v>22363.309999999998</v>
      </c>
      <c r="AJ67" s="86">
        <f t="shared" si="4"/>
        <v>-0.16000000000349246</v>
      </c>
    </row>
    <row r="68" spans="1:36" ht="40.5" customHeight="1" x14ac:dyDescent="0.3">
      <c r="A68" s="27" t="s">
        <v>30</v>
      </c>
      <c r="B68" s="28"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1">
        <v>0</v>
      </c>
      <c r="N68" s="20">
        <v>417.33</v>
      </c>
      <c r="O68" s="20">
        <v>417.33</v>
      </c>
      <c r="P68" s="20">
        <v>1669.3</v>
      </c>
      <c r="Q68" s="20">
        <v>834.66</v>
      </c>
      <c r="R68" s="20">
        <v>0</v>
      </c>
      <c r="S68" s="20">
        <v>0</v>
      </c>
      <c r="T68" s="20">
        <v>0</v>
      </c>
      <c r="U68" s="20">
        <v>0</v>
      </c>
      <c r="V68" s="21">
        <v>0</v>
      </c>
      <c r="W68" s="21">
        <v>0</v>
      </c>
      <c r="X68" s="20">
        <v>0</v>
      </c>
      <c r="Y68" s="21">
        <v>0</v>
      </c>
      <c r="Z68" s="20">
        <v>0</v>
      </c>
      <c r="AA68" s="20"/>
      <c r="AB68" s="20"/>
      <c r="AC68" s="20"/>
      <c r="AD68" s="21"/>
      <c r="AE68" s="13"/>
      <c r="AF68" s="99"/>
      <c r="AG68" s="84">
        <f t="shared" si="1"/>
        <v>2086.63</v>
      </c>
      <c r="AH68" s="84">
        <f t="shared" si="2"/>
        <v>2086.63</v>
      </c>
      <c r="AI68" s="84">
        <f t="shared" si="3"/>
        <v>1251.99</v>
      </c>
      <c r="AJ68" s="86">
        <f t="shared" si="4"/>
        <v>0</v>
      </c>
    </row>
    <row r="69" spans="1:36" ht="52.5" customHeight="1" x14ac:dyDescent="0.3">
      <c r="A69" s="30" t="s">
        <v>31</v>
      </c>
      <c r="B69" s="28"/>
      <c r="C69" s="28"/>
      <c r="D69" s="28"/>
      <c r="E69" s="28"/>
      <c r="F69" s="28"/>
      <c r="G69" s="28"/>
      <c r="H69" s="20"/>
      <c r="I69" s="20"/>
      <c r="J69" s="20"/>
      <c r="K69" s="20"/>
      <c r="L69" s="20"/>
      <c r="M69" s="21"/>
      <c r="N69" s="20"/>
      <c r="O69" s="20"/>
      <c r="P69" s="20"/>
      <c r="Q69" s="20"/>
      <c r="R69" s="20"/>
      <c r="S69" s="20"/>
      <c r="T69" s="20"/>
      <c r="U69" s="20"/>
      <c r="V69" s="21"/>
      <c r="W69" s="21"/>
      <c r="X69" s="20"/>
      <c r="Y69" s="20"/>
      <c r="Z69" s="20"/>
      <c r="AA69" s="20"/>
      <c r="AB69" s="20"/>
      <c r="AC69" s="20"/>
      <c r="AD69" s="20"/>
      <c r="AE69" s="13"/>
      <c r="AF69" s="99"/>
      <c r="AG69" s="84">
        <f t="shared" si="1"/>
        <v>0</v>
      </c>
      <c r="AH69" s="84">
        <f t="shared" si="2"/>
        <v>0</v>
      </c>
      <c r="AI69" s="84">
        <f t="shared" si="3"/>
        <v>0</v>
      </c>
      <c r="AJ69" s="86">
        <f t="shared" si="4"/>
        <v>0</v>
      </c>
    </row>
    <row r="70" spans="1:36" ht="278.25" customHeight="1" x14ac:dyDescent="0.3">
      <c r="A70" s="27" t="s">
        <v>32</v>
      </c>
      <c r="B70" s="28">
        <v>1739.37</v>
      </c>
      <c r="C70" s="28">
        <v>1739.37</v>
      </c>
      <c r="D70" s="28">
        <v>1739.37</v>
      </c>
      <c r="E70" s="28">
        <v>1739.37</v>
      </c>
      <c r="F70" s="28">
        <v>100</v>
      </c>
      <c r="G70" s="28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1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1">
        <v>0</v>
      </c>
      <c r="W70" s="21">
        <v>0</v>
      </c>
      <c r="X70" s="20">
        <v>0</v>
      </c>
      <c r="Y70" s="20">
        <v>0</v>
      </c>
      <c r="Z70" s="20">
        <v>1739.37</v>
      </c>
      <c r="AA70" s="20">
        <v>1739.37</v>
      </c>
      <c r="AB70" s="20"/>
      <c r="AC70" s="20"/>
      <c r="AD70" s="20"/>
      <c r="AE70" s="13"/>
      <c r="AF70" s="100"/>
      <c r="AG70" s="84">
        <f t="shared" si="1"/>
        <v>1739.37</v>
      </c>
      <c r="AH70" s="84">
        <f t="shared" si="2"/>
        <v>0</v>
      </c>
      <c r="AI70" s="84">
        <f t="shared" si="3"/>
        <v>1739.37</v>
      </c>
      <c r="AJ70" s="86">
        <f t="shared" si="4"/>
        <v>0</v>
      </c>
    </row>
    <row r="71" spans="1:36" ht="138" customHeight="1" x14ac:dyDescent="0.25">
      <c r="A71" s="91" t="s">
        <v>43</v>
      </c>
      <c r="B71" s="25">
        <f t="shared" ref="B71:AE71" si="26">B72</f>
        <v>130.29</v>
      </c>
      <c r="C71" s="25">
        <f t="shared" si="26"/>
        <v>101.88</v>
      </c>
      <c r="D71" s="25">
        <f t="shared" si="26"/>
        <v>64.900000000000006</v>
      </c>
      <c r="E71" s="25">
        <f t="shared" si="26"/>
        <v>61.68</v>
      </c>
      <c r="F71" s="11">
        <f t="shared" si="26"/>
        <v>47.340548008289204</v>
      </c>
      <c r="G71" s="11">
        <f t="shared" si="26"/>
        <v>60.541813898704355</v>
      </c>
      <c r="H71" s="16">
        <f t="shared" si="26"/>
        <v>0</v>
      </c>
      <c r="I71" s="16">
        <f t="shared" si="26"/>
        <v>0</v>
      </c>
      <c r="J71" s="16">
        <f t="shared" si="26"/>
        <v>0</v>
      </c>
      <c r="K71" s="16">
        <f t="shared" si="26"/>
        <v>0</v>
      </c>
      <c r="L71" s="16">
        <f t="shared" si="26"/>
        <v>0</v>
      </c>
      <c r="M71" s="16">
        <f t="shared" si="26"/>
        <v>0</v>
      </c>
      <c r="N71" s="12">
        <f t="shared" si="26"/>
        <v>28.42</v>
      </c>
      <c r="O71" s="12">
        <f t="shared" si="26"/>
        <v>28.42</v>
      </c>
      <c r="P71" s="12">
        <f t="shared" si="26"/>
        <v>0</v>
      </c>
      <c r="Q71" s="12">
        <f t="shared" si="26"/>
        <v>0</v>
      </c>
      <c r="R71" s="12">
        <f t="shared" si="26"/>
        <v>0</v>
      </c>
      <c r="S71" s="12">
        <f t="shared" si="26"/>
        <v>0</v>
      </c>
      <c r="T71" s="12">
        <f t="shared" si="26"/>
        <v>28.41</v>
      </c>
      <c r="U71" s="12">
        <f t="shared" si="26"/>
        <v>0</v>
      </c>
      <c r="V71" s="16">
        <f t="shared" si="26"/>
        <v>0</v>
      </c>
      <c r="W71" s="16">
        <f t="shared" si="26"/>
        <v>9.43</v>
      </c>
      <c r="X71" s="16">
        <f t="shared" si="26"/>
        <v>0</v>
      </c>
      <c r="Y71" s="16">
        <f t="shared" si="26"/>
        <v>9.84</v>
      </c>
      <c r="Z71" s="16">
        <f t="shared" si="26"/>
        <v>45.05</v>
      </c>
      <c r="AA71" s="16">
        <f t="shared" si="26"/>
        <v>13.99</v>
      </c>
      <c r="AB71" s="16">
        <f t="shared" si="26"/>
        <v>0</v>
      </c>
      <c r="AC71" s="16">
        <f t="shared" si="26"/>
        <v>0</v>
      </c>
      <c r="AD71" s="16">
        <f t="shared" si="26"/>
        <v>28.41</v>
      </c>
      <c r="AE71" s="13">
        <f t="shared" si="26"/>
        <v>0</v>
      </c>
      <c r="AF71" s="93" t="s">
        <v>72</v>
      </c>
      <c r="AG71" s="84">
        <f t="shared" si="1"/>
        <v>130.29</v>
      </c>
      <c r="AH71" s="84">
        <f t="shared" si="2"/>
        <v>56.83</v>
      </c>
      <c r="AI71" s="84">
        <f t="shared" si="3"/>
        <v>61.68</v>
      </c>
      <c r="AJ71" s="86">
        <f t="shared" si="4"/>
        <v>-40.199999999999996</v>
      </c>
    </row>
    <row r="72" spans="1:36" ht="18.75" x14ac:dyDescent="0.3">
      <c r="A72" s="17" t="s">
        <v>27</v>
      </c>
      <c r="B72" s="11">
        <f t="shared" ref="B72:AE72" si="27">B73+B74+B75+B76+B77</f>
        <v>130.29</v>
      </c>
      <c r="C72" s="11">
        <f t="shared" si="27"/>
        <v>101.88</v>
      </c>
      <c r="D72" s="11">
        <f t="shared" si="27"/>
        <v>64.900000000000006</v>
      </c>
      <c r="E72" s="11">
        <f t="shared" si="27"/>
        <v>61.68</v>
      </c>
      <c r="F72" s="11">
        <f t="shared" si="27"/>
        <v>47.340548008289204</v>
      </c>
      <c r="G72" s="11">
        <f t="shared" si="27"/>
        <v>60.541813898704355</v>
      </c>
      <c r="H72" s="16">
        <f t="shared" si="27"/>
        <v>0</v>
      </c>
      <c r="I72" s="16">
        <f t="shared" si="27"/>
        <v>0</v>
      </c>
      <c r="J72" s="16">
        <f t="shared" si="27"/>
        <v>0</v>
      </c>
      <c r="K72" s="16">
        <f t="shared" si="27"/>
        <v>0</v>
      </c>
      <c r="L72" s="16">
        <f t="shared" si="27"/>
        <v>0</v>
      </c>
      <c r="M72" s="16">
        <f t="shared" si="27"/>
        <v>0</v>
      </c>
      <c r="N72" s="12">
        <f t="shared" si="27"/>
        <v>28.42</v>
      </c>
      <c r="O72" s="12">
        <f t="shared" si="27"/>
        <v>28.42</v>
      </c>
      <c r="P72" s="12">
        <f t="shared" si="27"/>
        <v>0</v>
      </c>
      <c r="Q72" s="12">
        <f t="shared" si="27"/>
        <v>0</v>
      </c>
      <c r="R72" s="12">
        <f t="shared" si="27"/>
        <v>0</v>
      </c>
      <c r="S72" s="12">
        <f t="shared" si="27"/>
        <v>0</v>
      </c>
      <c r="T72" s="12">
        <f t="shared" si="27"/>
        <v>28.41</v>
      </c>
      <c r="U72" s="12">
        <f t="shared" si="27"/>
        <v>0</v>
      </c>
      <c r="V72" s="16">
        <f t="shared" si="27"/>
        <v>0</v>
      </c>
      <c r="W72" s="16">
        <f t="shared" si="27"/>
        <v>9.43</v>
      </c>
      <c r="X72" s="16">
        <f t="shared" si="27"/>
        <v>0</v>
      </c>
      <c r="Y72" s="16">
        <f t="shared" si="27"/>
        <v>9.84</v>
      </c>
      <c r="Z72" s="16">
        <f t="shared" si="27"/>
        <v>45.05</v>
      </c>
      <c r="AA72" s="16">
        <f t="shared" si="27"/>
        <v>13.99</v>
      </c>
      <c r="AB72" s="16">
        <f t="shared" si="27"/>
        <v>0</v>
      </c>
      <c r="AC72" s="16">
        <f t="shared" si="27"/>
        <v>0</v>
      </c>
      <c r="AD72" s="16">
        <f t="shared" si="27"/>
        <v>28.41</v>
      </c>
      <c r="AE72" s="13">
        <f t="shared" si="27"/>
        <v>0</v>
      </c>
      <c r="AF72" s="99"/>
      <c r="AG72" s="84">
        <f t="shared" si="1"/>
        <v>130.29</v>
      </c>
      <c r="AH72" s="84">
        <f t="shared" si="2"/>
        <v>56.83</v>
      </c>
      <c r="AI72" s="84">
        <f t="shared" si="3"/>
        <v>61.68</v>
      </c>
      <c r="AJ72" s="86">
        <f t="shared" si="4"/>
        <v>-40.199999999999996</v>
      </c>
    </row>
    <row r="73" spans="1:36" ht="23.25" customHeight="1" x14ac:dyDescent="0.3">
      <c r="A73" s="18" t="s">
        <v>28</v>
      </c>
      <c r="B73" s="19"/>
      <c r="C73" s="19"/>
      <c r="D73" s="19"/>
      <c r="E73" s="19"/>
      <c r="F73" s="19"/>
      <c r="G73" s="19"/>
      <c r="H73" s="19"/>
      <c r="I73" s="33"/>
      <c r="J73" s="33"/>
      <c r="K73" s="33"/>
      <c r="L73" s="33"/>
      <c r="M73" s="33"/>
      <c r="N73" s="34"/>
      <c r="O73" s="34"/>
      <c r="P73" s="34"/>
      <c r="Q73" s="34"/>
      <c r="R73" s="34"/>
      <c r="S73" s="34"/>
      <c r="T73" s="34"/>
      <c r="U73" s="34"/>
      <c r="V73" s="33"/>
      <c r="W73" s="33"/>
      <c r="X73" s="33"/>
      <c r="Y73" s="33"/>
      <c r="Z73" s="33"/>
      <c r="AA73" s="33"/>
      <c r="AB73" s="33"/>
      <c r="AC73" s="33"/>
      <c r="AD73" s="33"/>
      <c r="AE73" s="13"/>
      <c r="AF73" s="99"/>
      <c r="AG73" s="84">
        <f t="shared" ref="AG73:AG136" si="28">H73+J73+L73+N73+P73+R73+T73+V73+X73+Z73+AB73+AD73</f>
        <v>0</v>
      </c>
      <c r="AH73" s="84">
        <f t="shared" ref="AH73:AH136" si="29">H73+J73+L73+N73+P73+R73+T73+V73+X73</f>
        <v>0</v>
      </c>
      <c r="AI73" s="84">
        <f t="shared" ref="AI73:AI136" si="30">I73+K73+M73+O73+Q73+S73+U73+W73+Y73+AA73+AC73+AE73</f>
        <v>0</v>
      </c>
      <c r="AJ73" s="86">
        <f t="shared" ref="AJ73:AJ136" si="31">E73-C73</f>
        <v>0</v>
      </c>
    </row>
    <row r="74" spans="1:36" ht="45.75" customHeight="1" x14ac:dyDescent="0.3">
      <c r="A74" s="30" t="s">
        <v>29</v>
      </c>
      <c r="B74" s="28">
        <f>H74+J74+L74+N74+P74+R74+T74+V74+X74+Z74+AB74+AD74</f>
        <v>130.29</v>
      </c>
      <c r="C74" s="28">
        <f>H74+J74+L74+N74+P74+R74+T74+V74+X74+Z74</f>
        <v>101.88</v>
      </c>
      <c r="D74" s="28">
        <v>64.900000000000006</v>
      </c>
      <c r="E74" s="28">
        <f>I74+K74+M74+O74+Q74+S74+U74+W74+Y74+AA74+AC74+AE74</f>
        <v>61.68</v>
      </c>
      <c r="F74" s="28">
        <f>E74/B74*100</f>
        <v>47.340548008289204</v>
      </c>
      <c r="G74" s="28">
        <f>E74/C74*100</f>
        <v>60.541813898704355</v>
      </c>
      <c r="H74" s="19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28.42</v>
      </c>
      <c r="O74" s="33">
        <v>28.42</v>
      </c>
      <c r="P74" s="33">
        <v>0</v>
      </c>
      <c r="Q74" s="33">
        <v>0</v>
      </c>
      <c r="R74" s="33">
        <v>0</v>
      </c>
      <c r="S74" s="33">
        <v>0</v>
      </c>
      <c r="T74" s="33">
        <v>28.41</v>
      </c>
      <c r="U74" s="33">
        <v>0</v>
      </c>
      <c r="V74" s="33">
        <v>0</v>
      </c>
      <c r="W74" s="33">
        <v>9.43</v>
      </c>
      <c r="X74" s="33">
        <v>0</v>
      </c>
      <c r="Y74" s="33">
        <v>9.84</v>
      </c>
      <c r="Z74" s="33">
        <v>45.05</v>
      </c>
      <c r="AA74" s="33">
        <v>13.99</v>
      </c>
      <c r="AB74" s="33">
        <v>0</v>
      </c>
      <c r="AC74" s="33">
        <v>0</v>
      </c>
      <c r="AD74" s="33">
        <v>28.41</v>
      </c>
      <c r="AE74" s="13">
        <v>0</v>
      </c>
      <c r="AF74" s="99"/>
      <c r="AG74" s="84">
        <f t="shared" si="28"/>
        <v>130.29</v>
      </c>
      <c r="AH74" s="84">
        <f t="shared" si="29"/>
        <v>56.83</v>
      </c>
      <c r="AI74" s="84">
        <f t="shared" si="30"/>
        <v>61.68</v>
      </c>
      <c r="AJ74" s="86">
        <f t="shared" si="31"/>
        <v>-40.199999999999996</v>
      </c>
    </row>
    <row r="75" spans="1:36" ht="33" customHeight="1" x14ac:dyDescent="0.3">
      <c r="A75" s="18" t="s">
        <v>30</v>
      </c>
      <c r="B75" s="19"/>
      <c r="C75" s="19"/>
      <c r="D75" s="19"/>
      <c r="E75" s="19"/>
      <c r="F75" s="19"/>
      <c r="G75" s="19"/>
      <c r="H75" s="19"/>
      <c r="I75" s="33"/>
      <c r="J75" s="33"/>
      <c r="K75" s="33"/>
      <c r="L75" s="33"/>
      <c r="M75" s="33"/>
      <c r="N75" s="34"/>
      <c r="O75" s="34"/>
      <c r="P75" s="34"/>
      <c r="Q75" s="34"/>
      <c r="R75" s="34"/>
      <c r="S75" s="34"/>
      <c r="T75" s="34"/>
      <c r="U75" s="34"/>
      <c r="V75" s="33"/>
      <c r="W75" s="33"/>
      <c r="X75" s="33"/>
      <c r="Y75" s="33"/>
      <c r="Z75" s="33"/>
      <c r="AA75" s="33"/>
      <c r="AB75" s="33"/>
      <c r="AC75" s="33"/>
      <c r="AD75" s="33"/>
      <c r="AE75" s="13"/>
      <c r="AF75" s="99"/>
      <c r="AG75" s="84">
        <f t="shared" si="28"/>
        <v>0</v>
      </c>
      <c r="AH75" s="84">
        <f t="shared" si="29"/>
        <v>0</v>
      </c>
      <c r="AI75" s="84">
        <f t="shared" si="30"/>
        <v>0</v>
      </c>
      <c r="AJ75" s="86">
        <f t="shared" si="31"/>
        <v>0</v>
      </c>
    </row>
    <row r="76" spans="1:36" ht="48" customHeight="1" x14ac:dyDescent="0.3">
      <c r="A76" s="30" t="s">
        <v>31</v>
      </c>
      <c r="B76" s="28"/>
      <c r="C76" s="28"/>
      <c r="D76" s="28"/>
      <c r="E76" s="28"/>
      <c r="F76" s="28"/>
      <c r="G76" s="28"/>
      <c r="H76" s="28"/>
      <c r="I76" s="34"/>
      <c r="J76" s="34"/>
      <c r="K76" s="34"/>
      <c r="L76" s="34"/>
      <c r="M76" s="33"/>
      <c r="N76" s="34"/>
      <c r="O76" s="34"/>
      <c r="P76" s="34"/>
      <c r="Q76" s="34"/>
      <c r="R76" s="34"/>
      <c r="S76" s="34"/>
      <c r="T76" s="34"/>
      <c r="U76" s="34"/>
      <c r="V76" s="33"/>
      <c r="W76" s="33"/>
      <c r="X76" s="33"/>
      <c r="Y76" s="34"/>
      <c r="Z76" s="34"/>
      <c r="AA76" s="34"/>
      <c r="AB76" s="34"/>
      <c r="AC76" s="34"/>
      <c r="AD76" s="34"/>
      <c r="AE76" s="13"/>
      <c r="AF76" s="99"/>
      <c r="AG76" s="84">
        <f t="shared" si="28"/>
        <v>0</v>
      </c>
      <c r="AH76" s="84">
        <f t="shared" si="29"/>
        <v>0</v>
      </c>
      <c r="AI76" s="84">
        <f t="shared" si="30"/>
        <v>0</v>
      </c>
      <c r="AJ76" s="86">
        <f t="shared" si="31"/>
        <v>0</v>
      </c>
    </row>
    <row r="77" spans="1:36" ht="75.75" customHeight="1" x14ac:dyDescent="0.3">
      <c r="A77" s="27" t="s">
        <v>32</v>
      </c>
      <c r="B77" s="28"/>
      <c r="C77" s="28"/>
      <c r="D77" s="28"/>
      <c r="E77" s="28"/>
      <c r="F77" s="28"/>
      <c r="G77" s="28"/>
      <c r="H77" s="28"/>
      <c r="I77" s="34"/>
      <c r="J77" s="34"/>
      <c r="K77" s="34"/>
      <c r="L77" s="34"/>
      <c r="M77" s="33"/>
      <c r="N77" s="34"/>
      <c r="O77" s="34"/>
      <c r="P77" s="34"/>
      <c r="Q77" s="34"/>
      <c r="R77" s="34"/>
      <c r="S77" s="34"/>
      <c r="T77" s="34"/>
      <c r="U77" s="34"/>
      <c r="V77" s="33"/>
      <c r="W77" s="33"/>
      <c r="X77" s="33"/>
      <c r="Y77" s="34"/>
      <c r="Z77" s="34"/>
      <c r="AA77" s="34"/>
      <c r="AB77" s="34"/>
      <c r="AC77" s="34"/>
      <c r="AD77" s="34"/>
      <c r="AE77" s="13"/>
      <c r="AF77" s="100"/>
      <c r="AG77" s="84">
        <f t="shared" si="28"/>
        <v>0</v>
      </c>
      <c r="AH77" s="84">
        <f t="shared" si="29"/>
        <v>0</v>
      </c>
      <c r="AI77" s="84">
        <f t="shared" si="30"/>
        <v>0</v>
      </c>
      <c r="AJ77" s="86">
        <f t="shared" si="31"/>
        <v>0</v>
      </c>
    </row>
    <row r="78" spans="1:36" ht="82.5" customHeight="1" x14ac:dyDescent="0.3">
      <c r="A78" s="17" t="s">
        <v>44</v>
      </c>
      <c r="B78" s="11">
        <f>B79+B80+B81+B82+B83</f>
        <v>84913.77</v>
      </c>
      <c r="C78" s="11">
        <f>C79+C80+C81+C82+C83</f>
        <v>68225.180000000008</v>
      </c>
      <c r="D78" s="11">
        <f>D79+D80+D81+D82+D83</f>
        <v>68230.510000000009</v>
      </c>
      <c r="E78" s="11">
        <f>E79+E80+E81+E82+E83</f>
        <v>64449.09</v>
      </c>
      <c r="F78" s="11">
        <f>E78/B78*100</f>
        <v>75.899456589902897</v>
      </c>
      <c r="G78" s="11">
        <f>E78/C78*100</f>
        <v>94.465254617136935</v>
      </c>
      <c r="H78" s="11">
        <f>H79+H80+H81+H82+H83</f>
        <v>4479.2700000000004</v>
      </c>
      <c r="I78" s="68">
        <f>I79+I80+I81+I82+I83</f>
        <v>3913.3900000000003</v>
      </c>
      <c r="J78" s="68">
        <f>J79+J80+J81+J82+J83</f>
        <v>4329.1899999999996</v>
      </c>
      <c r="K78" s="68">
        <f t="shared" ref="K78:AE78" si="32">K79+K80+K81+K82+K83</f>
        <v>4411.92</v>
      </c>
      <c r="L78" s="68">
        <f t="shared" si="32"/>
        <v>3354.92</v>
      </c>
      <c r="M78" s="68">
        <f t="shared" si="32"/>
        <v>3275.59</v>
      </c>
      <c r="N78" s="68">
        <f t="shared" si="32"/>
        <v>7020.39</v>
      </c>
      <c r="O78" s="68">
        <f t="shared" si="32"/>
        <v>6873.31</v>
      </c>
      <c r="P78" s="68">
        <f t="shared" si="32"/>
        <v>23168.639999999999</v>
      </c>
      <c r="Q78" s="68">
        <f t="shared" si="32"/>
        <v>8510.82</v>
      </c>
      <c r="R78" s="68">
        <f t="shared" si="32"/>
        <v>4075.62</v>
      </c>
      <c r="S78" s="68">
        <f t="shared" si="32"/>
        <v>16889.41</v>
      </c>
      <c r="T78" s="68">
        <f t="shared" si="32"/>
        <v>8867.57</v>
      </c>
      <c r="U78" s="68">
        <f t="shared" si="32"/>
        <v>7526.0099999999993</v>
      </c>
      <c r="V78" s="68">
        <f t="shared" si="32"/>
        <v>6438.25</v>
      </c>
      <c r="W78" s="68">
        <f t="shared" si="32"/>
        <v>4540.3</v>
      </c>
      <c r="X78" s="68">
        <f t="shared" si="32"/>
        <v>4280.09</v>
      </c>
      <c r="Y78" s="68">
        <f t="shared" si="32"/>
        <v>5623.89</v>
      </c>
      <c r="Z78" s="68">
        <f t="shared" si="32"/>
        <v>4297.87</v>
      </c>
      <c r="AA78" s="68">
        <f t="shared" si="32"/>
        <v>4136.4399999999996</v>
      </c>
      <c r="AB78" s="68">
        <f t="shared" si="32"/>
        <v>3241.9500000000003</v>
      </c>
      <c r="AC78" s="68">
        <f t="shared" si="32"/>
        <v>0</v>
      </c>
      <c r="AD78" s="68">
        <f t="shared" si="32"/>
        <v>13446.64</v>
      </c>
      <c r="AE78" s="68">
        <f t="shared" si="32"/>
        <v>0</v>
      </c>
      <c r="AF78" s="64"/>
      <c r="AG78" s="84">
        <f t="shared" si="28"/>
        <v>87000.4</v>
      </c>
      <c r="AH78" s="84">
        <f t="shared" si="29"/>
        <v>66013.94</v>
      </c>
      <c r="AI78" s="84">
        <f t="shared" si="30"/>
        <v>65701.08</v>
      </c>
      <c r="AJ78" s="86">
        <f t="shared" si="31"/>
        <v>-3776.0900000000111</v>
      </c>
    </row>
    <row r="79" spans="1:36" ht="23.25" customHeight="1" x14ac:dyDescent="0.3">
      <c r="A79" s="18" t="s">
        <v>28</v>
      </c>
      <c r="B79" s="19"/>
      <c r="C79" s="19"/>
      <c r="D79" s="19"/>
      <c r="E79" s="19"/>
      <c r="F79" s="19"/>
      <c r="G79" s="19"/>
      <c r="H79" s="19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68"/>
      <c r="AF79" s="83"/>
      <c r="AG79" s="84">
        <f t="shared" si="28"/>
        <v>0</v>
      </c>
      <c r="AH79" s="84">
        <f t="shared" si="29"/>
        <v>0</v>
      </c>
      <c r="AI79" s="84">
        <f t="shared" si="30"/>
        <v>0</v>
      </c>
      <c r="AJ79" s="86">
        <f t="shared" si="31"/>
        <v>0</v>
      </c>
    </row>
    <row r="80" spans="1:36" ht="68.25" customHeight="1" x14ac:dyDescent="0.3">
      <c r="A80" s="22" t="s">
        <v>29</v>
      </c>
      <c r="B80" s="19">
        <f>B14+B22+B44+B52+B60</f>
        <v>84913.77</v>
      </c>
      <c r="C80" s="19">
        <f>C14+C22+C44+C52+C60</f>
        <v>68225.180000000008</v>
      </c>
      <c r="D80" s="19">
        <f>D14+D22+D44+D52+D60</f>
        <v>68230.510000000009</v>
      </c>
      <c r="E80" s="19">
        <f>E14+E22+E44+E52+E60</f>
        <v>64449.09</v>
      </c>
      <c r="F80" s="19">
        <f>E80/B80*100</f>
        <v>75.899456589902897</v>
      </c>
      <c r="G80" s="19">
        <f>E80/C80*100</f>
        <v>94.465254617136935</v>
      </c>
      <c r="H80" s="19">
        <f t="shared" ref="H80:AE81" si="33">H14+H22+H44+H52+H60</f>
        <v>4479.2700000000004</v>
      </c>
      <c r="I80" s="33">
        <f t="shared" si="33"/>
        <v>3913.3900000000003</v>
      </c>
      <c r="J80" s="33">
        <f t="shared" si="33"/>
        <v>4329.1899999999996</v>
      </c>
      <c r="K80" s="33">
        <f t="shared" si="33"/>
        <v>4411.92</v>
      </c>
      <c r="L80" s="33">
        <f t="shared" si="33"/>
        <v>3354.92</v>
      </c>
      <c r="M80" s="33">
        <f t="shared" si="33"/>
        <v>3275.59</v>
      </c>
      <c r="N80" s="33">
        <f t="shared" si="33"/>
        <v>6603.06</v>
      </c>
      <c r="O80" s="33">
        <f t="shared" si="33"/>
        <v>6455.9800000000005</v>
      </c>
      <c r="P80" s="33">
        <f t="shared" si="33"/>
        <v>21499.34</v>
      </c>
      <c r="Q80" s="33">
        <f t="shared" si="33"/>
        <v>7676.16</v>
      </c>
      <c r="R80" s="33">
        <f t="shared" si="33"/>
        <v>4075.62</v>
      </c>
      <c r="S80" s="33">
        <f t="shared" si="33"/>
        <v>16889.41</v>
      </c>
      <c r="T80" s="33">
        <f t="shared" si="33"/>
        <v>8867.57</v>
      </c>
      <c r="U80" s="33">
        <f t="shared" si="33"/>
        <v>7526.0099999999993</v>
      </c>
      <c r="V80" s="33">
        <f t="shared" si="33"/>
        <v>6438.25</v>
      </c>
      <c r="W80" s="33">
        <f t="shared" si="33"/>
        <v>4540.3</v>
      </c>
      <c r="X80" s="33">
        <f t="shared" si="33"/>
        <v>4280.09</v>
      </c>
      <c r="Y80" s="33">
        <f t="shared" si="33"/>
        <v>5623.89</v>
      </c>
      <c r="Z80" s="33">
        <f t="shared" si="33"/>
        <v>4297.87</v>
      </c>
      <c r="AA80" s="33">
        <f t="shared" si="33"/>
        <v>4136.4399999999996</v>
      </c>
      <c r="AB80" s="33">
        <f t="shared" si="33"/>
        <v>3241.9500000000003</v>
      </c>
      <c r="AC80" s="33">
        <f t="shared" si="33"/>
        <v>0</v>
      </c>
      <c r="AD80" s="33">
        <f t="shared" si="33"/>
        <v>13446.64</v>
      </c>
      <c r="AE80" s="68">
        <f t="shared" si="33"/>
        <v>0</v>
      </c>
      <c r="AF80" s="64"/>
      <c r="AG80" s="84">
        <f t="shared" si="28"/>
        <v>84913.76999999999</v>
      </c>
      <c r="AH80" s="84">
        <f t="shared" si="29"/>
        <v>63927.31</v>
      </c>
      <c r="AI80" s="84">
        <f t="shared" si="30"/>
        <v>64449.090000000004</v>
      </c>
      <c r="AJ80" s="86">
        <f t="shared" si="31"/>
        <v>-3776.0900000000111</v>
      </c>
    </row>
    <row r="81" spans="1:36" ht="37.5" customHeight="1" x14ac:dyDescent="0.3">
      <c r="A81" s="18" t="s">
        <v>30</v>
      </c>
      <c r="B81" s="19">
        <f>B68</f>
        <v>0</v>
      </c>
      <c r="C81" s="19">
        <f>C68</f>
        <v>0</v>
      </c>
      <c r="D81" s="19">
        <f>D68</f>
        <v>0</v>
      </c>
      <c r="E81" s="19">
        <f>E68</f>
        <v>0</v>
      </c>
      <c r="F81" s="19">
        <v>0</v>
      </c>
      <c r="G81" s="19">
        <v>0</v>
      </c>
      <c r="H81" s="19">
        <f t="shared" si="33"/>
        <v>0</v>
      </c>
      <c r="I81" s="19">
        <f t="shared" si="33"/>
        <v>0</v>
      </c>
      <c r="J81" s="19">
        <f t="shared" si="33"/>
        <v>0</v>
      </c>
      <c r="K81" s="19">
        <f t="shared" si="33"/>
        <v>0</v>
      </c>
      <c r="L81" s="19">
        <f t="shared" si="33"/>
        <v>0</v>
      </c>
      <c r="M81" s="19">
        <f t="shared" si="33"/>
        <v>0</v>
      </c>
      <c r="N81" s="19">
        <f t="shared" si="33"/>
        <v>417.33</v>
      </c>
      <c r="O81" s="19">
        <f t="shared" si="33"/>
        <v>417.33</v>
      </c>
      <c r="P81" s="19">
        <f t="shared" si="33"/>
        <v>1669.3</v>
      </c>
      <c r="Q81" s="19">
        <f t="shared" si="33"/>
        <v>834.66</v>
      </c>
      <c r="R81" s="19">
        <f t="shared" si="33"/>
        <v>0</v>
      </c>
      <c r="S81" s="19">
        <f t="shared" si="33"/>
        <v>0</v>
      </c>
      <c r="T81" s="19">
        <f t="shared" si="33"/>
        <v>0</v>
      </c>
      <c r="U81" s="19">
        <f t="shared" si="33"/>
        <v>0</v>
      </c>
      <c r="V81" s="19">
        <f t="shared" si="33"/>
        <v>0</v>
      </c>
      <c r="W81" s="19">
        <f t="shared" si="33"/>
        <v>0</v>
      </c>
      <c r="X81" s="19">
        <f t="shared" si="33"/>
        <v>0</v>
      </c>
      <c r="Y81" s="19">
        <f t="shared" si="33"/>
        <v>0</v>
      </c>
      <c r="Z81" s="19">
        <f t="shared" si="33"/>
        <v>0</v>
      </c>
      <c r="AA81" s="19">
        <f t="shared" si="33"/>
        <v>0</v>
      </c>
      <c r="AB81" s="19">
        <f t="shared" si="33"/>
        <v>0</v>
      </c>
      <c r="AC81" s="19">
        <f t="shared" si="33"/>
        <v>0</v>
      </c>
      <c r="AD81" s="19">
        <f t="shared" si="33"/>
        <v>0</v>
      </c>
      <c r="AE81" s="19">
        <f t="shared" si="33"/>
        <v>0</v>
      </c>
      <c r="AF81" s="64"/>
      <c r="AG81" s="84">
        <f t="shared" si="28"/>
        <v>2086.63</v>
      </c>
      <c r="AH81" s="84">
        <f t="shared" si="29"/>
        <v>2086.63</v>
      </c>
      <c r="AI81" s="84">
        <f t="shared" si="30"/>
        <v>1251.99</v>
      </c>
      <c r="AJ81" s="86">
        <f t="shared" si="31"/>
        <v>0</v>
      </c>
    </row>
    <row r="82" spans="1:36" ht="57" customHeight="1" x14ac:dyDescent="0.3">
      <c r="A82" s="70" t="s">
        <v>31</v>
      </c>
      <c r="B82" s="19"/>
      <c r="C82" s="19"/>
      <c r="D82" s="19"/>
      <c r="E82" s="19"/>
      <c r="F82" s="19"/>
      <c r="G82" s="19"/>
      <c r="H82" s="19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68"/>
      <c r="AF82" s="64"/>
      <c r="AG82" s="84">
        <f t="shared" si="28"/>
        <v>0</v>
      </c>
      <c r="AH82" s="84">
        <f t="shared" si="29"/>
        <v>0</v>
      </c>
      <c r="AI82" s="84">
        <f t="shared" si="30"/>
        <v>0</v>
      </c>
      <c r="AJ82" s="86">
        <f t="shared" si="31"/>
        <v>0</v>
      </c>
    </row>
    <row r="83" spans="1:36" ht="33.75" customHeight="1" x14ac:dyDescent="0.3">
      <c r="A83" s="18" t="s">
        <v>32</v>
      </c>
      <c r="B83" s="19"/>
      <c r="C83" s="19"/>
      <c r="D83" s="19"/>
      <c r="E83" s="19"/>
      <c r="F83" s="19"/>
      <c r="G83" s="19"/>
      <c r="H83" s="19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68"/>
      <c r="AF83" s="64"/>
      <c r="AG83" s="84">
        <f t="shared" si="28"/>
        <v>0</v>
      </c>
      <c r="AH83" s="84">
        <f t="shared" si="29"/>
        <v>0</v>
      </c>
      <c r="AI83" s="84">
        <f t="shared" si="30"/>
        <v>0</v>
      </c>
      <c r="AJ83" s="86">
        <f t="shared" si="31"/>
        <v>0</v>
      </c>
    </row>
    <row r="84" spans="1:36" ht="61.5" customHeight="1" x14ac:dyDescent="0.3">
      <c r="A84" s="89" t="s">
        <v>45</v>
      </c>
      <c r="B84" s="11">
        <f>B87+B109+B117</f>
        <v>10646.1</v>
      </c>
      <c r="C84" s="11">
        <f>C87+C109+C117</f>
        <v>5121.1000000000004</v>
      </c>
      <c r="D84" s="11">
        <f>D87+D109+D117</f>
        <v>5121.1000000000004</v>
      </c>
      <c r="E84" s="11">
        <f>E87+E109+E117</f>
        <v>5057.08</v>
      </c>
      <c r="F84" s="11">
        <f>E84/B84*100</f>
        <v>47.501714242774348</v>
      </c>
      <c r="G84" s="11">
        <f>E84/C84*100</f>
        <v>98.749877955907905</v>
      </c>
      <c r="H84" s="16">
        <f t="shared" ref="H84:AE84" si="34">H87+H109+H117</f>
        <v>1107.5</v>
      </c>
      <c r="I84" s="16">
        <f t="shared" si="34"/>
        <v>80</v>
      </c>
      <c r="J84" s="16">
        <f t="shared" si="34"/>
        <v>237.5</v>
      </c>
      <c r="K84" s="16">
        <f t="shared" si="34"/>
        <v>237.5</v>
      </c>
      <c r="L84" s="16">
        <f t="shared" si="34"/>
        <v>227.5</v>
      </c>
      <c r="M84" s="16">
        <f t="shared" si="34"/>
        <v>1227.5</v>
      </c>
      <c r="N84" s="16">
        <f t="shared" si="34"/>
        <v>753.6</v>
      </c>
      <c r="O84" s="16">
        <f t="shared" si="34"/>
        <v>261.39</v>
      </c>
      <c r="P84" s="16">
        <f t="shared" si="34"/>
        <v>207.5</v>
      </c>
      <c r="Q84" s="16">
        <f t="shared" si="34"/>
        <v>180</v>
      </c>
      <c r="R84" s="16">
        <f t="shared" si="34"/>
        <v>197.5</v>
      </c>
      <c r="S84" s="16">
        <f t="shared" si="34"/>
        <v>195.1</v>
      </c>
      <c r="T84" s="16">
        <f t="shared" si="34"/>
        <v>187.5</v>
      </c>
      <c r="U84" s="16">
        <f t="shared" si="34"/>
        <v>185.1</v>
      </c>
      <c r="V84" s="16">
        <f t="shared" si="34"/>
        <v>187.5</v>
      </c>
      <c r="W84" s="16">
        <f t="shared" si="34"/>
        <v>185.1</v>
      </c>
      <c r="X84" s="16">
        <f t="shared" si="34"/>
        <v>1987.5</v>
      </c>
      <c r="Y84" s="16">
        <f t="shared" si="34"/>
        <v>1985.09</v>
      </c>
      <c r="Z84" s="16">
        <f t="shared" si="34"/>
        <v>27.5</v>
      </c>
      <c r="AA84" s="16">
        <f t="shared" si="34"/>
        <v>525.1</v>
      </c>
      <c r="AB84" s="16">
        <f t="shared" si="34"/>
        <v>767.5</v>
      </c>
      <c r="AC84" s="16">
        <f t="shared" si="34"/>
        <v>0</v>
      </c>
      <c r="AD84" s="16">
        <f t="shared" si="34"/>
        <v>4757.5</v>
      </c>
      <c r="AE84" s="16">
        <f t="shared" si="34"/>
        <v>0</v>
      </c>
      <c r="AF84" s="64"/>
      <c r="AG84" s="84">
        <f t="shared" si="28"/>
        <v>10646.1</v>
      </c>
      <c r="AH84" s="84">
        <f t="shared" si="29"/>
        <v>5093.6000000000004</v>
      </c>
      <c r="AI84" s="84">
        <f t="shared" si="30"/>
        <v>5061.88</v>
      </c>
      <c r="AJ84" s="86">
        <f t="shared" si="31"/>
        <v>-64.020000000000437</v>
      </c>
    </row>
    <row r="85" spans="1:36" ht="73.5" customHeight="1" x14ac:dyDescent="0.3">
      <c r="A85" s="35" t="s">
        <v>46</v>
      </c>
      <c r="B85" s="36"/>
      <c r="C85" s="36"/>
      <c r="D85" s="36"/>
      <c r="E85" s="36"/>
      <c r="F85" s="36"/>
      <c r="G85" s="36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69"/>
      <c r="W85" s="69"/>
      <c r="X85" s="69"/>
      <c r="Y85" s="37"/>
      <c r="Z85" s="37"/>
      <c r="AA85" s="37"/>
      <c r="AB85" s="37"/>
      <c r="AC85" s="37"/>
      <c r="AD85" s="37"/>
      <c r="AE85" s="38"/>
      <c r="AF85" s="39"/>
      <c r="AG85" s="84">
        <f t="shared" si="28"/>
        <v>0</v>
      </c>
      <c r="AH85" s="84">
        <f t="shared" si="29"/>
        <v>0</v>
      </c>
      <c r="AI85" s="84">
        <f t="shared" si="30"/>
        <v>0</v>
      </c>
      <c r="AJ85" s="86">
        <f t="shared" si="31"/>
        <v>0</v>
      </c>
    </row>
    <row r="86" spans="1:36" ht="18.75" x14ac:dyDescent="0.25">
      <c r="A86" s="101" t="s">
        <v>47</v>
      </c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3"/>
      <c r="AE86" s="40"/>
      <c r="AF86" s="40"/>
      <c r="AG86" s="84">
        <f t="shared" si="28"/>
        <v>0</v>
      </c>
      <c r="AH86" s="84">
        <f t="shared" si="29"/>
        <v>0</v>
      </c>
      <c r="AI86" s="84">
        <f t="shared" si="30"/>
        <v>0</v>
      </c>
      <c r="AJ86" s="86">
        <f t="shared" si="31"/>
        <v>0</v>
      </c>
    </row>
    <row r="87" spans="1:36" ht="105" customHeight="1" x14ac:dyDescent="0.3">
      <c r="A87" s="88" t="s">
        <v>48</v>
      </c>
      <c r="B87" s="41">
        <f t="shared" ref="B87:AE87" si="35">B88</f>
        <v>9990</v>
      </c>
      <c r="C87" s="41">
        <f t="shared" si="35"/>
        <v>4760</v>
      </c>
      <c r="D87" s="41">
        <f t="shared" si="35"/>
        <v>4760</v>
      </c>
      <c r="E87" s="41">
        <f t="shared" si="35"/>
        <v>4760</v>
      </c>
      <c r="F87" s="41">
        <f t="shared" si="35"/>
        <v>112.74669563642948</v>
      </c>
      <c r="G87" s="41">
        <f t="shared" si="35"/>
        <v>101</v>
      </c>
      <c r="H87" s="42">
        <f t="shared" si="35"/>
        <v>1080</v>
      </c>
      <c r="I87" s="42">
        <f t="shared" si="35"/>
        <v>80</v>
      </c>
      <c r="J87" s="42">
        <f t="shared" si="35"/>
        <v>210</v>
      </c>
      <c r="K87" s="42">
        <f t="shared" si="35"/>
        <v>210</v>
      </c>
      <c r="L87" s="42">
        <f t="shared" si="35"/>
        <v>200</v>
      </c>
      <c r="M87" s="43">
        <f t="shared" si="35"/>
        <v>1200</v>
      </c>
      <c r="N87" s="42">
        <f t="shared" si="35"/>
        <v>700</v>
      </c>
      <c r="O87" s="42">
        <f t="shared" si="35"/>
        <v>200</v>
      </c>
      <c r="P87" s="42">
        <f t="shared" si="35"/>
        <v>180</v>
      </c>
      <c r="Q87" s="42">
        <f t="shared" si="35"/>
        <v>180</v>
      </c>
      <c r="R87" s="42">
        <f t="shared" si="35"/>
        <v>170</v>
      </c>
      <c r="S87" s="42">
        <f t="shared" si="35"/>
        <v>170</v>
      </c>
      <c r="T87" s="42">
        <f t="shared" si="35"/>
        <v>160</v>
      </c>
      <c r="U87" s="42">
        <f t="shared" si="35"/>
        <v>160</v>
      </c>
      <c r="V87" s="43">
        <f t="shared" si="35"/>
        <v>160</v>
      </c>
      <c r="W87" s="43">
        <f t="shared" si="35"/>
        <v>160</v>
      </c>
      <c r="X87" s="42">
        <f t="shared" si="35"/>
        <v>1900</v>
      </c>
      <c r="Y87" s="42">
        <f t="shared" si="35"/>
        <v>1900</v>
      </c>
      <c r="Z87" s="42">
        <f t="shared" si="35"/>
        <v>0</v>
      </c>
      <c r="AA87" s="42">
        <f t="shared" si="35"/>
        <v>500</v>
      </c>
      <c r="AB87" s="42">
        <f t="shared" si="35"/>
        <v>600</v>
      </c>
      <c r="AC87" s="42">
        <f t="shared" si="35"/>
        <v>0</v>
      </c>
      <c r="AD87" s="42">
        <f t="shared" si="35"/>
        <v>4630</v>
      </c>
      <c r="AE87" s="44">
        <f t="shared" si="35"/>
        <v>0</v>
      </c>
      <c r="AF87" s="29"/>
      <c r="AG87" s="84">
        <f t="shared" si="28"/>
        <v>9990</v>
      </c>
      <c r="AH87" s="84">
        <f t="shared" si="29"/>
        <v>4760</v>
      </c>
      <c r="AI87" s="84">
        <f t="shared" si="30"/>
        <v>4760</v>
      </c>
      <c r="AJ87" s="86">
        <f t="shared" si="31"/>
        <v>0</v>
      </c>
    </row>
    <row r="88" spans="1:36" ht="18.75" x14ac:dyDescent="0.3">
      <c r="A88" s="24" t="s">
        <v>27</v>
      </c>
      <c r="B88" s="25">
        <f t="shared" ref="B88:AE88" si="36">B89+B90+B91+B92+B93</f>
        <v>9990</v>
      </c>
      <c r="C88" s="25">
        <f t="shared" si="36"/>
        <v>4760</v>
      </c>
      <c r="D88" s="25">
        <f t="shared" si="36"/>
        <v>4760</v>
      </c>
      <c r="E88" s="25">
        <f t="shared" si="36"/>
        <v>4760</v>
      </c>
      <c r="F88" s="25">
        <f t="shared" si="36"/>
        <v>112.74669563642948</v>
      </c>
      <c r="G88" s="25">
        <f t="shared" si="36"/>
        <v>101</v>
      </c>
      <c r="H88" s="16">
        <f t="shared" si="36"/>
        <v>1080</v>
      </c>
      <c r="I88" s="16">
        <f t="shared" si="36"/>
        <v>80</v>
      </c>
      <c r="J88" s="16">
        <f t="shared" si="36"/>
        <v>210</v>
      </c>
      <c r="K88" s="16">
        <f t="shared" si="36"/>
        <v>210</v>
      </c>
      <c r="L88" s="16">
        <f t="shared" si="36"/>
        <v>200</v>
      </c>
      <c r="M88" s="16">
        <f t="shared" si="36"/>
        <v>1200</v>
      </c>
      <c r="N88" s="12">
        <f t="shared" si="36"/>
        <v>700</v>
      </c>
      <c r="O88" s="12">
        <f t="shared" si="36"/>
        <v>200</v>
      </c>
      <c r="P88" s="12">
        <f t="shared" si="36"/>
        <v>180</v>
      </c>
      <c r="Q88" s="12">
        <f t="shared" si="36"/>
        <v>180</v>
      </c>
      <c r="R88" s="12">
        <f t="shared" si="36"/>
        <v>170</v>
      </c>
      <c r="S88" s="12">
        <f t="shared" si="36"/>
        <v>170</v>
      </c>
      <c r="T88" s="12">
        <f t="shared" si="36"/>
        <v>160</v>
      </c>
      <c r="U88" s="12">
        <f t="shared" si="36"/>
        <v>160</v>
      </c>
      <c r="V88" s="16">
        <f t="shared" si="36"/>
        <v>160</v>
      </c>
      <c r="W88" s="16">
        <f t="shared" si="36"/>
        <v>160</v>
      </c>
      <c r="X88" s="16">
        <f t="shared" si="36"/>
        <v>1900</v>
      </c>
      <c r="Y88" s="16">
        <f t="shared" si="36"/>
        <v>1900</v>
      </c>
      <c r="Z88" s="16">
        <f t="shared" si="36"/>
        <v>0</v>
      </c>
      <c r="AA88" s="12">
        <f t="shared" si="36"/>
        <v>500</v>
      </c>
      <c r="AB88" s="12">
        <f t="shared" si="36"/>
        <v>600</v>
      </c>
      <c r="AC88" s="12">
        <f t="shared" si="36"/>
        <v>0</v>
      </c>
      <c r="AD88" s="16">
        <f t="shared" si="36"/>
        <v>4630</v>
      </c>
      <c r="AE88" s="13">
        <f t="shared" si="36"/>
        <v>0</v>
      </c>
      <c r="AF88" s="14"/>
      <c r="AG88" s="84">
        <f t="shared" si="28"/>
        <v>9990</v>
      </c>
      <c r="AH88" s="84">
        <f t="shared" si="29"/>
        <v>4760</v>
      </c>
      <c r="AI88" s="84">
        <f t="shared" si="30"/>
        <v>4760</v>
      </c>
      <c r="AJ88" s="86">
        <f t="shared" si="31"/>
        <v>0</v>
      </c>
    </row>
    <row r="89" spans="1:36" ht="39.75" customHeight="1" x14ac:dyDescent="0.3">
      <c r="A89" s="27" t="s">
        <v>28</v>
      </c>
      <c r="B89" s="28">
        <f t="shared" ref="B89:AE91" si="37">B96+B103</f>
        <v>0</v>
      </c>
      <c r="C89" s="28">
        <f t="shared" si="37"/>
        <v>0</v>
      </c>
      <c r="D89" s="28">
        <f t="shared" si="37"/>
        <v>0</v>
      </c>
      <c r="E89" s="28">
        <f t="shared" si="37"/>
        <v>0</v>
      </c>
      <c r="F89" s="28">
        <f t="shared" si="37"/>
        <v>0</v>
      </c>
      <c r="G89" s="28">
        <f t="shared" si="37"/>
        <v>0</v>
      </c>
      <c r="H89" s="21">
        <f t="shared" si="37"/>
        <v>0</v>
      </c>
      <c r="I89" s="21">
        <f t="shared" si="37"/>
        <v>0</v>
      </c>
      <c r="J89" s="21">
        <f t="shared" si="37"/>
        <v>0</v>
      </c>
      <c r="K89" s="21">
        <f t="shared" si="37"/>
        <v>0</v>
      </c>
      <c r="L89" s="21">
        <f t="shared" si="37"/>
        <v>0</v>
      </c>
      <c r="M89" s="21">
        <f t="shared" si="37"/>
        <v>0</v>
      </c>
      <c r="N89" s="20">
        <f t="shared" si="37"/>
        <v>0</v>
      </c>
      <c r="O89" s="20">
        <f t="shared" si="37"/>
        <v>0</v>
      </c>
      <c r="P89" s="20">
        <f t="shared" si="37"/>
        <v>0</v>
      </c>
      <c r="Q89" s="20">
        <f t="shared" si="37"/>
        <v>0</v>
      </c>
      <c r="R89" s="20">
        <f t="shared" si="37"/>
        <v>0</v>
      </c>
      <c r="S89" s="20">
        <f t="shared" si="37"/>
        <v>0</v>
      </c>
      <c r="T89" s="20">
        <f t="shared" si="37"/>
        <v>0</v>
      </c>
      <c r="U89" s="20">
        <f t="shared" si="37"/>
        <v>0</v>
      </c>
      <c r="V89" s="21">
        <f t="shared" si="37"/>
        <v>0</v>
      </c>
      <c r="W89" s="21">
        <f t="shared" si="37"/>
        <v>0</v>
      </c>
      <c r="X89" s="21">
        <f t="shared" si="37"/>
        <v>0</v>
      </c>
      <c r="Y89" s="21">
        <f t="shared" si="37"/>
        <v>0</v>
      </c>
      <c r="Z89" s="21">
        <f t="shared" si="37"/>
        <v>0</v>
      </c>
      <c r="AA89" s="20">
        <f t="shared" si="37"/>
        <v>0</v>
      </c>
      <c r="AB89" s="20">
        <f t="shared" si="37"/>
        <v>0</v>
      </c>
      <c r="AC89" s="20">
        <f t="shared" si="37"/>
        <v>0</v>
      </c>
      <c r="AD89" s="21">
        <f t="shared" si="37"/>
        <v>0</v>
      </c>
      <c r="AE89" s="13">
        <f t="shared" si="37"/>
        <v>0</v>
      </c>
      <c r="AF89" s="14"/>
      <c r="AG89" s="84">
        <f t="shared" si="28"/>
        <v>0</v>
      </c>
      <c r="AH89" s="84">
        <f t="shared" si="29"/>
        <v>0</v>
      </c>
      <c r="AI89" s="84">
        <f t="shared" si="30"/>
        <v>0</v>
      </c>
      <c r="AJ89" s="86">
        <f t="shared" si="31"/>
        <v>0</v>
      </c>
    </row>
    <row r="90" spans="1:36" ht="41.25" customHeight="1" x14ac:dyDescent="0.3">
      <c r="A90" s="30" t="s">
        <v>29</v>
      </c>
      <c r="B90" s="28">
        <f t="shared" si="37"/>
        <v>0</v>
      </c>
      <c r="C90" s="28">
        <f t="shared" si="37"/>
        <v>0</v>
      </c>
      <c r="D90" s="28">
        <f t="shared" si="37"/>
        <v>0</v>
      </c>
      <c r="E90" s="28">
        <f t="shared" si="37"/>
        <v>0</v>
      </c>
      <c r="F90" s="28">
        <f t="shared" si="37"/>
        <v>0</v>
      </c>
      <c r="G90" s="28">
        <f t="shared" si="37"/>
        <v>0</v>
      </c>
      <c r="H90" s="20">
        <f t="shared" si="37"/>
        <v>0</v>
      </c>
      <c r="I90" s="20">
        <f t="shared" si="37"/>
        <v>0</v>
      </c>
      <c r="J90" s="20">
        <f t="shared" si="37"/>
        <v>0</v>
      </c>
      <c r="K90" s="20">
        <f t="shared" si="37"/>
        <v>0</v>
      </c>
      <c r="L90" s="20">
        <f t="shared" si="37"/>
        <v>0</v>
      </c>
      <c r="M90" s="21">
        <f t="shared" si="37"/>
        <v>0</v>
      </c>
      <c r="N90" s="20">
        <f t="shared" si="37"/>
        <v>0</v>
      </c>
      <c r="O90" s="20">
        <f t="shared" si="37"/>
        <v>0</v>
      </c>
      <c r="P90" s="20">
        <f t="shared" si="37"/>
        <v>0</v>
      </c>
      <c r="Q90" s="20">
        <f t="shared" si="37"/>
        <v>0</v>
      </c>
      <c r="R90" s="20">
        <f t="shared" si="37"/>
        <v>0</v>
      </c>
      <c r="S90" s="20">
        <f t="shared" si="37"/>
        <v>0</v>
      </c>
      <c r="T90" s="20">
        <f t="shared" si="37"/>
        <v>0</v>
      </c>
      <c r="U90" s="20">
        <f t="shared" si="37"/>
        <v>0</v>
      </c>
      <c r="V90" s="21">
        <f t="shared" si="37"/>
        <v>0</v>
      </c>
      <c r="W90" s="21">
        <f t="shared" si="37"/>
        <v>0</v>
      </c>
      <c r="X90" s="20">
        <f t="shared" si="37"/>
        <v>0</v>
      </c>
      <c r="Y90" s="20">
        <f t="shared" si="37"/>
        <v>0</v>
      </c>
      <c r="Z90" s="20">
        <f t="shared" si="37"/>
        <v>0</v>
      </c>
      <c r="AA90" s="20">
        <f t="shared" si="37"/>
        <v>0</v>
      </c>
      <c r="AB90" s="20">
        <f t="shared" si="37"/>
        <v>0</v>
      </c>
      <c r="AC90" s="20">
        <f t="shared" si="37"/>
        <v>0</v>
      </c>
      <c r="AD90" s="20">
        <f t="shared" si="37"/>
        <v>0</v>
      </c>
      <c r="AE90" s="13">
        <f t="shared" si="37"/>
        <v>0</v>
      </c>
      <c r="AF90" s="14"/>
      <c r="AG90" s="84">
        <f t="shared" si="28"/>
        <v>0</v>
      </c>
      <c r="AH90" s="84">
        <f t="shared" si="29"/>
        <v>0</v>
      </c>
      <c r="AI90" s="84">
        <f t="shared" si="30"/>
        <v>0</v>
      </c>
      <c r="AJ90" s="86">
        <f t="shared" si="31"/>
        <v>0</v>
      </c>
    </row>
    <row r="91" spans="1:36" ht="43.5" customHeight="1" x14ac:dyDescent="0.3">
      <c r="A91" s="27" t="s">
        <v>30</v>
      </c>
      <c r="B91" s="28">
        <f>B98+B105</f>
        <v>9990</v>
      </c>
      <c r="C91" s="28">
        <f>C98+C105</f>
        <v>4760</v>
      </c>
      <c r="D91" s="28">
        <f>D98+D105</f>
        <v>4760</v>
      </c>
      <c r="E91" s="28">
        <f t="shared" si="37"/>
        <v>4760</v>
      </c>
      <c r="F91" s="19">
        <f t="shared" si="37"/>
        <v>112.74669563642948</v>
      </c>
      <c r="G91" s="19">
        <f t="shared" si="37"/>
        <v>101</v>
      </c>
      <c r="H91" s="21">
        <f>H98+H105</f>
        <v>1080</v>
      </c>
      <c r="I91" s="21">
        <f t="shared" si="37"/>
        <v>80</v>
      </c>
      <c r="J91" s="21">
        <f>J98+J105</f>
        <v>210</v>
      </c>
      <c r="K91" s="21">
        <f t="shared" si="37"/>
        <v>210</v>
      </c>
      <c r="L91" s="21">
        <f t="shared" si="37"/>
        <v>200</v>
      </c>
      <c r="M91" s="21">
        <f t="shared" si="37"/>
        <v>1200</v>
      </c>
      <c r="N91" s="20">
        <f t="shared" si="37"/>
        <v>700</v>
      </c>
      <c r="O91" s="20">
        <f t="shared" si="37"/>
        <v>200</v>
      </c>
      <c r="P91" s="20">
        <f t="shared" si="37"/>
        <v>180</v>
      </c>
      <c r="Q91" s="20">
        <f t="shared" si="37"/>
        <v>180</v>
      </c>
      <c r="R91" s="20">
        <f t="shared" si="37"/>
        <v>170</v>
      </c>
      <c r="S91" s="20">
        <f t="shared" si="37"/>
        <v>170</v>
      </c>
      <c r="T91" s="20">
        <f t="shared" si="37"/>
        <v>160</v>
      </c>
      <c r="U91" s="20">
        <f t="shared" si="37"/>
        <v>160</v>
      </c>
      <c r="V91" s="21">
        <f t="shared" si="37"/>
        <v>160</v>
      </c>
      <c r="W91" s="21">
        <f t="shared" si="37"/>
        <v>160</v>
      </c>
      <c r="X91" s="21">
        <f t="shared" si="37"/>
        <v>1900</v>
      </c>
      <c r="Y91" s="21">
        <f t="shared" si="37"/>
        <v>1900</v>
      </c>
      <c r="Z91" s="21">
        <f t="shared" si="37"/>
        <v>0</v>
      </c>
      <c r="AA91" s="21">
        <f t="shared" si="37"/>
        <v>500</v>
      </c>
      <c r="AB91" s="21">
        <f t="shared" si="37"/>
        <v>600</v>
      </c>
      <c r="AC91" s="21">
        <f t="shared" si="37"/>
        <v>0</v>
      </c>
      <c r="AD91" s="21">
        <f t="shared" si="37"/>
        <v>4630</v>
      </c>
      <c r="AE91" s="13">
        <f t="shared" si="37"/>
        <v>0</v>
      </c>
      <c r="AF91" s="14"/>
      <c r="AG91" s="84">
        <f t="shared" si="28"/>
        <v>9990</v>
      </c>
      <c r="AH91" s="84">
        <f t="shared" si="29"/>
        <v>4760</v>
      </c>
      <c r="AI91" s="84">
        <f t="shared" si="30"/>
        <v>4760</v>
      </c>
      <c r="AJ91" s="86">
        <f t="shared" si="31"/>
        <v>0</v>
      </c>
    </row>
    <row r="92" spans="1:36" ht="39" customHeight="1" x14ac:dyDescent="0.3">
      <c r="A92" s="30" t="s">
        <v>31</v>
      </c>
      <c r="B92" s="28">
        <f t="shared" ref="B92:AE93" si="38">B99+B106</f>
        <v>0</v>
      </c>
      <c r="C92" s="28">
        <f t="shared" si="38"/>
        <v>0</v>
      </c>
      <c r="D92" s="28">
        <f t="shared" si="38"/>
        <v>0</v>
      </c>
      <c r="E92" s="28">
        <f t="shared" si="38"/>
        <v>0</v>
      </c>
      <c r="F92" s="19">
        <f t="shared" si="38"/>
        <v>0</v>
      </c>
      <c r="G92" s="19">
        <f t="shared" si="38"/>
        <v>0</v>
      </c>
      <c r="H92" s="21">
        <f t="shared" si="38"/>
        <v>0</v>
      </c>
      <c r="I92" s="21">
        <f t="shared" si="38"/>
        <v>0</v>
      </c>
      <c r="J92" s="21">
        <f t="shared" si="38"/>
        <v>0</v>
      </c>
      <c r="K92" s="21">
        <f t="shared" si="38"/>
        <v>0</v>
      </c>
      <c r="L92" s="21">
        <f t="shared" si="38"/>
        <v>0</v>
      </c>
      <c r="M92" s="21">
        <f t="shared" si="38"/>
        <v>0</v>
      </c>
      <c r="N92" s="20">
        <f t="shared" si="38"/>
        <v>0</v>
      </c>
      <c r="O92" s="20">
        <f t="shared" si="38"/>
        <v>0</v>
      </c>
      <c r="P92" s="20">
        <f t="shared" si="38"/>
        <v>0</v>
      </c>
      <c r="Q92" s="20">
        <f t="shared" si="38"/>
        <v>0</v>
      </c>
      <c r="R92" s="20">
        <f t="shared" si="38"/>
        <v>0</v>
      </c>
      <c r="S92" s="20">
        <f t="shared" si="38"/>
        <v>0</v>
      </c>
      <c r="T92" s="20">
        <f t="shared" si="38"/>
        <v>0</v>
      </c>
      <c r="U92" s="20">
        <f t="shared" si="38"/>
        <v>0</v>
      </c>
      <c r="V92" s="21">
        <f t="shared" si="38"/>
        <v>0</v>
      </c>
      <c r="W92" s="21">
        <f t="shared" si="38"/>
        <v>0</v>
      </c>
      <c r="X92" s="21">
        <f t="shared" si="38"/>
        <v>0</v>
      </c>
      <c r="Y92" s="21">
        <f t="shared" si="38"/>
        <v>0</v>
      </c>
      <c r="Z92" s="21">
        <f t="shared" si="38"/>
        <v>0</v>
      </c>
      <c r="AA92" s="21">
        <f t="shared" si="38"/>
        <v>0</v>
      </c>
      <c r="AB92" s="21">
        <f t="shared" si="38"/>
        <v>0</v>
      </c>
      <c r="AC92" s="21">
        <f t="shared" si="38"/>
        <v>0</v>
      </c>
      <c r="AD92" s="21">
        <f t="shared" si="38"/>
        <v>0</v>
      </c>
      <c r="AE92" s="13">
        <f t="shared" si="38"/>
        <v>0</v>
      </c>
      <c r="AF92" s="14"/>
      <c r="AG92" s="84">
        <f t="shared" si="28"/>
        <v>0</v>
      </c>
      <c r="AH92" s="84">
        <f t="shared" si="29"/>
        <v>0</v>
      </c>
      <c r="AI92" s="84">
        <f t="shared" si="30"/>
        <v>0</v>
      </c>
      <c r="AJ92" s="86">
        <f t="shared" si="31"/>
        <v>0</v>
      </c>
    </row>
    <row r="93" spans="1:36" ht="29.25" customHeight="1" x14ac:dyDescent="0.3">
      <c r="A93" s="27" t="s">
        <v>32</v>
      </c>
      <c r="B93" s="28">
        <f t="shared" si="38"/>
        <v>0</v>
      </c>
      <c r="C93" s="28">
        <f t="shared" si="38"/>
        <v>0</v>
      </c>
      <c r="D93" s="28">
        <f t="shared" si="38"/>
        <v>0</v>
      </c>
      <c r="E93" s="28">
        <f t="shared" si="38"/>
        <v>0</v>
      </c>
      <c r="F93" s="19">
        <f t="shared" si="38"/>
        <v>0</v>
      </c>
      <c r="G93" s="19">
        <f t="shared" si="38"/>
        <v>0</v>
      </c>
      <c r="H93" s="21">
        <f t="shared" si="38"/>
        <v>0</v>
      </c>
      <c r="I93" s="21">
        <f t="shared" si="38"/>
        <v>0</v>
      </c>
      <c r="J93" s="21">
        <f t="shared" si="38"/>
        <v>0</v>
      </c>
      <c r="K93" s="21">
        <f t="shared" si="38"/>
        <v>0</v>
      </c>
      <c r="L93" s="21">
        <f t="shared" si="38"/>
        <v>0</v>
      </c>
      <c r="M93" s="21">
        <f t="shared" si="38"/>
        <v>0</v>
      </c>
      <c r="N93" s="20">
        <f t="shared" si="38"/>
        <v>0</v>
      </c>
      <c r="O93" s="20">
        <f t="shared" si="38"/>
        <v>0</v>
      </c>
      <c r="P93" s="20">
        <f t="shared" si="38"/>
        <v>0</v>
      </c>
      <c r="Q93" s="20">
        <f t="shared" si="38"/>
        <v>0</v>
      </c>
      <c r="R93" s="20">
        <f t="shared" si="38"/>
        <v>0</v>
      </c>
      <c r="S93" s="20">
        <f t="shared" si="38"/>
        <v>0</v>
      </c>
      <c r="T93" s="20">
        <f t="shared" si="38"/>
        <v>0</v>
      </c>
      <c r="U93" s="20">
        <f t="shared" si="38"/>
        <v>0</v>
      </c>
      <c r="V93" s="21">
        <f t="shared" si="38"/>
        <v>0</v>
      </c>
      <c r="W93" s="21">
        <f t="shared" si="38"/>
        <v>0</v>
      </c>
      <c r="X93" s="21">
        <f t="shared" si="38"/>
        <v>0</v>
      </c>
      <c r="Y93" s="21">
        <f t="shared" si="38"/>
        <v>0</v>
      </c>
      <c r="Z93" s="21">
        <f t="shared" si="38"/>
        <v>0</v>
      </c>
      <c r="AA93" s="21">
        <f t="shared" si="38"/>
        <v>0</v>
      </c>
      <c r="AB93" s="21">
        <f t="shared" si="38"/>
        <v>0</v>
      </c>
      <c r="AC93" s="21">
        <f t="shared" si="38"/>
        <v>0</v>
      </c>
      <c r="AD93" s="21">
        <f t="shared" si="38"/>
        <v>0</v>
      </c>
      <c r="AE93" s="13">
        <f t="shared" si="38"/>
        <v>0</v>
      </c>
      <c r="AF93" s="14"/>
      <c r="AG93" s="84">
        <f t="shared" si="28"/>
        <v>0</v>
      </c>
      <c r="AH93" s="84">
        <f t="shared" si="29"/>
        <v>0</v>
      </c>
      <c r="AI93" s="84">
        <f t="shared" si="30"/>
        <v>0</v>
      </c>
      <c r="AJ93" s="86">
        <f t="shared" si="31"/>
        <v>0</v>
      </c>
    </row>
    <row r="94" spans="1:36" ht="121.5" customHeight="1" x14ac:dyDescent="0.25">
      <c r="A94" s="45" t="s">
        <v>49</v>
      </c>
      <c r="B94" s="46">
        <f t="shared" ref="B94:AE94" si="39">B95</f>
        <v>2100</v>
      </c>
      <c r="C94" s="46">
        <f t="shared" si="39"/>
        <v>1500</v>
      </c>
      <c r="D94" s="46">
        <f t="shared" si="39"/>
        <v>1500</v>
      </c>
      <c r="E94" s="46">
        <f t="shared" si="39"/>
        <v>1500</v>
      </c>
      <c r="F94" s="46">
        <f t="shared" si="39"/>
        <v>71.428571428571431</v>
      </c>
      <c r="G94" s="46">
        <f t="shared" si="39"/>
        <v>100</v>
      </c>
      <c r="H94" s="21">
        <f t="shared" si="39"/>
        <v>1000</v>
      </c>
      <c r="I94" s="21">
        <f t="shared" si="39"/>
        <v>0</v>
      </c>
      <c r="J94" s="21">
        <f t="shared" si="39"/>
        <v>0</v>
      </c>
      <c r="K94" s="21">
        <f t="shared" si="39"/>
        <v>0</v>
      </c>
      <c r="L94" s="21">
        <f t="shared" si="39"/>
        <v>0</v>
      </c>
      <c r="M94" s="21">
        <v>1000</v>
      </c>
      <c r="N94" s="20">
        <f t="shared" si="39"/>
        <v>500</v>
      </c>
      <c r="O94" s="20">
        <f t="shared" si="39"/>
        <v>0</v>
      </c>
      <c r="P94" s="20">
        <f t="shared" si="39"/>
        <v>0</v>
      </c>
      <c r="Q94" s="20">
        <f t="shared" si="39"/>
        <v>0</v>
      </c>
      <c r="R94" s="20">
        <f>R95</f>
        <v>0</v>
      </c>
      <c r="S94" s="20">
        <f t="shared" si="39"/>
        <v>0</v>
      </c>
      <c r="T94" s="20">
        <f t="shared" si="39"/>
        <v>0</v>
      </c>
      <c r="U94" s="20">
        <f t="shared" si="39"/>
        <v>0</v>
      </c>
      <c r="V94" s="21">
        <f t="shared" si="39"/>
        <v>0</v>
      </c>
      <c r="W94" s="21">
        <f t="shared" si="39"/>
        <v>0</v>
      </c>
      <c r="X94" s="21">
        <f t="shared" si="39"/>
        <v>0</v>
      </c>
      <c r="Y94" s="21">
        <f t="shared" si="39"/>
        <v>0</v>
      </c>
      <c r="Z94" s="21">
        <f t="shared" si="39"/>
        <v>0</v>
      </c>
      <c r="AA94" s="21">
        <v>500</v>
      </c>
      <c r="AB94" s="21">
        <f t="shared" si="39"/>
        <v>600</v>
      </c>
      <c r="AC94" s="21">
        <f t="shared" si="39"/>
        <v>0</v>
      </c>
      <c r="AD94" s="21">
        <f t="shared" si="39"/>
        <v>0</v>
      </c>
      <c r="AE94" s="13">
        <f t="shared" si="39"/>
        <v>0</v>
      </c>
      <c r="AF94" s="104" t="s">
        <v>76</v>
      </c>
      <c r="AG94" s="84">
        <f t="shared" si="28"/>
        <v>2100</v>
      </c>
      <c r="AH94" s="84">
        <f t="shared" si="29"/>
        <v>1500</v>
      </c>
      <c r="AI94" s="84">
        <f t="shared" si="30"/>
        <v>1500</v>
      </c>
      <c r="AJ94" s="86">
        <f t="shared" si="31"/>
        <v>0</v>
      </c>
    </row>
    <row r="95" spans="1:36" ht="18.75" x14ac:dyDescent="0.3">
      <c r="A95" s="24" t="s">
        <v>27</v>
      </c>
      <c r="B95" s="25">
        <f t="shared" ref="B95:AE95" si="40">B96+B97+B98+B99+B100</f>
        <v>2100</v>
      </c>
      <c r="C95" s="25">
        <f t="shared" si="40"/>
        <v>1500</v>
      </c>
      <c r="D95" s="25">
        <f t="shared" si="40"/>
        <v>1500</v>
      </c>
      <c r="E95" s="25">
        <f>E96+E97+E98+E99+E100</f>
        <v>1500</v>
      </c>
      <c r="F95" s="11">
        <f t="shared" si="40"/>
        <v>71.428571428571431</v>
      </c>
      <c r="G95" s="11">
        <f t="shared" si="40"/>
        <v>100</v>
      </c>
      <c r="H95" s="21">
        <f t="shared" si="40"/>
        <v>1000</v>
      </c>
      <c r="I95" s="21">
        <f t="shared" si="40"/>
        <v>0</v>
      </c>
      <c r="J95" s="21">
        <f t="shared" si="40"/>
        <v>0</v>
      </c>
      <c r="K95" s="21">
        <f t="shared" si="40"/>
        <v>0</v>
      </c>
      <c r="L95" s="21">
        <f t="shared" si="40"/>
        <v>0</v>
      </c>
      <c r="M95" s="21">
        <f t="shared" si="40"/>
        <v>1000</v>
      </c>
      <c r="N95" s="20">
        <f t="shared" si="40"/>
        <v>500</v>
      </c>
      <c r="O95" s="20">
        <f t="shared" si="40"/>
        <v>0</v>
      </c>
      <c r="P95" s="20">
        <f t="shared" si="40"/>
        <v>0</v>
      </c>
      <c r="Q95" s="20">
        <f t="shared" si="40"/>
        <v>0</v>
      </c>
      <c r="R95" s="20">
        <f>R96+R97+R98+R99+R100</f>
        <v>0</v>
      </c>
      <c r="S95" s="20">
        <f t="shared" si="40"/>
        <v>0</v>
      </c>
      <c r="T95" s="20">
        <f t="shared" si="40"/>
        <v>0</v>
      </c>
      <c r="U95" s="20">
        <f t="shared" si="40"/>
        <v>0</v>
      </c>
      <c r="V95" s="21">
        <f t="shared" si="40"/>
        <v>0</v>
      </c>
      <c r="W95" s="21">
        <f t="shared" si="40"/>
        <v>0</v>
      </c>
      <c r="X95" s="21">
        <f t="shared" si="40"/>
        <v>0</v>
      </c>
      <c r="Y95" s="21">
        <f t="shared" si="40"/>
        <v>0</v>
      </c>
      <c r="Z95" s="21">
        <f t="shared" si="40"/>
        <v>0</v>
      </c>
      <c r="AA95" s="21">
        <v>500</v>
      </c>
      <c r="AB95" s="21">
        <f t="shared" si="40"/>
        <v>600</v>
      </c>
      <c r="AC95" s="21">
        <f t="shared" si="40"/>
        <v>0</v>
      </c>
      <c r="AD95" s="21">
        <f t="shared" si="40"/>
        <v>0</v>
      </c>
      <c r="AE95" s="13">
        <f t="shared" si="40"/>
        <v>0</v>
      </c>
      <c r="AF95" s="105"/>
      <c r="AG95" s="84">
        <f t="shared" si="28"/>
        <v>2100</v>
      </c>
      <c r="AH95" s="84">
        <f t="shared" si="29"/>
        <v>1500</v>
      </c>
      <c r="AI95" s="84">
        <f t="shared" si="30"/>
        <v>1500</v>
      </c>
      <c r="AJ95" s="86">
        <f t="shared" si="31"/>
        <v>0</v>
      </c>
    </row>
    <row r="96" spans="1:36" ht="30.75" customHeight="1" x14ac:dyDescent="0.3">
      <c r="A96" s="27" t="s">
        <v>28</v>
      </c>
      <c r="B96" s="28"/>
      <c r="C96" s="28"/>
      <c r="D96" s="28"/>
      <c r="E96" s="28"/>
      <c r="F96" s="19"/>
      <c r="G96" s="19"/>
      <c r="H96" s="21"/>
      <c r="I96" s="21"/>
      <c r="J96" s="21"/>
      <c r="K96" s="21"/>
      <c r="L96" s="21"/>
      <c r="M96" s="21"/>
      <c r="N96" s="20"/>
      <c r="O96" s="20"/>
      <c r="P96" s="20"/>
      <c r="Q96" s="20"/>
      <c r="R96" s="20"/>
      <c r="S96" s="20"/>
      <c r="T96" s="20"/>
      <c r="U96" s="20"/>
      <c r="V96" s="21"/>
      <c r="W96" s="21"/>
      <c r="X96" s="21"/>
      <c r="Y96" s="21"/>
      <c r="Z96" s="21"/>
      <c r="AA96" s="21"/>
      <c r="AB96" s="21"/>
      <c r="AC96" s="21"/>
      <c r="AD96" s="21"/>
      <c r="AE96" s="13"/>
      <c r="AF96" s="105"/>
      <c r="AG96" s="84">
        <f t="shared" si="28"/>
        <v>0</v>
      </c>
      <c r="AH96" s="84">
        <f t="shared" si="29"/>
        <v>0</v>
      </c>
      <c r="AI96" s="84">
        <f t="shared" si="30"/>
        <v>0</v>
      </c>
      <c r="AJ96" s="86">
        <f t="shared" si="31"/>
        <v>0</v>
      </c>
    </row>
    <row r="97" spans="1:36" ht="39.75" customHeight="1" x14ac:dyDescent="0.3">
      <c r="A97" s="30" t="s">
        <v>29</v>
      </c>
      <c r="B97" s="28"/>
      <c r="C97" s="28"/>
      <c r="D97" s="28"/>
      <c r="E97" s="28"/>
      <c r="F97" s="19"/>
      <c r="G97" s="19"/>
      <c r="H97" s="21"/>
      <c r="I97" s="21"/>
      <c r="J97" s="21"/>
      <c r="K97" s="21"/>
      <c r="L97" s="21"/>
      <c r="M97" s="21"/>
      <c r="N97" s="20"/>
      <c r="O97" s="20"/>
      <c r="P97" s="20"/>
      <c r="Q97" s="20"/>
      <c r="R97" s="20"/>
      <c r="S97" s="20"/>
      <c r="T97" s="20"/>
      <c r="U97" s="20"/>
      <c r="V97" s="21"/>
      <c r="W97" s="21"/>
      <c r="X97" s="21"/>
      <c r="Y97" s="21"/>
      <c r="Z97" s="21"/>
      <c r="AA97" s="21"/>
      <c r="AB97" s="21"/>
      <c r="AC97" s="21"/>
      <c r="AD97" s="21"/>
      <c r="AE97" s="13"/>
      <c r="AF97" s="105"/>
      <c r="AG97" s="84">
        <f t="shared" si="28"/>
        <v>0</v>
      </c>
      <c r="AH97" s="84">
        <f t="shared" si="29"/>
        <v>0</v>
      </c>
      <c r="AI97" s="84">
        <f t="shared" si="30"/>
        <v>0</v>
      </c>
      <c r="AJ97" s="86">
        <f t="shared" si="31"/>
        <v>0</v>
      </c>
    </row>
    <row r="98" spans="1:36" ht="39" customHeight="1" x14ac:dyDescent="0.3">
      <c r="A98" s="27" t="s">
        <v>30</v>
      </c>
      <c r="B98" s="19">
        <f>H98+J98+L98+N98+P98+R98+T98+V98+X98+Z98+AB98+AD98</f>
        <v>2100</v>
      </c>
      <c r="C98" s="19">
        <f>H98+J98+L98+N98+P98+R98+T98+V98+X98+Z98</f>
        <v>1500</v>
      </c>
      <c r="D98" s="19">
        <v>1500</v>
      </c>
      <c r="E98" s="19">
        <f>I98+K98+M98+O98+Q98+S98+U98+W98+Y98+AA98+AC98+AE98</f>
        <v>1500</v>
      </c>
      <c r="F98" s="19">
        <f>E98/B98*100</f>
        <v>71.428571428571431</v>
      </c>
      <c r="G98" s="19">
        <f>E98/C98*100</f>
        <v>100</v>
      </c>
      <c r="H98" s="21">
        <v>1000</v>
      </c>
      <c r="I98" s="21">
        <v>0</v>
      </c>
      <c r="J98" s="21">
        <v>0</v>
      </c>
      <c r="K98" s="21">
        <v>0</v>
      </c>
      <c r="L98" s="21">
        <v>0</v>
      </c>
      <c r="M98" s="21">
        <v>1000</v>
      </c>
      <c r="N98" s="20">
        <v>500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1">
        <v>0</v>
      </c>
      <c r="W98" s="21">
        <v>0</v>
      </c>
      <c r="X98" s="21">
        <v>0</v>
      </c>
      <c r="Y98" s="21">
        <v>0</v>
      </c>
      <c r="Z98" s="21">
        <v>0</v>
      </c>
      <c r="AA98" s="21">
        <v>500</v>
      </c>
      <c r="AB98" s="21">
        <v>600</v>
      </c>
      <c r="AC98" s="21"/>
      <c r="AD98" s="21">
        <v>0</v>
      </c>
      <c r="AE98" s="13"/>
      <c r="AF98" s="105"/>
      <c r="AG98" s="84">
        <f t="shared" si="28"/>
        <v>2100</v>
      </c>
      <c r="AH98" s="84">
        <f t="shared" si="29"/>
        <v>1500</v>
      </c>
      <c r="AI98" s="84">
        <f t="shared" si="30"/>
        <v>1500</v>
      </c>
      <c r="AJ98" s="86">
        <f t="shared" si="31"/>
        <v>0</v>
      </c>
    </row>
    <row r="99" spans="1:36" ht="42" customHeight="1" x14ac:dyDescent="0.3">
      <c r="A99" s="30" t="s">
        <v>31</v>
      </c>
      <c r="B99" s="28"/>
      <c r="C99" s="28"/>
      <c r="D99" s="28"/>
      <c r="E99" s="28"/>
      <c r="F99" s="19"/>
      <c r="G99" s="19"/>
      <c r="H99" s="21"/>
      <c r="I99" s="21"/>
      <c r="J99" s="21"/>
      <c r="K99" s="21"/>
      <c r="L99" s="21"/>
      <c r="M99" s="21"/>
      <c r="N99" s="20"/>
      <c r="O99" s="20"/>
      <c r="P99" s="20"/>
      <c r="Q99" s="20"/>
      <c r="R99" s="20"/>
      <c r="S99" s="20"/>
      <c r="T99" s="20"/>
      <c r="U99" s="20"/>
      <c r="V99" s="21"/>
      <c r="W99" s="21"/>
      <c r="X99" s="21"/>
      <c r="Y99" s="21"/>
      <c r="Z99" s="21"/>
      <c r="AA99" s="21"/>
      <c r="AB99" s="21"/>
      <c r="AC99" s="21"/>
      <c r="AD99" s="21"/>
      <c r="AE99" s="13"/>
      <c r="AF99" s="105"/>
      <c r="AG99" s="84">
        <f t="shared" si="28"/>
        <v>0</v>
      </c>
      <c r="AH99" s="84">
        <f t="shared" si="29"/>
        <v>0</v>
      </c>
      <c r="AI99" s="84">
        <f t="shared" si="30"/>
        <v>0</v>
      </c>
      <c r="AJ99" s="86">
        <f t="shared" si="31"/>
        <v>0</v>
      </c>
    </row>
    <row r="100" spans="1:36" ht="33.75" customHeight="1" x14ac:dyDescent="0.3">
      <c r="A100" s="27" t="s">
        <v>32</v>
      </c>
      <c r="B100" s="28"/>
      <c r="C100" s="28"/>
      <c r="D100" s="28"/>
      <c r="E100" s="28"/>
      <c r="F100" s="19"/>
      <c r="G100" s="19"/>
      <c r="H100" s="21"/>
      <c r="I100" s="21"/>
      <c r="J100" s="21"/>
      <c r="K100" s="21"/>
      <c r="L100" s="21"/>
      <c r="M100" s="21"/>
      <c r="N100" s="20"/>
      <c r="O100" s="20"/>
      <c r="P100" s="20"/>
      <c r="Q100" s="20"/>
      <c r="R100" s="20"/>
      <c r="S100" s="20"/>
      <c r="T100" s="20"/>
      <c r="U100" s="20"/>
      <c r="V100" s="21"/>
      <c r="W100" s="21"/>
      <c r="X100" s="21"/>
      <c r="Y100" s="21"/>
      <c r="Z100" s="21"/>
      <c r="AA100" s="21"/>
      <c r="AB100" s="21"/>
      <c r="AC100" s="21"/>
      <c r="AD100" s="21"/>
      <c r="AE100" s="13"/>
      <c r="AF100" s="106"/>
      <c r="AG100" s="84">
        <f t="shared" si="28"/>
        <v>0</v>
      </c>
      <c r="AH100" s="84">
        <f t="shared" si="29"/>
        <v>0</v>
      </c>
      <c r="AI100" s="84">
        <f t="shared" si="30"/>
        <v>0</v>
      </c>
      <c r="AJ100" s="86">
        <f t="shared" si="31"/>
        <v>0</v>
      </c>
    </row>
    <row r="101" spans="1:36" ht="217.5" customHeight="1" x14ac:dyDescent="0.25">
      <c r="A101" s="90" t="s">
        <v>50</v>
      </c>
      <c r="B101" s="47">
        <f t="shared" ref="B101:AE101" si="41">B102</f>
        <v>7890</v>
      </c>
      <c r="C101" s="47">
        <f>C102</f>
        <v>3260</v>
      </c>
      <c r="D101" s="47">
        <f t="shared" si="41"/>
        <v>3260</v>
      </c>
      <c r="E101" s="47">
        <f t="shared" si="41"/>
        <v>3260</v>
      </c>
      <c r="F101" s="46">
        <f t="shared" si="41"/>
        <v>41.318124207858048</v>
      </c>
      <c r="G101" s="46">
        <f t="shared" si="41"/>
        <v>1</v>
      </c>
      <c r="H101" s="21">
        <f>H102</f>
        <v>80</v>
      </c>
      <c r="I101" s="21">
        <f t="shared" si="41"/>
        <v>80</v>
      </c>
      <c r="J101" s="21">
        <f t="shared" si="41"/>
        <v>210</v>
      </c>
      <c r="K101" s="21">
        <v>210</v>
      </c>
      <c r="L101" s="21">
        <f t="shared" si="41"/>
        <v>200</v>
      </c>
      <c r="M101" s="21">
        <v>200</v>
      </c>
      <c r="N101" s="20">
        <f t="shared" si="41"/>
        <v>200</v>
      </c>
      <c r="O101" s="20">
        <f t="shared" si="41"/>
        <v>200</v>
      </c>
      <c r="P101" s="20">
        <f t="shared" si="41"/>
        <v>180</v>
      </c>
      <c r="Q101" s="20">
        <f t="shared" si="41"/>
        <v>180</v>
      </c>
      <c r="R101" s="20">
        <f t="shared" si="41"/>
        <v>170</v>
      </c>
      <c r="S101" s="20">
        <f t="shared" si="41"/>
        <v>170</v>
      </c>
      <c r="T101" s="20">
        <f t="shared" si="41"/>
        <v>160</v>
      </c>
      <c r="U101" s="20">
        <f t="shared" si="41"/>
        <v>160</v>
      </c>
      <c r="V101" s="21">
        <f t="shared" si="41"/>
        <v>160</v>
      </c>
      <c r="W101" s="21">
        <f t="shared" si="41"/>
        <v>160</v>
      </c>
      <c r="X101" s="21">
        <f t="shared" si="41"/>
        <v>1900</v>
      </c>
      <c r="Y101" s="21">
        <f t="shared" si="41"/>
        <v>1900</v>
      </c>
      <c r="Z101" s="21">
        <f t="shared" si="41"/>
        <v>0</v>
      </c>
      <c r="AA101" s="21">
        <f t="shared" si="41"/>
        <v>0</v>
      </c>
      <c r="AB101" s="21">
        <f t="shared" si="41"/>
        <v>0</v>
      </c>
      <c r="AC101" s="21">
        <f t="shared" si="41"/>
        <v>0</v>
      </c>
      <c r="AD101" s="21">
        <f t="shared" si="41"/>
        <v>4630</v>
      </c>
      <c r="AE101" s="13">
        <f t="shared" si="41"/>
        <v>0</v>
      </c>
      <c r="AF101" s="93" t="s">
        <v>77</v>
      </c>
      <c r="AG101" s="84">
        <f t="shared" si="28"/>
        <v>7890</v>
      </c>
      <c r="AH101" s="84">
        <f t="shared" si="29"/>
        <v>3260</v>
      </c>
      <c r="AI101" s="84">
        <f t="shared" si="30"/>
        <v>3260</v>
      </c>
      <c r="AJ101" s="86">
        <f t="shared" si="31"/>
        <v>0</v>
      </c>
    </row>
    <row r="102" spans="1:36" ht="18.75" x14ac:dyDescent="0.3">
      <c r="A102" s="24" t="s">
        <v>27</v>
      </c>
      <c r="B102" s="25">
        <f t="shared" ref="B102:AE102" si="42">B103+B104+B105+B106+B107</f>
        <v>7890</v>
      </c>
      <c r="C102" s="25">
        <f t="shared" si="42"/>
        <v>3260</v>
      </c>
      <c r="D102" s="25">
        <f t="shared" si="42"/>
        <v>3260</v>
      </c>
      <c r="E102" s="25">
        <f t="shared" si="42"/>
        <v>3260</v>
      </c>
      <c r="F102" s="25">
        <f t="shared" si="42"/>
        <v>41.318124207858048</v>
      </c>
      <c r="G102" s="25">
        <f t="shared" si="42"/>
        <v>1</v>
      </c>
      <c r="H102" s="20">
        <f>H103+H104+H105+H106+H107</f>
        <v>80</v>
      </c>
      <c r="I102" s="20">
        <f t="shared" si="42"/>
        <v>80</v>
      </c>
      <c r="J102" s="20">
        <f t="shared" si="42"/>
        <v>210</v>
      </c>
      <c r="K102" s="20">
        <v>210</v>
      </c>
      <c r="L102" s="20">
        <f t="shared" si="42"/>
        <v>200</v>
      </c>
      <c r="M102" s="21">
        <v>200</v>
      </c>
      <c r="N102" s="20">
        <f t="shared" si="42"/>
        <v>200</v>
      </c>
      <c r="O102" s="20">
        <f t="shared" si="42"/>
        <v>200</v>
      </c>
      <c r="P102" s="20">
        <f t="shared" si="42"/>
        <v>180</v>
      </c>
      <c r="Q102" s="20">
        <f t="shared" si="42"/>
        <v>180</v>
      </c>
      <c r="R102" s="20">
        <f t="shared" si="42"/>
        <v>170</v>
      </c>
      <c r="S102" s="20">
        <f t="shared" si="42"/>
        <v>170</v>
      </c>
      <c r="T102" s="20">
        <f t="shared" si="42"/>
        <v>160</v>
      </c>
      <c r="U102" s="20">
        <f t="shared" si="42"/>
        <v>160</v>
      </c>
      <c r="V102" s="21">
        <f t="shared" si="42"/>
        <v>160</v>
      </c>
      <c r="W102" s="21">
        <f t="shared" si="42"/>
        <v>160</v>
      </c>
      <c r="X102" s="20">
        <f t="shared" si="42"/>
        <v>1900</v>
      </c>
      <c r="Y102" s="20">
        <f t="shared" si="42"/>
        <v>1900</v>
      </c>
      <c r="Z102" s="20">
        <f t="shared" si="42"/>
        <v>0</v>
      </c>
      <c r="AA102" s="20">
        <f t="shared" si="42"/>
        <v>0</v>
      </c>
      <c r="AB102" s="20">
        <f t="shared" si="42"/>
        <v>0</v>
      </c>
      <c r="AC102" s="20">
        <f t="shared" si="42"/>
        <v>0</v>
      </c>
      <c r="AD102" s="20">
        <f t="shared" si="42"/>
        <v>4630</v>
      </c>
      <c r="AE102" s="13">
        <f t="shared" si="42"/>
        <v>0</v>
      </c>
      <c r="AF102" s="99"/>
      <c r="AG102" s="84">
        <f t="shared" si="28"/>
        <v>7890</v>
      </c>
      <c r="AH102" s="84">
        <f t="shared" si="29"/>
        <v>3260</v>
      </c>
      <c r="AI102" s="84">
        <f t="shared" si="30"/>
        <v>3260</v>
      </c>
      <c r="AJ102" s="86">
        <f t="shared" si="31"/>
        <v>0</v>
      </c>
    </row>
    <row r="103" spans="1:36" ht="33.75" customHeight="1" x14ac:dyDescent="0.3">
      <c r="A103" s="27" t="s">
        <v>28</v>
      </c>
      <c r="B103" s="28"/>
      <c r="C103" s="28"/>
      <c r="D103" s="28"/>
      <c r="E103" s="28"/>
      <c r="F103" s="28"/>
      <c r="G103" s="28"/>
      <c r="H103" s="20"/>
      <c r="I103" s="20"/>
      <c r="J103" s="20"/>
      <c r="K103" s="20"/>
      <c r="L103" s="20"/>
      <c r="M103" s="21"/>
      <c r="N103" s="20"/>
      <c r="O103" s="20"/>
      <c r="P103" s="20"/>
      <c r="Q103" s="20"/>
      <c r="R103" s="20"/>
      <c r="S103" s="20"/>
      <c r="T103" s="20"/>
      <c r="U103" s="20"/>
      <c r="V103" s="21"/>
      <c r="W103" s="21"/>
      <c r="X103" s="20"/>
      <c r="Y103" s="20"/>
      <c r="Z103" s="20"/>
      <c r="AA103" s="20"/>
      <c r="AB103" s="20"/>
      <c r="AC103" s="20"/>
      <c r="AD103" s="20"/>
      <c r="AE103" s="13"/>
      <c r="AF103" s="99"/>
      <c r="AG103" s="84">
        <f t="shared" si="28"/>
        <v>0</v>
      </c>
      <c r="AH103" s="84">
        <f t="shared" si="29"/>
        <v>0</v>
      </c>
      <c r="AI103" s="84">
        <f t="shared" si="30"/>
        <v>0</v>
      </c>
      <c r="AJ103" s="86">
        <f t="shared" si="31"/>
        <v>0</v>
      </c>
    </row>
    <row r="104" spans="1:36" ht="50.25" customHeight="1" x14ac:dyDescent="0.3">
      <c r="A104" s="30" t="s">
        <v>29</v>
      </c>
      <c r="B104" s="28"/>
      <c r="C104" s="28"/>
      <c r="D104" s="28"/>
      <c r="E104" s="28"/>
      <c r="F104" s="28"/>
      <c r="G104" s="28"/>
      <c r="H104" s="20"/>
      <c r="I104" s="20"/>
      <c r="J104" s="20"/>
      <c r="K104" s="20"/>
      <c r="L104" s="20"/>
      <c r="M104" s="21"/>
      <c r="N104" s="20"/>
      <c r="O104" s="20"/>
      <c r="P104" s="20"/>
      <c r="Q104" s="20"/>
      <c r="R104" s="20"/>
      <c r="S104" s="20"/>
      <c r="T104" s="20"/>
      <c r="U104" s="20"/>
      <c r="V104" s="21"/>
      <c r="W104" s="21"/>
      <c r="X104" s="20"/>
      <c r="Y104" s="20"/>
      <c r="Z104" s="20"/>
      <c r="AA104" s="20"/>
      <c r="AB104" s="20"/>
      <c r="AC104" s="20"/>
      <c r="AD104" s="20"/>
      <c r="AE104" s="13"/>
      <c r="AF104" s="99"/>
      <c r="AG104" s="84">
        <f t="shared" si="28"/>
        <v>0</v>
      </c>
      <c r="AH104" s="84">
        <f t="shared" si="29"/>
        <v>0</v>
      </c>
      <c r="AI104" s="84">
        <f t="shared" si="30"/>
        <v>0</v>
      </c>
      <c r="AJ104" s="86">
        <f t="shared" si="31"/>
        <v>0</v>
      </c>
    </row>
    <row r="105" spans="1:36" ht="37.5" customHeight="1" x14ac:dyDescent="0.3">
      <c r="A105" s="27" t="s">
        <v>30</v>
      </c>
      <c r="B105" s="19">
        <f>H105+J105+L105+N105+P105+R105+T105+V105+X105+Z105+AB105+AD105</f>
        <v>7890</v>
      </c>
      <c r="C105" s="19">
        <f>H105+X105+J105+L105+N105+P105+R105+T105+V105</f>
        <v>3260</v>
      </c>
      <c r="D105" s="19">
        <v>3260</v>
      </c>
      <c r="E105" s="19">
        <f>I105+K105+M105+O105+Q105+S105+U105+W105+Y105+AA105+AC105+AE105</f>
        <v>3260</v>
      </c>
      <c r="F105" s="28">
        <f>E105/B105*100</f>
        <v>41.318124207858048</v>
      </c>
      <c r="G105" s="28">
        <f>E105/C105*100%</f>
        <v>1</v>
      </c>
      <c r="H105" s="21">
        <v>80</v>
      </c>
      <c r="I105" s="21">
        <v>80</v>
      </c>
      <c r="J105" s="21">
        <v>210</v>
      </c>
      <c r="K105" s="21">
        <v>210</v>
      </c>
      <c r="L105" s="21">
        <v>200</v>
      </c>
      <c r="M105" s="21">
        <v>200</v>
      </c>
      <c r="N105" s="21">
        <v>200</v>
      </c>
      <c r="O105" s="21">
        <v>200</v>
      </c>
      <c r="P105" s="21">
        <v>180</v>
      </c>
      <c r="Q105" s="21">
        <v>180</v>
      </c>
      <c r="R105" s="21">
        <v>170</v>
      </c>
      <c r="S105" s="21">
        <v>170</v>
      </c>
      <c r="T105" s="21">
        <v>160</v>
      </c>
      <c r="U105" s="21">
        <v>160</v>
      </c>
      <c r="V105" s="21">
        <v>160</v>
      </c>
      <c r="W105" s="21">
        <v>160</v>
      </c>
      <c r="X105" s="21">
        <v>1900</v>
      </c>
      <c r="Y105" s="21">
        <v>1900</v>
      </c>
      <c r="Z105" s="20">
        <v>0</v>
      </c>
      <c r="AA105" s="20">
        <v>0</v>
      </c>
      <c r="AB105" s="20">
        <v>0</v>
      </c>
      <c r="AC105" s="20">
        <v>0</v>
      </c>
      <c r="AD105" s="20">
        <v>4630</v>
      </c>
      <c r="AE105" s="13">
        <v>0</v>
      </c>
      <c r="AF105" s="99"/>
      <c r="AG105" s="84">
        <f t="shared" si="28"/>
        <v>7890</v>
      </c>
      <c r="AH105" s="84">
        <f t="shared" si="29"/>
        <v>3260</v>
      </c>
      <c r="AI105" s="84">
        <f t="shared" si="30"/>
        <v>3260</v>
      </c>
      <c r="AJ105" s="86">
        <f t="shared" si="31"/>
        <v>0</v>
      </c>
    </row>
    <row r="106" spans="1:36" ht="46.5" customHeight="1" x14ac:dyDescent="0.3">
      <c r="A106" s="30" t="s">
        <v>31</v>
      </c>
      <c r="B106" s="28"/>
      <c r="C106" s="28"/>
      <c r="D106" s="28"/>
      <c r="E106" s="28"/>
      <c r="F106" s="28"/>
      <c r="G106" s="28"/>
      <c r="H106" s="20"/>
      <c r="I106" s="20"/>
      <c r="J106" s="20"/>
      <c r="K106" s="20"/>
      <c r="L106" s="20"/>
      <c r="M106" s="21"/>
      <c r="N106" s="20"/>
      <c r="O106" s="20"/>
      <c r="P106" s="20"/>
      <c r="Q106" s="20"/>
      <c r="R106" s="21"/>
      <c r="S106" s="21"/>
      <c r="T106" s="21"/>
      <c r="U106" s="21"/>
      <c r="V106" s="21"/>
      <c r="W106" s="21"/>
      <c r="X106" s="20"/>
      <c r="Y106" s="20"/>
      <c r="Z106" s="20"/>
      <c r="AA106" s="20"/>
      <c r="AB106" s="20"/>
      <c r="AC106" s="20"/>
      <c r="AD106" s="20"/>
      <c r="AE106" s="13"/>
      <c r="AF106" s="99"/>
      <c r="AG106" s="84">
        <f t="shared" si="28"/>
        <v>0</v>
      </c>
      <c r="AH106" s="84">
        <f t="shared" si="29"/>
        <v>0</v>
      </c>
      <c r="AI106" s="84">
        <f t="shared" si="30"/>
        <v>0</v>
      </c>
      <c r="AJ106" s="86">
        <f t="shared" si="31"/>
        <v>0</v>
      </c>
    </row>
    <row r="107" spans="1:36" ht="24.75" customHeight="1" x14ac:dyDescent="0.3">
      <c r="A107" s="27" t="s">
        <v>32</v>
      </c>
      <c r="B107" s="28"/>
      <c r="C107" s="28"/>
      <c r="D107" s="28"/>
      <c r="E107" s="28"/>
      <c r="F107" s="28"/>
      <c r="G107" s="28"/>
      <c r="H107" s="20"/>
      <c r="I107" s="20"/>
      <c r="J107" s="20"/>
      <c r="K107" s="20"/>
      <c r="L107" s="20"/>
      <c r="M107" s="21"/>
      <c r="N107" s="20"/>
      <c r="O107" s="20"/>
      <c r="P107" s="20"/>
      <c r="Q107" s="20"/>
      <c r="R107" s="20"/>
      <c r="S107" s="20"/>
      <c r="T107" s="20"/>
      <c r="U107" s="20"/>
      <c r="V107" s="21"/>
      <c r="W107" s="21"/>
      <c r="X107" s="20"/>
      <c r="Y107" s="20"/>
      <c r="Z107" s="20"/>
      <c r="AA107" s="20"/>
      <c r="AB107" s="20"/>
      <c r="AC107" s="20"/>
      <c r="AD107" s="20"/>
      <c r="AE107" s="13"/>
      <c r="AF107" s="100"/>
      <c r="AG107" s="84">
        <f t="shared" si="28"/>
        <v>0</v>
      </c>
      <c r="AH107" s="84">
        <f t="shared" si="29"/>
        <v>0</v>
      </c>
      <c r="AI107" s="84">
        <f t="shared" si="30"/>
        <v>0</v>
      </c>
      <c r="AJ107" s="86">
        <f t="shared" si="31"/>
        <v>0</v>
      </c>
    </row>
    <row r="108" spans="1:36" ht="87.75" customHeight="1" x14ac:dyDescent="0.3">
      <c r="A108" s="10" t="s">
        <v>51</v>
      </c>
      <c r="B108" s="11"/>
      <c r="C108" s="11"/>
      <c r="D108" s="11"/>
      <c r="E108" s="11"/>
      <c r="F108" s="11"/>
      <c r="G108" s="11"/>
      <c r="H108" s="20"/>
      <c r="I108" s="20"/>
      <c r="J108" s="20"/>
      <c r="K108" s="20"/>
      <c r="L108" s="20"/>
      <c r="M108" s="21"/>
      <c r="N108" s="20"/>
      <c r="O108" s="20"/>
      <c r="P108" s="20"/>
      <c r="Q108" s="20"/>
      <c r="R108" s="20"/>
      <c r="S108" s="20"/>
      <c r="T108" s="20"/>
      <c r="U108" s="20"/>
      <c r="V108" s="21"/>
      <c r="W108" s="21"/>
      <c r="X108" s="20"/>
      <c r="Y108" s="20"/>
      <c r="Z108" s="20"/>
      <c r="AA108" s="20"/>
      <c r="AB108" s="20"/>
      <c r="AC108" s="20"/>
      <c r="AD108" s="20"/>
      <c r="AE108" s="13"/>
      <c r="AF108" s="14"/>
      <c r="AG108" s="84">
        <f t="shared" si="28"/>
        <v>0</v>
      </c>
      <c r="AH108" s="84">
        <f t="shared" si="29"/>
        <v>0</v>
      </c>
      <c r="AI108" s="84">
        <f t="shared" si="30"/>
        <v>0</v>
      </c>
      <c r="AJ108" s="86">
        <f t="shared" si="31"/>
        <v>0</v>
      </c>
    </row>
    <row r="109" spans="1:36" ht="78" customHeight="1" x14ac:dyDescent="0.25">
      <c r="A109" s="92" t="s">
        <v>52</v>
      </c>
      <c r="B109" s="25">
        <f t="shared" ref="B109:AE109" si="43">B110</f>
        <v>630</v>
      </c>
      <c r="C109" s="25">
        <f t="shared" si="43"/>
        <v>335</v>
      </c>
      <c r="D109" s="25">
        <f t="shared" si="43"/>
        <v>335</v>
      </c>
      <c r="E109" s="25">
        <f t="shared" si="43"/>
        <v>285.88</v>
      </c>
      <c r="F109" s="11">
        <f t="shared" si="43"/>
        <v>45.37777777777778</v>
      </c>
      <c r="G109" s="11">
        <f t="shared" si="43"/>
        <v>85.337313432835813</v>
      </c>
      <c r="H109" s="16">
        <f t="shared" si="43"/>
        <v>27.5</v>
      </c>
      <c r="I109" s="16">
        <f t="shared" si="43"/>
        <v>0</v>
      </c>
      <c r="J109" s="16">
        <f t="shared" si="43"/>
        <v>27.5</v>
      </c>
      <c r="K109" s="16">
        <v>27.5</v>
      </c>
      <c r="L109" s="16">
        <f t="shared" si="43"/>
        <v>27.5</v>
      </c>
      <c r="M109" s="16">
        <v>27.5</v>
      </c>
      <c r="N109" s="12">
        <f t="shared" si="43"/>
        <v>27.5</v>
      </c>
      <c r="O109" s="12">
        <f t="shared" si="43"/>
        <v>50.19</v>
      </c>
      <c r="P109" s="12">
        <f t="shared" si="43"/>
        <v>27.5</v>
      </c>
      <c r="Q109" s="12">
        <f t="shared" si="43"/>
        <v>0</v>
      </c>
      <c r="R109" s="12">
        <f t="shared" si="43"/>
        <v>27.5</v>
      </c>
      <c r="S109" s="12">
        <f>S110</f>
        <v>25.1</v>
      </c>
      <c r="T109" s="12">
        <f t="shared" si="43"/>
        <v>27.5</v>
      </c>
      <c r="U109" s="12">
        <f t="shared" si="43"/>
        <v>25.1</v>
      </c>
      <c r="V109" s="16">
        <f t="shared" si="43"/>
        <v>27.5</v>
      </c>
      <c r="W109" s="16">
        <f t="shared" si="43"/>
        <v>25.1</v>
      </c>
      <c r="X109" s="16">
        <f t="shared" si="43"/>
        <v>87.5</v>
      </c>
      <c r="Y109" s="16">
        <f t="shared" si="43"/>
        <v>85.09</v>
      </c>
      <c r="Z109" s="16">
        <f t="shared" si="43"/>
        <v>27.5</v>
      </c>
      <c r="AA109" s="12">
        <f t="shared" si="43"/>
        <v>25.1</v>
      </c>
      <c r="AB109" s="12">
        <f t="shared" si="43"/>
        <v>167.5</v>
      </c>
      <c r="AC109" s="12">
        <f t="shared" si="43"/>
        <v>0</v>
      </c>
      <c r="AD109" s="16">
        <f t="shared" si="43"/>
        <v>127.5</v>
      </c>
      <c r="AE109" s="13">
        <f t="shared" si="43"/>
        <v>0</v>
      </c>
      <c r="AF109" s="93" t="s">
        <v>73</v>
      </c>
      <c r="AG109" s="84">
        <f t="shared" si="28"/>
        <v>630</v>
      </c>
      <c r="AH109" s="84">
        <f t="shared" si="29"/>
        <v>307.5</v>
      </c>
      <c r="AI109" s="84">
        <f t="shared" si="30"/>
        <v>290.68</v>
      </c>
      <c r="AJ109" s="86">
        <f t="shared" si="31"/>
        <v>-49.120000000000005</v>
      </c>
    </row>
    <row r="110" spans="1:36" ht="18.75" x14ac:dyDescent="0.3">
      <c r="A110" s="24" t="s">
        <v>27</v>
      </c>
      <c r="B110" s="25">
        <f>B111+B112+B113+B114+B115</f>
        <v>630</v>
      </c>
      <c r="C110" s="25">
        <f>C111+C112+C113+C114+C115</f>
        <v>335</v>
      </c>
      <c r="D110" s="25">
        <f>D111+D112+D113+D114+D115</f>
        <v>335</v>
      </c>
      <c r="E110" s="25">
        <f>E111+E113+E112+E114+E115</f>
        <v>285.88</v>
      </c>
      <c r="F110" s="11">
        <f>F111+F112+F113+F114+F115</f>
        <v>45.37777777777778</v>
      </c>
      <c r="G110" s="11">
        <f>G111+G112+G113+G114+G115</f>
        <v>85.337313432835813</v>
      </c>
      <c r="H110" s="16">
        <f>H111+H112+H113+H114+H115</f>
        <v>27.5</v>
      </c>
      <c r="I110" s="16">
        <f>I111+I112+I114+I113+I115</f>
        <v>0</v>
      </c>
      <c r="J110" s="16">
        <f>J111+J112+J113+J114+J115</f>
        <v>27.5</v>
      </c>
      <c r="K110" s="16">
        <v>27.5</v>
      </c>
      <c r="L110" s="16">
        <f>L111+L112+L113+L114+L115</f>
        <v>27.5</v>
      </c>
      <c r="M110" s="16">
        <v>27.5</v>
      </c>
      <c r="N110" s="12">
        <f>N111+N113+N112+N114+N115</f>
        <v>27.5</v>
      </c>
      <c r="O110" s="12">
        <f t="shared" ref="O110:AE110" si="44">O111+O112+O113+O114+O115</f>
        <v>50.19</v>
      </c>
      <c r="P110" s="12">
        <f t="shared" si="44"/>
        <v>27.5</v>
      </c>
      <c r="Q110" s="12">
        <f t="shared" si="44"/>
        <v>0</v>
      </c>
      <c r="R110" s="12">
        <f t="shared" si="44"/>
        <v>27.5</v>
      </c>
      <c r="S110" s="12">
        <f t="shared" si="44"/>
        <v>25.1</v>
      </c>
      <c r="T110" s="12">
        <f t="shared" si="44"/>
        <v>27.5</v>
      </c>
      <c r="U110" s="12">
        <f t="shared" si="44"/>
        <v>25.1</v>
      </c>
      <c r="V110" s="16">
        <f t="shared" si="44"/>
        <v>27.5</v>
      </c>
      <c r="W110" s="16">
        <f t="shared" si="44"/>
        <v>25.1</v>
      </c>
      <c r="X110" s="16">
        <f t="shared" si="44"/>
        <v>87.5</v>
      </c>
      <c r="Y110" s="16">
        <f t="shared" si="44"/>
        <v>85.09</v>
      </c>
      <c r="Z110" s="16">
        <f t="shared" si="44"/>
        <v>27.5</v>
      </c>
      <c r="AA110" s="12">
        <f t="shared" si="44"/>
        <v>25.1</v>
      </c>
      <c r="AB110" s="12">
        <f t="shared" si="44"/>
        <v>167.5</v>
      </c>
      <c r="AC110" s="12">
        <f t="shared" si="44"/>
        <v>0</v>
      </c>
      <c r="AD110" s="16">
        <f t="shared" si="44"/>
        <v>127.5</v>
      </c>
      <c r="AE110" s="13">
        <f t="shared" si="44"/>
        <v>0</v>
      </c>
      <c r="AF110" s="94"/>
      <c r="AG110" s="84">
        <f t="shared" si="28"/>
        <v>630</v>
      </c>
      <c r="AH110" s="84">
        <f t="shared" si="29"/>
        <v>307.5</v>
      </c>
      <c r="AI110" s="84">
        <f t="shared" si="30"/>
        <v>290.68</v>
      </c>
      <c r="AJ110" s="86">
        <f t="shared" si="31"/>
        <v>-49.120000000000005</v>
      </c>
    </row>
    <row r="111" spans="1:36" ht="29.25" customHeight="1" x14ac:dyDescent="0.3">
      <c r="A111" s="27" t="s">
        <v>28</v>
      </c>
      <c r="B111" s="28"/>
      <c r="C111" s="28"/>
      <c r="D111" s="28"/>
      <c r="E111" s="28"/>
      <c r="F111" s="19"/>
      <c r="G111" s="19"/>
      <c r="H111" s="21"/>
      <c r="I111" s="21"/>
      <c r="J111" s="21"/>
      <c r="K111" s="21"/>
      <c r="L111" s="21"/>
      <c r="M111" s="21"/>
      <c r="N111" s="20"/>
      <c r="O111" s="20"/>
      <c r="P111" s="20"/>
      <c r="Q111" s="20"/>
      <c r="R111" s="20"/>
      <c r="S111" s="20"/>
      <c r="T111" s="20"/>
      <c r="U111" s="20"/>
      <c r="V111" s="21"/>
      <c r="W111" s="21"/>
      <c r="X111" s="21"/>
      <c r="Y111" s="21"/>
      <c r="Z111" s="21"/>
      <c r="AA111" s="20"/>
      <c r="AB111" s="20"/>
      <c r="AC111" s="20"/>
      <c r="AD111" s="21"/>
      <c r="AE111" s="13"/>
      <c r="AF111" s="94"/>
      <c r="AG111" s="84">
        <f t="shared" si="28"/>
        <v>0</v>
      </c>
      <c r="AH111" s="84">
        <f t="shared" si="29"/>
        <v>0</v>
      </c>
      <c r="AI111" s="84">
        <f t="shared" si="30"/>
        <v>0</v>
      </c>
      <c r="AJ111" s="86">
        <f t="shared" si="31"/>
        <v>0</v>
      </c>
    </row>
    <row r="112" spans="1:36" ht="48.75" customHeight="1" x14ac:dyDescent="0.3">
      <c r="A112" s="30" t="s">
        <v>29</v>
      </c>
      <c r="B112" s="28"/>
      <c r="C112" s="28"/>
      <c r="D112" s="28"/>
      <c r="E112" s="28"/>
      <c r="F112" s="19"/>
      <c r="G112" s="19"/>
      <c r="H112" s="21"/>
      <c r="I112" s="48"/>
      <c r="J112" s="48"/>
      <c r="K112" s="48"/>
      <c r="L112" s="48"/>
      <c r="M112" s="49"/>
      <c r="N112" s="50"/>
      <c r="O112" s="50"/>
      <c r="P112" s="50"/>
      <c r="Q112" s="50"/>
      <c r="R112" s="50"/>
      <c r="S112" s="50"/>
      <c r="T112" s="50"/>
      <c r="U112" s="50"/>
      <c r="V112" s="49"/>
      <c r="W112" s="49"/>
      <c r="X112" s="48"/>
      <c r="Y112" s="48"/>
      <c r="Z112" s="48"/>
      <c r="AA112" s="48"/>
      <c r="AB112" s="48"/>
      <c r="AC112" s="48"/>
      <c r="AD112" s="48"/>
      <c r="AE112" s="13"/>
      <c r="AF112" s="94"/>
      <c r="AG112" s="84">
        <f t="shared" si="28"/>
        <v>0</v>
      </c>
      <c r="AH112" s="84">
        <f t="shared" si="29"/>
        <v>0</v>
      </c>
      <c r="AI112" s="84">
        <f t="shared" si="30"/>
        <v>0</v>
      </c>
      <c r="AJ112" s="86">
        <f t="shared" si="31"/>
        <v>0</v>
      </c>
    </row>
    <row r="113" spans="1:36" ht="31.5" customHeight="1" x14ac:dyDescent="0.3">
      <c r="A113" s="27" t="s">
        <v>30</v>
      </c>
      <c r="B113" s="28">
        <f>H113+J113+L113+N113+P113+R113+T113+V113+X113+Z113+AB113+AD113</f>
        <v>630</v>
      </c>
      <c r="C113" s="28">
        <f>H113+J113+L113+N113+P113+R113+T113+V113+X113+Z113</f>
        <v>335</v>
      </c>
      <c r="D113" s="28">
        <v>335</v>
      </c>
      <c r="E113" s="28">
        <f>I113+K113+M113+O113+Q113+S113+U113+W113+Y113+AA113+AC113+AE113</f>
        <v>285.88</v>
      </c>
      <c r="F113" s="19">
        <f>E113/B113*100</f>
        <v>45.37777777777778</v>
      </c>
      <c r="G113" s="19">
        <f>E113/C113*100</f>
        <v>85.337313432835813</v>
      </c>
      <c r="H113" s="21">
        <v>27.5</v>
      </c>
      <c r="I113" s="21">
        <v>0</v>
      </c>
      <c r="J113" s="21">
        <v>27.5</v>
      </c>
      <c r="K113" s="21">
        <v>25.1</v>
      </c>
      <c r="L113" s="21">
        <v>27.5</v>
      </c>
      <c r="M113" s="21">
        <v>25.1</v>
      </c>
      <c r="N113" s="21">
        <v>27.5</v>
      </c>
      <c r="O113" s="21">
        <v>50.19</v>
      </c>
      <c r="P113" s="21">
        <v>27.5</v>
      </c>
      <c r="Q113" s="21">
        <v>0</v>
      </c>
      <c r="R113" s="21">
        <v>27.5</v>
      </c>
      <c r="S113" s="21">
        <v>25.1</v>
      </c>
      <c r="T113" s="21">
        <v>27.5</v>
      </c>
      <c r="U113" s="21">
        <v>25.1</v>
      </c>
      <c r="V113" s="21">
        <v>27.5</v>
      </c>
      <c r="W113" s="21">
        <v>25.1</v>
      </c>
      <c r="X113" s="21">
        <v>87.5</v>
      </c>
      <c r="Y113" s="21">
        <v>85.09</v>
      </c>
      <c r="Z113" s="21">
        <v>27.5</v>
      </c>
      <c r="AA113" s="21">
        <v>25.1</v>
      </c>
      <c r="AB113" s="21">
        <v>167.5</v>
      </c>
      <c r="AC113" s="21">
        <v>0</v>
      </c>
      <c r="AD113" s="21">
        <v>127.5</v>
      </c>
      <c r="AE113" s="61">
        <v>0</v>
      </c>
      <c r="AF113" s="94"/>
      <c r="AG113" s="84">
        <f t="shared" si="28"/>
        <v>630</v>
      </c>
      <c r="AH113" s="84">
        <f t="shared" si="29"/>
        <v>307.5</v>
      </c>
      <c r="AI113" s="84">
        <f t="shared" si="30"/>
        <v>285.88</v>
      </c>
      <c r="AJ113" s="86">
        <f t="shared" si="31"/>
        <v>-49.120000000000005</v>
      </c>
    </row>
    <row r="114" spans="1:36" ht="40.5" customHeight="1" x14ac:dyDescent="0.3">
      <c r="A114" s="22" t="s">
        <v>31</v>
      </c>
      <c r="B114" s="19"/>
      <c r="C114" s="19"/>
      <c r="D114" s="19"/>
      <c r="E114" s="19"/>
      <c r="F114" s="19"/>
      <c r="G114" s="19"/>
      <c r="H114" s="21"/>
      <c r="I114" s="21"/>
      <c r="J114" s="21"/>
      <c r="K114" s="21"/>
      <c r="L114" s="21"/>
      <c r="M114" s="21"/>
      <c r="N114" s="20"/>
      <c r="O114" s="20"/>
      <c r="P114" s="20"/>
      <c r="Q114" s="20"/>
      <c r="R114" s="20"/>
      <c r="S114" s="20"/>
      <c r="T114" s="20"/>
      <c r="U114" s="20"/>
      <c r="V114" s="21"/>
      <c r="W114" s="21"/>
      <c r="X114" s="21"/>
      <c r="Y114" s="21"/>
      <c r="Z114" s="21"/>
      <c r="AA114" s="20"/>
      <c r="AB114" s="20"/>
      <c r="AC114" s="20"/>
      <c r="AD114" s="21"/>
      <c r="AE114" s="13"/>
      <c r="AF114" s="94"/>
      <c r="AG114" s="84">
        <f t="shared" si="28"/>
        <v>0</v>
      </c>
      <c r="AH114" s="84">
        <f t="shared" si="29"/>
        <v>0</v>
      </c>
      <c r="AI114" s="84">
        <f t="shared" si="30"/>
        <v>0</v>
      </c>
      <c r="AJ114" s="86">
        <f t="shared" si="31"/>
        <v>0</v>
      </c>
    </row>
    <row r="115" spans="1:36" ht="30.75" customHeight="1" x14ac:dyDescent="0.3">
      <c r="A115" s="18" t="s">
        <v>32</v>
      </c>
      <c r="B115" s="19"/>
      <c r="C115" s="19"/>
      <c r="D115" s="19"/>
      <c r="E115" s="19"/>
      <c r="F115" s="19"/>
      <c r="G115" s="19"/>
      <c r="H115" s="21"/>
      <c r="I115" s="21"/>
      <c r="J115" s="21"/>
      <c r="K115" s="21"/>
      <c r="L115" s="21"/>
      <c r="M115" s="21"/>
      <c r="N115" s="20"/>
      <c r="O115" s="20"/>
      <c r="P115" s="20"/>
      <c r="Q115" s="20"/>
      <c r="R115" s="20"/>
      <c r="S115" s="20"/>
      <c r="T115" s="20"/>
      <c r="U115" s="20"/>
      <c r="V115" s="21"/>
      <c r="W115" s="21"/>
      <c r="X115" s="21"/>
      <c r="Y115" s="21"/>
      <c r="Z115" s="21"/>
      <c r="AA115" s="20"/>
      <c r="AB115" s="20"/>
      <c r="AC115" s="20"/>
      <c r="AD115" s="21"/>
      <c r="AE115" s="13"/>
      <c r="AF115" s="95"/>
      <c r="AG115" s="84">
        <f t="shared" si="28"/>
        <v>0</v>
      </c>
      <c r="AH115" s="84">
        <f t="shared" si="29"/>
        <v>0</v>
      </c>
      <c r="AI115" s="84">
        <f t="shared" si="30"/>
        <v>0</v>
      </c>
      <c r="AJ115" s="86">
        <f t="shared" si="31"/>
        <v>0</v>
      </c>
    </row>
    <row r="116" spans="1:36" ht="102.75" customHeight="1" x14ac:dyDescent="0.3">
      <c r="A116" s="10" t="s">
        <v>51</v>
      </c>
      <c r="B116" s="11"/>
      <c r="C116" s="11"/>
      <c r="D116" s="11"/>
      <c r="E116" s="11"/>
      <c r="F116" s="11"/>
      <c r="G116" s="11"/>
      <c r="H116" s="21"/>
      <c r="I116" s="21"/>
      <c r="J116" s="21"/>
      <c r="K116" s="21"/>
      <c r="L116" s="21"/>
      <c r="M116" s="21"/>
      <c r="N116" s="20"/>
      <c r="O116" s="20"/>
      <c r="P116" s="20"/>
      <c r="Q116" s="20"/>
      <c r="R116" s="20"/>
      <c r="S116" s="20"/>
      <c r="T116" s="20"/>
      <c r="U116" s="20"/>
      <c r="V116" s="21"/>
      <c r="W116" s="21"/>
      <c r="X116" s="21"/>
      <c r="Y116" s="21"/>
      <c r="Z116" s="21"/>
      <c r="AA116" s="20"/>
      <c r="AB116" s="20"/>
      <c r="AC116" s="20"/>
      <c r="AD116" s="21"/>
      <c r="AE116" s="13"/>
      <c r="AF116" s="14"/>
      <c r="AG116" s="84">
        <f t="shared" si="28"/>
        <v>0</v>
      </c>
      <c r="AH116" s="84">
        <f t="shared" si="29"/>
        <v>0</v>
      </c>
      <c r="AI116" s="84">
        <f t="shared" si="30"/>
        <v>0</v>
      </c>
      <c r="AJ116" s="86">
        <f t="shared" si="31"/>
        <v>0</v>
      </c>
    </row>
    <row r="117" spans="1:36" ht="75" customHeight="1" x14ac:dyDescent="0.3">
      <c r="A117" s="51" t="s">
        <v>53</v>
      </c>
      <c r="B117" s="25">
        <f t="shared" ref="B117:AE117" si="45">B118</f>
        <v>26.1</v>
      </c>
      <c r="C117" s="25">
        <f t="shared" si="45"/>
        <v>26.1</v>
      </c>
      <c r="D117" s="25">
        <f t="shared" si="45"/>
        <v>26.1</v>
      </c>
      <c r="E117" s="25">
        <f t="shared" si="45"/>
        <v>11.2</v>
      </c>
      <c r="F117" s="25">
        <f t="shared" si="45"/>
        <v>42.911877394636008</v>
      </c>
      <c r="G117" s="25">
        <f t="shared" si="45"/>
        <v>42.911877394636008</v>
      </c>
      <c r="H117" s="12">
        <f t="shared" si="45"/>
        <v>0</v>
      </c>
      <c r="I117" s="12">
        <f t="shared" si="45"/>
        <v>0</v>
      </c>
      <c r="J117" s="12">
        <f t="shared" si="45"/>
        <v>0</v>
      </c>
      <c r="K117" s="12">
        <f t="shared" si="45"/>
        <v>0</v>
      </c>
      <c r="L117" s="12">
        <f t="shared" si="45"/>
        <v>0</v>
      </c>
      <c r="M117" s="16">
        <f t="shared" si="45"/>
        <v>0</v>
      </c>
      <c r="N117" s="12">
        <f t="shared" si="45"/>
        <v>26.1</v>
      </c>
      <c r="O117" s="12">
        <f t="shared" si="45"/>
        <v>11.2</v>
      </c>
      <c r="P117" s="12">
        <f t="shared" si="45"/>
        <v>0</v>
      </c>
      <c r="Q117" s="12">
        <f t="shared" si="45"/>
        <v>0</v>
      </c>
      <c r="R117" s="12">
        <f t="shared" si="45"/>
        <v>0</v>
      </c>
      <c r="S117" s="12">
        <f t="shared" si="45"/>
        <v>0</v>
      </c>
      <c r="T117" s="12">
        <f t="shared" si="45"/>
        <v>0</v>
      </c>
      <c r="U117" s="12">
        <f t="shared" si="45"/>
        <v>0</v>
      </c>
      <c r="V117" s="16">
        <f t="shared" si="45"/>
        <v>0</v>
      </c>
      <c r="W117" s="16">
        <f t="shared" si="45"/>
        <v>0</v>
      </c>
      <c r="X117" s="12">
        <f t="shared" si="45"/>
        <v>0</v>
      </c>
      <c r="Y117" s="12">
        <f t="shared" si="45"/>
        <v>0</v>
      </c>
      <c r="Z117" s="12">
        <f t="shared" si="45"/>
        <v>0</v>
      </c>
      <c r="AA117" s="12">
        <f t="shared" si="45"/>
        <v>0</v>
      </c>
      <c r="AB117" s="12">
        <f t="shared" si="45"/>
        <v>0</v>
      </c>
      <c r="AC117" s="12">
        <f t="shared" si="45"/>
        <v>0</v>
      </c>
      <c r="AD117" s="12">
        <f t="shared" si="45"/>
        <v>0</v>
      </c>
      <c r="AE117" s="13">
        <f t="shared" si="45"/>
        <v>0</v>
      </c>
      <c r="AF117" s="14"/>
      <c r="AG117" s="84">
        <f t="shared" si="28"/>
        <v>26.1</v>
      </c>
      <c r="AH117" s="84">
        <f t="shared" si="29"/>
        <v>26.1</v>
      </c>
      <c r="AI117" s="84">
        <f t="shared" si="30"/>
        <v>11.2</v>
      </c>
      <c r="AJ117" s="86">
        <f t="shared" si="31"/>
        <v>-14.900000000000002</v>
      </c>
    </row>
    <row r="118" spans="1:36" ht="18.75" x14ac:dyDescent="0.3">
      <c r="A118" s="24" t="s">
        <v>27</v>
      </c>
      <c r="B118" s="25">
        <f t="shared" ref="B118:AE118" si="46">B119+B120+B121+B122+B123</f>
        <v>26.1</v>
      </c>
      <c r="C118" s="25">
        <f t="shared" si="46"/>
        <v>26.1</v>
      </c>
      <c r="D118" s="25">
        <f t="shared" si="46"/>
        <v>26.1</v>
      </c>
      <c r="E118" s="25">
        <f t="shared" si="46"/>
        <v>11.2</v>
      </c>
      <c r="F118" s="25">
        <f t="shared" si="46"/>
        <v>42.911877394636008</v>
      </c>
      <c r="G118" s="25">
        <f t="shared" si="46"/>
        <v>42.911877394636008</v>
      </c>
      <c r="H118" s="12">
        <f t="shared" si="46"/>
        <v>0</v>
      </c>
      <c r="I118" s="12">
        <f t="shared" si="46"/>
        <v>0</v>
      </c>
      <c r="J118" s="12">
        <f t="shared" si="46"/>
        <v>0</v>
      </c>
      <c r="K118" s="12">
        <f t="shared" si="46"/>
        <v>0</v>
      </c>
      <c r="L118" s="12">
        <f t="shared" si="46"/>
        <v>0</v>
      </c>
      <c r="M118" s="16">
        <f t="shared" si="46"/>
        <v>0</v>
      </c>
      <c r="N118" s="12">
        <f t="shared" si="46"/>
        <v>26.1</v>
      </c>
      <c r="O118" s="12">
        <f t="shared" si="46"/>
        <v>11.2</v>
      </c>
      <c r="P118" s="12">
        <f t="shared" si="46"/>
        <v>0</v>
      </c>
      <c r="Q118" s="12">
        <f t="shared" si="46"/>
        <v>0</v>
      </c>
      <c r="R118" s="12">
        <f t="shared" si="46"/>
        <v>0</v>
      </c>
      <c r="S118" s="12">
        <f t="shared" si="46"/>
        <v>0</v>
      </c>
      <c r="T118" s="12">
        <f t="shared" si="46"/>
        <v>0</v>
      </c>
      <c r="U118" s="12">
        <f t="shared" si="46"/>
        <v>0</v>
      </c>
      <c r="V118" s="16">
        <f t="shared" si="46"/>
        <v>0</v>
      </c>
      <c r="W118" s="16">
        <f t="shared" si="46"/>
        <v>0</v>
      </c>
      <c r="X118" s="12">
        <f t="shared" si="46"/>
        <v>0</v>
      </c>
      <c r="Y118" s="12">
        <f t="shared" si="46"/>
        <v>0</v>
      </c>
      <c r="Z118" s="12">
        <f t="shared" si="46"/>
        <v>0</v>
      </c>
      <c r="AA118" s="12">
        <f t="shared" si="46"/>
        <v>0</v>
      </c>
      <c r="AB118" s="12">
        <f t="shared" si="46"/>
        <v>0</v>
      </c>
      <c r="AC118" s="12">
        <f t="shared" si="46"/>
        <v>0</v>
      </c>
      <c r="AD118" s="12">
        <f t="shared" si="46"/>
        <v>0</v>
      </c>
      <c r="AE118" s="13">
        <f t="shared" si="46"/>
        <v>0</v>
      </c>
      <c r="AF118" s="14"/>
      <c r="AG118" s="84">
        <f t="shared" si="28"/>
        <v>26.1</v>
      </c>
      <c r="AH118" s="84">
        <f t="shared" si="29"/>
        <v>26.1</v>
      </c>
      <c r="AI118" s="84">
        <f t="shared" si="30"/>
        <v>11.2</v>
      </c>
      <c r="AJ118" s="86">
        <f t="shared" si="31"/>
        <v>-14.900000000000002</v>
      </c>
    </row>
    <row r="119" spans="1:36" ht="26.25" customHeight="1" x14ac:dyDescent="0.3">
      <c r="A119" s="27" t="s">
        <v>28</v>
      </c>
      <c r="B119" s="28">
        <f t="shared" ref="B119:AE123" si="47">B126</f>
        <v>0</v>
      </c>
      <c r="C119" s="28">
        <f t="shared" si="47"/>
        <v>0</v>
      </c>
      <c r="D119" s="28">
        <f t="shared" si="47"/>
        <v>0</v>
      </c>
      <c r="E119" s="28">
        <f t="shared" si="47"/>
        <v>0</v>
      </c>
      <c r="F119" s="28">
        <f t="shared" si="47"/>
        <v>0</v>
      </c>
      <c r="G119" s="28">
        <f t="shared" si="47"/>
        <v>0</v>
      </c>
      <c r="H119" s="20">
        <f t="shared" si="47"/>
        <v>0</v>
      </c>
      <c r="I119" s="20">
        <f t="shared" si="47"/>
        <v>0</v>
      </c>
      <c r="J119" s="20">
        <f t="shared" si="47"/>
        <v>0</v>
      </c>
      <c r="K119" s="20">
        <f t="shared" si="47"/>
        <v>0</v>
      </c>
      <c r="L119" s="20">
        <f t="shared" si="47"/>
        <v>0</v>
      </c>
      <c r="M119" s="21">
        <f t="shared" si="47"/>
        <v>0</v>
      </c>
      <c r="N119" s="20">
        <f t="shared" si="47"/>
        <v>0</v>
      </c>
      <c r="O119" s="20">
        <f t="shared" si="47"/>
        <v>0</v>
      </c>
      <c r="P119" s="20">
        <f t="shared" si="47"/>
        <v>0</v>
      </c>
      <c r="Q119" s="20">
        <f t="shared" si="47"/>
        <v>0</v>
      </c>
      <c r="R119" s="20">
        <f t="shared" si="47"/>
        <v>0</v>
      </c>
      <c r="S119" s="20">
        <f t="shared" si="47"/>
        <v>0</v>
      </c>
      <c r="T119" s="20">
        <f t="shared" si="47"/>
        <v>0</v>
      </c>
      <c r="U119" s="20">
        <f t="shared" si="47"/>
        <v>0</v>
      </c>
      <c r="V119" s="21">
        <f t="shared" si="47"/>
        <v>0</v>
      </c>
      <c r="W119" s="21">
        <f t="shared" si="47"/>
        <v>0</v>
      </c>
      <c r="X119" s="20">
        <f t="shared" si="47"/>
        <v>0</v>
      </c>
      <c r="Y119" s="20">
        <f t="shared" si="47"/>
        <v>0</v>
      </c>
      <c r="Z119" s="20">
        <f t="shared" si="47"/>
        <v>0</v>
      </c>
      <c r="AA119" s="20">
        <f t="shared" si="47"/>
        <v>0</v>
      </c>
      <c r="AB119" s="20">
        <f t="shared" si="47"/>
        <v>0</v>
      </c>
      <c r="AC119" s="20">
        <f t="shared" si="47"/>
        <v>0</v>
      </c>
      <c r="AD119" s="20">
        <f t="shared" si="47"/>
        <v>0</v>
      </c>
      <c r="AE119" s="13">
        <f t="shared" si="47"/>
        <v>0</v>
      </c>
      <c r="AF119" s="14"/>
      <c r="AG119" s="84">
        <f t="shared" si="28"/>
        <v>0</v>
      </c>
      <c r="AH119" s="84">
        <f t="shared" si="29"/>
        <v>0</v>
      </c>
      <c r="AI119" s="84">
        <f t="shared" si="30"/>
        <v>0</v>
      </c>
      <c r="AJ119" s="86">
        <f t="shared" si="31"/>
        <v>0</v>
      </c>
    </row>
    <row r="120" spans="1:36" ht="50.25" customHeight="1" x14ac:dyDescent="0.3">
      <c r="A120" s="30" t="s">
        <v>29</v>
      </c>
      <c r="B120" s="28">
        <f t="shared" si="47"/>
        <v>0</v>
      </c>
      <c r="C120" s="28">
        <f t="shared" si="47"/>
        <v>0</v>
      </c>
      <c r="D120" s="28">
        <f t="shared" si="47"/>
        <v>0</v>
      </c>
      <c r="E120" s="28">
        <f t="shared" si="47"/>
        <v>0</v>
      </c>
      <c r="F120" s="28">
        <f t="shared" si="47"/>
        <v>0</v>
      </c>
      <c r="G120" s="28">
        <f t="shared" si="47"/>
        <v>0</v>
      </c>
      <c r="H120" s="20">
        <f t="shared" si="47"/>
        <v>0</v>
      </c>
      <c r="I120" s="20">
        <f t="shared" si="47"/>
        <v>0</v>
      </c>
      <c r="J120" s="20">
        <f t="shared" si="47"/>
        <v>0</v>
      </c>
      <c r="K120" s="20">
        <f t="shared" si="47"/>
        <v>0</v>
      </c>
      <c r="L120" s="20">
        <f t="shared" si="47"/>
        <v>0</v>
      </c>
      <c r="M120" s="21">
        <f t="shared" si="47"/>
        <v>0</v>
      </c>
      <c r="N120" s="20">
        <f t="shared" si="47"/>
        <v>0</v>
      </c>
      <c r="O120" s="20">
        <f t="shared" si="47"/>
        <v>0</v>
      </c>
      <c r="P120" s="20">
        <f t="shared" si="47"/>
        <v>0</v>
      </c>
      <c r="Q120" s="20">
        <f t="shared" si="47"/>
        <v>0</v>
      </c>
      <c r="R120" s="20">
        <f t="shared" si="47"/>
        <v>0</v>
      </c>
      <c r="S120" s="20">
        <f>S126</f>
        <v>0</v>
      </c>
      <c r="T120" s="20">
        <f t="shared" si="47"/>
        <v>0</v>
      </c>
      <c r="U120" s="20">
        <f t="shared" si="47"/>
        <v>0</v>
      </c>
      <c r="V120" s="21">
        <f t="shared" si="47"/>
        <v>0</v>
      </c>
      <c r="W120" s="21">
        <f t="shared" si="47"/>
        <v>0</v>
      </c>
      <c r="X120" s="20">
        <f t="shared" si="47"/>
        <v>0</v>
      </c>
      <c r="Y120" s="20">
        <f t="shared" si="47"/>
        <v>0</v>
      </c>
      <c r="Z120" s="20">
        <f t="shared" si="47"/>
        <v>0</v>
      </c>
      <c r="AA120" s="20">
        <f t="shared" si="47"/>
        <v>0</v>
      </c>
      <c r="AB120" s="20">
        <f t="shared" si="47"/>
        <v>0</v>
      </c>
      <c r="AC120" s="20">
        <f t="shared" si="47"/>
        <v>0</v>
      </c>
      <c r="AD120" s="20">
        <f t="shared" si="47"/>
        <v>0</v>
      </c>
      <c r="AE120" s="13">
        <f t="shared" si="47"/>
        <v>0</v>
      </c>
      <c r="AF120" s="14"/>
      <c r="AG120" s="84">
        <f t="shared" si="28"/>
        <v>0</v>
      </c>
      <c r="AH120" s="84">
        <f t="shared" si="29"/>
        <v>0</v>
      </c>
      <c r="AI120" s="84">
        <f t="shared" si="30"/>
        <v>0</v>
      </c>
      <c r="AJ120" s="86">
        <f t="shared" si="31"/>
        <v>0</v>
      </c>
    </row>
    <row r="121" spans="1:36" ht="43.5" customHeight="1" x14ac:dyDescent="0.3">
      <c r="A121" s="27" t="s">
        <v>30</v>
      </c>
      <c r="B121" s="28">
        <f t="shared" si="47"/>
        <v>26.1</v>
      </c>
      <c r="C121" s="28">
        <f>C128</f>
        <v>26.1</v>
      </c>
      <c r="D121" s="28">
        <f t="shared" si="47"/>
        <v>26.1</v>
      </c>
      <c r="E121" s="28">
        <f t="shared" si="47"/>
        <v>11.2</v>
      </c>
      <c r="F121" s="28">
        <f t="shared" si="47"/>
        <v>42.911877394636008</v>
      </c>
      <c r="G121" s="28">
        <f t="shared" si="47"/>
        <v>42.911877394636008</v>
      </c>
      <c r="H121" s="20">
        <f t="shared" si="47"/>
        <v>0</v>
      </c>
      <c r="I121" s="20">
        <f t="shared" si="47"/>
        <v>0</v>
      </c>
      <c r="J121" s="20">
        <f t="shared" si="47"/>
        <v>0</v>
      </c>
      <c r="K121" s="20">
        <f t="shared" si="47"/>
        <v>0</v>
      </c>
      <c r="L121" s="20">
        <f t="shared" si="47"/>
        <v>0</v>
      </c>
      <c r="M121" s="21">
        <f t="shared" si="47"/>
        <v>0</v>
      </c>
      <c r="N121" s="20">
        <f t="shared" si="47"/>
        <v>26.1</v>
      </c>
      <c r="O121" s="20">
        <f t="shared" si="47"/>
        <v>11.2</v>
      </c>
      <c r="P121" s="20">
        <f t="shared" si="47"/>
        <v>0</v>
      </c>
      <c r="Q121" s="20">
        <f t="shared" si="47"/>
        <v>0</v>
      </c>
      <c r="R121" s="20">
        <f t="shared" si="47"/>
        <v>0</v>
      </c>
      <c r="S121" s="20">
        <f>S128</f>
        <v>0</v>
      </c>
      <c r="T121" s="20">
        <f t="shared" si="47"/>
        <v>0</v>
      </c>
      <c r="U121" s="20">
        <f t="shared" si="47"/>
        <v>0</v>
      </c>
      <c r="V121" s="21">
        <f t="shared" si="47"/>
        <v>0</v>
      </c>
      <c r="W121" s="21">
        <f t="shared" si="47"/>
        <v>0</v>
      </c>
      <c r="X121" s="20">
        <f t="shared" si="47"/>
        <v>0</v>
      </c>
      <c r="Y121" s="20">
        <f t="shared" si="47"/>
        <v>0</v>
      </c>
      <c r="Z121" s="20">
        <f t="shared" si="47"/>
        <v>0</v>
      </c>
      <c r="AA121" s="20">
        <f t="shared" si="47"/>
        <v>0</v>
      </c>
      <c r="AB121" s="20">
        <f t="shared" si="47"/>
        <v>0</v>
      </c>
      <c r="AC121" s="20">
        <f t="shared" si="47"/>
        <v>0</v>
      </c>
      <c r="AD121" s="20">
        <f t="shared" si="47"/>
        <v>0</v>
      </c>
      <c r="AE121" s="13">
        <f t="shared" si="47"/>
        <v>0</v>
      </c>
      <c r="AF121" s="14"/>
      <c r="AG121" s="84">
        <f t="shared" si="28"/>
        <v>26.1</v>
      </c>
      <c r="AH121" s="84">
        <f t="shared" si="29"/>
        <v>26.1</v>
      </c>
      <c r="AI121" s="84">
        <f t="shared" si="30"/>
        <v>11.2</v>
      </c>
      <c r="AJ121" s="86">
        <f t="shared" si="31"/>
        <v>-14.900000000000002</v>
      </c>
    </row>
    <row r="122" spans="1:36" ht="46.5" customHeight="1" x14ac:dyDescent="0.3">
      <c r="A122" s="30" t="s">
        <v>31</v>
      </c>
      <c r="B122" s="28">
        <f t="shared" si="47"/>
        <v>0</v>
      </c>
      <c r="C122" s="28">
        <f t="shared" si="47"/>
        <v>0</v>
      </c>
      <c r="D122" s="28">
        <f t="shared" si="47"/>
        <v>0</v>
      </c>
      <c r="E122" s="28">
        <f t="shared" si="47"/>
        <v>0</v>
      </c>
      <c r="F122" s="28">
        <f t="shared" si="47"/>
        <v>0</v>
      </c>
      <c r="G122" s="28">
        <f t="shared" si="47"/>
        <v>0</v>
      </c>
      <c r="H122" s="20">
        <f t="shared" si="47"/>
        <v>0</v>
      </c>
      <c r="I122" s="20">
        <f t="shared" si="47"/>
        <v>0</v>
      </c>
      <c r="J122" s="20">
        <f t="shared" si="47"/>
        <v>0</v>
      </c>
      <c r="K122" s="20">
        <f t="shared" si="47"/>
        <v>0</v>
      </c>
      <c r="L122" s="20">
        <f t="shared" si="47"/>
        <v>0</v>
      </c>
      <c r="M122" s="21">
        <f t="shared" si="47"/>
        <v>0</v>
      </c>
      <c r="N122" s="20">
        <f t="shared" si="47"/>
        <v>0</v>
      </c>
      <c r="O122" s="20">
        <f t="shared" si="47"/>
        <v>0</v>
      </c>
      <c r="P122" s="20">
        <f t="shared" si="47"/>
        <v>0</v>
      </c>
      <c r="Q122" s="20">
        <f t="shared" si="47"/>
        <v>0</v>
      </c>
      <c r="R122" s="20">
        <f t="shared" si="47"/>
        <v>0</v>
      </c>
      <c r="S122" s="20">
        <f>S129</f>
        <v>0</v>
      </c>
      <c r="T122" s="20">
        <f t="shared" si="47"/>
        <v>0</v>
      </c>
      <c r="U122" s="20">
        <f t="shared" si="47"/>
        <v>0</v>
      </c>
      <c r="V122" s="21">
        <f t="shared" si="47"/>
        <v>0</v>
      </c>
      <c r="W122" s="21">
        <f t="shared" si="47"/>
        <v>0</v>
      </c>
      <c r="X122" s="20">
        <f t="shared" si="47"/>
        <v>0</v>
      </c>
      <c r="Y122" s="20">
        <f t="shared" si="47"/>
        <v>0</v>
      </c>
      <c r="Z122" s="20">
        <f t="shared" si="47"/>
        <v>0</v>
      </c>
      <c r="AA122" s="20">
        <f t="shared" si="47"/>
        <v>0</v>
      </c>
      <c r="AB122" s="20">
        <f t="shared" si="47"/>
        <v>0</v>
      </c>
      <c r="AC122" s="20">
        <f t="shared" si="47"/>
        <v>0</v>
      </c>
      <c r="AD122" s="20">
        <f t="shared" si="47"/>
        <v>0</v>
      </c>
      <c r="AE122" s="13">
        <f t="shared" si="47"/>
        <v>0</v>
      </c>
      <c r="AF122" s="14"/>
      <c r="AG122" s="84">
        <f t="shared" si="28"/>
        <v>0</v>
      </c>
      <c r="AH122" s="84">
        <f t="shared" si="29"/>
        <v>0</v>
      </c>
      <c r="AI122" s="84">
        <f t="shared" si="30"/>
        <v>0</v>
      </c>
      <c r="AJ122" s="86">
        <f t="shared" si="31"/>
        <v>0</v>
      </c>
    </row>
    <row r="123" spans="1:36" ht="39.75" customHeight="1" x14ac:dyDescent="0.3">
      <c r="A123" s="27" t="s">
        <v>32</v>
      </c>
      <c r="B123" s="28">
        <f t="shared" si="47"/>
        <v>0</v>
      </c>
      <c r="C123" s="28">
        <f t="shared" si="47"/>
        <v>0</v>
      </c>
      <c r="D123" s="28">
        <f t="shared" si="47"/>
        <v>0</v>
      </c>
      <c r="E123" s="28">
        <f t="shared" si="47"/>
        <v>0</v>
      </c>
      <c r="F123" s="28">
        <f t="shared" si="47"/>
        <v>0</v>
      </c>
      <c r="G123" s="28">
        <f t="shared" si="47"/>
        <v>0</v>
      </c>
      <c r="H123" s="20">
        <f t="shared" si="47"/>
        <v>0</v>
      </c>
      <c r="I123" s="20">
        <f t="shared" si="47"/>
        <v>0</v>
      </c>
      <c r="J123" s="20">
        <f t="shared" si="47"/>
        <v>0</v>
      </c>
      <c r="K123" s="20">
        <f>K129</f>
        <v>0</v>
      </c>
      <c r="L123" s="20">
        <f t="shared" si="47"/>
        <v>0</v>
      </c>
      <c r="M123" s="21">
        <f t="shared" si="47"/>
        <v>0</v>
      </c>
      <c r="N123" s="20">
        <f t="shared" si="47"/>
        <v>0</v>
      </c>
      <c r="O123" s="20">
        <f t="shared" si="47"/>
        <v>0</v>
      </c>
      <c r="P123" s="20">
        <f t="shared" si="47"/>
        <v>0</v>
      </c>
      <c r="Q123" s="20">
        <f t="shared" si="47"/>
        <v>0</v>
      </c>
      <c r="R123" s="20">
        <f t="shared" si="47"/>
        <v>0</v>
      </c>
      <c r="S123" s="20">
        <f>S130</f>
        <v>0</v>
      </c>
      <c r="T123" s="20">
        <f t="shared" si="47"/>
        <v>0</v>
      </c>
      <c r="U123" s="20">
        <f t="shared" si="47"/>
        <v>0</v>
      </c>
      <c r="V123" s="21">
        <f t="shared" si="47"/>
        <v>0</v>
      </c>
      <c r="W123" s="21">
        <f t="shared" si="47"/>
        <v>0</v>
      </c>
      <c r="X123" s="20">
        <f t="shared" si="47"/>
        <v>0</v>
      </c>
      <c r="Y123" s="20">
        <f t="shared" si="47"/>
        <v>0</v>
      </c>
      <c r="Z123" s="20">
        <f t="shared" si="47"/>
        <v>0</v>
      </c>
      <c r="AA123" s="20">
        <f t="shared" si="47"/>
        <v>0</v>
      </c>
      <c r="AB123" s="20">
        <f t="shared" si="47"/>
        <v>0</v>
      </c>
      <c r="AC123" s="20">
        <f t="shared" si="47"/>
        <v>0</v>
      </c>
      <c r="AD123" s="20">
        <f t="shared" si="47"/>
        <v>0</v>
      </c>
      <c r="AE123" s="13">
        <f t="shared" si="47"/>
        <v>0</v>
      </c>
      <c r="AF123" s="14"/>
      <c r="AG123" s="84">
        <f t="shared" si="28"/>
        <v>0</v>
      </c>
      <c r="AH123" s="84">
        <f t="shared" si="29"/>
        <v>0</v>
      </c>
      <c r="AI123" s="84">
        <f t="shared" si="30"/>
        <v>0</v>
      </c>
      <c r="AJ123" s="86">
        <f t="shared" si="31"/>
        <v>0</v>
      </c>
    </row>
    <row r="124" spans="1:36" ht="79.5" customHeight="1" x14ac:dyDescent="0.25">
      <c r="A124" s="10" t="s">
        <v>54</v>
      </c>
      <c r="B124" s="11">
        <f t="shared" ref="B124:AE124" si="48">B125</f>
        <v>26.1</v>
      </c>
      <c r="C124" s="11">
        <f t="shared" si="48"/>
        <v>26.1</v>
      </c>
      <c r="D124" s="11">
        <f t="shared" si="48"/>
        <v>26.1</v>
      </c>
      <c r="E124" s="11">
        <f t="shared" si="48"/>
        <v>11.2</v>
      </c>
      <c r="F124" s="11">
        <f t="shared" si="48"/>
        <v>42.911877394636008</v>
      </c>
      <c r="G124" s="11">
        <f t="shared" si="48"/>
        <v>42.911877394636008</v>
      </c>
      <c r="H124" s="12">
        <f t="shared" si="48"/>
        <v>0</v>
      </c>
      <c r="I124" s="12">
        <f t="shared" si="48"/>
        <v>0</v>
      </c>
      <c r="J124" s="12">
        <f t="shared" si="48"/>
        <v>0</v>
      </c>
      <c r="K124" s="12">
        <f t="shared" si="48"/>
        <v>0</v>
      </c>
      <c r="L124" s="12">
        <f t="shared" si="48"/>
        <v>0</v>
      </c>
      <c r="M124" s="16">
        <f t="shared" si="48"/>
        <v>0</v>
      </c>
      <c r="N124" s="12">
        <f t="shared" si="48"/>
        <v>26.1</v>
      </c>
      <c r="O124" s="12">
        <f t="shared" si="48"/>
        <v>11.2</v>
      </c>
      <c r="P124" s="12">
        <f t="shared" si="48"/>
        <v>0</v>
      </c>
      <c r="Q124" s="12">
        <f t="shared" si="48"/>
        <v>0</v>
      </c>
      <c r="R124" s="12">
        <f t="shared" si="48"/>
        <v>0</v>
      </c>
      <c r="S124" s="12">
        <f t="shared" si="48"/>
        <v>0</v>
      </c>
      <c r="T124" s="12">
        <f t="shared" si="48"/>
        <v>0</v>
      </c>
      <c r="U124" s="12">
        <f t="shared" si="48"/>
        <v>0</v>
      </c>
      <c r="V124" s="16">
        <f t="shared" si="48"/>
        <v>0</v>
      </c>
      <c r="W124" s="16">
        <f t="shared" si="48"/>
        <v>0</v>
      </c>
      <c r="X124" s="12">
        <f t="shared" si="48"/>
        <v>0</v>
      </c>
      <c r="Y124" s="12">
        <f t="shared" si="48"/>
        <v>0</v>
      </c>
      <c r="Z124" s="12">
        <f t="shared" si="48"/>
        <v>0</v>
      </c>
      <c r="AA124" s="12">
        <f t="shared" si="48"/>
        <v>0</v>
      </c>
      <c r="AB124" s="12">
        <f t="shared" si="48"/>
        <v>0</v>
      </c>
      <c r="AC124" s="12">
        <f t="shared" si="48"/>
        <v>0</v>
      </c>
      <c r="AD124" s="12">
        <f t="shared" si="48"/>
        <v>0</v>
      </c>
      <c r="AE124" s="13">
        <f t="shared" si="48"/>
        <v>0</v>
      </c>
      <c r="AF124" s="93" t="s">
        <v>74</v>
      </c>
      <c r="AG124" s="84">
        <f t="shared" si="28"/>
        <v>26.1</v>
      </c>
      <c r="AH124" s="84">
        <f t="shared" si="29"/>
        <v>26.1</v>
      </c>
      <c r="AI124" s="84">
        <f t="shared" si="30"/>
        <v>11.2</v>
      </c>
      <c r="AJ124" s="86">
        <f t="shared" si="31"/>
        <v>-14.900000000000002</v>
      </c>
    </row>
    <row r="125" spans="1:36" ht="18.75" x14ac:dyDescent="0.3">
      <c r="A125" s="17" t="s">
        <v>27</v>
      </c>
      <c r="B125" s="11">
        <f t="shared" ref="B125:AE125" si="49">B126+B127+B128+B129+B130</f>
        <v>26.1</v>
      </c>
      <c r="C125" s="11">
        <f t="shared" si="49"/>
        <v>26.1</v>
      </c>
      <c r="D125" s="11">
        <f t="shared" si="49"/>
        <v>26.1</v>
      </c>
      <c r="E125" s="11">
        <f t="shared" si="49"/>
        <v>11.2</v>
      </c>
      <c r="F125" s="11">
        <f t="shared" si="49"/>
        <v>42.911877394636008</v>
      </c>
      <c r="G125" s="11">
        <f t="shared" si="49"/>
        <v>42.911877394636008</v>
      </c>
      <c r="H125" s="12">
        <f t="shared" si="49"/>
        <v>0</v>
      </c>
      <c r="I125" s="12">
        <f t="shared" si="49"/>
        <v>0</v>
      </c>
      <c r="J125" s="12">
        <f t="shared" si="49"/>
        <v>0</v>
      </c>
      <c r="K125" s="12">
        <f t="shared" si="49"/>
        <v>0</v>
      </c>
      <c r="L125" s="12">
        <f t="shared" si="49"/>
        <v>0</v>
      </c>
      <c r="M125" s="16">
        <f t="shared" si="49"/>
        <v>0</v>
      </c>
      <c r="N125" s="12">
        <f t="shared" si="49"/>
        <v>26.1</v>
      </c>
      <c r="O125" s="12">
        <f t="shared" si="49"/>
        <v>11.2</v>
      </c>
      <c r="P125" s="12">
        <f t="shared" si="49"/>
        <v>0</v>
      </c>
      <c r="Q125" s="12">
        <f t="shared" si="49"/>
        <v>0</v>
      </c>
      <c r="R125" s="12">
        <f t="shared" si="49"/>
        <v>0</v>
      </c>
      <c r="S125" s="12">
        <f t="shared" si="49"/>
        <v>0</v>
      </c>
      <c r="T125" s="12">
        <f t="shared" si="49"/>
        <v>0</v>
      </c>
      <c r="U125" s="12">
        <f t="shared" si="49"/>
        <v>0</v>
      </c>
      <c r="V125" s="16">
        <f t="shared" si="49"/>
        <v>0</v>
      </c>
      <c r="W125" s="16">
        <f t="shared" si="49"/>
        <v>0</v>
      </c>
      <c r="X125" s="12">
        <f t="shared" si="49"/>
        <v>0</v>
      </c>
      <c r="Y125" s="12">
        <f t="shared" si="49"/>
        <v>0</v>
      </c>
      <c r="Z125" s="12">
        <f t="shared" si="49"/>
        <v>0</v>
      </c>
      <c r="AA125" s="12">
        <f t="shared" si="49"/>
        <v>0</v>
      </c>
      <c r="AB125" s="12">
        <f t="shared" si="49"/>
        <v>0</v>
      </c>
      <c r="AC125" s="12">
        <f t="shared" si="49"/>
        <v>0</v>
      </c>
      <c r="AD125" s="12">
        <f t="shared" si="49"/>
        <v>0</v>
      </c>
      <c r="AE125" s="13">
        <f t="shared" si="49"/>
        <v>0</v>
      </c>
      <c r="AF125" s="94"/>
      <c r="AG125" s="84">
        <f t="shared" si="28"/>
        <v>26.1</v>
      </c>
      <c r="AH125" s="84">
        <f t="shared" si="29"/>
        <v>26.1</v>
      </c>
      <c r="AI125" s="84">
        <f t="shared" si="30"/>
        <v>11.2</v>
      </c>
      <c r="AJ125" s="86">
        <f t="shared" si="31"/>
        <v>-14.900000000000002</v>
      </c>
    </row>
    <row r="126" spans="1:36" ht="36.75" customHeight="1" x14ac:dyDescent="0.3">
      <c r="A126" s="27" t="s">
        <v>28</v>
      </c>
      <c r="B126" s="28"/>
      <c r="C126" s="28"/>
      <c r="D126" s="28"/>
      <c r="E126" s="28"/>
      <c r="F126" s="28"/>
      <c r="G126" s="28"/>
      <c r="H126" s="20"/>
      <c r="I126" s="20"/>
      <c r="J126" s="20"/>
      <c r="K126" s="20"/>
      <c r="L126" s="20"/>
      <c r="M126" s="21"/>
      <c r="N126" s="20"/>
      <c r="O126" s="20"/>
      <c r="P126" s="20"/>
      <c r="Q126" s="20"/>
      <c r="R126" s="20"/>
      <c r="S126" s="20"/>
      <c r="T126" s="20"/>
      <c r="U126" s="20"/>
      <c r="V126" s="21"/>
      <c r="W126" s="21"/>
      <c r="X126" s="20"/>
      <c r="Y126" s="20"/>
      <c r="Z126" s="20"/>
      <c r="AA126" s="20"/>
      <c r="AB126" s="20"/>
      <c r="AC126" s="20"/>
      <c r="AD126" s="20"/>
      <c r="AE126" s="13"/>
      <c r="AF126" s="94"/>
      <c r="AG126" s="84">
        <f t="shared" si="28"/>
        <v>0</v>
      </c>
      <c r="AH126" s="84">
        <f t="shared" si="29"/>
        <v>0</v>
      </c>
      <c r="AI126" s="84">
        <f t="shared" si="30"/>
        <v>0</v>
      </c>
      <c r="AJ126" s="86">
        <f t="shared" si="31"/>
        <v>0</v>
      </c>
    </row>
    <row r="127" spans="1:36" ht="54.75" customHeight="1" x14ac:dyDescent="0.3">
      <c r="A127" s="30" t="s">
        <v>29</v>
      </c>
      <c r="B127" s="28"/>
      <c r="C127" s="28"/>
      <c r="D127" s="28"/>
      <c r="E127" s="28"/>
      <c r="F127" s="28"/>
      <c r="G127" s="28"/>
      <c r="H127" s="20"/>
      <c r="I127" s="20"/>
      <c r="J127" s="20"/>
      <c r="K127" s="20"/>
      <c r="L127" s="20"/>
      <c r="M127" s="21"/>
      <c r="N127" s="20"/>
      <c r="O127" s="20"/>
      <c r="P127" s="20"/>
      <c r="Q127" s="20"/>
      <c r="R127" s="20"/>
      <c r="S127" s="20"/>
      <c r="T127" s="20"/>
      <c r="U127" s="20"/>
      <c r="V127" s="21"/>
      <c r="W127" s="21"/>
      <c r="X127" s="20"/>
      <c r="Y127" s="20"/>
      <c r="Z127" s="20"/>
      <c r="AA127" s="20"/>
      <c r="AB127" s="20"/>
      <c r="AC127" s="20"/>
      <c r="AD127" s="20"/>
      <c r="AE127" s="13"/>
      <c r="AF127" s="94"/>
      <c r="AG127" s="84">
        <f t="shared" si="28"/>
        <v>0</v>
      </c>
      <c r="AH127" s="84">
        <f t="shared" si="29"/>
        <v>0</v>
      </c>
      <c r="AI127" s="84">
        <f t="shared" si="30"/>
        <v>0</v>
      </c>
      <c r="AJ127" s="86">
        <f t="shared" si="31"/>
        <v>0</v>
      </c>
    </row>
    <row r="128" spans="1:36" ht="48" customHeight="1" x14ac:dyDescent="0.3">
      <c r="A128" s="27" t="s">
        <v>30</v>
      </c>
      <c r="B128" s="28">
        <f>H128+J128+L128+N128+P128+R128+T128+V128+X128+Z128+AB128+AD128</f>
        <v>26.1</v>
      </c>
      <c r="C128" s="28">
        <f>H128+J128+L128+N128+P128+R128+T128+V128</f>
        <v>26.1</v>
      </c>
      <c r="D128" s="28">
        <v>26.1</v>
      </c>
      <c r="E128" s="28">
        <f>I128+K128+M128+O128+Q128+S128+U128+W128+Y128+AA128+AC128+AE128</f>
        <v>11.2</v>
      </c>
      <c r="F128" s="28">
        <f>E128/B128*100</f>
        <v>42.911877394636008</v>
      </c>
      <c r="G128" s="28">
        <f>E128/C128*100</f>
        <v>42.911877394636008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26.1</v>
      </c>
      <c r="O128" s="20">
        <v>11.2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1">
        <v>0</v>
      </c>
      <c r="W128" s="21">
        <v>0</v>
      </c>
      <c r="X128" s="20">
        <v>0</v>
      </c>
      <c r="Y128" s="20"/>
      <c r="Z128" s="20">
        <v>0</v>
      </c>
      <c r="AA128" s="20"/>
      <c r="AB128" s="20">
        <v>0</v>
      </c>
      <c r="AC128" s="20"/>
      <c r="AD128" s="20">
        <v>0</v>
      </c>
      <c r="AE128" s="13"/>
      <c r="AF128" s="94"/>
      <c r="AG128" s="84">
        <f t="shared" si="28"/>
        <v>26.1</v>
      </c>
      <c r="AH128" s="84">
        <f t="shared" si="29"/>
        <v>26.1</v>
      </c>
      <c r="AI128" s="84">
        <f t="shared" si="30"/>
        <v>11.2</v>
      </c>
      <c r="AJ128" s="86">
        <f t="shared" si="31"/>
        <v>-14.900000000000002</v>
      </c>
    </row>
    <row r="129" spans="1:36" ht="58.5" customHeight="1" x14ac:dyDescent="0.3">
      <c r="A129" s="30" t="s">
        <v>31</v>
      </c>
      <c r="B129" s="28"/>
      <c r="C129" s="28"/>
      <c r="D129" s="28"/>
      <c r="E129" s="28"/>
      <c r="F129" s="28"/>
      <c r="G129" s="28"/>
      <c r="H129" s="20"/>
      <c r="I129" s="20"/>
      <c r="J129" s="20"/>
      <c r="K129" s="20"/>
      <c r="L129" s="20"/>
      <c r="M129" s="21"/>
      <c r="N129" s="20"/>
      <c r="O129" s="20"/>
      <c r="P129" s="20"/>
      <c r="Q129" s="20"/>
      <c r="R129" s="20"/>
      <c r="S129" s="20"/>
      <c r="T129" s="20"/>
      <c r="U129" s="20"/>
      <c r="V129" s="21"/>
      <c r="W129" s="21"/>
      <c r="X129" s="20"/>
      <c r="Y129" s="20"/>
      <c r="Z129" s="20"/>
      <c r="AA129" s="20"/>
      <c r="AB129" s="20"/>
      <c r="AC129" s="20"/>
      <c r="AD129" s="20"/>
      <c r="AE129" s="13"/>
      <c r="AF129" s="94"/>
      <c r="AG129" s="84">
        <f t="shared" si="28"/>
        <v>0</v>
      </c>
      <c r="AH129" s="84">
        <f t="shared" si="29"/>
        <v>0</v>
      </c>
      <c r="AI129" s="84">
        <f t="shared" si="30"/>
        <v>0</v>
      </c>
      <c r="AJ129" s="86">
        <f t="shared" si="31"/>
        <v>0</v>
      </c>
    </row>
    <row r="130" spans="1:36" ht="29.25" customHeight="1" x14ac:dyDescent="0.3">
      <c r="A130" s="27" t="s">
        <v>32</v>
      </c>
      <c r="B130" s="28"/>
      <c r="C130" s="28"/>
      <c r="D130" s="28"/>
      <c r="E130" s="28"/>
      <c r="F130" s="28"/>
      <c r="G130" s="28"/>
      <c r="H130" s="20"/>
      <c r="I130" s="20"/>
      <c r="J130" s="20"/>
      <c r="K130" s="20"/>
      <c r="L130" s="20"/>
      <c r="M130" s="21"/>
      <c r="N130" s="20"/>
      <c r="O130" s="20"/>
      <c r="P130" s="20"/>
      <c r="Q130" s="20"/>
      <c r="R130" s="20"/>
      <c r="S130" s="20"/>
      <c r="T130" s="20"/>
      <c r="U130" s="20"/>
      <c r="V130" s="21"/>
      <c r="W130" s="21"/>
      <c r="X130" s="20"/>
      <c r="Y130" s="20"/>
      <c r="Z130" s="20"/>
      <c r="AA130" s="20"/>
      <c r="AB130" s="20"/>
      <c r="AC130" s="20"/>
      <c r="AD130" s="20"/>
      <c r="AE130" s="13"/>
      <c r="AF130" s="95"/>
      <c r="AG130" s="84">
        <f t="shared" si="28"/>
        <v>0</v>
      </c>
      <c r="AH130" s="84">
        <f t="shared" si="29"/>
        <v>0</v>
      </c>
      <c r="AI130" s="84">
        <f t="shared" si="30"/>
        <v>0</v>
      </c>
      <c r="AJ130" s="86">
        <f t="shared" si="31"/>
        <v>0</v>
      </c>
    </row>
    <row r="131" spans="1:36" ht="87" customHeight="1" x14ac:dyDescent="0.3">
      <c r="A131" s="17" t="s">
        <v>55</v>
      </c>
      <c r="B131" s="11">
        <f>B132+B133+B134+B135+B136</f>
        <v>10646.1</v>
      </c>
      <c r="C131" s="11">
        <f>C132+C133+C134+C135+C136</f>
        <v>5121.1000000000004</v>
      </c>
      <c r="D131" s="11">
        <f>D132+D133+D134+D135+D136</f>
        <v>5121.1000000000004</v>
      </c>
      <c r="E131" s="11">
        <f>E132+E133+E134+E135+E136</f>
        <v>5057.08</v>
      </c>
      <c r="F131" s="11">
        <f>E131/B131*100</f>
        <v>47.501714242774348</v>
      </c>
      <c r="G131" s="11">
        <f>E131/C131*100</f>
        <v>98.749877955907905</v>
      </c>
      <c r="H131" s="11">
        <f t="shared" ref="H131:AE131" si="50">H132+H133+H134+H135+H136</f>
        <v>1107.5</v>
      </c>
      <c r="I131" s="68">
        <f t="shared" si="50"/>
        <v>80</v>
      </c>
      <c r="J131" s="68">
        <f t="shared" si="50"/>
        <v>237.5</v>
      </c>
      <c r="K131" s="68">
        <f t="shared" si="50"/>
        <v>235.1</v>
      </c>
      <c r="L131" s="68">
        <f t="shared" si="50"/>
        <v>227.5</v>
      </c>
      <c r="M131" s="68">
        <f t="shared" si="50"/>
        <v>1225.0999999999999</v>
      </c>
      <c r="N131" s="68">
        <f t="shared" si="50"/>
        <v>753.6</v>
      </c>
      <c r="O131" s="68">
        <f t="shared" si="50"/>
        <v>261.39</v>
      </c>
      <c r="P131" s="68">
        <f t="shared" si="50"/>
        <v>207.5</v>
      </c>
      <c r="Q131" s="68">
        <f t="shared" si="50"/>
        <v>180</v>
      </c>
      <c r="R131" s="68">
        <f t="shared" si="50"/>
        <v>197.5</v>
      </c>
      <c r="S131" s="68">
        <f t="shared" si="50"/>
        <v>195.1</v>
      </c>
      <c r="T131" s="68">
        <f t="shared" si="50"/>
        <v>187.5</v>
      </c>
      <c r="U131" s="68">
        <f t="shared" si="50"/>
        <v>185.1</v>
      </c>
      <c r="V131" s="68">
        <f t="shared" si="50"/>
        <v>187.5</v>
      </c>
      <c r="W131" s="68">
        <f t="shared" si="50"/>
        <v>185.1</v>
      </c>
      <c r="X131" s="68">
        <f t="shared" si="50"/>
        <v>1987.5</v>
      </c>
      <c r="Y131" s="68">
        <f t="shared" si="50"/>
        <v>1985.09</v>
      </c>
      <c r="Z131" s="68">
        <f t="shared" si="50"/>
        <v>27.5</v>
      </c>
      <c r="AA131" s="68">
        <f t="shared" si="50"/>
        <v>525.1</v>
      </c>
      <c r="AB131" s="68">
        <f t="shared" si="50"/>
        <v>767.5</v>
      </c>
      <c r="AC131" s="68">
        <f t="shared" si="50"/>
        <v>0</v>
      </c>
      <c r="AD131" s="68">
        <f t="shared" si="50"/>
        <v>4757.5</v>
      </c>
      <c r="AE131" s="68">
        <f t="shared" si="50"/>
        <v>0</v>
      </c>
      <c r="AF131" s="68"/>
      <c r="AG131" s="84">
        <f t="shared" si="28"/>
        <v>10646.1</v>
      </c>
      <c r="AH131" s="84">
        <f t="shared" si="29"/>
        <v>5093.6000000000004</v>
      </c>
      <c r="AI131" s="84">
        <f t="shared" si="30"/>
        <v>5057.08</v>
      </c>
      <c r="AJ131" s="86">
        <f t="shared" si="31"/>
        <v>-64.020000000000437</v>
      </c>
    </row>
    <row r="132" spans="1:36" ht="44.25" customHeight="1" x14ac:dyDescent="0.3">
      <c r="A132" s="18" t="s">
        <v>28</v>
      </c>
      <c r="B132" s="19"/>
      <c r="C132" s="19"/>
      <c r="D132" s="19"/>
      <c r="E132" s="19"/>
      <c r="F132" s="19"/>
      <c r="G132" s="19"/>
      <c r="H132" s="19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68"/>
      <c r="AF132" s="68"/>
      <c r="AG132" s="84">
        <f t="shared" si="28"/>
        <v>0</v>
      </c>
      <c r="AH132" s="84">
        <f t="shared" si="29"/>
        <v>0</v>
      </c>
      <c r="AI132" s="84">
        <f t="shared" si="30"/>
        <v>0</v>
      </c>
      <c r="AJ132" s="86">
        <f t="shared" si="31"/>
        <v>0</v>
      </c>
    </row>
    <row r="133" spans="1:36" ht="48.75" customHeight="1" x14ac:dyDescent="0.3">
      <c r="A133" s="22" t="s">
        <v>29</v>
      </c>
      <c r="B133" s="19"/>
      <c r="C133" s="19"/>
      <c r="D133" s="19"/>
      <c r="E133" s="19"/>
      <c r="F133" s="19"/>
      <c r="G133" s="19"/>
      <c r="H133" s="19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68"/>
      <c r="AF133" s="68"/>
      <c r="AG133" s="84">
        <f t="shared" si="28"/>
        <v>0</v>
      </c>
      <c r="AH133" s="84">
        <f t="shared" si="29"/>
        <v>0</v>
      </c>
      <c r="AI133" s="84">
        <f t="shared" si="30"/>
        <v>0</v>
      </c>
      <c r="AJ133" s="86">
        <f t="shared" si="31"/>
        <v>0</v>
      </c>
    </row>
    <row r="134" spans="1:36" ht="46.5" customHeight="1" x14ac:dyDescent="0.3">
      <c r="A134" s="18" t="s">
        <v>30</v>
      </c>
      <c r="B134" s="19">
        <f>B91+B113+B121</f>
        <v>10646.1</v>
      </c>
      <c r="C134" s="19">
        <f>C91+C113+C121</f>
        <v>5121.1000000000004</v>
      </c>
      <c r="D134" s="19">
        <f>D91+D113+D121</f>
        <v>5121.1000000000004</v>
      </c>
      <c r="E134" s="19">
        <f>E91+E113+E121</f>
        <v>5057.08</v>
      </c>
      <c r="F134" s="19">
        <f>E134/B134*100</f>
        <v>47.501714242774348</v>
      </c>
      <c r="G134" s="19">
        <f>E134/C134*100</f>
        <v>98.749877955907905</v>
      </c>
      <c r="H134" s="19">
        <f>H91+H113+H121</f>
        <v>1107.5</v>
      </c>
      <c r="I134" s="33">
        <f>I91+I113+I121</f>
        <v>80</v>
      </c>
      <c r="J134" s="33">
        <f>J91+J113+J121</f>
        <v>237.5</v>
      </c>
      <c r="K134" s="33">
        <f>K91+K113+K121</f>
        <v>235.1</v>
      </c>
      <c r="L134" s="33">
        <f>L91+L113+L121</f>
        <v>227.5</v>
      </c>
      <c r="M134" s="33">
        <f t="shared" ref="M134:AE134" si="51">M91+M113+M121</f>
        <v>1225.0999999999999</v>
      </c>
      <c r="N134" s="33">
        <f t="shared" si="51"/>
        <v>753.6</v>
      </c>
      <c r="O134" s="33">
        <f t="shared" si="51"/>
        <v>261.39</v>
      </c>
      <c r="P134" s="33">
        <f t="shared" si="51"/>
        <v>207.5</v>
      </c>
      <c r="Q134" s="33">
        <f t="shared" si="51"/>
        <v>180</v>
      </c>
      <c r="R134" s="33">
        <f t="shared" si="51"/>
        <v>197.5</v>
      </c>
      <c r="S134" s="33">
        <f t="shared" si="51"/>
        <v>195.1</v>
      </c>
      <c r="T134" s="33">
        <f t="shared" si="51"/>
        <v>187.5</v>
      </c>
      <c r="U134" s="33">
        <f t="shared" si="51"/>
        <v>185.1</v>
      </c>
      <c r="V134" s="33">
        <f t="shared" si="51"/>
        <v>187.5</v>
      </c>
      <c r="W134" s="33">
        <f t="shared" si="51"/>
        <v>185.1</v>
      </c>
      <c r="X134" s="33">
        <f t="shared" si="51"/>
        <v>1987.5</v>
      </c>
      <c r="Y134" s="33">
        <f t="shared" si="51"/>
        <v>1985.09</v>
      </c>
      <c r="Z134" s="33">
        <f t="shared" si="51"/>
        <v>27.5</v>
      </c>
      <c r="AA134" s="33">
        <f t="shared" si="51"/>
        <v>525.1</v>
      </c>
      <c r="AB134" s="33">
        <f t="shared" si="51"/>
        <v>767.5</v>
      </c>
      <c r="AC134" s="33">
        <f t="shared" si="51"/>
        <v>0</v>
      </c>
      <c r="AD134" s="33">
        <f t="shared" si="51"/>
        <v>4757.5</v>
      </c>
      <c r="AE134" s="33">
        <f t="shared" si="51"/>
        <v>0</v>
      </c>
      <c r="AF134" s="68"/>
      <c r="AG134" s="84">
        <f t="shared" si="28"/>
        <v>10646.1</v>
      </c>
      <c r="AH134" s="84">
        <f t="shared" si="29"/>
        <v>5093.6000000000004</v>
      </c>
      <c r="AI134" s="84">
        <f t="shared" si="30"/>
        <v>5057.08</v>
      </c>
      <c r="AJ134" s="86">
        <f t="shared" si="31"/>
        <v>-64.020000000000437</v>
      </c>
    </row>
    <row r="135" spans="1:36" ht="51" customHeight="1" x14ac:dyDescent="0.25">
      <c r="A135" s="70" t="s">
        <v>31</v>
      </c>
      <c r="B135" s="19"/>
      <c r="C135" s="19"/>
      <c r="D135" s="19"/>
      <c r="E135" s="19"/>
      <c r="F135" s="19"/>
      <c r="G135" s="19"/>
      <c r="H135" s="19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68"/>
      <c r="AF135" s="68"/>
      <c r="AG135" s="84">
        <f t="shared" si="28"/>
        <v>0</v>
      </c>
      <c r="AH135" s="84">
        <f t="shared" si="29"/>
        <v>0</v>
      </c>
      <c r="AI135" s="84">
        <f t="shared" si="30"/>
        <v>0</v>
      </c>
      <c r="AJ135" s="86">
        <f t="shared" si="31"/>
        <v>0</v>
      </c>
    </row>
    <row r="136" spans="1:36" ht="32.25" customHeight="1" x14ac:dyDescent="0.3">
      <c r="A136" s="18" t="s">
        <v>32</v>
      </c>
      <c r="B136" s="19"/>
      <c r="C136" s="19"/>
      <c r="D136" s="19"/>
      <c r="E136" s="19"/>
      <c r="F136" s="19"/>
      <c r="G136" s="19"/>
      <c r="H136" s="19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68"/>
      <c r="AF136" s="68"/>
      <c r="AG136" s="84">
        <f t="shared" si="28"/>
        <v>0</v>
      </c>
      <c r="AH136" s="84">
        <f t="shared" si="29"/>
        <v>0</v>
      </c>
      <c r="AI136" s="84">
        <f t="shared" si="30"/>
        <v>0</v>
      </c>
      <c r="AJ136" s="86">
        <f t="shared" si="31"/>
        <v>0</v>
      </c>
    </row>
    <row r="137" spans="1:36" ht="93" customHeight="1" x14ac:dyDescent="0.3">
      <c r="A137" s="24" t="s">
        <v>56</v>
      </c>
      <c r="B137" s="25"/>
      <c r="C137" s="25"/>
      <c r="D137" s="25"/>
      <c r="E137" s="25"/>
      <c r="F137" s="25"/>
      <c r="G137" s="25"/>
      <c r="H137" s="28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68"/>
      <c r="W137" s="68"/>
      <c r="X137" s="52"/>
      <c r="Y137" s="52"/>
      <c r="Z137" s="52"/>
      <c r="AA137" s="52"/>
      <c r="AB137" s="52"/>
      <c r="AC137" s="52"/>
      <c r="AD137" s="52"/>
      <c r="AE137" s="13"/>
      <c r="AF137" s="14"/>
      <c r="AG137" s="84">
        <f t="shared" ref="AG137:AG148" si="52">H137+J137+L137+N137+P137+R137+T137+V137+X137+Z137+AB137+AD137</f>
        <v>0</v>
      </c>
      <c r="AH137" s="84">
        <f t="shared" ref="AH137:AH148" si="53">H137+J137+L137+N137+P137+R137+T137+V137+X137</f>
        <v>0</v>
      </c>
      <c r="AI137" s="84">
        <f t="shared" ref="AI137:AI148" si="54">I137+K137+M137+O137+Q137+S137+U137+W137+Y137+AA137+AC137+AE137</f>
        <v>0</v>
      </c>
      <c r="AJ137" s="86">
        <f t="shared" ref="AJ137:AJ148" si="55">E137-C137</f>
        <v>0</v>
      </c>
    </row>
    <row r="138" spans="1:36" ht="24.75" customHeight="1" x14ac:dyDescent="0.3">
      <c r="A138" s="27" t="s">
        <v>28</v>
      </c>
      <c r="B138" s="28"/>
      <c r="C138" s="28"/>
      <c r="D138" s="28"/>
      <c r="E138" s="28"/>
      <c r="F138" s="28"/>
      <c r="G138" s="28"/>
      <c r="H138" s="28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68"/>
      <c r="W138" s="68"/>
      <c r="X138" s="52"/>
      <c r="Y138" s="52"/>
      <c r="Z138" s="52"/>
      <c r="AA138" s="52"/>
      <c r="AB138" s="52"/>
      <c r="AC138" s="52"/>
      <c r="AD138" s="52"/>
      <c r="AE138" s="13"/>
      <c r="AF138" s="14"/>
      <c r="AG138" s="84">
        <f t="shared" si="52"/>
        <v>0</v>
      </c>
      <c r="AH138" s="84">
        <f t="shared" si="53"/>
        <v>0</v>
      </c>
      <c r="AI138" s="84">
        <f t="shared" si="54"/>
        <v>0</v>
      </c>
      <c r="AJ138" s="86">
        <f t="shared" si="55"/>
        <v>0</v>
      </c>
    </row>
    <row r="139" spans="1:36" ht="36.75" customHeight="1" x14ac:dyDescent="0.3">
      <c r="A139" s="30" t="s">
        <v>29</v>
      </c>
      <c r="B139" s="28"/>
      <c r="C139" s="28"/>
      <c r="D139" s="28"/>
      <c r="E139" s="28"/>
      <c r="F139" s="28"/>
      <c r="G139" s="28"/>
      <c r="H139" s="28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68"/>
      <c r="W139" s="68"/>
      <c r="X139" s="52"/>
      <c r="Y139" s="52"/>
      <c r="Z139" s="52"/>
      <c r="AA139" s="52"/>
      <c r="AB139" s="52"/>
      <c r="AC139" s="52"/>
      <c r="AD139" s="52"/>
      <c r="AE139" s="13"/>
      <c r="AF139" s="14"/>
      <c r="AG139" s="84">
        <f t="shared" si="52"/>
        <v>0</v>
      </c>
      <c r="AH139" s="84">
        <f t="shared" si="53"/>
        <v>0</v>
      </c>
      <c r="AI139" s="84">
        <f t="shared" si="54"/>
        <v>0</v>
      </c>
      <c r="AJ139" s="86">
        <f t="shared" si="55"/>
        <v>0</v>
      </c>
    </row>
    <row r="140" spans="1:36" ht="28.5" customHeight="1" x14ac:dyDescent="0.3">
      <c r="A140" s="27" t="s">
        <v>30</v>
      </c>
      <c r="B140" s="28"/>
      <c r="C140" s="28"/>
      <c r="D140" s="28"/>
      <c r="E140" s="28"/>
      <c r="F140" s="28"/>
      <c r="G140" s="28"/>
      <c r="H140" s="28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68"/>
      <c r="W140" s="68"/>
      <c r="X140" s="52"/>
      <c r="Y140" s="52"/>
      <c r="Z140" s="52"/>
      <c r="AA140" s="52"/>
      <c r="AB140" s="52"/>
      <c r="AC140" s="52"/>
      <c r="AD140" s="52"/>
      <c r="AE140" s="13"/>
      <c r="AF140" s="14"/>
      <c r="AG140" s="84">
        <f t="shared" si="52"/>
        <v>0</v>
      </c>
      <c r="AH140" s="84">
        <f t="shared" si="53"/>
        <v>0</v>
      </c>
      <c r="AI140" s="84">
        <f t="shared" si="54"/>
        <v>0</v>
      </c>
      <c r="AJ140" s="86">
        <f t="shared" si="55"/>
        <v>0</v>
      </c>
    </row>
    <row r="141" spans="1:36" ht="46.5" customHeight="1" x14ac:dyDescent="0.3">
      <c r="A141" s="53" t="s">
        <v>31</v>
      </c>
      <c r="B141" s="28"/>
      <c r="C141" s="28"/>
      <c r="D141" s="28"/>
      <c r="E141" s="28"/>
      <c r="F141" s="28"/>
      <c r="G141" s="28"/>
      <c r="H141" s="28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68"/>
      <c r="W141" s="68"/>
      <c r="X141" s="52"/>
      <c r="Y141" s="52"/>
      <c r="Z141" s="52"/>
      <c r="AA141" s="52"/>
      <c r="AB141" s="52"/>
      <c r="AC141" s="52"/>
      <c r="AD141" s="52"/>
      <c r="AE141" s="13"/>
      <c r="AF141" s="14"/>
      <c r="AG141" s="84">
        <f t="shared" si="52"/>
        <v>0</v>
      </c>
      <c r="AH141" s="84">
        <f t="shared" si="53"/>
        <v>0</v>
      </c>
      <c r="AI141" s="84">
        <f t="shared" si="54"/>
        <v>0</v>
      </c>
      <c r="AJ141" s="86">
        <f t="shared" si="55"/>
        <v>0</v>
      </c>
    </row>
    <row r="142" spans="1:36" ht="23.25" customHeight="1" x14ac:dyDescent="0.3">
      <c r="A142" s="27" t="s">
        <v>32</v>
      </c>
      <c r="B142" s="28"/>
      <c r="C142" s="28"/>
      <c r="D142" s="28"/>
      <c r="E142" s="28"/>
      <c r="F142" s="28"/>
      <c r="G142" s="28"/>
      <c r="H142" s="28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68"/>
      <c r="W142" s="68"/>
      <c r="X142" s="52"/>
      <c r="Y142" s="52"/>
      <c r="Z142" s="52"/>
      <c r="AA142" s="52"/>
      <c r="AB142" s="52"/>
      <c r="AC142" s="52"/>
      <c r="AD142" s="52"/>
      <c r="AE142" s="13"/>
      <c r="AF142" s="14"/>
      <c r="AG142" s="84">
        <f t="shared" si="52"/>
        <v>0</v>
      </c>
      <c r="AH142" s="84">
        <f t="shared" si="53"/>
        <v>0</v>
      </c>
      <c r="AI142" s="84">
        <f t="shared" si="54"/>
        <v>0</v>
      </c>
      <c r="AJ142" s="86">
        <f t="shared" si="55"/>
        <v>0</v>
      </c>
    </row>
    <row r="143" spans="1:36" ht="18.75" x14ac:dyDescent="0.3">
      <c r="A143" s="24" t="s">
        <v>57</v>
      </c>
      <c r="B143" s="25"/>
      <c r="C143" s="25"/>
      <c r="D143" s="25"/>
      <c r="E143" s="25"/>
      <c r="F143" s="25"/>
      <c r="G143" s="25"/>
      <c r="H143" s="28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68"/>
      <c r="W143" s="68"/>
      <c r="X143" s="52"/>
      <c r="Y143" s="52"/>
      <c r="Z143" s="52"/>
      <c r="AA143" s="52"/>
      <c r="AB143" s="52"/>
      <c r="AC143" s="52"/>
      <c r="AD143" s="52"/>
      <c r="AE143" s="13"/>
      <c r="AF143" s="14"/>
      <c r="AG143" s="84">
        <f t="shared" si="52"/>
        <v>0</v>
      </c>
      <c r="AH143" s="84">
        <f t="shared" si="53"/>
        <v>0</v>
      </c>
      <c r="AI143" s="84">
        <f t="shared" si="54"/>
        <v>0</v>
      </c>
      <c r="AJ143" s="86">
        <f t="shared" si="55"/>
        <v>0</v>
      </c>
    </row>
    <row r="144" spans="1:36" ht="50.25" customHeight="1" x14ac:dyDescent="0.3">
      <c r="A144" s="17" t="s">
        <v>58</v>
      </c>
      <c r="B144" s="11">
        <f>B145+B146+B147+B148+B149</f>
        <v>95559.87000000001</v>
      </c>
      <c r="C144" s="11">
        <f>C145+C146+C147+C148+C149</f>
        <v>73346.280000000013</v>
      </c>
      <c r="D144" s="11">
        <f>D145+D146+D147+D148+D149</f>
        <v>73351.610000000015</v>
      </c>
      <c r="E144" s="11">
        <f>E145+E146+E147+E148+E149</f>
        <v>69506.17</v>
      </c>
      <c r="F144" s="11">
        <f>E144/B144*100</f>
        <v>72.735731013447364</v>
      </c>
      <c r="G144" s="11">
        <f>E144/C144*100</f>
        <v>94.764410683132098</v>
      </c>
      <c r="H144" s="11">
        <f>H145+H146+H147+H148+H149</f>
        <v>5586.77</v>
      </c>
      <c r="I144" s="68">
        <f>I145+I146+I147+I148+I149</f>
        <v>3993.3900000000003</v>
      </c>
      <c r="J144" s="68">
        <f>J145+J146+J147+J148+J149</f>
        <v>4566.6899999999996</v>
      </c>
      <c r="K144" s="68">
        <f>K145+K146+K147+K148+K149</f>
        <v>4647.0200000000004</v>
      </c>
      <c r="L144" s="11">
        <f>L145+L146+L147+L148+L149</f>
        <v>3582.42</v>
      </c>
      <c r="M144" s="11">
        <f t="shared" ref="M144:AE144" si="56">M145+M146+M147+M148+M149</f>
        <v>4500.6900000000005</v>
      </c>
      <c r="N144" s="11">
        <f t="shared" si="56"/>
        <v>7773.9900000000007</v>
      </c>
      <c r="O144" s="11">
        <f t="shared" si="56"/>
        <v>7134.7000000000007</v>
      </c>
      <c r="P144" s="11">
        <f t="shared" si="56"/>
        <v>23376.14</v>
      </c>
      <c r="Q144" s="11">
        <f t="shared" si="56"/>
        <v>8690.82</v>
      </c>
      <c r="R144" s="11">
        <f t="shared" si="56"/>
        <v>4273.12</v>
      </c>
      <c r="S144" s="11">
        <f t="shared" si="56"/>
        <v>17084.509999999998</v>
      </c>
      <c r="T144" s="11">
        <f t="shared" si="56"/>
        <v>9055.07</v>
      </c>
      <c r="U144" s="11">
        <f t="shared" si="56"/>
        <v>7711.11</v>
      </c>
      <c r="V144" s="11">
        <f t="shared" si="56"/>
        <v>6625.75</v>
      </c>
      <c r="W144" s="11">
        <f t="shared" si="56"/>
        <v>4725.4000000000005</v>
      </c>
      <c r="X144" s="11">
        <f t="shared" si="56"/>
        <v>6267.59</v>
      </c>
      <c r="Y144" s="11">
        <f t="shared" si="56"/>
        <v>7608.9800000000005</v>
      </c>
      <c r="Z144" s="11">
        <f t="shared" si="56"/>
        <v>4325.37</v>
      </c>
      <c r="AA144" s="11">
        <f t="shared" si="56"/>
        <v>4661.54</v>
      </c>
      <c r="AB144" s="11">
        <f t="shared" si="56"/>
        <v>4009.4500000000003</v>
      </c>
      <c r="AC144" s="11">
        <f t="shared" si="56"/>
        <v>0</v>
      </c>
      <c r="AD144" s="11">
        <f t="shared" si="56"/>
        <v>18204.14</v>
      </c>
      <c r="AE144" s="11">
        <f t="shared" si="56"/>
        <v>0</v>
      </c>
      <c r="AF144" s="68"/>
      <c r="AG144" s="84">
        <f t="shared" si="52"/>
        <v>97646.499999999985</v>
      </c>
      <c r="AH144" s="84">
        <f t="shared" si="53"/>
        <v>71107.539999999994</v>
      </c>
      <c r="AI144" s="84">
        <f t="shared" si="54"/>
        <v>70758.16</v>
      </c>
      <c r="AJ144" s="86">
        <f t="shared" si="55"/>
        <v>-3840.1100000000151</v>
      </c>
    </row>
    <row r="145" spans="1:36" ht="42.75" customHeight="1" x14ac:dyDescent="0.3">
      <c r="A145" s="18" t="s">
        <v>28</v>
      </c>
      <c r="B145" s="19"/>
      <c r="C145" s="19"/>
      <c r="D145" s="19"/>
      <c r="E145" s="19"/>
      <c r="F145" s="19"/>
      <c r="G145" s="19"/>
      <c r="H145" s="19"/>
      <c r="I145" s="33"/>
      <c r="J145" s="33"/>
      <c r="K145" s="33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64"/>
      <c r="AG145" s="84">
        <f t="shared" si="52"/>
        <v>0</v>
      </c>
      <c r="AH145" s="84">
        <f t="shared" si="53"/>
        <v>0</v>
      </c>
      <c r="AI145" s="84">
        <f t="shared" si="54"/>
        <v>0</v>
      </c>
      <c r="AJ145" s="86">
        <f t="shared" si="55"/>
        <v>0</v>
      </c>
    </row>
    <row r="146" spans="1:36" ht="50.25" customHeight="1" x14ac:dyDescent="0.3">
      <c r="A146" s="22" t="s">
        <v>29</v>
      </c>
      <c r="B146" s="19">
        <f t="shared" ref="B146:E147" si="57">B80+B133</f>
        <v>84913.77</v>
      </c>
      <c r="C146" s="19">
        <f t="shared" si="57"/>
        <v>68225.180000000008</v>
      </c>
      <c r="D146" s="19">
        <f t="shared" si="57"/>
        <v>68230.510000000009</v>
      </c>
      <c r="E146" s="19">
        <f t="shared" si="57"/>
        <v>64449.09</v>
      </c>
      <c r="F146" s="19">
        <f>E146/B146*100</f>
        <v>75.899456589902897</v>
      </c>
      <c r="G146" s="19">
        <f>E146/C146*100</f>
        <v>94.465254617136935</v>
      </c>
      <c r="H146" s="19">
        <f t="shared" ref="H146:AE147" si="58">H80+H133</f>
        <v>4479.2700000000004</v>
      </c>
      <c r="I146" s="33">
        <f t="shared" si="58"/>
        <v>3913.3900000000003</v>
      </c>
      <c r="J146" s="33">
        <f t="shared" si="58"/>
        <v>4329.1899999999996</v>
      </c>
      <c r="K146" s="33">
        <f t="shared" si="58"/>
        <v>4411.92</v>
      </c>
      <c r="L146" s="19">
        <f t="shared" si="58"/>
        <v>3354.92</v>
      </c>
      <c r="M146" s="19">
        <f t="shared" si="58"/>
        <v>3275.59</v>
      </c>
      <c r="N146" s="19">
        <f t="shared" si="58"/>
        <v>6603.06</v>
      </c>
      <c r="O146" s="19">
        <f t="shared" si="58"/>
        <v>6455.9800000000005</v>
      </c>
      <c r="P146" s="19">
        <f t="shared" si="58"/>
        <v>21499.34</v>
      </c>
      <c r="Q146" s="19">
        <f t="shared" si="58"/>
        <v>7676.16</v>
      </c>
      <c r="R146" s="19">
        <f t="shared" si="58"/>
        <v>4075.62</v>
      </c>
      <c r="S146" s="19">
        <f t="shared" si="58"/>
        <v>16889.41</v>
      </c>
      <c r="T146" s="19">
        <f t="shared" si="58"/>
        <v>8867.57</v>
      </c>
      <c r="U146" s="19">
        <f t="shared" si="58"/>
        <v>7526.0099999999993</v>
      </c>
      <c r="V146" s="19">
        <f t="shared" si="58"/>
        <v>6438.25</v>
      </c>
      <c r="W146" s="19">
        <f t="shared" si="58"/>
        <v>4540.3</v>
      </c>
      <c r="X146" s="19">
        <f t="shared" si="58"/>
        <v>4280.09</v>
      </c>
      <c r="Y146" s="19">
        <f t="shared" si="58"/>
        <v>5623.89</v>
      </c>
      <c r="Z146" s="19">
        <f t="shared" si="58"/>
        <v>4297.87</v>
      </c>
      <c r="AA146" s="19">
        <f t="shared" si="58"/>
        <v>4136.4399999999996</v>
      </c>
      <c r="AB146" s="19">
        <f t="shared" si="58"/>
        <v>3241.9500000000003</v>
      </c>
      <c r="AC146" s="19">
        <f t="shared" si="58"/>
        <v>0</v>
      </c>
      <c r="AD146" s="19">
        <f t="shared" si="58"/>
        <v>13446.64</v>
      </c>
      <c r="AE146" s="19">
        <f t="shared" si="58"/>
        <v>0</v>
      </c>
      <c r="AF146" s="64"/>
      <c r="AG146" s="84">
        <f t="shared" si="52"/>
        <v>84913.76999999999</v>
      </c>
      <c r="AH146" s="84">
        <f t="shared" si="53"/>
        <v>63927.31</v>
      </c>
      <c r="AI146" s="84">
        <f t="shared" si="54"/>
        <v>64449.090000000004</v>
      </c>
      <c r="AJ146" s="86">
        <f t="shared" si="55"/>
        <v>-3776.0900000000111</v>
      </c>
    </row>
    <row r="147" spans="1:36" ht="36" customHeight="1" x14ac:dyDescent="0.3">
      <c r="A147" s="18" t="s">
        <v>30</v>
      </c>
      <c r="B147" s="19">
        <f t="shared" si="57"/>
        <v>10646.1</v>
      </c>
      <c r="C147" s="19">
        <f t="shared" si="57"/>
        <v>5121.1000000000004</v>
      </c>
      <c r="D147" s="19">
        <f>D81+D134</f>
        <v>5121.1000000000004</v>
      </c>
      <c r="E147" s="19">
        <f t="shared" si="57"/>
        <v>5057.08</v>
      </c>
      <c r="F147" s="19">
        <f>E147/B147*100</f>
        <v>47.501714242774348</v>
      </c>
      <c r="G147" s="19">
        <f>E147/C147*100</f>
        <v>98.749877955907905</v>
      </c>
      <c r="H147" s="19">
        <f t="shared" si="58"/>
        <v>1107.5</v>
      </c>
      <c r="I147" s="33">
        <f t="shared" si="58"/>
        <v>80</v>
      </c>
      <c r="J147" s="33">
        <f t="shared" si="58"/>
        <v>237.5</v>
      </c>
      <c r="K147" s="33">
        <f t="shared" si="58"/>
        <v>235.1</v>
      </c>
      <c r="L147" s="19">
        <f t="shared" si="58"/>
        <v>227.5</v>
      </c>
      <c r="M147" s="19">
        <f t="shared" si="58"/>
        <v>1225.0999999999999</v>
      </c>
      <c r="N147" s="19">
        <f t="shared" si="58"/>
        <v>1170.93</v>
      </c>
      <c r="O147" s="19">
        <f t="shared" si="58"/>
        <v>678.72</v>
      </c>
      <c r="P147" s="19">
        <f t="shared" si="58"/>
        <v>1876.8</v>
      </c>
      <c r="Q147" s="19">
        <f t="shared" si="58"/>
        <v>1014.66</v>
      </c>
      <c r="R147" s="19">
        <f t="shared" si="58"/>
        <v>197.5</v>
      </c>
      <c r="S147" s="19">
        <f t="shared" si="58"/>
        <v>195.1</v>
      </c>
      <c r="T147" s="19">
        <f t="shared" si="58"/>
        <v>187.5</v>
      </c>
      <c r="U147" s="19">
        <f t="shared" si="58"/>
        <v>185.1</v>
      </c>
      <c r="V147" s="19">
        <f t="shared" si="58"/>
        <v>187.5</v>
      </c>
      <c r="W147" s="19">
        <f t="shared" si="58"/>
        <v>185.1</v>
      </c>
      <c r="X147" s="19">
        <f t="shared" si="58"/>
        <v>1987.5</v>
      </c>
      <c r="Y147" s="19">
        <f t="shared" si="58"/>
        <v>1985.09</v>
      </c>
      <c r="Z147" s="19">
        <f t="shared" si="58"/>
        <v>27.5</v>
      </c>
      <c r="AA147" s="19">
        <f t="shared" si="58"/>
        <v>525.1</v>
      </c>
      <c r="AB147" s="19">
        <f t="shared" si="58"/>
        <v>767.5</v>
      </c>
      <c r="AC147" s="19">
        <f t="shared" si="58"/>
        <v>0</v>
      </c>
      <c r="AD147" s="19">
        <f t="shared" si="58"/>
        <v>4757.5</v>
      </c>
      <c r="AE147" s="19">
        <f t="shared" si="58"/>
        <v>0</v>
      </c>
      <c r="AF147" s="64"/>
      <c r="AG147" s="84">
        <f t="shared" si="52"/>
        <v>12732.73</v>
      </c>
      <c r="AH147" s="84">
        <f t="shared" si="53"/>
        <v>7180.2300000000005</v>
      </c>
      <c r="AI147" s="84">
        <f t="shared" si="54"/>
        <v>6309.07</v>
      </c>
      <c r="AJ147" s="86">
        <f t="shared" si="55"/>
        <v>-64.020000000000437</v>
      </c>
    </row>
    <row r="148" spans="1:36" ht="43.5" customHeight="1" x14ac:dyDescent="0.25">
      <c r="A148" s="70" t="s">
        <v>31</v>
      </c>
      <c r="B148" s="19"/>
      <c r="C148" s="19"/>
      <c r="D148" s="19"/>
      <c r="E148" s="19"/>
      <c r="F148" s="19"/>
      <c r="G148" s="19"/>
      <c r="H148" s="19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84">
        <f t="shared" si="52"/>
        <v>0</v>
      </c>
      <c r="AH148" s="84">
        <f t="shared" si="53"/>
        <v>0</v>
      </c>
      <c r="AI148" s="84">
        <f t="shared" si="54"/>
        <v>0</v>
      </c>
      <c r="AJ148" s="86">
        <f t="shared" si="55"/>
        <v>0</v>
      </c>
    </row>
    <row r="149" spans="1:36" ht="24.75" customHeight="1" x14ac:dyDescent="0.3">
      <c r="A149" s="18" t="s">
        <v>32</v>
      </c>
      <c r="B149" s="19"/>
      <c r="C149" s="19"/>
      <c r="D149" s="19"/>
      <c r="E149" s="19"/>
      <c r="F149" s="19"/>
      <c r="G149" s="19"/>
      <c r="H149" s="19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</row>
    <row r="150" spans="1:36" ht="47.25" hidden="1" customHeight="1" x14ac:dyDescent="0.3">
      <c r="A150" s="17" t="s">
        <v>59</v>
      </c>
      <c r="B150" s="71"/>
      <c r="C150" s="71"/>
      <c r="D150" s="71"/>
      <c r="E150" s="71"/>
      <c r="F150" s="71"/>
      <c r="G150" s="71"/>
      <c r="H150" s="72"/>
      <c r="I150" s="73"/>
      <c r="J150" s="73"/>
      <c r="K150" s="73"/>
      <c r="L150" s="73"/>
      <c r="M150" s="73"/>
      <c r="N150" s="73"/>
      <c r="O150" s="73"/>
      <c r="P150" s="73"/>
      <c r="Q150" s="73"/>
      <c r="R150" s="54"/>
      <c r="S150" s="54"/>
      <c r="T150" s="54"/>
      <c r="U150" s="54"/>
      <c r="V150" s="54"/>
      <c r="W150" s="54"/>
      <c r="X150" s="73"/>
      <c r="Y150" s="73"/>
      <c r="Z150" s="73"/>
      <c r="AA150" s="73"/>
      <c r="AB150" s="73"/>
      <c r="AC150" s="73"/>
      <c r="AD150" s="78"/>
      <c r="AE150" s="79"/>
      <c r="AF150" s="80"/>
    </row>
    <row r="151" spans="1:36" ht="33.75" hidden="1" customHeight="1" x14ac:dyDescent="0.3">
      <c r="A151" s="18" t="s">
        <v>28</v>
      </c>
      <c r="B151" s="72"/>
      <c r="C151" s="72"/>
      <c r="D151" s="72"/>
      <c r="E151" s="72"/>
      <c r="F151" s="72"/>
      <c r="G151" s="72"/>
      <c r="H151" s="72"/>
      <c r="I151" s="73"/>
      <c r="J151" s="73"/>
      <c r="K151" s="73"/>
      <c r="L151" s="73"/>
      <c r="M151" s="73"/>
      <c r="N151" s="73"/>
      <c r="O151" s="73"/>
      <c r="P151" s="73"/>
      <c r="Q151" s="73"/>
      <c r="R151" s="54"/>
      <c r="S151" s="54"/>
      <c r="T151" s="54"/>
      <c r="U151" s="54"/>
      <c r="V151" s="54"/>
      <c r="W151" s="54"/>
      <c r="X151" s="73"/>
      <c r="Y151" s="73"/>
      <c r="Z151" s="73"/>
      <c r="AA151" s="73"/>
      <c r="AB151" s="73"/>
      <c r="AC151" s="73"/>
      <c r="AD151" s="73"/>
      <c r="AE151" s="81"/>
      <c r="AF151" s="80"/>
    </row>
    <row r="152" spans="1:36" ht="56.25" hidden="1" customHeight="1" x14ac:dyDescent="0.3">
      <c r="A152" s="22" t="s">
        <v>29</v>
      </c>
      <c r="B152" s="72"/>
      <c r="C152" s="72"/>
      <c r="D152" s="72"/>
      <c r="E152" s="72"/>
      <c r="F152" s="72"/>
      <c r="G152" s="72"/>
      <c r="H152" s="72"/>
      <c r="I152" s="73"/>
      <c r="J152" s="73"/>
      <c r="K152" s="73"/>
      <c r="L152" s="73"/>
      <c r="M152" s="73"/>
      <c r="N152" s="73"/>
      <c r="O152" s="73"/>
      <c r="P152" s="73"/>
      <c r="Q152" s="73"/>
      <c r="R152" s="54"/>
      <c r="S152" s="54"/>
      <c r="T152" s="54"/>
      <c r="U152" s="54"/>
      <c r="V152" s="54"/>
      <c r="W152" s="54"/>
      <c r="X152" s="73"/>
      <c r="Y152" s="73"/>
      <c r="Z152" s="73"/>
      <c r="AA152" s="73"/>
      <c r="AB152" s="73"/>
      <c r="AC152" s="73"/>
      <c r="AD152" s="73"/>
      <c r="AE152" s="81"/>
      <c r="AF152" s="80"/>
    </row>
    <row r="153" spans="1:36" ht="31.5" hidden="1" customHeight="1" x14ac:dyDescent="0.3">
      <c r="A153" s="18" t="s">
        <v>30</v>
      </c>
      <c r="B153" s="72"/>
      <c r="C153" s="72"/>
      <c r="D153" s="72"/>
      <c r="E153" s="72"/>
      <c r="F153" s="72"/>
      <c r="G153" s="72"/>
      <c r="H153" s="72"/>
      <c r="I153" s="73"/>
      <c r="J153" s="73"/>
      <c r="K153" s="73"/>
      <c r="L153" s="73"/>
      <c r="M153" s="73"/>
      <c r="N153" s="73"/>
      <c r="O153" s="73"/>
      <c r="P153" s="73"/>
      <c r="Q153" s="73"/>
      <c r="R153" s="54"/>
      <c r="S153" s="54"/>
      <c r="T153" s="54"/>
      <c r="U153" s="54"/>
      <c r="V153" s="54"/>
      <c r="W153" s="54"/>
      <c r="X153" s="73"/>
      <c r="Y153" s="73"/>
      <c r="Z153" s="73"/>
      <c r="AA153" s="73"/>
      <c r="AB153" s="73"/>
      <c r="AC153" s="73"/>
      <c r="AD153" s="73"/>
      <c r="AE153" s="81"/>
      <c r="AF153" s="80"/>
    </row>
    <row r="154" spans="1:36" ht="43.5" hidden="1" customHeight="1" x14ac:dyDescent="0.25">
      <c r="A154" s="70" t="s">
        <v>31</v>
      </c>
      <c r="B154" s="72"/>
      <c r="C154" s="72"/>
      <c r="D154" s="72"/>
      <c r="E154" s="72"/>
      <c r="F154" s="72"/>
      <c r="G154" s="72"/>
      <c r="H154" s="72"/>
      <c r="I154" s="73"/>
      <c r="J154" s="73"/>
      <c r="K154" s="73"/>
      <c r="L154" s="73"/>
      <c r="M154" s="73"/>
      <c r="N154" s="73"/>
      <c r="O154" s="73"/>
      <c r="P154" s="73"/>
      <c r="Q154" s="73"/>
      <c r="R154" s="54"/>
      <c r="S154" s="54"/>
      <c r="T154" s="54"/>
      <c r="U154" s="54"/>
      <c r="V154" s="54"/>
      <c r="W154" s="54"/>
      <c r="X154" s="73"/>
      <c r="Y154" s="73"/>
      <c r="Z154" s="73"/>
      <c r="AA154" s="73"/>
      <c r="AB154" s="73"/>
      <c r="AC154" s="73"/>
      <c r="AD154" s="73"/>
      <c r="AE154" s="81"/>
      <c r="AF154" s="80"/>
    </row>
    <row r="155" spans="1:36" ht="24.75" hidden="1" customHeight="1" x14ac:dyDescent="0.3">
      <c r="A155" s="18" t="s">
        <v>32</v>
      </c>
      <c r="B155" s="72"/>
      <c r="C155" s="72"/>
      <c r="D155" s="72"/>
      <c r="E155" s="72"/>
      <c r="F155" s="72"/>
      <c r="G155" s="72"/>
      <c r="H155" s="72"/>
      <c r="I155" s="73"/>
      <c r="J155" s="73"/>
      <c r="K155" s="73"/>
      <c r="L155" s="73"/>
      <c r="M155" s="73"/>
      <c r="N155" s="73"/>
      <c r="O155" s="73"/>
      <c r="P155" s="73"/>
      <c r="Q155" s="73"/>
      <c r="R155" s="54"/>
      <c r="S155" s="54"/>
      <c r="T155" s="54"/>
      <c r="U155" s="54"/>
      <c r="V155" s="54"/>
      <c r="W155" s="54"/>
      <c r="X155" s="73"/>
      <c r="Y155" s="73"/>
      <c r="Z155" s="73"/>
      <c r="AA155" s="73"/>
      <c r="AB155" s="73"/>
      <c r="AC155" s="73"/>
      <c r="AD155" s="73"/>
      <c r="AE155" s="81"/>
      <c r="AF155" s="80"/>
    </row>
    <row r="156" spans="1:36" ht="55.5" hidden="1" customHeight="1" x14ac:dyDescent="0.3">
      <c r="A156" s="17" t="s">
        <v>60</v>
      </c>
      <c r="B156" s="71"/>
      <c r="C156" s="71"/>
      <c r="D156" s="71"/>
      <c r="E156" s="71"/>
      <c r="F156" s="71"/>
      <c r="G156" s="71"/>
      <c r="H156" s="72"/>
      <c r="I156" s="73"/>
      <c r="J156" s="73"/>
      <c r="K156" s="73"/>
      <c r="L156" s="73"/>
      <c r="M156" s="73"/>
      <c r="N156" s="73"/>
      <c r="O156" s="73"/>
      <c r="P156" s="73"/>
      <c r="Q156" s="73"/>
      <c r="R156" s="54"/>
      <c r="S156" s="54"/>
      <c r="T156" s="54"/>
      <c r="U156" s="54"/>
      <c r="V156" s="54"/>
      <c r="W156" s="54"/>
      <c r="X156" s="73"/>
      <c r="Y156" s="73"/>
      <c r="Z156" s="73"/>
      <c r="AA156" s="73"/>
      <c r="AB156" s="73"/>
      <c r="AC156" s="73"/>
      <c r="AD156" s="73"/>
      <c r="AE156" s="81"/>
      <c r="AF156" s="80"/>
    </row>
    <row r="157" spans="1:36" ht="29.25" hidden="1" customHeight="1" x14ac:dyDescent="0.3">
      <c r="A157" s="18" t="s">
        <v>28</v>
      </c>
      <c r="B157" s="72"/>
      <c r="C157" s="72"/>
      <c r="D157" s="72"/>
      <c r="E157" s="72"/>
      <c r="F157" s="72"/>
      <c r="G157" s="72"/>
      <c r="H157" s="72"/>
      <c r="I157" s="73"/>
      <c r="J157" s="73"/>
      <c r="K157" s="73"/>
      <c r="L157" s="73"/>
      <c r="M157" s="73"/>
      <c r="N157" s="73"/>
      <c r="O157" s="73"/>
      <c r="P157" s="73"/>
      <c r="Q157" s="73"/>
      <c r="R157" s="54"/>
      <c r="S157" s="54"/>
      <c r="T157" s="54"/>
      <c r="U157" s="54"/>
      <c r="V157" s="54"/>
      <c r="W157" s="54"/>
      <c r="X157" s="73"/>
      <c r="Y157" s="73"/>
      <c r="Z157" s="73"/>
      <c r="AA157" s="73"/>
      <c r="AB157" s="73"/>
      <c r="AC157" s="73"/>
      <c r="AD157" s="73"/>
      <c r="AE157" s="81"/>
      <c r="AF157" s="80"/>
    </row>
    <row r="158" spans="1:36" ht="53.25" hidden="1" customHeight="1" x14ac:dyDescent="0.3">
      <c r="A158" s="22" t="s">
        <v>29</v>
      </c>
      <c r="B158" s="72"/>
      <c r="C158" s="72"/>
      <c r="D158" s="72"/>
      <c r="E158" s="72"/>
      <c r="F158" s="72"/>
      <c r="G158" s="72"/>
      <c r="H158" s="72"/>
      <c r="I158" s="73"/>
      <c r="J158" s="73"/>
      <c r="K158" s="73"/>
      <c r="L158" s="73"/>
      <c r="M158" s="73"/>
      <c r="N158" s="73"/>
      <c r="O158" s="73"/>
      <c r="P158" s="73"/>
      <c r="Q158" s="73"/>
      <c r="R158" s="54"/>
      <c r="S158" s="54"/>
      <c r="T158" s="54"/>
      <c r="U158" s="54"/>
      <c r="V158" s="54"/>
      <c r="W158" s="54"/>
      <c r="X158" s="73"/>
      <c r="Y158" s="73"/>
      <c r="Z158" s="73"/>
      <c r="AA158" s="73"/>
      <c r="AB158" s="73"/>
      <c r="AC158" s="73"/>
      <c r="AD158" s="73"/>
      <c r="AE158" s="81"/>
      <c r="AF158" s="80"/>
    </row>
    <row r="159" spans="1:36" ht="48" hidden="1" customHeight="1" x14ac:dyDescent="0.3">
      <c r="A159" s="18" t="s">
        <v>30</v>
      </c>
      <c r="B159" s="72"/>
      <c r="C159" s="72"/>
      <c r="D159" s="72"/>
      <c r="E159" s="72"/>
      <c r="F159" s="72"/>
      <c r="G159" s="72"/>
      <c r="H159" s="72"/>
      <c r="I159" s="73"/>
      <c r="J159" s="73"/>
      <c r="K159" s="73"/>
      <c r="L159" s="73"/>
      <c r="M159" s="73"/>
      <c r="N159" s="73"/>
      <c r="O159" s="73"/>
      <c r="P159" s="73"/>
      <c r="Q159" s="73"/>
      <c r="R159" s="54"/>
      <c r="S159" s="54"/>
      <c r="T159" s="54"/>
      <c r="U159" s="54"/>
      <c r="V159" s="54"/>
      <c r="W159" s="54"/>
      <c r="X159" s="73"/>
      <c r="Y159" s="73"/>
      <c r="Z159" s="73"/>
      <c r="AA159" s="73"/>
      <c r="AB159" s="73"/>
      <c r="AC159" s="73"/>
      <c r="AD159" s="73"/>
      <c r="AE159" s="81"/>
      <c r="AF159" s="80"/>
    </row>
    <row r="160" spans="1:36" ht="55.5" hidden="1" customHeight="1" x14ac:dyDescent="0.25">
      <c r="A160" s="70" t="s">
        <v>31</v>
      </c>
      <c r="B160" s="72"/>
      <c r="C160" s="72"/>
      <c r="D160" s="72"/>
      <c r="E160" s="72"/>
      <c r="F160" s="72"/>
      <c r="G160" s="72"/>
      <c r="H160" s="72"/>
      <c r="I160" s="73"/>
      <c r="J160" s="73"/>
      <c r="K160" s="73"/>
      <c r="L160" s="73"/>
      <c r="M160" s="73"/>
      <c r="N160" s="73"/>
      <c r="O160" s="73"/>
      <c r="P160" s="73"/>
      <c r="Q160" s="73"/>
      <c r="R160" s="54"/>
      <c r="S160" s="54"/>
      <c r="T160" s="54"/>
      <c r="U160" s="54"/>
      <c r="V160" s="54"/>
      <c r="W160" s="54"/>
      <c r="X160" s="73"/>
      <c r="Y160" s="73"/>
      <c r="Z160" s="73"/>
      <c r="AA160" s="73"/>
      <c r="AB160" s="73"/>
      <c r="AC160" s="73"/>
      <c r="AD160" s="73"/>
      <c r="AE160" s="81"/>
      <c r="AF160" s="80"/>
    </row>
    <row r="161" spans="1:32" ht="33.75" hidden="1" customHeight="1" x14ac:dyDescent="0.3">
      <c r="A161" s="18" t="s">
        <v>32</v>
      </c>
      <c r="B161" s="72"/>
      <c r="C161" s="72"/>
      <c r="D161" s="72"/>
      <c r="E161" s="72"/>
      <c r="F161" s="72"/>
      <c r="G161" s="72"/>
      <c r="H161" s="72"/>
      <c r="I161" s="73"/>
      <c r="J161" s="73"/>
      <c r="K161" s="73"/>
      <c r="L161" s="73"/>
      <c r="M161" s="73"/>
      <c r="N161" s="73"/>
      <c r="O161" s="73"/>
      <c r="P161" s="73"/>
      <c r="Q161" s="73"/>
      <c r="R161" s="54"/>
      <c r="S161" s="54"/>
      <c r="T161" s="54"/>
      <c r="U161" s="54"/>
      <c r="V161" s="54"/>
      <c r="W161" s="54"/>
      <c r="X161" s="73"/>
      <c r="Y161" s="73"/>
      <c r="Z161" s="73"/>
      <c r="AA161" s="73"/>
      <c r="AB161" s="73"/>
      <c r="AC161" s="73"/>
      <c r="AD161" s="73"/>
      <c r="AE161" s="81"/>
      <c r="AF161" s="80"/>
    </row>
    <row r="162" spans="1:32" ht="33.75" hidden="1" customHeight="1" x14ac:dyDescent="0.3">
      <c r="A162" s="17" t="s">
        <v>61</v>
      </c>
      <c r="B162" s="71"/>
      <c r="C162" s="71"/>
      <c r="D162" s="71"/>
      <c r="E162" s="71"/>
      <c r="F162" s="71"/>
      <c r="G162" s="71"/>
      <c r="H162" s="72"/>
      <c r="I162" s="73"/>
      <c r="J162" s="73"/>
      <c r="K162" s="73"/>
      <c r="L162" s="73"/>
      <c r="M162" s="73"/>
      <c r="N162" s="73"/>
      <c r="O162" s="73"/>
      <c r="P162" s="73"/>
      <c r="Q162" s="73"/>
      <c r="R162" s="54"/>
      <c r="S162" s="54"/>
      <c r="T162" s="54"/>
      <c r="U162" s="54"/>
      <c r="V162" s="54"/>
      <c r="W162" s="54"/>
      <c r="X162" s="73"/>
      <c r="Y162" s="73"/>
      <c r="Z162" s="73"/>
      <c r="AA162" s="73"/>
      <c r="AB162" s="73"/>
      <c r="AC162" s="73"/>
      <c r="AD162" s="73"/>
      <c r="AE162" s="81"/>
      <c r="AF162" s="80"/>
    </row>
    <row r="163" spans="1:32" ht="26.25" hidden="1" customHeight="1" x14ac:dyDescent="0.3">
      <c r="A163" s="18" t="s">
        <v>28</v>
      </c>
      <c r="B163" s="72"/>
      <c r="C163" s="72"/>
      <c r="D163" s="72"/>
      <c r="E163" s="72"/>
      <c r="F163" s="72"/>
      <c r="G163" s="72"/>
      <c r="H163" s="72"/>
      <c r="I163" s="73"/>
      <c r="J163" s="73"/>
      <c r="K163" s="73"/>
      <c r="L163" s="73"/>
      <c r="M163" s="73"/>
      <c r="N163" s="73"/>
      <c r="O163" s="73"/>
      <c r="P163" s="73"/>
      <c r="Q163" s="73"/>
      <c r="R163" s="54"/>
      <c r="S163" s="54"/>
      <c r="T163" s="54"/>
      <c r="U163" s="54"/>
      <c r="V163" s="54"/>
      <c r="W163" s="54"/>
      <c r="X163" s="73"/>
      <c r="Y163" s="73"/>
      <c r="Z163" s="73"/>
      <c r="AA163" s="73"/>
      <c r="AB163" s="73"/>
      <c r="AC163" s="73"/>
      <c r="AD163" s="73"/>
      <c r="AE163" s="81"/>
      <c r="AF163" s="80"/>
    </row>
    <row r="164" spans="1:32" ht="38.25" hidden="1" customHeight="1" x14ac:dyDescent="0.3">
      <c r="A164" s="22" t="s">
        <v>29</v>
      </c>
      <c r="B164" s="72"/>
      <c r="C164" s="72"/>
      <c r="D164" s="72"/>
      <c r="E164" s="72"/>
      <c r="F164" s="72"/>
      <c r="G164" s="72"/>
      <c r="H164" s="72"/>
      <c r="I164" s="73"/>
      <c r="J164" s="73"/>
      <c r="K164" s="73"/>
      <c r="L164" s="73"/>
      <c r="M164" s="73"/>
      <c r="N164" s="73"/>
      <c r="O164" s="73"/>
      <c r="P164" s="73"/>
      <c r="Q164" s="73"/>
      <c r="R164" s="54"/>
      <c r="S164" s="54"/>
      <c r="T164" s="54"/>
      <c r="U164" s="54"/>
      <c r="V164" s="54"/>
      <c r="W164" s="54"/>
      <c r="X164" s="73"/>
      <c r="Y164" s="73"/>
      <c r="Z164" s="73"/>
      <c r="AA164" s="73"/>
      <c r="AB164" s="73"/>
      <c r="AC164" s="73"/>
      <c r="AD164" s="73"/>
      <c r="AE164" s="81"/>
      <c r="AF164" s="80"/>
    </row>
    <row r="165" spans="1:32" ht="30" hidden="1" customHeight="1" x14ac:dyDescent="0.3">
      <c r="A165" s="18" t="s">
        <v>30</v>
      </c>
      <c r="B165" s="72"/>
      <c r="C165" s="72"/>
      <c r="D165" s="72"/>
      <c r="E165" s="72"/>
      <c r="F165" s="72"/>
      <c r="G165" s="72"/>
      <c r="H165" s="72"/>
      <c r="I165" s="73"/>
      <c r="J165" s="73"/>
      <c r="K165" s="73"/>
      <c r="L165" s="73"/>
      <c r="M165" s="73"/>
      <c r="N165" s="73"/>
      <c r="O165" s="73"/>
      <c r="P165" s="73"/>
      <c r="Q165" s="73"/>
      <c r="R165" s="54"/>
      <c r="S165" s="54"/>
      <c r="T165" s="54"/>
      <c r="U165" s="54"/>
      <c r="V165" s="54"/>
      <c r="W165" s="54"/>
      <c r="X165" s="73"/>
      <c r="Y165" s="73"/>
      <c r="Z165" s="73"/>
      <c r="AA165" s="73"/>
      <c r="AB165" s="73"/>
      <c r="AC165" s="73"/>
      <c r="AD165" s="73"/>
      <c r="AE165" s="81"/>
      <c r="AF165" s="80"/>
    </row>
    <row r="166" spans="1:32" ht="39" hidden="1" customHeight="1" x14ac:dyDescent="0.25">
      <c r="A166" s="70" t="s">
        <v>31</v>
      </c>
      <c r="B166" s="72"/>
      <c r="C166" s="72"/>
      <c r="D166" s="72"/>
      <c r="E166" s="72"/>
      <c r="F166" s="72"/>
      <c r="G166" s="72"/>
      <c r="H166" s="72"/>
      <c r="I166" s="73"/>
      <c r="J166" s="73"/>
      <c r="K166" s="73"/>
      <c r="L166" s="73"/>
      <c r="M166" s="73"/>
      <c r="N166" s="73"/>
      <c r="O166" s="73"/>
      <c r="P166" s="73"/>
      <c r="Q166" s="73"/>
      <c r="R166" s="54"/>
      <c r="S166" s="54"/>
      <c r="T166" s="54"/>
      <c r="U166" s="54"/>
      <c r="V166" s="54"/>
      <c r="W166" s="54"/>
      <c r="X166" s="73"/>
      <c r="Y166" s="73"/>
      <c r="Z166" s="73"/>
      <c r="AA166" s="73"/>
      <c r="AB166" s="73"/>
      <c r="AC166" s="73"/>
      <c r="AD166" s="73"/>
      <c r="AE166" s="81"/>
      <c r="AF166" s="80"/>
    </row>
    <row r="167" spans="1:32" ht="26.25" hidden="1" customHeight="1" x14ac:dyDescent="0.3">
      <c r="A167" s="18" t="s">
        <v>32</v>
      </c>
      <c r="B167" s="72"/>
      <c r="C167" s="72"/>
      <c r="D167" s="72"/>
      <c r="E167" s="72"/>
      <c r="F167" s="72"/>
      <c r="G167" s="72"/>
      <c r="H167" s="72"/>
      <c r="I167" s="73"/>
      <c r="J167" s="73"/>
      <c r="K167" s="73"/>
      <c r="L167" s="73"/>
      <c r="M167" s="73"/>
      <c r="N167" s="73"/>
      <c r="O167" s="73"/>
      <c r="P167" s="73"/>
      <c r="Q167" s="73"/>
      <c r="R167" s="54"/>
      <c r="S167" s="54"/>
      <c r="T167" s="54"/>
      <c r="U167" s="54"/>
      <c r="V167" s="54"/>
      <c r="W167" s="54"/>
      <c r="X167" s="73"/>
      <c r="Y167" s="73"/>
      <c r="Z167" s="73"/>
      <c r="AA167" s="73"/>
      <c r="AB167" s="73"/>
      <c r="AC167" s="73"/>
      <c r="AD167" s="73"/>
      <c r="AE167" s="81"/>
      <c r="AF167" s="80"/>
    </row>
    <row r="168" spans="1:32" ht="145.5" hidden="1" customHeight="1" x14ac:dyDescent="0.3">
      <c r="A168" s="17" t="s">
        <v>62</v>
      </c>
      <c r="B168" s="71"/>
      <c r="C168" s="71"/>
      <c r="D168" s="71"/>
      <c r="E168" s="71"/>
      <c r="F168" s="71"/>
      <c r="G168" s="71"/>
      <c r="H168" s="72"/>
      <c r="I168" s="73"/>
      <c r="J168" s="73"/>
      <c r="K168" s="73"/>
      <c r="L168" s="73"/>
      <c r="M168" s="73"/>
      <c r="N168" s="73"/>
      <c r="O168" s="73"/>
      <c r="P168" s="73"/>
      <c r="Q168" s="73"/>
      <c r="R168" s="54"/>
      <c r="S168" s="54"/>
      <c r="T168" s="54"/>
      <c r="U168" s="54"/>
      <c r="V168" s="54"/>
      <c r="W168" s="54"/>
      <c r="X168" s="73"/>
      <c r="Y168" s="73"/>
      <c r="Z168" s="73"/>
      <c r="AA168" s="73"/>
      <c r="AB168" s="73"/>
      <c r="AC168" s="73"/>
      <c r="AD168" s="73"/>
      <c r="AE168" s="81"/>
      <c r="AF168" s="80"/>
    </row>
    <row r="169" spans="1:32" ht="30.75" hidden="1" customHeight="1" x14ac:dyDescent="0.3">
      <c r="A169" s="18" t="s">
        <v>28</v>
      </c>
      <c r="B169" s="72"/>
      <c r="C169" s="72"/>
      <c r="D169" s="72"/>
      <c r="E169" s="72"/>
      <c r="F169" s="72"/>
      <c r="G169" s="72"/>
      <c r="H169" s="72"/>
      <c r="I169" s="73"/>
      <c r="J169" s="73"/>
      <c r="K169" s="73"/>
      <c r="L169" s="73"/>
      <c r="M169" s="73"/>
      <c r="N169" s="73"/>
      <c r="O169" s="73"/>
      <c r="P169" s="73"/>
      <c r="Q169" s="73"/>
      <c r="R169" s="54"/>
      <c r="S169" s="54"/>
      <c r="T169" s="54"/>
      <c r="U169" s="54"/>
      <c r="V169" s="54"/>
      <c r="W169" s="54"/>
      <c r="X169" s="73"/>
      <c r="Y169" s="73"/>
      <c r="Z169" s="73"/>
      <c r="AA169" s="73"/>
      <c r="AB169" s="73"/>
      <c r="AC169" s="73"/>
      <c r="AD169" s="73"/>
      <c r="AE169" s="81"/>
      <c r="AF169" s="80"/>
    </row>
    <row r="170" spans="1:32" ht="44.25" hidden="1" customHeight="1" x14ac:dyDescent="0.3">
      <c r="A170" s="22" t="s">
        <v>29</v>
      </c>
      <c r="B170" s="72"/>
      <c r="C170" s="72"/>
      <c r="D170" s="72"/>
      <c r="E170" s="72"/>
      <c r="F170" s="72"/>
      <c r="G170" s="72"/>
      <c r="H170" s="72"/>
      <c r="I170" s="73"/>
      <c r="J170" s="73"/>
      <c r="K170" s="73"/>
      <c r="L170" s="73"/>
      <c r="M170" s="73"/>
      <c r="N170" s="73"/>
      <c r="O170" s="73"/>
      <c r="P170" s="73"/>
      <c r="Q170" s="73"/>
      <c r="R170" s="54"/>
      <c r="S170" s="54"/>
      <c r="T170" s="54"/>
      <c r="U170" s="54"/>
      <c r="V170" s="54"/>
      <c r="W170" s="54"/>
      <c r="X170" s="73"/>
      <c r="Y170" s="73"/>
      <c r="Z170" s="73"/>
      <c r="AA170" s="73"/>
      <c r="AB170" s="73"/>
      <c r="AC170" s="73"/>
      <c r="AD170" s="73"/>
      <c r="AE170" s="81"/>
      <c r="AF170" s="80"/>
    </row>
    <row r="171" spans="1:32" ht="37.5" hidden="1" customHeight="1" x14ac:dyDescent="0.3">
      <c r="A171" s="18" t="s">
        <v>30</v>
      </c>
      <c r="B171" s="72"/>
      <c r="C171" s="72"/>
      <c r="D171" s="72"/>
      <c r="E171" s="72"/>
      <c r="F171" s="72"/>
      <c r="G171" s="72"/>
      <c r="H171" s="72"/>
      <c r="I171" s="73"/>
      <c r="J171" s="73"/>
      <c r="K171" s="73"/>
      <c r="L171" s="73"/>
      <c r="M171" s="73"/>
      <c r="N171" s="73"/>
      <c r="O171" s="73"/>
      <c r="P171" s="73"/>
      <c r="Q171" s="73"/>
      <c r="R171" s="54"/>
      <c r="S171" s="54"/>
      <c r="T171" s="54"/>
      <c r="U171" s="54"/>
      <c r="V171" s="54"/>
      <c r="W171" s="54"/>
      <c r="X171" s="73"/>
      <c r="Y171" s="73"/>
      <c r="Z171" s="73"/>
      <c r="AA171" s="73"/>
      <c r="AB171" s="73"/>
      <c r="AC171" s="73"/>
      <c r="AD171" s="73"/>
      <c r="AE171" s="81"/>
      <c r="AF171" s="80"/>
    </row>
    <row r="172" spans="1:32" ht="48" hidden="1" customHeight="1" x14ac:dyDescent="0.25">
      <c r="A172" s="70" t="s">
        <v>31</v>
      </c>
      <c r="B172" s="72"/>
      <c r="C172" s="72"/>
      <c r="D172" s="72"/>
      <c r="E172" s="72"/>
      <c r="F172" s="72"/>
      <c r="G172" s="72"/>
      <c r="H172" s="72"/>
      <c r="I172" s="73"/>
      <c r="J172" s="73"/>
      <c r="K172" s="73"/>
      <c r="L172" s="73"/>
      <c r="M172" s="73"/>
      <c r="N172" s="73"/>
      <c r="O172" s="73"/>
      <c r="P172" s="73"/>
      <c r="Q172" s="73"/>
      <c r="R172" s="54"/>
      <c r="S172" s="54"/>
      <c r="T172" s="54"/>
      <c r="U172" s="54"/>
      <c r="V172" s="54"/>
      <c r="W172" s="54"/>
      <c r="X172" s="73"/>
      <c r="Y172" s="73"/>
      <c r="Z172" s="73"/>
      <c r="AA172" s="73"/>
      <c r="AB172" s="73"/>
      <c r="AC172" s="73"/>
      <c r="AD172" s="73"/>
      <c r="AE172" s="81"/>
      <c r="AF172" s="80"/>
    </row>
    <row r="173" spans="1:32" ht="18.75" hidden="1" customHeight="1" x14ac:dyDescent="0.3">
      <c r="A173" s="18" t="s">
        <v>32</v>
      </c>
      <c r="B173" s="72"/>
      <c r="C173" s="72"/>
      <c r="D173" s="72"/>
      <c r="E173" s="72"/>
      <c r="F173" s="72"/>
      <c r="G173" s="72"/>
      <c r="H173" s="72"/>
      <c r="I173" s="73"/>
      <c r="J173" s="73"/>
      <c r="K173" s="73"/>
      <c r="L173" s="73"/>
      <c r="M173" s="73"/>
      <c r="N173" s="73"/>
      <c r="O173" s="73"/>
      <c r="P173" s="73"/>
      <c r="Q173" s="73"/>
      <c r="R173" s="54"/>
      <c r="S173" s="54"/>
      <c r="T173" s="54"/>
      <c r="U173" s="54"/>
      <c r="V173" s="54"/>
      <c r="W173" s="54"/>
      <c r="X173" s="73"/>
      <c r="Y173" s="73"/>
      <c r="Z173" s="73"/>
      <c r="AA173" s="73"/>
      <c r="AB173" s="73"/>
      <c r="AC173" s="73"/>
      <c r="AD173" s="73"/>
      <c r="AE173" s="81"/>
      <c r="AF173" s="80"/>
    </row>
    <row r="174" spans="1:32" ht="18.75" x14ac:dyDescent="0.3">
      <c r="A174" s="17"/>
      <c r="B174" s="74"/>
      <c r="C174" s="74"/>
      <c r="D174" s="74"/>
      <c r="E174" s="74"/>
      <c r="F174" s="74"/>
      <c r="G174" s="74"/>
      <c r="H174" s="75"/>
      <c r="I174" s="76"/>
      <c r="J174" s="76"/>
      <c r="K174" s="76"/>
      <c r="L174" s="77"/>
      <c r="M174" s="77"/>
      <c r="N174" s="77"/>
      <c r="O174" s="77"/>
      <c r="P174" s="77"/>
      <c r="Q174" s="77"/>
      <c r="R174" s="55"/>
      <c r="S174" s="55"/>
      <c r="T174" s="55"/>
      <c r="U174" s="56"/>
      <c r="V174" s="56"/>
      <c r="W174" s="56"/>
      <c r="X174" s="82"/>
      <c r="Y174" s="82"/>
      <c r="Z174" s="82"/>
      <c r="AA174" s="82"/>
      <c r="AB174" s="82"/>
      <c r="AC174" s="82"/>
      <c r="AD174" s="82"/>
      <c r="AE174" s="2"/>
      <c r="AF174" s="65"/>
    </row>
    <row r="175" spans="1:32" ht="18.75" x14ac:dyDescent="0.3">
      <c r="A175" s="57"/>
      <c r="B175" s="57"/>
      <c r="C175" s="57"/>
      <c r="D175" s="57"/>
      <c r="E175" s="57"/>
      <c r="F175" s="57"/>
      <c r="G175" s="57"/>
      <c r="H175" s="58"/>
      <c r="I175" s="58"/>
      <c r="J175" s="58"/>
      <c r="K175" s="58"/>
      <c r="L175" s="58"/>
      <c r="M175" s="58"/>
      <c r="N175" s="58"/>
      <c r="O175" s="55"/>
      <c r="P175" s="55"/>
      <c r="Q175" s="56"/>
      <c r="R175" s="56"/>
      <c r="S175" s="56"/>
      <c r="T175" s="56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1"/>
    </row>
    <row r="176" spans="1:32" ht="83.25" customHeight="1" x14ac:dyDescent="0.3">
      <c r="A176" s="58" t="s">
        <v>63</v>
      </c>
      <c r="B176" s="58"/>
      <c r="C176" s="58"/>
      <c r="D176" s="58"/>
      <c r="E176" s="58"/>
      <c r="F176" s="58"/>
      <c r="G176" s="58"/>
      <c r="H176" s="55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1"/>
    </row>
    <row r="177" spans="1:31" ht="18.75" x14ac:dyDescent="0.3">
      <c r="A177" s="59"/>
      <c r="B177" s="59"/>
      <c r="C177" s="59"/>
      <c r="D177" s="59"/>
      <c r="E177" s="59"/>
      <c r="F177" s="59"/>
      <c r="G177" s="59"/>
      <c r="H177" s="58"/>
      <c r="I177" s="58"/>
      <c r="J177" s="58"/>
      <c r="K177" s="58"/>
      <c r="L177" s="58"/>
      <c r="M177" s="58"/>
      <c r="N177" s="58"/>
      <c r="O177" s="58"/>
      <c r="P177" s="58"/>
      <c r="Q177" s="56"/>
      <c r="R177" s="56"/>
      <c r="S177" s="56"/>
      <c r="T177" s="56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1"/>
    </row>
    <row r="178" spans="1:31" ht="75" customHeight="1" x14ac:dyDescent="0.3">
      <c r="A178" s="58" t="s">
        <v>64</v>
      </c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6"/>
      <c r="R178" s="56"/>
      <c r="S178" s="56"/>
      <c r="T178" s="56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1"/>
    </row>
    <row r="179" spans="1:31" x14ac:dyDescent="0.25">
      <c r="R179" s="60"/>
      <c r="S179" s="60"/>
      <c r="T179" s="60"/>
      <c r="U179" s="60"/>
    </row>
    <row r="180" spans="1:31" x14ac:dyDescent="0.25">
      <c r="R180" s="60"/>
      <c r="S180" s="60"/>
      <c r="T180" s="60"/>
      <c r="U180" s="60"/>
    </row>
    <row r="181" spans="1:31" x14ac:dyDescent="0.25">
      <c r="R181" s="60"/>
      <c r="S181" s="60"/>
      <c r="T181" s="60"/>
      <c r="U181" s="60"/>
    </row>
    <row r="182" spans="1:31" x14ac:dyDescent="0.25">
      <c r="R182" s="60"/>
      <c r="S182" s="60"/>
      <c r="T182" s="60"/>
      <c r="U182" s="60"/>
    </row>
    <row r="183" spans="1:31" x14ac:dyDescent="0.25">
      <c r="R183" s="60"/>
      <c r="S183" s="60"/>
      <c r="T183" s="60"/>
      <c r="U183" s="60"/>
    </row>
    <row r="184" spans="1:31" x14ac:dyDescent="0.25">
      <c r="T184" s="60"/>
      <c r="U184" s="60"/>
    </row>
  </sheetData>
  <mergeCells count="36">
    <mergeCell ref="A1:AD1"/>
    <mergeCell ref="A2:AD2"/>
    <mergeCell ref="A3:AD3"/>
    <mergeCell ref="A4:AD4"/>
    <mergeCell ref="A5:A6"/>
    <mergeCell ref="B5:B6"/>
    <mergeCell ref="C5:C6"/>
    <mergeCell ref="D5:D6"/>
    <mergeCell ref="E5:E6"/>
    <mergeCell ref="F5:G5"/>
    <mergeCell ref="J5:K5"/>
    <mergeCell ref="L5:M5"/>
    <mergeCell ref="N5:O5"/>
    <mergeCell ref="P5:Q5"/>
    <mergeCell ref="R5:S5"/>
    <mergeCell ref="A86:AD86"/>
    <mergeCell ref="AF94:AF100"/>
    <mergeCell ref="AF101:AF107"/>
    <mergeCell ref="AF5:AF6"/>
    <mergeCell ref="A10:Z10"/>
    <mergeCell ref="AF11:AF17"/>
    <mergeCell ref="AF26:AF32"/>
    <mergeCell ref="AF33:AF39"/>
    <mergeCell ref="AF41:AF47"/>
    <mergeCell ref="T5:U5"/>
    <mergeCell ref="V5:W5"/>
    <mergeCell ref="X5:Y5"/>
    <mergeCell ref="Z5:AA5"/>
    <mergeCell ref="AB5:AC5"/>
    <mergeCell ref="AD5:AE5"/>
    <mergeCell ref="H5:I5"/>
    <mergeCell ref="AF109:AF115"/>
    <mergeCell ref="AF124:AF130"/>
    <mergeCell ref="AF49:AF55"/>
    <mergeCell ref="AF64:AF70"/>
    <mergeCell ref="AF71:AF77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2019-11-11T11:53:49Z</dcterms:modified>
</cp:coreProperties>
</file>