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865" windowHeight="11985"/>
  </bookViews>
  <sheets>
    <sheet name="МП СЭР" sheetId="5" r:id="rId1"/>
  </sheets>
  <definedNames>
    <definedName name="_xlnm._FilterDatabase" localSheetId="0" hidden="1">'МП СЭР'!$A$1:$AJ$152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5" l="1"/>
  <c r="D47" i="5" s="1"/>
  <c r="C47" i="5"/>
  <c r="B47" i="5"/>
  <c r="E46" i="5"/>
  <c r="D46" i="5" s="1"/>
  <c r="C46" i="5"/>
  <c r="B46" i="5"/>
  <c r="E45" i="5"/>
  <c r="D45" i="5" s="1"/>
  <c r="C45" i="5"/>
  <c r="B45" i="5"/>
  <c r="AE44" i="5"/>
  <c r="AD44" i="5"/>
  <c r="AC44" i="5"/>
  <c r="AB44" i="5"/>
  <c r="AA44" i="5"/>
  <c r="Z44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I52" i="5"/>
  <c r="I42" i="5" s="1"/>
  <c r="J52" i="5"/>
  <c r="J42" i="5" s="1"/>
  <c r="K52" i="5"/>
  <c r="K42" i="5" s="1"/>
  <c r="L52" i="5"/>
  <c r="L42" i="5" s="1"/>
  <c r="M52" i="5"/>
  <c r="M42" i="5" s="1"/>
  <c r="N52" i="5"/>
  <c r="N42" i="5" s="1"/>
  <c r="O52" i="5"/>
  <c r="O42" i="5" s="1"/>
  <c r="P52" i="5"/>
  <c r="P42" i="5" s="1"/>
  <c r="Q52" i="5"/>
  <c r="Q42" i="5" s="1"/>
  <c r="R52" i="5"/>
  <c r="R42" i="5" s="1"/>
  <c r="S52" i="5"/>
  <c r="S42" i="5" s="1"/>
  <c r="T52" i="5"/>
  <c r="T42" i="5" s="1"/>
  <c r="U52" i="5"/>
  <c r="U42" i="5" s="1"/>
  <c r="V52" i="5"/>
  <c r="V42" i="5" s="1"/>
  <c r="W52" i="5"/>
  <c r="W42" i="5" s="1"/>
  <c r="X52" i="5"/>
  <c r="X42" i="5" s="1"/>
  <c r="Y52" i="5"/>
  <c r="Y42" i="5" s="1"/>
  <c r="Z52" i="5"/>
  <c r="Z42" i="5" s="1"/>
  <c r="AA52" i="5"/>
  <c r="AA42" i="5" s="1"/>
  <c r="AB52" i="5"/>
  <c r="AB42" i="5" s="1"/>
  <c r="AC52" i="5"/>
  <c r="AC42" i="5" s="1"/>
  <c r="AD52" i="5"/>
  <c r="AD42" i="5" s="1"/>
  <c r="AE52" i="5"/>
  <c r="AE42" i="5" s="1"/>
  <c r="I51" i="5"/>
  <c r="I41" i="5" s="1"/>
  <c r="J51" i="5"/>
  <c r="J41" i="5" s="1"/>
  <c r="K51" i="5"/>
  <c r="K41" i="5" s="1"/>
  <c r="L51" i="5"/>
  <c r="L41" i="5" s="1"/>
  <c r="M51" i="5"/>
  <c r="N51" i="5"/>
  <c r="N41" i="5" s="1"/>
  <c r="O51" i="5"/>
  <c r="O41" i="5" s="1"/>
  <c r="P51" i="5"/>
  <c r="P41" i="5" s="1"/>
  <c r="Q51" i="5"/>
  <c r="Q41" i="5" s="1"/>
  <c r="R51" i="5"/>
  <c r="R41" i="5" s="1"/>
  <c r="S51" i="5"/>
  <c r="S41" i="5" s="1"/>
  <c r="T51" i="5"/>
  <c r="T41" i="5" s="1"/>
  <c r="U51" i="5"/>
  <c r="U41" i="5" s="1"/>
  <c r="V51" i="5"/>
  <c r="V41" i="5" s="1"/>
  <c r="W51" i="5"/>
  <c r="W41" i="5" s="1"/>
  <c r="X51" i="5"/>
  <c r="X41" i="5" s="1"/>
  <c r="Y51" i="5"/>
  <c r="Y41" i="5" s="1"/>
  <c r="Z51" i="5"/>
  <c r="Z41" i="5" s="1"/>
  <c r="AA51" i="5"/>
  <c r="AA41" i="5" s="1"/>
  <c r="AB51" i="5"/>
  <c r="AB41" i="5" s="1"/>
  <c r="AC51" i="5"/>
  <c r="AD51" i="5"/>
  <c r="AD41" i="5" s="1"/>
  <c r="AE51" i="5"/>
  <c r="AE41" i="5" s="1"/>
  <c r="I50" i="5"/>
  <c r="I40" i="5" s="1"/>
  <c r="J50" i="5"/>
  <c r="K50" i="5"/>
  <c r="L50" i="5"/>
  <c r="L40" i="5" s="1"/>
  <c r="M50" i="5"/>
  <c r="M40" i="5" s="1"/>
  <c r="N50" i="5"/>
  <c r="N40" i="5" s="1"/>
  <c r="O50" i="5"/>
  <c r="O40" i="5" s="1"/>
  <c r="P50" i="5"/>
  <c r="P40" i="5" s="1"/>
  <c r="Q50" i="5"/>
  <c r="Q40" i="5" s="1"/>
  <c r="R50" i="5"/>
  <c r="R40" i="5" s="1"/>
  <c r="S50" i="5"/>
  <c r="S40" i="5" s="1"/>
  <c r="T50" i="5"/>
  <c r="T40" i="5" s="1"/>
  <c r="U50" i="5"/>
  <c r="U40" i="5" s="1"/>
  <c r="V50" i="5"/>
  <c r="W50" i="5"/>
  <c r="W40" i="5" s="1"/>
  <c r="X50" i="5"/>
  <c r="X40" i="5" s="1"/>
  <c r="Y50" i="5"/>
  <c r="Y40" i="5" s="1"/>
  <c r="Z50" i="5"/>
  <c r="AA50" i="5"/>
  <c r="AA40" i="5" s="1"/>
  <c r="AB50" i="5"/>
  <c r="AB40" i="5" s="1"/>
  <c r="AC50" i="5"/>
  <c r="AC40" i="5" s="1"/>
  <c r="AD50" i="5"/>
  <c r="AD40" i="5" s="1"/>
  <c r="AE50" i="5"/>
  <c r="AE40" i="5" s="1"/>
  <c r="H51" i="5"/>
  <c r="C51" i="5" s="1"/>
  <c r="H52" i="5"/>
  <c r="H42" i="5" s="1"/>
  <c r="H50" i="5"/>
  <c r="H40" i="5" s="1"/>
  <c r="E57" i="5"/>
  <c r="D57" i="5" s="1"/>
  <c r="C57" i="5"/>
  <c r="B57" i="5"/>
  <c r="E56" i="5"/>
  <c r="D56" i="5" s="1"/>
  <c r="C56" i="5"/>
  <c r="B56" i="5"/>
  <c r="E55" i="5"/>
  <c r="D55" i="5" s="1"/>
  <c r="C55" i="5"/>
  <c r="B55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I60" i="5"/>
  <c r="J60" i="5"/>
  <c r="K60" i="5"/>
  <c r="L60" i="5"/>
  <c r="M60" i="5"/>
  <c r="N60" i="5"/>
  <c r="O60" i="5"/>
  <c r="P60" i="5"/>
  <c r="Q60" i="5"/>
  <c r="R60" i="5"/>
  <c r="S60" i="5"/>
  <c r="T60" i="5"/>
  <c r="U60" i="5"/>
  <c r="V60" i="5"/>
  <c r="W60" i="5"/>
  <c r="X60" i="5"/>
  <c r="Y60" i="5"/>
  <c r="Z60" i="5"/>
  <c r="AA60" i="5"/>
  <c r="AB60" i="5"/>
  <c r="AC60" i="5"/>
  <c r="AD60" i="5"/>
  <c r="AE60" i="5"/>
  <c r="I61" i="5"/>
  <c r="J61" i="5"/>
  <c r="K61" i="5"/>
  <c r="L61" i="5"/>
  <c r="M61" i="5"/>
  <c r="N61" i="5"/>
  <c r="O61" i="5"/>
  <c r="P61" i="5"/>
  <c r="Q61" i="5"/>
  <c r="R61" i="5"/>
  <c r="S61" i="5"/>
  <c r="T61" i="5"/>
  <c r="U61" i="5"/>
  <c r="V61" i="5"/>
  <c r="W61" i="5"/>
  <c r="X61" i="5"/>
  <c r="Y61" i="5"/>
  <c r="Z61" i="5"/>
  <c r="AA61" i="5"/>
  <c r="AB61" i="5"/>
  <c r="AC61" i="5"/>
  <c r="AD61" i="5"/>
  <c r="AE61" i="5"/>
  <c r="I62" i="5"/>
  <c r="J62" i="5"/>
  <c r="K62" i="5"/>
  <c r="L62" i="5"/>
  <c r="M62" i="5"/>
  <c r="N62" i="5"/>
  <c r="O62" i="5"/>
  <c r="P62" i="5"/>
  <c r="Q62" i="5"/>
  <c r="R62" i="5"/>
  <c r="S62" i="5"/>
  <c r="T62" i="5"/>
  <c r="U62" i="5"/>
  <c r="V62" i="5"/>
  <c r="W62" i="5"/>
  <c r="X62" i="5"/>
  <c r="Y62" i="5"/>
  <c r="Z62" i="5"/>
  <c r="AA62" i="5"/>
  <c r="AB62" i="5"/>
  <c r="AC62" i="5"/>
  <c r="AD62" i="5"/>
  <c r="AE62" i="5"/>
  <c r="H60" i="5"/>
  <c r="H61" i="5"/>
  <c r="H62" i="5"/>
  <c r="I67" i="5"/>
  <c r="J67" i="5"/>
  <c r="K67" i="5"/>
  <c r="L67" i="5"/>
  <c r="M67" i="5"/>
  <c r="N67" i="5"/>
  <c r="O67" i="5"/>
  <c r="P67" i="5"/>
  <c r="Q67" i="5"/>
  <c r="R67" i="5"/>
  <c r="S67" i="5"/>
  <c r="T67" i="5"/>
  <c r="U67" i="5"/>
  <c r="V67" i="5"/>
  <c r="W67" i="5"/>
  <c r="X67" i="5"/>
  <c r="Y67" i="5"/>
  <c r="Z67" i="5"/>
  <c r="AA67" i="5"/>
  <c r="AB67" i="5"/>
  <c r="AC67" i="5"/>
  <c r="AD67" i="5"/>
  <c r="AE67" i="5"/>
  <c r="I66" i="5"/>
  <c r="J66" i="5"/>
  <c r="K66" i="5"/>
  <c r="L66" i="5"/>
  <c r="M66" i="5"/>
  <c r="N66" i="5"/>
  <c r="O66" i="5"/>
  <c r="P66" i="5"/>
  <c r="Q66" i="5"/>
  <c r="R66" i="5"/>
  <c r="S66" i="5"/>
  <c r="T66" i="5"/>
  <c r="U66" i="5"/>
  <c r="V66" i="5"/>
  <c r="W66" i="5"/>
  <c r="X66" i="5"/>
  <c r="Y66" i="5"/>
  <c r="Z66" i="5"/>
  <c r="AA66" i="5"/>
  <c r="AB66" i="5"/>
  <c r="AC66" i="5"/>
  <c r="AD66" i="5"/>
  <c r="AE66" i="5"/>
  <c r="I65" i="5"/>
  <c r="J65" i="5"/>
  <c r="K65" i="5"/>
  <c r="L65" i="5"/>
  <c r="M65" i="5"/>
  <c r="N65" i="5"/>
  <c r="O65" i="5"/>
  <c r="P65" i="5"/>
  <c r="Q65" i="5"/>
  <c r="R65" i="5"/>
  <c r="S65" i="5"/>
  <c r="T65" i="5"/>
  <c r="U65" i="5"/>
  <c r="V65" i="5"/>
  <c r="W65" i="5"/>
  <c r="X65" i="5"/>
  <c r="Y65" i="5"/>
  <c r="Z65" i="5"/>
  <c r="AA65" i="5"/>
  <c r="AB65" i="5"/>
  <c r="AC65" i="5"/>
  <c r="AD65" i="5"/>
  <c r="AE65" i="5"/>
  <c r="H66" i="5"/>
  <c r="C66" i="5" s="1"/>
  <c r="H67" i="5"/>
  <c r="C67" i="5" s="1"/>
  <c r="H65" i="5"/>
  <c r="I128" i="5"/>
  <c r="J128" i="5"/>
  <c r="K128" i="5"/>
  <c r="L128" i="5"/>
  <c r="M128" i="5"/>
  <c r="N128" i="5"/>
  <c r="O128" i="5"/>
  <c r="P128" i="5"/>
  <c r="Q128" i="5"/>
  <c r="R128" i="5"/>
  <c r="S128" i="5"/>
  <c r="T128" i="5"/>
  <c r="U128" i="5"/>
  <c r="V128" i="5"/>
  <c r="W128" i="5"/>
  <c r="X128" i="5"/>
  <c r="Y128" i="5"/>
  <c r="Z128" i="5"/>
  <c r="AA128" i="5"/>
  <c r="AB128" i="5"/>
  <c r="AC128" i="5"/>
  <c r="AD128" i="5"/>
  <c r="AE128" i="5"/>
  <c r="H128" i="5"/>
  <c r="E122" i="5"/>
  <c r="C122" i="5"/>
  <c r="B122" i="5"/>
  <c r="E121" i="5"/>
  <c r="D121" i="5" s="1"/>
  <c r="C121" i="5"/>
  <c r="B121" i="5"/>
  <c r="E120" i="5"/>
  <c r="D120" i="5" s="1"/>
  <c r="C120" i="5"/>
  <c r="B120" i="5"/>
  <c r="AE119" i="5"/>
  <c r="AD119" i="5"/>
  <c r="AC119" i="5"/>
  <c r="AB119" i="5"/>
  <c r="AA119" i="5"/>
  <c r="Z119" i="5"/>
  <c r="Y119" i="5"/>
  <c r="X119" i="5"/>
  <c r="W119" i="5"/>
  <c r="V119" i="5"/>
  <c r="U119" i="5"/>
  <c r="T119" i="5"/>
  <c r="S119" i="5"/>
  <c r="R119" i="5"/>
  <c r="Q119" i="5"/>
  <c r="P119" i="5"/>
  <c r="O119" i="5"/>
  <c r="N119" i="5"/>
  <c r="M119" i="5"/>
  <c r="L119" i="5"/>
  <c r="K119" i="5"/>
  <c r="J119" i="5"/>
  <c r="I119" i="5"/>
  <c r="H119" i="5"/>
  <c r="I114" i="5"/>
  <c r="J114" i="5"/>
  <c r="K114" i="5"/>
  <c r="L114" i="5"/>
  <c r="M114" i="5"/>
  <c r="N114" i="5"/>
  <c r="O114" i="5"/>
  <c r="P114" i="5"/>
  <c r="Q114" i="5"/>
  <c r="R114" i="5"/>
  <c r="S114" i="5"/>
  <c r="T114" i="5"/>
  <c r="U114" i="5"/>
  <c r="V114" i="5"/>
  <c r="W114" i="5"/>
  <c r="X114" i="5"/>
  <c r="Y114" i="5"/>
  <c r="Z114" i="5"/>
  <c r="AA114" i="5"/>
  <c r="AB114" i="5"/>
  <c r="AC114" i="5"/>
  <c r="AD114" i="5"/>
  <c r="AE114" i="5"/>
  <c r="H114" i="5"/>
  <c r="I109" i="5"/>
  <c r="J109" i="5"/>
  <c r="K109" i="5"/>
  <c r="L109" i="5"/>
  <c r="M109" i="5"/>
  <c r="N109" i="5"/>
  <c r="O109" i="5"/>
  <c r="P109" i="5"/>
  <c r="Q109" i="5"/>
  <c r="R109" i="5"/>
  <c r="S109" i="5"/>
  <c r="T109" i="5"/>
  <c r="U109" i="5"/>
  <c r="V109" i="5"/>
  <c r="W109" i="5"/>
  <c r="X109" i="5"/>
  <c r="Y109" i="5"/>
  <c r="Z109" i="5"/>
  <c r="AA109" i="5"/>
  <c r="AB109" i="5"/>
  <c r="AC109" i="5"/>
  <c r="AD109" i="5"/>
  <c r="AE109" i="5"/>
  <c r="H109" i="5"/>
  <c r="I104" i="5"/>
  <c r="J104" i="5"/>
  <c r="K104" i="5"/>
  <c r="L104" i="5"/>
  <c r="M104" i="5"/>
  <c r="N104" i="5"/>
  <c r="O104" i="5"/>
  <c r="P104" i="5"/>
  <c r="Q104" i="5"/>
  <c r="R104" i="5"/>
  <c r="S104" i="5"/>
  <c r="T104" i="5"/>
  <c r="U104" i="5"/>
  <c r="V104" i="5"/>
  <c r="W104" i="5"/>
  <c r="X104" i="5"/>
  <c r="Y104" i="5"/>
  <c r="Z104" i="5"/>
  <c r="AA104" i="5"/>
  <c r="AB104" i="5"/>
  <c r="AC104" i="5"/>
  <c r="AD104" i="5"/>
  <c r="AE104" i="5"/>
  <c r="H104" i="5"/>
  <c r="I99" i="5"/>
  <c r="J99" i="5"/>
  <c r="K99" i="5"/>
  <c r="L99" i="5"/>
  <c r="M99" i="5"/>
  <c r="N99" i="5"/>
  <c r="O99" i="5"/>
  <c r="P99" i="5"/>
  <c r="Q99" i="5"/>
  <c r="R99" i="5"/>
  <c r="S99" i="5"/>
  <c r="T99" i="5"/>
  <c r="U99" i="5"/>
  <c r="V99" i="5"/>
  <c r="W99" i="5"/>
  <c r="X99" i="5"/>
  <c r="Y99" i="5"/>
  <c r="Z99" i="5"/>
  <c r="AA99" i="5"/>
  <c r="AB99" i="5"/>
  <c r="AC99" i="5"/>
  <c r="AD99" i="5"/>
  <c r="AE99" i="5"/>
  <c r="H99" i="5"/>
  <c r="I94" i="5"/>
  <c r="J94" i="5"/>
  <c r="K94" i="5"/>
  <c r="L94" i="5"/>
  <c r="M94" i="5"/>
  <c r="N94" i="5"/>
  <c r="O94" i="5"/>
  <c r="P94" i="5"/>
  <c r="Q94" i="5"/>
  <c r="R94" i="5"/>
  <c r="S94" i="5"/>
  <c r="T94" i="5"/>
  <c r="U94" i="5"/>
  <c r="V94" i="5"/>
  <c r="W94" i="5"/>
  <c r="X94" i="5"/>
  <c r="Y94" i="5"/>
  <c r="Z94" i="5"/>
  <c r="AA94" i="5"/>
  <c r="AB94" i="5"/>
  <c r="AC94" i="5"/>
  <c r="AD94" i="5"/>
  <c r="AE94" i="5"/>
  <c r="H94" i="5"/>
  <c r="I89" i="5"/>
  <c r="J89" i="5"/>
  <c r="K89" i="5"/>
  <c r="L89" i="5"/>
  <c r="M89" i="5"/>
  <c r="N89" i="5"/>
  <c r="O89" i="5"/>
  <c r="P89" i="5"/>
  <c r="Q89" i="5"/>
  <c r="R89" i="5"/>
  <c r="S89" i="5"/>
  <c r="T89" i="5"/>
  <c r="U89" i="5"/>
  <c r="V89" i="5"/>
  <c r="W89" i="5"/>
  <c r="X89" i="5"/>
  <c r="Y89" i="5"/>
  <c r="Z89" i="5"/>
  <c r="AA89" i="5"/>
  <c r="AB89" i="5"/>
  <c r="AC89" i="5"/>
  <c r="AD89" i="5"/>
  <c r="AE89" i="5"/>
  <c r="H89" i="5"/>
  <c r="I84" i="5"/>
  <c r="J84" i="5"/>
  <c r="K84" i="5"/>
  <c r="L84" i="5"/>
  <c r="M84" i="5"/>
  <c r="N84" i="5"/>
  <c r="O84" i="5"/>
  <c r="P84" i="5"/>
  <c r="Q84" i="5"/>
  <c r="R84" i="5"/>
  <c r="S84" i="5"/>
  <c r="T84" i="5"/>
  <c r="U84" i="5"/>
  <c r="V84" i="5"/>
  <c r="W84" i="5"/>
  <c r="X84" i="5"/>
  <c r="Y84" i="5"/>
  <c r="Z84" i="5"/>
  <c r="AA84" i="5"/>
  <c r="AB84" i="5"/>
  <c r="AC84" i="5"/>
  <c r="AD84" i="5"/>
  <c r="AE84" i="5"/>
  <c r="H84" i="5"/>
  <c r="I79" i="5"/>
  <c r="J79" i="5"/>
  <c r="K79" i="5"/>
  <c r="L79" i="5"/>
  <c r="M79" i="5"/>
  <c r="N79" i="5"/>
  <c r="O79" i="5"/>
  <c r="P79" i="5"/>
  <c r="Q79" i="5"/>
  <c r="R79" i="5"/>
  <c r="S79" i="5"/>
  <c r="T79" i="5"/>
  <c r="U79" i="5"/>
  <c r="V79" i="5"/>
  <c r="W79" i="5"/>
  <c r="X79" i="5"/>
  <c r="Y79" i="5"/>
  <c r="Z79" i="5"/>
  <c r="AA79" i="5"/>
  <c r="AB79" i="5"/>
  <c r="AC79" i="5"/>
  <c r="AD79" i="5"/>
  <c r="AE79" i="5"/>
  <c r="H79" i="5"/>
  <c r="I74" i="5"/>
  <c r="J74" i="5"/>
  <c r="K74" i="5"/>
  <c r="L74" i="5"/>
  <c r="M74" i="5"/>
  <c r="N74" i="5"/>
  <c r="O74" i="5"/>
  <c r="P74" i="5"/>
  <c r="Q74" i="5"/>
  <c r="R74" i="5"/>
  <c r="S74" i="5"/>
  <c r="T74" i="5"/>
  <c r="U74" i="5"/>
  <c r="V74" i="5"/>
  <c r="W74" i="5"/>
  <c r="X74" i="5"/>
  <c r="Y74" i="5"/>
  <c r="Z74" i="5"/>
  <c r="AA74" i="5"/>
  <c r="AB74" i="5"/>
  <c r="AC74" i="5"/>
  <c r="AD74" i="5"/>
  <c r="AE74" i="5"/>
  <c r="H74" i="5"/>
  <c r="I69" i="5"/>
  <c r="J69" i="5"/>
  <c r="K69" i="5"/>
  <c r="L69" i="5"/>
  <c r="M69" i="5"/>
  <c r="N69" i="5"/>
  <c r="O69" i="5"/>
  <c r="P69" i="5"/>
  <c r="Q69" i="5"/>
  <c r="R69" i="5"/>
  <c r="S69" i="5"/>
  <c r="T69" i="5"/>
  <c r="U69" i="5"/>
  <c r="V69" i="5"/>
  <c r="W69" i="5"/>
  <c r="X69" i="5"/>
  <c r="Y69" i="5"/>
  <c r="Z69" i="5"/>
  <c r="AA69" i="5"/>
  <c r="AB69" i="5"/>
  <c r="AC69" i="5"/>
  <c r="AD69" i="5"/>
  <c r="AE69" i="5"/>
  <c r="H69" i="5"/>
  <c r="W64" i="5" l="1"/>
  <c r="S64" i="5"/>
  <c r="O64" i="5"/>
  <c r="C44" i="5"/>
  <c r="C50" i="5"/>
  <c r="Z64" i="5"/>
  <c r="R64" i="5"/>
  <c r="J64" i="5"/>
  <c r="E65" i="5"/>
  <c r="D65" i="5" s="1"/>
  <c r="C54" i="5"/>
  <c r="AD64" i="5"/>
  <c r="V64" i="5"/>
  <c r="N64" i="5"/>
  <c r="D44" i="5"/>
  <c r="G46" i="5"/>
  <c r="D54" i="5"/>
  <c r="AE64" i="5"/>
  <c r="AA64" i="5"/>
  <c r="K64" i="5"/>
  <c r="G55" i="5"/>
  <c r="G56" i="5"/>
  <c r="G57" i="5"/>
  <c r="AC64" i="5"/>
  <c r="U64" i="5"/>
  <c r="M64" i="5"/>
  <c r="Y64" i="5"/>
  <c r="I64" i="5"/>
  <c r="AB64" i="5"/>
  <c r="X64" i="5"/>
  <c r="T64" i="5"/>
  <c r="P64" i="5"/>
  <c r="L64" i="5"/>
  <c r="E67" i="5"/>
  <c r="D67" i="5" s="1"/>
  <c r="I49" i="5"/>
  <c r="C52" i="5"/>
  <c r="Q49" i="5"/>
  <c r="E52" i="5"/>
  <c r="E50" i="5"/>
  <c r="D50" i="5" s="1"/>
  <c r="E66" i="5"/>
  <c r="D66" i="5" s="1"/>
  <c r="AA49" i="5"/>
  <c r="AC49" i="5"/>
  <c r="Y49" i="5"/>
  <c r="U49" i="5"/>
  <c r="M49" i="5"/>
  <c r="S49" i="5"/>
  <c r="AE49" i="5"/>
  <c r="K49" i="5"/>
  <c r="W49" i="5"/>
  <c r="AD49" i="5"/>
  <c r="Z49" i="5"/>
  <c r="V49" i="5"/>
  <c r="R49" i="5"/>
  <c r="N49" i="5"/>
  <c r="J49" i="5"/>
  <c r="E51" i="5"/>
  <c r="D51" i="5" s="1"/>
  <c r="G45" i="5"/>
  <c r="E44" i="5"/>
  <c r="G47" i="5"/>
  <c r="H41" i="5"/>
  <c r="V40" i="5"/>
  <c r="K40" i="5"/>
  <c r="AC41" i="5"/>
  <c r="M41" i="5"/>
  <c r="B65" i="5"/>
  <c r="C65" i="5"/>
  <c r="G65" i="5" s="1"/>
  <c r="Q64" i="5"/>
  <c r="B67" i="5"/>
  <c r="F55" i="5"/>
  <c r="F56" i="5"/>
  <c r="E54" i="5"/>
  <c r="G54" i="5" s="1"/>
  <c r="O49" i="5"/>
  <c r="Z40" i="5"/>
  <c r="J40" i="5"/>
  <c r="F45" i="5"/>
  <c r="F46" i="5"/>
  <c r="F47" i="5"/>
  <c r="B44" i="5"/>
  <c r="B52" i="5"/>
  <c r="D49" i="5"/>
  <c r="AB49" i="5"/>
  <c r="X49" i="5"/>
  <c r="T49" i="5"/>
  <c r="P49" i="5"/>
  <c r="L49" i="5"/>
  <c r="B50" i="5"/>
  <c r="F50" i="5" s="1"/>
  <c r="C49" i="5"/>
  <c r="H49" i="5"/>
  <c r="B51" i="5"/>
  <c r="G50" i="5"/>
  <c r="B54" i="5"/>
  <c r="F57" i="5"/>
  <c r="B66" i="5"/>
  <c r="B64" i="5" s="1"/>
  <c r="H64" i="5"/>
  <c r="C119" i="5"/>
  <c r="D119" i="5"/>
  <c r="G122" i="5"/>
  <c r="G121" i="5"/>
  <c r="D122" i="5"/>
  <c r="G120" i="5"/>
  <c r="F121" i="5"/>
  <c r="B119" i="5"/>
  <c r="F120" i="5"/>
  <c r="F122" i="5"/>
  <c r="E119" i="5"/>
  <c r="G44" i="5" l="1"/>
  <c r="F67" i="5"/>
  <c r="F65" i="5"/>
  <c r="D64" i="5"/>
  <c r="G67" i="5"/>
  <c r="G51" i="5"/>
  <c r="F52" i="5"/>
  <c r="E64" i="5"/>
  <c r="G64" i="5" s="1"/>
  <c r="G52" i="5"/>
  <c r="E49" i="5"/>
  <c r="G66" i="5"/>
  <c r="C64" i="5"/>
  <c r="F51" i="5"/>
  <c r="D52" i="5"/>
  <c r="F66" i="5"/>
  <c r="F54" i="5"/>
  <c r="F44" i="5"/>
  <c r="G49" i="5"/>
  <c r="B49" i="5"/>
  <c r="G119" i="5"/>
  <c r="F119" i="5"/>
  <c r="F64" i="5" l="1"/>
  <c r="F49" i="5"/>
  <c r="I39" i="5" l="1"/>
  <c r="J39" i="5"/>
  <c r="K39" i="5"/>
  <c r="L39" i="5"/>
  <c r="M39" i="5"/>
  <c r="N39" i="5"/>
  <c r="O39" i="5"/>
  <c r="P39" i="5"/>
  <c r="Q39" i="5"/>
  <c r="R39" i="5"/>
  <c r="S39" i="5"/>
  <c r="T39" i="5"/>
  <c r="U39" i="5"/>
  <c r="V39" i="5"/>
  <c r="W39" i="5"/>
  <c r="X39" i="5"/>
  <c r="Y39" i="5"/>
  <c r="Z39" i="5"/>
  <c r="AA39" i="5"/>
  <c r="AB39" i="5"/>
  <c r="AC39" i="5"/>
  <c r="AD39" i="5"/>
  <c r="AE39" i="5"/>
  <c r="H39" i="5"/>
  <c r="B21" i="5" l="1"/>
  <c r="C18" i="5"/>
  <c r="J26" i="5" l="1"/>
  <c r="AD12" i="5" l="1"/>
  <c r="E15" i="5"/>
  <c r="C15" i="5"/>
  <c r="B15" i="5"/>
  <c r="E27" i="5"/>
  <c r="D27" i="5" s="1"/>
  <c r="C27" i="5"/>
  <c r="B27" i="5"/>
  <c r="E24" i="5"/>
  <c r="D24" i="5" s="1"/>
  <c r="C24" i="5"/>
  <c r="B24" i="5"/>
  <c r="E21" i="5"/>
  <c r="C21" i="5"/>
  <c r="E18" i="5"/>
  <c r="G18" i="5" s="1"/>
  <c r="B18" i="5"/>
  <c r="C129" i="5"/>
  <c r="C117" i="5"/>
  <c r="C116" i="5"/>
  <c r="C115" i="5"/>
  <c r="C112" i="5"/>
  <c r="C111" i="5"/>
  <c r="C110" i="5"/>
  <c r="C107" i="5"/>
  <c r="C106" i="5"/>
  <c r="C105" i="5"/>
  <c r="C102" i="5"/>
  <c r="C101" i="5"/>
  <c r="C100" i="5"/>
  <c r="C97" i="5"/>
  <c r="C96" i="5"/>
  <c r="C95" i="5"/>
  <c r="C92" i="5"/>
  <c r="C91" i="5"/>
  <c r="C90" i="5"/>
  <c r="C87" i="5"/>
  <c r="C86" i="5"/>
  <c r="C85" i="5"/>
  <c r="C82" i="5"/>
  <c r="C81" i="5"/>
  <c r="C80" i="5"/>
  <c r="C77" i="5"/>
  <c r="C76" i="5"/>
  <c r="C75" i="5"/>
  <c r="C72" i="5"/>
  <c r="C71" i="5"/>
  <c r="C70" i="5"/>
  <c r="C42" i="5"/>
  <c r="C37" i="5" s="1"/>
  <c r="C41" i="5"/>
  <c r="C36" i="5" s="1"/>
  <c r="C40" i="5"/>
  <c r="J35" i="5"/>
  <c r="J137" i="5" s="1"/>
  <c r="J132" i="5" s="1"/>
  <c r="K35" i="5"/>
  <c r="K137" i="5" s="1"/>
  <c r="K132" i="5" s="1"/>
  <c r="L35" i="5"/>
  <c r="L137" i="5" s="1"/>
  <c r="L132" i="5" s="1"/>
  <c r="M35" i="5"/>
  <c r="M137" i="5" s="1"/>
  <c r="M132" i="5" s="1"/>
  <c r="N35" i="5"/>
  <c r="N137" i="5" s="1"/>
  <c r="N132" i="5" s="1"/>
  <c r="O35" i="5"/>
  <c r="O137" i="5" s="1"/>
  <c r="O132" i="5" s="1"/>
  <c r="P35" i="5"/>
  <c r="P137" i="5" s="1"/>
  <c r="P132" i="5" s="1"/>
  <c r="Q35" i="5"/>
  <c r="Q137" i="5" s="1"/>
  <c r="R35" i="5"/>
  <c r="R137" i="5" s="1"/>
  <c r="R132" i="5" s="1"/>
  <c r="S35" i="5"/>
  <c r="S137" i="5" s="1"/>
  <c r="S132" i="5" s="1"/>
  <c r="T35" i="5"/>
  <c r="T137" i="5" s="1"/>
  <c r="T132" i="5" s="1"/>
  <c r="U35" i="5"/>
  <c r="U137" i="5" s="1"/>
  <c r="U132" i="5" s="1"/>
  <c r="V35" i="5"/>
  <c r="V137" i="5" s="1"/>
  <c r="V132" i="5" s="1"/>
  <c r="W35" i="5"/>
  <c r="W137" i="5" s="1"/>
  <c r="W132" i="5" s="1"/>
  <c r="X35" i="5"/>
  <c r="X137" i="5" s="1"/>
  <c r="X132" i="5" s="1"/>
  <c r="Y35" i="5"/>
  <c r="Y137" i="5" s="1"/>
  <c r="Z35" i="5"/>
  <c r="Z137" i="5" s="1"/>
  <c r="Z132" i="5" s="1"/>
  <c r="AA35" i="5"/>
  <c r="AA137" i="5" s="1"/>
  <c r="AA132" i="5" s="1"/>
  <c r="AB35" i="5"/>
  <c r="AB137" i="5" s="1"/>
  <c r="AB132" i="5" s="1"/>
  <c r="AC35" i="5"/>
  <c r="AC137" i="5" s="1"/>
  <c r="AC132" i="5" s="1"/>
  <c r="AD35" i="5"/>
  <c r="AD137" i="5" s="1"/>
  <c r="AD132" i="5" s="1"/>
  <c r="AE35" i="5"/>
  <c r="AE137" i="5" s="1"/>
  <c r="AE132" i="5" s="1"/>
  <c r="J36" i="5"/>
  <c r="J138" i="5" s="1"/>
  <c r="K36" i="5"/>
  <c r="K138" i="5" s="1"/>
  <c r="L36" i="5"/>
  <c r="L138" i="5" s="1"/>
  <c r="M36" i="5"/>
  <c r="M138" i="5" s="1"/>
  <c r="N36" i="5"/>
  <c r="N138" i="5" s="1"/>
  <c r="O36" i="5"/>
  <c r="O138" i="5" s="1"/>
  <c r="P36" i="5"/>
  <c r="P138" i="5" s="1"/>
  <c r="Q36" i="5"/>
  <c r="Q138" i="5" s="1"/>
  <c r="R36" i="5"/>
  <c r="R138" i="5" s="1"/>
  <c r="S36" i="5"/>
  <c r="S138" i="5" s="1"/>
  <c r="T36" i="5"/>
  <c r="T138" i="5" s="1"/>
  <c r="U36" i="5"/>
  <c r="U138" i="5" s="1"/>
  <c r="V36" i="5"/>
  <c r="V138" i="5" s="1"/>
  <c r="W36" i="5"/>
  <c r="W138" i="5" s="1"/>
  <c r="X36" i="5"/>
  <c r="X138" i="5" s="1"/>
  <c r="Y36" i="5"/>
  <c r="Y138" i="5" s="1"/>
  <c r="Z36" i="5"/>
  <c r="Z138" i="5" s="1"/>
  <c r="AA36" i="5"/>
  <c r="AA138" i="5" s="1"/>
  <c r="AB36" i="5"/>
  <c r="AB138" i="5" s="1"/>
  <c r="AC36" i="5"/>
  <c r="AC138" i="5" s="1"/>
  <c r="AD36" i="5"/>
  <c r="AD138" i="5" s="1"/>
  <c r="AE36" i="5"/>
  <c r="AE138" i="5" s="1"/>
  <c r="J37" i="5"/>
  <c r="J139" i="5" s="1"/>
  <c r="J134" i="5" s="1"/>
  <c r="K37" i="5"/>
  <c r="K139" i="5" s="1"/>
  <c r="K134" i="5" s="1"/>
  <c r="L37" i="5"/>
  <c r="L139" i="5" s="1"/>
  <c r="L134" i="5" s="1"/>
  <c r="M37" i="5"/>
  <c r="M139" i="5" s="1"/>
  <c r="M134" i="5" s="1"/>
  <c r="N37" i="5"/>
  <c r="N139" i="5" s="1"/>
  <c r="N134" i="5" s="1"/>
  <c r="O37" i="5"/>
  <c r="O139" i="5" s="1"/>
  <c r="O134" i="5" s="1"/>
  <c r="P37" i="5"/>
  <c r="P139" i="5" s="1"/>
  <c r="P134" i="5" s="1"/>
  <c r="Q37" i="5"/>
  <c r="Q139" i="5" s="1"/>
  <c r="Q134" i="5" s="1"/>
  <c r="R37" i="5"/>
  <c r="R139" i="5" s="1"/>
  <c r="R134" i="5" s="1"/>
  <c r="S37" i="5"/>
  <c r="S139" i="5" s="1"/>
  <c r="S134" i="5" s="1"/>
  <c r="T37" i="5"/>
  <c r="T139" i="5" s="1"/>
  <c r="T134" i="5" s="1"/>
  <c r="U37" i="5"/>
  <c r="U139" i="5" s="1"/>
  <c r="U134" i="5" s="1"/>
  <c r="V37" i="5"/>
  <c r="V139" i="5" s="1"/>
  <c r="V134" i="5" s="1"/>
  <c r="W37" i="5"/>
  <c r="W139" i="5" s="1"/>
  <c r="W134" i="5" s="1"/>
  <c r="X37" i="5"/>
  <c r="X139" i="5" s="1"/>
  <c r="X134" i="5" s="1"/>
  <c r="Y37" i="5"/>
  <c r="Y139" i="5" s="1"/>
  <c r="Y134" i="5" s="1"/>
  <c r="Z37" i="5"/>
  <c r="Z139" i="5" s="1"/>
  <c r="Z134" i="5" s="1"/>
  <c r="AA37" i="5"/>
  <c r="AA139" i="5" s="1"/>
  <c r="AA134" i="5" s="1"/>
  <c r="AB37" i="5"/>
  <c r="AB139" i="5" s="1"/>
  <c r="AB134" i="5" s="1"/>
  <c r="AC37" i="5"/>
  <c r="AC139" i="5" s="1"/>
  <c r="AC134" i="5" s="1"/>
  <c r="AD37" i="5"/>
  <c r="AD139" i="5" s="1"/>
  <c r="AD134" i="5" s="1"/>
  <c r="AE37" i="5"/>
  <c r="AE139" i="5" s="1"/>
  <c r="AE134" i="5" s="1"/>
  <c r="I35" i="5"/>
  <c r="I137" i="5" s="1"/>
  <c r="I132" i="5" s="1"/>
  <c r="I36" i="5"/>
  <c r="I138" i="5" s="1"/>
  <c r="I37" i="5"/>
  <c r="I139" i="5" s="1"/>
  <c r="I134" i="5" s="1"/>
  <c r="H37" i="5"/>
  <c r="H139" i="5" s="1"/>
  <c r="H134" i="5" s="1"/>
  <c r="H36" i="5"/>
  <c r="H138" i="5" s="1"/>
  <c r="H35" i="5"/>
  <c r="AE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Y30" i="5"/>
  <c r="Z30" i="5"/>
  <c r="AA30" i="5"/>
  <c r="AB30" i="5"/>
  <c r="AC30" i="5"/>
  <c r="AD30" i="5"/>
  <c r="I30" i="5"/>
  <c r="H30" i="5"/>
  <c r="J12" i="5"/>
  <c r="K12" i="5"/>
  <c r="L12" i="5"/>
  <c r="M12" i="5"/>
  <c r="M152" i="5" s="1"/>
  <c r="M151" i="5" s="1"/>
  <c r="N12" i="5"/>
  <c r="O12" i="5"/>
  <c r="P12" i="5"/>
  <c r="Q12" i="5"/>
  <c r="Q152" i="5" s="1"/>
  <c r="Q151" i="5" s="1"/>
  <c r="R12" i="5"/>
  <c r="S12" i="5"/>
  <c r="T12" i="5"/>
  <c r="U12" i="5"/>
  <c r="U152" i="5" s="1"/>
  <c r="U151" i="5" s="1"/>
  <c r="V12" i="5"/>
  <c r="W12" i="5"/>
  <c r="X12" i="5"/>
  <c r="Y12" i="5"/>
  <c r="Y152" i="5" s="1"/>
  <c r="Y151" i="5" s="1"/>
  <c r="Z12" i="5"/>
  <c r="AA12" i="5"/>
  <c r="AB12" i="5"/>
  <c r="AC12" i="5"/>
  <c r="AC152" i="5" s="1"/>
  <c r="AC151" i="5" s="1"/>
  <c r="AE12" i="5"/>
  <c r="I12" i="5"/>
  <c r="H12" i="5"/>
  <c r="E129" i="5"/>
  <c r="B129" i="5"/>
  <c r="H126" i="5"/>
  <c r="H125" i="5" s="1"/>
  <c r="I126" i="5"/>
  <c r="I125" i="5" s="1"/>
  <c r="J126" i="5"/>
  <c r="J125" i="5" s="1"/>
  <c r="K126" i="5"/>
  <c r="K125" i="5" s="1"/>
  <c r="L126" i="5"/>
  <c r="L125" i="5" s="1"/>
  <c r="M126" i="5"/>
  <c r="M125" i="5" s="1"/>
  <c r="N126" i="5"/>
  <c r="N125" i="5" s="1"/>
  <c r="O126" i="5"/>
  <c r="O125" i="5" s="1"/>
  <c r="P126" i="5"/>
  <c r="P125" i="5" s="1"/>
  <c r="Q126" i="5"/>
  <c r="Q125" i="5" s="1"/>
  <c r="R126" i="5"/>
  <c r="R125" i="5" s="1"/>
  <c r="S126" i="5"/>
  <c r="S125" i="5" s="1"/>
  <c r="T126" i="5"/>
  <c r="T125" i="5" s="1"/>
  <c r="U126" i="5"/>
  <c r="U125" i="5" s="1"/>
  <c r="V126" i="5"/>
  <c r="V125" i="5" s="1"/>
  <c r="W126" i="5"/>
  <c r="W125" i="5" s="1"/>
  <c r="X126" i="5"/>
  <c r="X125" i="5" s="1"/>
  <c r="Y126" i="5"/>
  <c r="Y125" i="5" s="1"/>
  <c r="Z126" i="5"/>
  <c r="Z125" i="5" s="1"/>
  <c r="AA126" i="5"/>
  <c r="AA125" i="5" s="1"/>
  <c r="AB126" i="5"/>
  <c r="AB125" i="5" s="1"/>
  <c r="AC126" i="5"/>
  <c r="AC125" i="5" s="1"/>
  <c r="AD126" i="5"/>
  <c r="AD125" i="5" s="1"/>
  <c r="AE126" i="5"/>
  <c r="AE125" i="5" s="1"/>
  <c r="E117" i="5"/>
  <c r="B117" i="5"/>
  <c r="E116" i="5"/>
  <c r="B116" i="5"/>
  <c r="E115" i="5"/>
  <c r="B115" i="5"/>
  <c r="E112" i="5"/>
  <c r="B112" i="5"/>
  <c r="E111" i="5"/>
  <c r="B111" i="5"/>
  <c r="E110" i="5"/>
  <c r="B110" i="5"/>
  <c r="E107" i="5"/>
  <c r="D107" i="5" s="1"/>
  <c r="B107" i="5"/>
  <c r="E106" i="5"/>
  <c r="D106" i="5" s="1"/>
  <c r="B106" i="5"/>
  <c r="E105" i="5"/>
  <c r="B105" i="5"/>
  <c r="E102" i="5"/>
  <c r="D102" i="5" s="1"/>
  <c r="B102" i="5"/>
  <c r="E101" i="5"/>
  <c r="D101" i="5" s="1"/>
  <c r="B101" i="5"/>
  <c r="E100" i="5"/>
  <c r="B100" i="5"/>
  <c r="E97" i="5"/>
  <c r="D97" i="5" s="1"/>
  <c r="B97" i="5"/>
  <c r="E96" i="5"/>
  <c r="D96" i="5" s="1"/>
  <c r="B96" i="5"/>
  <c r="E95" i="5"/>
  <c r="B95" i="5"/>
  <c r="E92" i="5"/>
  <c r="D92" i="5" s="1"/>
  <c r="B92" i="5"/>
  <c r="E91" i="5"/>
  <c r="D91" i="5" s="1"/>
  <c r="B91" i="5"/>
  <c r="E90" i="5"/>
  <c r="B90" i="5"/>
  <c r="E87" i="5"/>
  <c r="D87" i="5" s="1"/>
  <c r="B87" i="5"/>
  <c r="E86" i="5"/>
  <c r="D86" i="5" s="1"/>
  <c r="B86" i="5"/>
  <c r="E85" i="5"/>
  <c r="B85" i="5"/>
  <c r="E82" i="5"/>
  <c r="D82" i="5" s="1"/>
  <c r="B82" i="5"/>
  <c r="E81" i="5"/>
  <c r="D81" i="5" s="1"/>
  <c r="B81" i="5"/>
  <c r="E80" i="5"/>
  <c r="B80" i="5"/>
  <c r="E77" i="5"/>
  <c r="D77" i="5" s="1"/>
  <c r="B77" i="5"/>
  <c r="E76" i="5"/>
  <c r="D76" i="5" s="1"/>
  <c r="B76" i="5"/>
  <c r="E75" i="5"/>
  <c r="B75" i="5"/>
  <c r="E72" i="5"/>
  <c r="B72" i="5"/>
  <c r="B62" i="5" s="1"/>
  <c r="E71" i="5"/>
  <c r="B71" i="5"/>
  <c r="E70" i="5"/>
  <c r="B70" i="5"/>
  <c r="B60" i="5" s="1"/>
  <c r="E42" i="5"/>
  <c r="E37" i="5" s="1"/>
  <c r="B42" i="5"/>
  <c r="B37" i="5" s="1"/>
  <c r="E41" i="5"/>
  <c r="E36" i="5" s="1"/>
  <c r="B41" i="5"/>
  <c r="B36" i="5" s="1"/>
  <c r="E40" i="5"/>
  <c r="B40" i="5"/>
  <c r="E60" i="5" l="1"/>
  <c r="C61" i="5"/>
  <c r="B61" i="5"/>
  <c r="H152" i="5"/>
  <c r="H151" i="5" s="1"/>
  <c r="AB152" i="5"/>
  <c r="AB151" i="5" s="1"/>
  <c r="X152" i="5"/>
  <c r="X151" i="5" s="1"/>
  <c r="T152" i="5"/>
  <c r="T151" i="5" s="1"/>
  <c r="P152" i="5"/>
  <c r="P151" i="5" s="1"/>
  <c r="L152" i="5"/>
  <c r="L151" i="5" s="1"/>
  <c r="Y136" i="5"/>
  <c r="Y132" i="5"/>
  <c r="Q136" i="5"/>
  <c r="Q132" i="5"/>
  <c r="I152" i="5"/>
  <c r="I151" i="5" s="1"/>
  <c r="AA152" i="5"/>
  <c r="AA151" i="5" s="1"/>
  <c r="W152" i="5"/>
  <c r="W151" i="5" s="1"/>
  <c r="S152" i="5"/>
  <c r="S151" i="5" s="1"/>
  <c r="O152" i="5"/>
  <c r="O151" i="5" s="1"/>
  <c r="K152" i="5"/>
  <c r="K151" i="5" s="1"/>
  <c r="B59" i="5"/>
  <c r="AE152" i="5"/>
  <c r="AE151" i="5" s="1"/>
  <c r="Z152" i="5"/>
  <c r="Z151" i="5" s="1"/>
  <c r="V152" i="5"/>
  <c r="V151" i="5" s="1"/>
  <c r="R152" i="5"/>
  <c r="R151" i="5" s="1"/>
  <c r="N152" i="5"/>
  <c r="N151" i="5" s="1"/>
  <c r="J152" i="5"/>
  <c r="J151" i="5" s="1"/>
  <c r="AD152" i="5"/>
  <c r="AD151" i="5" s="1"/>
  <c r="I136" i="5"/>
  <c r="AB136" i="5"/>
  <c r="X136" i="5"/>
  <c r="T136" i="5"/>
  <c r="P136" i="5"/>
  <c r="L136" i="5"/>
  <c r="C62" i="5"/>
  <c r="D71" i="5"/>
  <c r="E61" i="5"/>
  <c r="E59" i="5" s="1"/>
  <c r="AC136" i="5"/>
  <c r="U136" i="5"/>
  <c r="M136" i="5"/>
  <c r="AE136" i="5"/>
  <c r="AA136" i="5"/>
  <c r="W136" i="5"/>
  <c r="S136" i="5"/>
  <c r="O136" i="5"/>
  <c r="K136" i="5"/>
  <c r="D72" i="5"/>
  <c r="E62" i="5"/>
  <c r="AD136" i="5"/>
  <c r="Z136" i="5"/>
  <c r="V136" i="5"/>
  <c r="R136" i="5"/>
  <c r="N136" i="5"/>
  <c r="J136" i="5"/>
  <c r="C60" i="5"/>
  <c r="C59" i="5" s="1"/>
  <c r="E39" i="5"/>
  <c r="B35" i="5"/>
  <c r="B34" i="5" s="1"/>
  <c r="B39" i="5"/>
  <c r="C35" i="5"/>
  <c r="C34" i="5" s="1"/>
  <c r="C39" i="5"/>
  <c r="C126" i="5"/>
  <c r="C125" i="5" s="1"/>
  <c r="C128" i="5"/>
  <c r="E126" i="5"/>
  <c r="E125" i="5" s="1"/>
  <c r="E128" i="5"/>
  <c r="B126" i="5"/>
  <c r="B125" i="5" s="1"/>
  <c r="B128" i="5"/>
  <c r="E109" i="5"/>
  <c r="C114" i="5"/>
  <c r="E114" i="5"/>
  <c r="B114" i="5"/>
  <c r="B109" i="5"/>
  <c r="C109" i="5"/>
  <c r="C104" i="5"/>
  <c r="D105" i="5"/>
  <c r="D104" i="5" s="1"/>
  <c r="E104" i="5"/>
  <c r="B104" i="5"/>
  <c r="C99" i="5"/>
  <c r="D100" i="5"/>
  <c r="D99" i="5" s="1"/>
  <c r="E99" i="5"/>
  <c r="B94" i="5"/>
  <c r="B99" i="5"/>
  <c r="D95" i="5"/>
  <c r="D94" i="5" s="1"/>
  <c r="E94" i="5"/>
  <c r="C94" i="5"/>
  <c r="C89" i="5"/>
  <c r="D90" i="5"/>
  <c r="D89" i="5" s="1"/>
  <c r="E89" i="5"/>
  <c r="B89" i="5"/>
  <c r="C84" i="5"/>
  <c r="D85" i="5"/>
  <c r="D84" i="5" s="1"/>
  <c r="E84" i="5"/>
  <c r="B84" i="5"/>
  <c r="C79" i="5"/>
  <c r="D80" i="5"/>
  <c r="D79" i="5" s="1"/>
  <c r="E79" i="5"/>
  <c r="B79" i="5"/>
  <c r="D75" i="5"/>
  <c r="D74" i="5" s="1"/>
  <c r="E74" i="5"/>
  <c r="C74" i="5"/>
  <c r="B74" i="5"/>
  <c r="C69" i="5"/>
  <c r="D70" i="5"/>
  <c r="E69" i="5"/>
  <c r="B69" i="5"/>
  <c r="I34" i="5"/>
  <c r="E35" i="5"/>
  <c r="E34" i="5" s="1"/>
  <c r="AE34" i="5"/>
  <c r="AA34" i="5"/>
  <c r="W34" i="5"/>
  <c r="S34" i="5"/>
  <c r="O34" i="5"/>
  <c r="K34" i="5"/>
  <c r="AD34" i="5"/>
  <c r="Z34" i="5"/>
  <c r="V34" i="5"/>
  <c r="R34" i="5"/>
  <c r="N34" i="5"/>
  <c r="J34" i="5"/>
  <c r="G15" i="5"/>
  <c r="H34" i="5"/>
  <c r="AC34" i="5"/>
  <c r="Y34" i="5"/>
  <c r="U34" i="5"/>
  <c r="Q34" i="5"/>
  <c r="M34" i="5"/>
  <c r="AB34" i="5"/>
  <c r="X34" i="5"/>
  <c r="T34" i="5"/>
  <c r="P34" i="5"/>
  <c r="L34" i="5"/>
  <c r="J11" i="5"/>
  <c r="F72" i="5"/>
  <c r="F77" i="5"/>
  <c r="F97" i="5"/>
  <c r="F80" i="5"/>
  <c r="F105" i="5"/>
  <c r="F85" i="5"/>
  <c r="F96" i="5"/>
  <c r="F101" i="5"/>
  <c r="D40" i="5"/>
  <c r="F76" i="5"/>
  <c r="F81" i="5"/>
  <c r="G111" i="5"/>
  <c r="D18" i="5"/>
  <c r="F92" i="5"/>
  <c r="F100" i="5"/>
  <c r="C30" i="5"/>
  <c r="F71" i="5"/>
  <c r="F75" i="5"/>
  <c r="F87" i="5"/>
  <c r="F91" i="5"/>
  <c r="F95" i="5"/>
  <c r="F107" i="5"/>
  <c r="F70" i="5"/>
  <c r="F82" i="5"/>
  <c r="F86" i="5"/>
  <c r="F90" i="5"/>
  <c r="F102" i="5"/>
  <c r="F106" i="5"/>
  <c r="E12" i="5"/>
  <c r="E152" i="5" s="1"/>
  <c r="E151" i="5" s="1"/>
  <c r="F27" i="5"/>
  <c r="F24" i="5"/>
  <c r="C12" i="5"/>
  <c r="F21" i="5"/>
  <c r="D21" i="5"/>
  <c r="G27" i="5"/>
  <c r="G24" i="5"/>
  <c r="G21" i="5"/>
  <c r="B12" i="5"/>
  <c r="B152" i="5" s="1"/>
  <c r="B151" i="5" s="1"/>
  <c r="D15" i="5"/>
  <c r="F15" i="5"/>
  <c r="F18" i="5"/>
  <c r="B30" i="5"/>
  <c r="E30" i="5"/>
  <c r="G40" i="5"/>
  <c r="G41" i="5"/>
  <c r="G115" i="5"/>
  <c r="D115" i="5"/>
  <c r="G117" i="5"/>
  <c r="D117" i="5"/>
  <c r="F40" i="5"/>
  <c r="F41" i="5"/>
  <c r="D41" i="5"/>
  <c r="D36" i="5" s="1"/>
  <c r="G42" i="5"/>
  <c r="D42" i="5"/>
  <c r="D37" i="5" s="1"/>
  <c r="G116" i="5"/>
  <c r="D116" i="5"/>
  <c r="G129" i="5"/>
  <c r="D129" i="5"/>
  <c r="F42" i="5"/>
  <c r="G70" i="5"/>
  <c r="G71" i="5"/>
  <c r="G72" i="5"/>
  <c r="G75" i="5"/>
  <c r="G76" i="5"/>
  <c r="G77" i="5"/>
  <c r="G80" i="5"/>
  <c r="G81" i="5"/>
  <c r="G82" i="5"/>
  <c r="G85" i="5"/>
  <c r="G86" i="5"/>
  <c r="G87" i="5"/>
  <c r="G90" i="5"/>
  <c r="G91" i="5"/>
  <c r="G92" i="5"/>
  <c r="G95" i="5"/>
  <c r="G96" i="5"/>
  <c r="G97" i="5"/>
  <c r="G100" i="5"/>
  <c r="G101" i="5"/>
  <c r="G102" i="5"/>
  <c r="G105" i="5"/>
  <c r="G106" i="5"/>
  <c r="G107" i="5"/>
  <c r="G110" i="5"/>
  <c r="G112" i="5"/>
  <c r="F115" i="5"/>
  <c r="F116" i="5"/>
  <c r="F117" i="5"/>
  <c r="F129" i="5"/>
  <c r="D110" i="5"/>
  <c r="F110" i="5"/>
  <c r="D111" i="5"/>
  <c r="F111" i="5"/>
  <c r="D112" i="5"/>
  <c r="F112" i="5"/>
  <c r="F151" i="5" l="1"/>
  <c r="C152" i="5"/>
  <c r="C151" i="5" s="1"/>
  <c r="G151" i="5" s="1"/>
  <c r="F152" i="5"/>
  <c r="D62" i="5"/>
  <c r="D69" i="5"/>
  <c r="D60" i="5"/>
  <c r="F62" i="5"/>
  <c r="G62" i="5"/>
  <c r="D61" i="5"/>
  <c r="D39" i="5"/>
  <c r="G126" i="5"/>
  <c r="F126" i="5"/>
  <c r="D126" i="5"/>
  <c r="D125" i="5" s="1"/>
  <c r="D128" i="5"/>
  <c r="D114" i="5"/>
  <c r="D109" i="5"/>
  <c r="D35" i="5"/>
  <c r="D34" i="5" s="1"/>
  <c r="B29" i="5"/>
  <c r="F12" i="5"/>
  <c r="D30" i="5"/>
  <c r="G12" i="5"/>
  <c r="D12" i="5"/>
  <c r="D152" i="5" s="1"/>
  <c r="D151" i="5" s="1"/>
  <c r="R26" i="5"/>
  <c r="C26" i="5"/>
  <c r="G152" i="5" l="1"/>
  <c r="D59" i="5"/>
  <c r="C29" i="5"/>
  <c r="C11" i="5"/>
  <c r="N26" i="5" l="1"/>
  <c r="G142" i="5" l="1"/>
  <c r="F142" i="5"/>
  <c r="C142" i="5"/>
  <c r="C141" i="5" s="1"/>
  <c r="AI129" i="5"/>
  <c r="AH129" i="5"/>
  <c r="AG129" i="5"/>
  <c r="AJ129" i="5"/>
  <c r="AJ127" i="5"/>
  <c r="AI127" i="5"/>
  <c r="AH127" i="5"/>
  <c r="AG127" i="5"/>
  <c r="AE142" i="5"/>
  <c r="AE141" i="5" s="1"/>
  <c r="AD142" i="5"/>
  <c r="AD141" i="5" s="1"/>
  <c r="AC142" i="5"/>
  <c r="AC141" i="5" s="1"/>
  <c r="AA142" i="5"/>
  <c r="AA141" i="5" s="1"/>
  <c r="Z142" i="5"/>
  <c r="Z141" i="5" s="1"/>
  <c r="Y142" i="5"/>
  <c r="Y141" i="5" s="1"/>
  <c r="W142" i="5"/>
  <c r="W141" i="5" s="1"/>
  <c r="V142" i="5"/>
  <c r="V141" i="5" s="1"/>
  <c r="U142" i="5"/>
  <c r="U141" i="5" s="1"/>
  <c r="S142" i="5"/>
  <c r="S141" i="5" s="1"/>
  <c r="R142" i="5"/>
  <c r="R141" i="5" s="1"/>
  <c r="Q142" i="5"/>
  <c r="Q141" i="5" s="1"/>
  <c r="O142" i="5"/>
  <c r="O141" i="5" s="1"/>
  <c r="N142" i="5"/>
  <c r="N141" i="5" s="1"/>
  <c r="M142" i="5"/>
  <c r="M141" i="5" s="1"/>
  <c r="K142" i="5"/>
  <c r="K141" i="5" s="1"/>
  <c r="J142" i="5"/>
  <c r="J141" i="5" s="1"/>
  <c r="AI126" i="5"/>
  <c r="E142" i="5"/>
  <c r="E141" i="5" s="1"/>
  <c r="B142" i="5"/>
  <c r="B141" i="5" s="1"/>
  <c r="AJ125" i="5"/>
  <c r="AI117" i="5"/>
  <c r="AH117" i="5"/>
  <c r="AG117" i="5"/>
  <c r="AJ117" i="5"/>
  <c r="AI116" i="5"/>
  <c r="AH116" i="5"/>
  <c r="AG116" i="5"/>
  <c r="AJ116" i="5"/>
  <c r="AI115" i="5"/>
  <c r="AH115" i="5"/>
  <c r="AG115" i="5"/>
  <c r="AJ115" i="5"/>
  <c r="AJ113" i="5"/>
  <c r="AI113" i="5"/>
  <c r="AH113" i="5"/>
  <c r="AG113" i="5"/>
  <c r="AI112" i="5"/>
  <c r="AH112" i="5"/>
  <c r="AG112" i="5"/>
  <c r="AJ112" i="5"/>
  <c r="AI111" i="5"/>
  <c r="AH111" i="5"/>
  <c r="AG111" i="5"/>
  <c r="AJ111" i="5"/>
  <c r="AI110" i="5"/>
  <c r="AH110" i="5"/>
  <c r="AG110" i="5"/>
  <c r="AJ110" i="5"/>
  <c r="AJ108" i="5"/>
  <c r="AI108" i="5"/>
  <c r="AH108" i="5"/>
  <c r="AG108" i="5"/>
  <c r="AI107" i="5"/>
  <c r="AH107" i="5"/>
  <c r="AG107" i="5"/>
  <c r="AJ107" i="5"/>
  <c r="AI106" i="5"/>
  <c r="AH106" i="5"/>
  <c r="AG106" i="5"/>
  <c r="AJ106" i="5"/>
  <c r="AI105" i="5"/>
  <c r="AH105" i="5"/>
  <c r="AG105" i="5"/>
  <c r="AJ105" i="5"/>
  <c r="AJ103" i="5"/>
  <c r="AI103" i="5"/>
  <c r="AH103" i="5"/>
  <c r="AG103" i="5"/>
  <c r="AI102" i="5"/>
  <c r="AH102" i="5"/>
  <c r="AG102" i="5"/>
  <c r="AJ102" i="5"/>
  <c r="AI101" i="5"/>
  <c r="AH101" i="5"/>
  <c r="AG101" i="5"/>
  <c r="AJ101" i="5"/>
  <c r="AI100" i="5"/>
  <c r="AH100" i="5"/>
  <c r="AG100" i="5"/>
  <c r="AJ100" i="5"/>
  <c r="AJ98" i="5"/>
  <c r="AI98" i="5"/>
  <c r="AH98" i="5"/>
  <c r="AG98" i="5"/>
  <c r="AI97" i="5"/>
  <c r="AH97" i="5"/>
  <c r="AG97" i="5"/>
  <c r="AJ97" i="5"/>
  <c r="AI96" i="5"/>
  <c r="AH96" i="5"/>
  <c r="AG96" i="5"/>
  <c r="AJ96" i="5"/>
  <c r="AI95" i="5"/>
  <c r="AH95" i="5"/>
  <c r="AG95" i="5"/>
  <c r="AJ95" i="5"/>
  <c r="AJ93" i="5"/>
  <c r="AI93" i="5"/>
  <c r="AH93" i="5"/>
  <c r="AG93" i="5"/>
  <c r="AI92" i="5"/>
  <c r="AH92" i="5"/>
  <c r="AG92" i="5"/>
  <c r="AJ92" i="5"/>
  <c r="AI91" i="5"/>
  <c r="AH91" i="5"/>
  <c r="AG91" i="5"/>
  <c r="AI90" i="5"/>
  <c r="AH90" i="5"/>
  <c r="AG90" i="5"/>
  <c r="AJ90" i="5"/>
  <c r="AJ88" i="5"/>
  <c r="AI88" i="5"/>
  <c r="AH88" i="5"/>
  <c r="AG88" i="5"/>
  <c r="AI87" i="5"/>
  <c r="AH87" i="5"/>
  <c r="AG87" i="5"/>
  <c r="AI86" i="5"/>
  <c r="AH86" i="5"/>
  <c r="AG86" i="5"/>
  <c r="AI85" i="5"/>
  <c r="AH85" i="5"/>
  <c r="AG85" i="5"/>
  <c r="AJ83" i="5"/>
  <c r="AI83" i="5"/>
  <c r="AH83" i="5"/>
  <c r="AG83" i="5"/>
  <c r="AI82" i="5"/>
  <c r="AH82" i="5"/>
  <c r="AG82" i="5"/>
  <c r="AI81" i="5"/>
  <c r="AH81" i="5"/>
  <c r="AG81" i="5"/>
  <c r="AI80" i="5"/>
  <c r="AH80" i="5"/>
  <c r="AG80" i="5"/>
  <c r="AJ78" i="5"/>
  <c r="AI78" i="5"/>
  <c r="AH78" i="5"/>
  <c r="AG78" i="5"/>
  <c r="AI77" i="5"/>
  <c r="AH77" i="5"/>
  <c r="AG77" i="5"/>
  <c r="AI76" i="5"/>
  <c r="AH76" i="5"/>
  <c r="AG76" i="5"/>
  <c r="AI75" i="5"/>
  <c r="AH75" i="5"/>
  <c r="AG75" i="5"/>
  <c r="AJ75" i="5"/>
  <c r="AJ73" i="5"/>
  <c r="AI73" i="5"/>
  <c r="AH73" i="5"/>
  <c r="AG73" i="5"/>
  <c r="AI72" i="5"/>
  <c r="AH72" i="5"/>
  <c r="AG72" i="5"/>
  <c r="AJ72" i="5"/>
  <c r="AI71" i="5"/>
  <c r="AH71" i="5"/>
  <c r="AG71" i="5"/>
  <c r="AJ71" i="5"/>
  <c r="AI70" i="5"/>
  <c r="AH70" i="5"/>
  <c r="AG70" i="5"/>
  <c r="AJ70" i="5"/>
  <c r="AJ68" i="5"/>
  <c r="AI68" i="5"/>
  <c r="AH68" i="5"/>
  <c r="AG68" i="5"/>
  <c r="AE59" i="5"/>
  <c r="AD59" i="5"/>
  <c r="AC59" i="5"/>
  <c r="AB59" i="5"/>
  <c r="AA59" i="5"/>
  <c r="Z59" i="5"/>
  <c r="Y59" i="5"/>
  <c r="X59" i="5"/>
  <c r="W59" i="5"/>
  <c r="V59" i="5"/>
  <c r="U59" i="5"/>
  <c r="S59" i="5"/>
  <c r="R59" i="5"/>
  <c r="Q59" i="5"/>
  <c r="O59" i="5"/>
  <c r="N59" i="5"/>
  <c r="M59" i="5"/>
  <c r="L59" i="5"/>
  <c r="K59" i="5"/>
  <c r="J59" i="5"/>
  <c r="I59" i="5"/>
  <c r="AJ58" i="5"/>
  <c r="AI58" i="5"/>
  <c r="AH58" i="5"/>
  <c r="AG58" i="5"/>
  <c r="AI42" i="5"/>
  <c r="AH42" i="5"/>
  <c r="AG42" i="5"/>
  <c r="AJ42" i="5"/>
  <c r="AI41" i="5"/>
  <c r="AH41" i="5"/>
  <c r="AG41" i="5"/>
  <c r="AJ41" i="5"/>
  <c r="AI40" i="5"/>
  <c r="AH40" i="5"/>
  <c r="AG40" i="5"/>
  <c r="AJ40" i="5"/>
  <c r="AJ38" i="5"/>
  <c r="AI38" i="5"/>
  <c r="AH38" i="5"/>
  <c r="AG38" i="5"/>
  <c r="AJ33" i="5"/>
  <c r="AI33" i="5"/>
  <c r="AH33" i="5"/>
  <c r="AG33" i="5"/>
  <c r="AB29" i="5"/>
  <c r="V29" i="5"/>
  <c r="T29" i="5"/>
  <c r="R29" i="5"/>
  <c r="Q29" i="5"/>
  <c r="N29" i="5"/>
  <c r="L29" i="5"/>
  <c r="J29" i="5"/>
  <c r="AJ28" i="5"/>
  <c r="AI28" i="5"/>
  <c r="AH28" i="5"/>
  <c r="AG28" i="5"/>
  <c r="AI27" i="5"/>
  <c r="AH27" i="5"/>
  <c r="AG27" i="5"/>
  <c r="B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Q26" i="5"/>
  <c r="P26" i="5"/>
  <c r="O26" i="5"/>
  <c r="M26" i="5"/>
  <c r="L26" i="5"/>
  <c r="K26" i="5"/>
  <c r="I26" i="5"/>
  <c r="H26" i="5"/>
  <c r="AJ25" i="5"/>
  <c r="AI25" i="5"/>
  <c r="AH25" i="5"/>
  <c r="AG25" i="5"/>
  <c r="AI24" i="5"/>
  <c r="AH24" i="5"/>
  <c r="AG24" i="5"/>
  <c r="E23" i="5"/>
  <c r="B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C23" i="5"/>
  <c r="AJ22" i="5"/>
  <c r="AI22" i="5"/>
  <c r="AH22" i="5"/>
  <c r="AG22" i="5"/>
  <c r="AI21" i="5"/>
  <c r="AH21" i="5"/>
  <c r="AG21" i="5"/>
  <c r="E20" i="5"/>
  <c r="C20" i="5"/>
  <c r="B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AJ19" i="5"/>
  <c r="AI19" i="5"/>
  <c r="AH19" i="5"/>
  <c r="AG19" i="5"/>
  <c r="AI18" i="5"/>
  <c r="AH18" i="5"/>
  <c r="AG18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C17" i="5"/>
  <c r="B17" i="5"/>
  <c r="AI15" i="5"/>
  <c r="AH15" i="5"/>
  <c r="AG15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B14" i="5"/>
  <c r="AJ13" i="5"/>
  <c r="AI13" i="5"/>
  <c r="AH13" i="5"/>
  <c r="AG13" i="5"/>
  <c r="AE11" i="5"/>
  <c r="AD11" i="5"/>
  <c r="AB11" i="5"/>
  <c r="AA11" i="5"/>
  <c r="Z11" i="5"/>
  <c r="X11" i="5"/>
  <c r="W11" i="5"/>
  <c r="V11" i="5"/>
  <c r="T11" i="5"/>
  <c r="S11" i="5"/>
  <c r="R11" i="5"/>
  <c r="Q11" i="5"/>
  <c r="P11" i="5"/>
  <c r="N11" i="5"/>
  <c r="L11" i="5"/>
  <c r="K11" i="5"/>
  <c r="AH12" i="5"/>
  <c r="AC11" i="5"/>
  <c r="Y11" i="5"/>
  <c r="U11" i="5"/>
  <c r="M11" i="5"/>
  <c r="I11" i="5"/>
  <c r="P59" i="5" l="1"/>
  <c r="T59" i="5"/>
  <c r="H59" i="5"/>
  <c r="AH128" i="5"/>
  <c r="AI17" i="5"/>
  <c r="AI104" i="5"/>
  <c r="AG20" i="5"/>
  <c r="AH94" i="5"/>
  <c r="F128" i="5"/>
  <c r="AI128" i="5"/>
  <c r="AI60" i="5"/>
  <c r="AI62" i="5"/>
  <c r="AI94" i="5"/>
  <c r="AI61" i="5"/>
  <c r="K133" i="5"/>
  <c r="AH109" i="5"/>
  <c r="F125" i="5"/>
  <c r="AJ142" i="5"/>
  <c r="AA133" i="5"/>
  <c r="AG84" i="5"/>
  <c r="AH79" i="5"/>
  <c r="AB148" i="5"/>
  <c r="AB144" i="5" s="1"/>
  <c r="H149" i="5"/>
  <c r="J149" i="5"/>
  <c r="L149" i="5"/>
  <c r="P149" i="5"/>
  <c r="H150" i="5"/>
  <c r="H146" i="5" s="1"/>
  <c r="J150" i="5"/>
  <c r="J146" i="5" s="1"/>
  <c r="L150" i="5"/>
  <c r="L146" i="5" s="1"/>
  <c r="N150" i="5"/>
  <c r="N146" i="5" s="1"/>
  <c r="P150" i="5"/>
  <c r="P146" i="5" s="1"/>
  <c r="T149" i="5"/>
  <c r="V133" i="5"/>
  <c r="X150" i="5"/>
  <c r="X146" i="5" s="1"/>
  <c r="AG69" i="5"/>
  <c r="AI39" i="5"/>
  <c r="H29" i="5"/>
  <c r="Z29" i="5"/>
  <c r="AH26" i="5"/>
  <c r="X29" i="5"/>
  <c r="N149" i="5"/>
  <c r="N133" i="5"/>
  <c r="AH30" i="5"/>
  <c r="H137" i="5"/>
  <c r="L148" i="5"/>
  <c r="P148" i="5"/>
  <c r="P144" i="5" s="1"/>
  <c r="T150" i="5"/>
  <c r="T146" i="5" s="1"/>
  <c r="T148" i="5"/>
  <c r="AH60" i="5"/>
  <c r="AI12" i="5"/>
  <c r="AG39" i="5"/>
  <c r="AH39" i="5"/>
  <c r="AH61" i="5"/>
  <c r="AH62" i="5"/>
  <c r="F60" i="5"/>
  <c r="AI69" i="5"/>
  <c r="AG74" i="5"/>
  <c r="AG89" i="5"/>
  <c r="AH99" i="5"/>
  <c r="AH114" i="5"/>
  <c r="I142" i="5"/>
  <c r="I141" i="5" s="1"/>
  <c r="AH14" i="5"/>
  <c r="AI20" i="5"/>
  <c r="AG23" i="5"/>
  <c r="AH23" i="5"/>
  <c r="AD29" i="5"/>
  <c r="V148" i="5"/>
  <c r="Z148" i="5"/>
  <c r="Z144" i="5" s="1"/>
  <c r="AD148" i="5"/>
  <c r="AD144" i="5" s="1"/>
  <c r="AG60" i="5"/>
  <c r="AG61" i="5"/>
  <c r="AG62" i="5"/>
  <c r="AH69" i="5"/>
  <c r="AG79" i="5"/>
  <c r="AH84" i="5"/>
  <c r="AH89" i="5"/>
  <c r="AH104" i="5"/>
  <c r="AI109" i="5"/>
  <c r="D142" i="5"/>
  <c r="D141" i="5" s="1"/>
  <c r="AI14" i="5"/>
  <c r="AG17" i="5"/>
  <c r="AH17" i="5"/>
  <c r="AH20" i="5"/>
  <c r="AI23" i="5"/>
  <c r="P29" i="5"/>
  <c r="J148" i="5"/>
  <c r="J144" i="5" s="1"/>
  <c r="N148" i="5"/>
  <c r="N144" i="5" s="1"/>
  <c r="V149" i="5"/>
  <c r="AD149" i="5"/>
  <c r="V150" i="5"/>
  <c r="V146" i="5" s="1"/>
  <c r="Z150" i="5"/>
  <c r="Z146" i="5" s="1"/>
  <c r="AD150" i="5"/>
  <c r="AD146" i="5" s="1"/>
  <c r="AJ69" i="5"/>
  <c r="AH74" i="5"/>
  <c r="AI79" i="5"/>
  <c r="AJ94" i="5"/>
  <c r="AI99" i="5"/>
  <c r="G109" i="5"/>
  <c r="AI114" i="5"/>
  <c r="F114" i="5"/>
  <c r="AD133" i="5"/>
  <c r="F104" i="5"/>
  <c r="AJ89" i="5"/>
  <c r="AI89" i="5"/>
  <c r="AI84" i="5"/>
  <c r="AI74" i="5"/>
  <c r="G35" i="5"/>
  <c r="AJ37" i="5"/>
  <c r="AJ39" i="5"/>
  <c r="B11" i="5"/>
  <c r="F20" i="5"/>
  <c r="R150" i="5"/>
  <c r="R146" i="5" s="1"/>
  <c r="X148" i="5"/>
  <c r="X144" i="5" s="1"/>
  <c r="X149" i="5"/>
  <c r="AB149" i="5"/>
  <c r="Z149" i="5"/>
  <c r="AB150" i="5"/>
  <c r="AB146" i="5" s="1"/>
  <c r="R148" i="5"/>
  <c r="R144" i="5" s="1"/>
  <c r="R149" i="5"/>
  <c r="AH36" i="5"/>
  <c r="AH35" i="5"/>
  <c r="AH37" i="5"/>
  <c r="AJ128" i="5"/>
  <c r="AJ114" i="5"/>
  <c r="G23" i="5"/>
  <c r="AJ24" i="5"/>
  <c r="O11" i="5"/>
  <c r="AI11" i="5" s="1"/>
  <c r="AI26" i="5"/>
  <c r="AG26" i="5"/>
  <c r="AG12" i="5"/>
  <c r="C14" i="5"/>
  <c r="AJ15" i="5"/>
  <c r="D17" i="5"/>
  <c r="AJ21" i="5"/>
  <c r="H11" i="5"/>
  <c r="AG14" i="5"/>
  <c r="E14" i="5"/>
  <c r="D14" i="5"/>
  <c r="E17" i="5"/>
  <c r="AJ18" i="5"/>
  <c r="G20" i="5"/>
  <c r="AJ20" i="5"/>
  <c r="D20" i="5"/>
  <c r="AJ23" i="5"/>
  <c r="F23" i="5"/>
  <c r="E26" i="5"/>
  <c r="D26" i="5"/>
  <c r="AJ27" i="5"/>
  <c r="I29" i="5"/>
  <c r="K29" i="5"/>
  <c r="M29" i="5"/>
  <c r="O29" i="5"/>
  <c r="S29" i="5"/>
  <c r="U29" i="5"/>
  <c r="W29" i="5"/>
  <c r="Y29" i="5"/>
  <c r="AA29" i="5"/>
  <c r="AC29" i="5"/>
  <c r="AE29" i="5"/>
  <c r="U149" i="5"/>
  <c r="U133" i="5"/>
  <c r="AI35" i="5"/>
  <c r="K148" i="5"/>
  <c r="K144" i="5" s="1"/>
  <c r="M148" i="5"/>
  <c r="O148" i="5"/>
  <c r="O144" i="5" s="1"/>
  <c r="Q148" i="5"/>
  <c r="S148" i="5"/>
  <c r="S144" i="5" s="1"/>
  <c r="W148" i="5"/>
  <c r="W144" i="5" s="1"/>
  <c r="Y148" i="5"/>
  <c r="Y144" i="5" s="1"/>
  <c r="AA148" i="5"/>
  <c r="AA144" i="5" s="1"/>
  <c r="AC148" i="5"/>
  <c r="AC144" i="5" s="1"/>
  <c r="AE148" i="5"/>
  <c r="AE144" i="5" s="1"/>
  <c r="C133" i="5"/>
  <c r="C138" i="5"/>
  <c r="C149" i="5" s="1"/>
  <c r="C145" i="5" s="1"/>
  <c r="G36" i="5"/>
  <c r="I133" i="5"/>
  <c r="AI36" i="5"/>
  <c r="M149" i="5"/>
  <c r="M133" i="5"/>
  <c r="O133" i="5"/>
  <c r="O149" i="5"/>
  <c r="Q149" i="5"/>
  <c r="Q133" i="5"/>
  <c r="S133" i="5"/>
  <c r="S149" i="5"/>
  <c r="W133" i="5"/>
  <c r="W149" i="5"/>
  <c r="Y149" i="5"/>
  <c r="Y133" i="5"/>
  <c r="AC149" i="5"/>
  <c r="AC133" i="5"/>
  <c r="AE133" i="5"/>
  <c r="AE149" i="5"/>
  <c r="AJ36" i="5"/>
  <c r="C139" i="5"/>
  <c r="AI37" i="5"/>
  <c r="K150" i="5"/>
  <c r="K146" i="5" s="1"/>
  <c r="M150" i="5"/>
  <c r="M146" i="5" s="1"/>
  <c r="O150" i="5"/>
  <c r="O146" i="5" s="1"/>
  <c r="Q150" i="5"/>
  <c r="Q146" i="5" s="1"/>
  <c r="S150" i="5"/>
  <c r="S146" i="5" s="1"/>
  <c r="U150" i="5"/>
  <c r="U146" i="5" s="1"/>
  <c r="W150" i="5"/>
  <c r="W146" i="5" s="1"/>
  <c r="AA150" i="5"/>
  <c r="AA146" i="5" s="1"/>
  <c r="AC150" i="5"/>
  <c r="AC146" i="5" s="1"/>
  <c r="AE150" i="5"/>
  <c r="AE146" i="5" s="1"/>
  <c r="AJ77" i="5"/>
  <c r="F79" i="5"/>
  <c r="AJ79" i="5"/>
  <c r="G79" i="5"/>
  <c r="AJ80" i="5"/>
  <c r="AJ81" i="5"/>
  <c r="AJ82" i="5"/>
  <c r="F84" i="5"/>
  <c r="AJ84" i="5"/>
  <c r="G84" i="5"/>
  <c r="AJ85" i="5"/>
  <c r="AJ86" i="5"/>
  <c r="AJ87" i="5"/>
  <c r="AG104" i="5"/>
  <c r="AA149" i="5"/>
  <c r="Y150" i="5"/>
  <c r="Y146" i="5" s="1"/>
  <c r="D23" i="5"/>
  <c r="AI30" i="5"/>
  <c r="F36" i="5"/>
  <c r="E138" i="5"/>
  <c r="AJ76" i="5"/>
  <c r="AG94" i="5"/>
  <c r="AG114" i="5"/>
  <c r="H142" i="5"/>
  <c r="H141" i="5" s="1"/>
  <c r="AH126" i="5"/>
  <c r="H133" i="5"/>
  <c r="L142" i="5"/>
  <c r="L141" i="5" s="1"/>
  <c r="L133" i="5"/>
  <c r="P142" i="5"/>
  <c r="P141" i="5" s="1"/>
  <c r="P133" i="5"/>
  <c r="T142" i="5"/>
  <c r="T141" i="5" s="1"/>
  <c r="T133" i="5"/>
  <c r="X142" i="5"/>
  <c r="X141" i="5" s="1"/>
  <c r="X133" i="5"/>
  <c r="AB142" i="5"/>
  <c r="AB141" i="5" s="1"/>
  <c r="AB133" i="5"/>
  <c r="AG126" i="5"/>
  <c r="J133" i="5"/>
  <c r="R133" i="5"/>
  <c r="Z133" i="5"/>
  <c r="U148" i="5"/>
  <c r="K149" i="5"/>
  <c r="AJ91" i="5"/>
  <c r="AG99" i="5"/>
  <c r="AG109" i="5"/>
  <c r="AG128" i="5"/>
  <c r="AG30" i="5"/>
  <c r="AG35" i="5"/>
  <c r="AG36" i="5"/>
  <c r="AG37" i="5"/>
  <c r="G114" i="5"/>
  <c r="G125" i="5"/>
  <c r="AJ126" i="5"/>
  <c r="G128" i="5"/>
  <c r="T147" i="5" l="1"/>
  <c r="T144" i="5"/>
  <c r="U147" i="5"/>
  <c r="U144" i="5"/>
  <c r="K143" i="5"/>
  <c r="V147" i="5"/>
  <c r="V144" i="5"/>
  <c r="M147" i="5"/>
  <c r="M144" i="5"/>
  <c r="AB143" i="5"/>
  <c r="Q147" i="5"/>
  <c r="Q144" i="5"/>
  <c r="L147" i="5"/>
  <c r="L144" i="5"/>
  <c r="L143" i="5" s="1"/>
  <c r="AE147" i="5"/>
  <c r="N147" i="5"/>
  <c r="P147" i="5"/>
  <c r="AE145" i="5"/>
  <c r="AE143" i="5" s="1"/>
  <c r="AE131" i="5"/>
  <c r="I145" i="5"/>
  <c r="I131" i="5"/>
  <c r="H136" i="5"/>
  <c r="H132" i="5"/>
  <c r="K145" i="5"/>
  <c r="K131" i="5"/>
  <c r="Z145" i="5"/>
  <c r="Z143" i="5" s="1"/>
  <c r="Z131" i="5"/>
  <c r="T145" i="5"/>
  <c r="T131" i="5"/>
  <c r="C150" i="5"/>
  <c r="C146" i="5" s="1"/>
  <c r="C134" i="5"/>
  <c r="AC145" i="5"/>
  <c r="AC143" i="5" s="1"/>
  <c r="AC131" i="5"/>
  <c r="Q145" i="5"/>
  <c r="Q131" i="5"/>
  <c r="M145" i="5"/>
  <c r="M131" i="5"/>
  <c r="AA147" i="5"/>
  <c r="W147" i="5"/>
  <c r="U145" i="5"/>
  <c r="U131" i="5"/>
  <c r="O145" i="5"/>
  <c r="O143" i="5" s="1"/>
  <c r="O131" i="5"/>
  <c r="AB145" i="5"/>
  <c r="AB131" i="5"/>
  <c r="R145" i="5"/>
  <c r="R143" i="5" s="1"/>
  <c r="R131" i="5"/>
  <c r="W145" i="5"/>
  <c r="W143" i="5" s="1"/>
  <c r="W131" i="5"/>
  <c r="AC147" i="5"/>
  <c r="Y147" i="5"/>
  <c r="R147" i="5"/>
  <c r="AD147" i="5"/>
  <c r="N145" i="5"/>
  <c r="N143" i="5" s="1"/>
  <c r="N131" i="5"/>
  <c r="AB147" i="5"/>
  <c r="AA145" i="5"/>
  <c r="AA143" i="5" s="1"/>
  <c r="AA131" i="5"/>
  <c r="S145" i="5"/>
  <c r="S143" i="5" s="1"/>
  <c r="S131" i="5"/>
  <c r="AD145" i="5"/>
  <c r="AD143" i="5" s="1"/>
  <c r="AD131" i="5"/>
  <c r="L145" i="5"/>
  <c r="L131" i="5"/>
  <c r="J145" i="5"/>
  <c r="J143" i="5" s="1"/>
  <c r="J131" i="5"/>
  <c r="X145" i="5"/>
  <c r="X143" i="5" s="1"/>
  <c r="X131" i="5"/>
  <c r="P145" i="5"/>
  <c r="P143" i="5" s="1"/>
  <c r="P131" i="5"/>
  <c r="Y145" i="5"/>
  <c r="Y143" i="5" s="1"/>
  <c r="Y131" i="5"/>
  <c r="S147" i="5"/>
  <c r="O147" i="5"/>
  <c r="K147" i="5"/>
  <c r="X147" i="5"/>
  <c r="J147" i="5"/>
  <c r="Z147" i="5"/>
  <c r="V145" i="5"/>
  <c r="V131" i="5"/>
  <c r="C137" i="5"/>
  <c r="C132" i="5" s="1"/>
  <c r="C131" i="5" s="1"/>
  <c r="AI142" i="5"/>
  <c r="G69" i="5"/>
  <c r="G104" i="5"/>
  <c r="AJ109" i="5"/>
  <c r="F109" i="5"/>
  <c r="AH29" i="5"/>
  <c r="AJ104" i="5"/>
  <c r="F99" i="5"/>
  <c r="F69" i="5"/>
  <c r="F94" i="5"/>
  <c r="AI125" i="5"/>
  <c r="G99" i="5"/>
  <c r="G94" i="5"/>
  <c r="G89" i="5"/>
  <c r="AJ62" i="5"/>
  <c r="AH139" i="5"/>
  <c r="AH59" i="5"/>
  <c r="F37" i="5"/>
  <c r="F35" i="5"/>
  <c r="G37" i="5"/>
  <c r="F39" i="5"/>
  <c r="H148" i="5"/>
  <c r="H144" i="5" s="1"/>
  <c r="AJ35" i="5"/>
  <c r="AG29" i="5"/>
  <c r="AI152" i="5"/>
  <c r="AG34" i="5"/>
  <c r="AJ60" i="5"/>
  <c r="F89" i="5"/>
  <c r="G60" i="5"/>
  <c r="E137" i="5"/>
  <c r="E132" i="5" s="1"/>
  <c r="G34" i="5"/>
  <c r="AH34" i="5"/>
  <c r="AI34" i="5"/>
  <c r="AJ99" i="5"/>
  <c r="AI59" i="5"/>
  <c r="E139" i="5"/>
  <c r="G39" i="5"/>
  <c r="AH138" i="5"/>
  <c r="B138" i="5"/>
  <c r="AG59" i="5"/>
  <c r="AG138" i="5"/>
  <c r="AG139" i="5"/>
  <c r="AG137" i="5"/>
  <c r="AH137" i="5"/>
  <c r="AH132" i="5"/>
  <c r="AG150" i="5"/>
  <c r="AH150" i="5"/>
  <c r="AG149" i="5"/>
  <c r="AH149" i="5"/>
  <c r="AI139" i="5"/>
  <c r="I150" i="5"/>
  <c r="AH134" i="5"/>
  <c r="AH133" i="5"/>
  <c r="AG133" i="5"/>
  <c r="AG142" i="5"/>
  <c r="AH142" i="5"/>
  <c r="AH125" i="5"/>
  <c r="AG125" i="5"/>
  <c r="E149" i="5"/>
  <c r="E145" i="5" s="1"/>
  <c r="G145" i="5" s="1"/>
  <c r="G138" i="5"/>
  <c r="AJ138" i="5"/>
  <c r="AG132" i="5"/>
  <c r="AI134" i="5"/>
  <c r="AI133" i="5"/>
  <c r="AI137" i="5"/>
  <c r="I148" i="5"/>
  <c r="I144" i="5" s="1"/>
  <c r="AI132" i="5"/>
  <c r="AI29" i="5"/>
  <c r="F26" i="5"/>
  <c r="AJ26" i="5"/>
  <c r="G26" i="5"/>
  <c r="AJ12" i="5"/>
  <c r="E11" i="5"/>
  <c r="AJ14" i="5"/>
  <c r="G14" i="5"/>
  <c r="F14" i="5"/>
  <c r="E29" i="5"/>
  <c r="AH11" i="5"/>
  <c r="AG11" i="5"/>
  <c r="B139" i="5"/>
  <c r="H145" i="5"/>
  <c r="AG134" i="5"/>
  <c r="AG146" i="5"/>
  <c r="AH146" i="5"/>
  <c r="B137" i="5"/>
  <c r="B132" i="5" s="1"/>
  <c r="F74" i="5"/>
  <c r="AJ74" i="5"/>
  <c r="G74" i="5"/>
  <c r="F61" i="5"/>
  <c r="AJ61" i="5"/>
  <c r="G61" i="5"/>
  <c r="E133" i="5"/>
  <c r="F141" i="5"/>
  <c r="AJ141" i="5"/>
  <c r="G141" i="5"/>
  <c r="I149" i="5"/>
  <c r="AI149" i="5" s="1"/>
  <c r="AI138" i="5"/>
  <c r="F17" i="5"/>
  <c r="G17" i="5"/>
  <c r="AJ17" i="5"/>
  <c r="D29" i="5"/>
  <c r="D11" i="5"/>
  <c r="F30" i="5"/>
  <c r="AJ30" i="5"/>
  <c r="G30" i="5"/>
  <c r="I143" i="5" l="1"/>
  <c r="V143" i="5"/>
  <c r="T143" i="5"/>
  <c r="Q143" i="5"/>
  <c r="AI150" i="5"/>
  <c r="I146" i="5"/>
  <c r="M143" i="5"/>
  <c r="H143" i="5"/>
  <c r="U143" i="5"/>
  <c r="AI143" i="5" s="1"/>
  <c r="E131" i="5"/>
  <c r="AI145" i="5"/>
  <c r="B150" i="5"/>
  <c r="B146" i="5" s="1"/>
  <c r="B134" i="5"/>
  <c r="G139" i="5"/>
  <c r="E134" i="5"/>
  <c r="G133" i="5"/>
  <c r="B149" i="5"/>
  <c r="B145" i="5" s="1"/>
  <c r="B133" i="5"/>
  <c r="B131" i="5" s="1"/>
  <c r="H131" i="5"/>
  <c r="AH131" i="5" s="1"/>
  <c r="AH148" i="5"/>
  <c r="H147" i="5"/>
  <c r="AH147" i="5" s="1"/>
  <c r="AI148" i="5"/>
  <c r="I147" i="5"/>
  <c r="AI147" i="5" s="1"/>
  <c r="B148" i="5"/>
  <c r="B136" i="5"/>
  <c r="C148" i="5"/>
  <c r="C144" i="5" s="1"/>
  <c r="C143" i="5" s="1"/>
  <c r="C136" i="5"/>
  <c r="E148" i="5"/>
  <c r="E136" i="5"/>
  <c r="AJ132" i="5"/>
  <c r="AI151" i="5"/>
  <c r="AG148" i="5"/>
  <c r="AI141" i="5"/>
  <c r="AJ137" i="5"/>
  <c r="AJ139" i="5"/>
  <c r="F132" i="5"/>
  <c r="G132" i="5"/>
  <c r="F138" i="5"/>
  <c r="G137" i="5"/>
  <c r="F137" i="5"/>
  <c r="F34" i="5"/>
  <c r="AJ34" i="5"/>
  <c r="E150" i="5"/>
  <c r="AI131" i="5"/>
  <c r="AG136" i="5"/>
  <c r="AH136" i="5"/>
  <c r="F139" i="5"/>
  <c r="AJ152" i="5"/>
  <c r="F148" i="5"/>
  <c r="F144" i="5" s="1"/>
  <c r="AG141" i="5"/>
  <c r="AH141" i="5"/>
  <c r="AG145" i="5"/>
  <c r="AH145" i="5"/>
  <c r="F29" i="5"/>
  <c r="AJ29" i="5"/>
  <c r="G29" i="5"/>
  <c r="AJ11" i="5"/>
  <c r="G11" i="5"/>
  <c r="F11" i="5"/>
  <c r="AI144" i="5"/>
  <c r="AI146" i="5"/>
  <c r="AJ149" i="5"/>
  <c r="G149" i="5"/>
  <c r="D137" i="5"/>
  <c r="D132" i="5" s="1"/>
  <c r="D139" i="5"/>
  <c r="AJ133" i="5"/>
  <c r="AG131" i="5"/>
  <c r="AI136" i="5"/>
  <c r="D138" i="5"/>
  <c r="D149" i="5" s="1"/>
  <c r="D145" i="5" s="1"/>
  <c r="D133" i="5"/>
  <c r="F59" i="5"/>
  <c r="AJ59" i="5"/>
  <c r="G59" i="5"/>
  <c r="AH152" i="5"/>
  <c r="AG152" i="5"/>
  <c r="AH144" i="5"/>
  <c r="E147" i="5" l="1"/>
  <c r="E144" i="5"/>
  <c r="B147" i="5"/>
  <c r="B144" i="5"/>
  <c r="B143" i="5" s="1"/>
  <c r="AJ150" i="5"/>
  <c r="E146" i="5"/>
  <c r="F149" i="5"/>
  <c r="F133" i="5"/>
  <c r="D131" i="5"/>
  <c r="G148" i="5"/>
  <c r="C147" i="5"/>
  <c r="D150" i="5"/>
  <c r="D146" i="5" s="1"/>
  <c r="D134" i="5"/>
  <c r="F134" i="5"/>
  <c r="G134" i="5"/>
  <c r="AJ145" i="5"/>
  <c r="AJ134" i="5"/>
  <c r="AG144" i="5"/>
  <c r="AJ148" i="5"/>
  <c r="D148" i="5"/>
  <c r="D136" i="5"/>
  <c r="AG147" i="5"/>
  <c r="F150" i="5"/>
  <c r="G150" i="5"/>
  <c r="AJ136" i="5"/>
  <c r="G136" i="5"/>
  <c r="F136" i="5"/>
  <c r="AJ151" i="5"/>
  <c r="AJ144" i="5"/>
  <c r="AG143" i="5"/>
  <c r="AH143" i="5"/>
  <c r="AG151" i="5"/>
  <c r="AH151" i="5"/>
  <c r="AJ131" i="5"/>
  <c r="G131" i="5"/>
  <c r="F131" i="5"/>
  <c r="G146" i="5" l="1"/>
  <c r="F146" i="5"/>
  <c r="E143" i="5"/>
  <c r="AJ143" i="5" s="1"/>
  <c r="G144" i="5"/>
  <c r="AJ146" i="5"/>
  <c r="D147" i="5"/>
  <c r="D144" i="5"/>
  <c r="D143" i="5" s="1"/>
  <c r="F147" i="5"/>
  <c r="AJ147" i="5"/>
  <c r="G147" i="5"/>
  <c r="F143" i="5" l="1"/>
  <c r="G143" i="5"/>
</calcChain>
</file>

<file path=xl/sharedStrings.xml><?xml version="1.0" encoding="utf-8"?>
<sst xmlns="http://schemas.openxmlformats.org/spreadsheetml/2006/main" count="198" uniqueCount="70">
  <si>
    <t>ОГЛАВЛЕНИЕ!A1</t>
  </si>
  <si>
    <t>Отчет о ходе реализации муниципальной программы (сетевой график)</t>
  </si>
  <si>
    <t xml:space="preserve"> "Социально - экономическое развитие и инвестиции муниципального образования город Когалым" (постановление Администрации города Когалыма от 11.10.2013 №2919)</t>
  </si>
  <si>
    <t>тыс. рублей</t>
  </si>
  <si>
    <t>Наименование мероприятий программы</t>
  </si>
  <si>
    <t>План на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</si>
  <si>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</si>
  <si>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</si>
  <si>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</si>
  <si>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</si>
  <si>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</si>
  <si>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</si>
  <si>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</si>
  <si>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</si>
  <si>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</si>
  <si>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</si>
  <si>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</si>
  <si>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</si>
  <si>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</si>
  <si>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</si>
  <si>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</si>
  <si>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</si>
  <si>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 xml:space="preserve">план </t>
  </si>
  <si>
    <t>план на отчетную дату</t>
  </si>
  <si>
    <t>касса</t>
  </si>
  <si>
    <t>отклонение</t>
  </si>
  <si>
    <t>к текущему году</t>
  </si>
  <si>
    <t>на отчетную дату</t>
  </si>
  <si>
    <t>кассовый расход</t>
  </si>
  <si>
    <t>Подпрограмма 1. «Совершенствование системы муниципального стратегического управления, повышение инвестиционной привлекательности и развитие конкуренции»</t>
  </si>
  <si>
    <t>бюджет города Когалыма</t>
  </si>
  <si>
    <t>в т.ч. бюджет города Когалыма в части софинансирования</t>
  </si>
  <si>
    <t>Всего</t>
  </si>
  <si>
    <t>1.1.1. Мониторинг социально-экономического развития города Когалыма</t>
  </si>
  <si>
    <t>бюджет автономного округа</t>
  </si>
  <si>
    <t>1.1.2. Реализация и корректировка стратегии социально-экономического развития города Когалыма до 2030 года</t>
  </si>
  <si>
    <t>1.1.3. Обеспечение деятельности управления экономики Администрации города Когалыма</t>
  </si>
  <si>
    <t>1.1.4. Обеспечение деятельности управления  инвестиционной деятельности и развития предпринимательства Администрации города Когалыма</t>
  </si>
  <si>
    <t>1.1.5. Организация и проведение определения поставщика (подрядчика, исполнителя) для заказчиков города Когалыма</t>
  </si>
  <si>
    <t>Подпрограмма 2. «Развитие малого и среднего  предпринимательства»</t>
  </si>
  <si>
    <t>Процессная часть</t>
  </si>
  <si>
    <t>ИТОГО по подпрограмме 1</t>
  </si>
  <si>
    <t>Проектная часть</t>
  </si>
  <si>
    <t>ИТОГО по подпрограмме 2</t>
  </si>
  <si>
    <t>Процессная часть подпрограммы 2</t>
  </si>
  <si>
    <t>ИТОГО ПО ПРОГРАММЕ</t>
  </si>
  <si>
    <t>ПРОЕКТНАЯ ЧАСТЬ В ЦЕЛОМ ПО МУНИЦИПАЛЬНОЙ ПРОГРАММЕ</t>
  </si>
  <si>
    <t>ПРОЦЕССНАЯ ЧАСТЬ В ЦЕЛОМ ПО МУНИЦИПАЛЬНОЙ ПРОГРАММЕ</t>
  </si>
  <si>
    <t>П.2.1.1. Финансовая поддержка субъектов малого и среднего предпринимательства, впервые зарегистрированных и действующих менее одного года, на развитие социального предпринимательства</t>
  </si>
  <si>
    <t>П.2.2. Региональный проект «Акселерация субъектов малого и среднего предпринимательства» (показатели II, III, 4, 5)</t>
  </si>
  <si>
    <t xml:space="preserve">П.2.1. Региональный проект «Создание условий для легкого старта и комфортного ведения бизнеса» (показатели II, III, 4, 5) </t>
  </si>
  <si>
    <t xml:space="preserve">1.1. Реализация механизмов стратегического управления социально-экономическим развитием города Когалыма (I, 1, 2, 3) </t>
  </si>
  <si>
    <t>2.1.1. Размещение информационных материалов о проводимых мероприятиях в сфере малого и среднего предпринимательства в  средствах массовой информации (бюджет города Когалыма сверх доли софинансирования)</t>
  </si>
  <si>
    <t>Проектная часть подпрограммы 2</t>
  </si>
  <si>
    <t xml:space="preserve">П.2.2.1. Дополнительные меры государственной поддержки малого и среднего предпринимательства, а также физических лиц, применяющих специальный налоговый режим «Налог на профессиональный доход» (финансовая поддержка субъектов малого и среднего предпринимательства) </t>
  </si>
  <si>
    <t>П.2.2.1.1 Возмещение части затрат на аренду (субаренду) нежилых помещений</t>
  </si>
  <si>
    <t>П.2.2.1.2 Возмещение части затрат на приобретение нового оборудования (основных средств) и лицензионных программных продуктов</t>
  </si>
  <si>
    <t>П.2.2.1.3 Возмещение части затрат на оплату коммунальных услуг нежилых помещений</t>
  </si>
  <si>
    <t>П.2.2.1.4 Возмещение части затрат, связанных с оплатой жилищно-коммунальных услуг по нежилым помещениям, используемым в целях осуществления предпринимательской деятельности (бюджет города Когалыма сверх доли софинансирования)</t>
  </si>
  <si>
    <t>П.2.2.1.5 Возмещение части затрат на аренду нежилых помещений за счет средств бюджета города Когалыма (сверх доли софинансирования)</t>
  </si>
  <si>
    <t>П.2.2.1.6 Предоставление субсидий на создание и (или) обеспечение деятельности центров молодежного инновационного творчества (сверх доли софинансирования)</t>
  </si>
  <si>
    <t>П.2.2.1.7 Возмещение части затрат на приобретение нового оборудования (основных средств), лицензионных программных продуктов (сверх доли софинансирования)</t>
  </si>
  <si>
    <t>П.2.2.1.8 Грантовая поддержка на развитие предпринимательства (бюджет города Когалыма сверх доли софинансирования)</t>
  </si>
  <si>
    <t>П.2.2.1.9 Грантовая поддержка на развитие молодежного предпринимательства (бюджет города Когалыма сверх доли софинансирования)</t>
  </si>
  <si>
    <t>П.2.2.1.10  Грантовая поддержка социального и креативного предпринимательства (бюджет города Когалыма сверх доли софинансирования)</t>
  </si>
  <si>
    <t xml:space="preserve">2.1. Организация мероприятий по информационно-консультационной поддержке, популяризации и пропаганде предпринимательской деятельности (6) </t>
  </si>
  <si>
    <t>П.2.2.1.11 Возмещение части затрат на обязательную сертификацию произведенной продукции</t>
  </si>
  <si>
    <t>П.2.1.1.2.1 Изготовление (приобретение материальных запасов, способствующих повышению информированности о социальном предпринимательстве, о существующих мерах и программах поддержки социального предпринимательства</t>
  </si>
  <si>
    <t xml:space="preserve">П.2.1.1.2 Организация и проведение мероприятий, направленных на популяризацию деятельности в сфере социального предпринимательства </t>
  </si>
  <si>
    <t>П.2.1.1.1 Финансовая поддержка субъектам малого и среднего предпринимательства (впервые зарегистрированным и действующим менее 1 года), осуществляющим социально значимые (приоритетные) виды деятельности в городе Когалыме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</si>
</sst>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-* #,##0.00\ _₽_-;\-* #,##0.00\ _₽_-;_-* &quot;-&quot;??\ _₽_-;_-@_-"/>
    <numFmt numFmtId="165" formatCode="#,##0.0_ ;[Red]\-#,##0.0\ "/>
    <numFmt numFmtId="166" formatCode="#,##0_ ;[Red]\-#,##0\ "/>
    <numFmt numFmtId="167" formatCode="#,##0.00_ ;[Red]\-#,##0.00\ "/>
    <numFmt numFmtId="168" formatCode="#,##0.00\ _₽"/>
    <numFmt numFmtId="169" formatCode="#,##0.0"/>
    <numFmt numFmtId="170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u/>
      <sz val="11"/>
      <color rgb="FFFF0000"/>
      <name val="Calibri"/>
      <family val="2"/>
      <scheme val="minor"/>
    </font>
    <font>
      <b/>
      <sz val="16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170" fontId="14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 applyFill="1" applyAlignment="1">
      <alignment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14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166" fontId="7" fillId="0" borderId="9" xfId="0" applyNumberFormat="1" applyFont="1" applyFill="1" applyBorder="1" applyAlignment="1">
      <alignment horizontal="center" vertical="center" wrapText="1"/>
    </xf>
    <xf numFmtId="166" fontId="8" fillId="0" borderId="0" xfId="0" applyNumberFormat="1" applyFont="1" applyFill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165" fontId="8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67" fontId="7" fillId="0" borderId="0" xfId="0" applyNumberFormat="1" applyFont="1" applyFill="1" applyAlignment="1">
      <alignment horizontal="left" vertical="center" wrapText="1"/>
    </xf>
    <xf numFmtId="167" fontId="7" fillId="0" borderId="0" xfId="0" applyNumberFormat="1" applyFont="1" applyFill="1" applyAlignment="1">
      <alignment vertical="center" wrapText="1"/>
    </xf>
    <xf numFmtId="164" fontId="8" fillId="0" borderId="0" xfId="0" applyNumberFormat="1" applyFont="1" applyFill="1" applyAlignment="1">
      <alignment vertical="center" wrapText="1"/>
    </xf>
    <xf numFmtId="165" fontId="7" fillId="0" borderId="0" xfId="0" applyNumberFormat="1" applyFont="1" applyFill="1" applyAlignment="1">
      <alignment vertical="center" wrapText="1"/>
    </xf>
    <xf numFmtId="0" fontId="8" fillId="0" borderId="0" xfId="0" applyNumberFormat="1" applyFont="1" applyFill="1" applyAlignment="1">
      <alignment vertical="center" wrapText="1"/>
    </xf>
    <xf numFmtId="167" fontId="8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justify" vertical="center" wrapText="1"/>
    </xf>
    <xf numFmtId="165" fontId="2" fillId="0" borderId="0" xfId="0" applyNumberFormat="1" applyFont="1" applyFill="1" applyAlignment="1">
      <alignment vertical="center" wrapText="1"/>
    </xf>
    <xf numFmtId="165" fontId="10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11" fillId="0" borderId="0" xfId="1" applyFont="1" applyFill="1" applyAlignment="1">
      <alignment vertical="center" wrapText="1"/>
    </xf>
    <xf numFmtId="165" fontId="12" fillId="0" borderId="0" xfId="0" applyNumberFormat="1" applyFont="1" applyFill="1" applyBorder="1" applyAlignment="1">
      <alignment vertical="center" wrapText="1"/>
    </xf>
    <xf numFmtId="165" fontId="12" fillId="0" borderId="1" xfId="0" applyNumberFormat="1" applyFont="1" applyFill="1" applyBorder="1" applyAlignment="1">
      <alignment vertical="center" wrapText="1"/>
    </xf>
    <xf numFmtId="165" fontId="10" fillId="0" borderId="1" xfId="0" applyNumberFormat="1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horizontal="left" wrapText="1"/>
    </xf>
    <xf numFmtId="167" fontId="7" fillId="0" borderId="9" xfId="0" applyNumberFormat="1" applyFont="1" applyFill="1" applyBorder="1" applyAlignment="1">
      <alignment horizontal="center"/>
    </xf>
    <xf numFmtId="167" fontId="7" fillId="0" borderId="9" xfId="2" applyNumberFormat="1" applyFont="1" applyFill="1" applyBorder="1" applyAlignment="1">
      <alignment horizontal="center"/>
    </xf>
    <xf numFmtId="167" fontId="7" fillId="0" borderId="9" xfId="0" applyNumberFormat="1" applyFont="1" applyFill="1" applyBorder="1" applyAlignment="1" applyProtection="1">
      <alignment horizontal="center"/>
    </xf>
    <xf numFmtId="0" fontId="7" fillId="0" borderId="9" xfId="0" applyFont="1" applyFill="1" applyBorder="1" applyAlignment="1">
      <alignment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horizontal="justify" vertical="top" wrapText="1"/>
    </xf>
    <xf numFmtId="167" fontId="7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166" fontId="7" fillId="0" borderId="9" xfId="0" applyNumberFormat="1" applyFont="1" applyFill="1" applyBorder="1" applyAlignment="1">
      <alignment horizontal="left" vertical="center" wrapText="1"/>
    </xf>
    <xf numFmtId="166" fontId="3" fillId="3" borderId="9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 vertical="center" wrapText="1"/>
    </xf>
    <xf numFmtId="166" fontId="7" fillId="0" borderId="0" xfId="0" applyNumberFormat="1" applyFont="1" applyFill="1" applyAlignment="1">
      <alignment vertical="center" wrapText="1"/>
    </xf>
    <xf numFmtId="0" fontId="7" fillId="2" borderId="10" xfId="0" applyFont="1" applyFill="1" applyBorder="1" applyAlignment="1">
      <alignment horizontal="left" vertical="center" wrapText="1"/>
    </xf>
    <xf numFmtId="167" fontId="7" fillId="2" borderId="11" xfId="0" applyNumberFormat="1" applyFont="1" applyFill="1" applyBorder="1" applyAlignment="1">
      <alignment horizontal="center"/>
    </xf>
    <xf numFmtId="167" fontId="7" fillId="2" borderId="12" xfId="0" applyNumberFormat="1" applyFont="1" applyFill="1" applyBorder="1" applyAlignment="1">
      <alignment horizontal="center"/>
    </xf>
    <xf numFmtId="0" fontId="7" fillId="2" borderId="9" xfId="0" applyFont="1" applyFill="1" applyBorder="1" applyAlignment="1">
      <alignment vertical="center" wrapText="1"/>
    </xf>
    <xf numFmtId="167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67" fontId="3" fillId="0" borderId="0" xfId="0" applyNumberFormat="1" applyFont="1" applyFill="1" applyBorder="1" applyAlignment="1">
      <alignment vertical="center" wrapText="1"/>
    </xf>
    <xf numFmtId="0" fontId="7" fillId="3" borderId="9" xfId="3" applyFont="1" applyFill="1" applyBorder="1" applyAlignment="1" applyProtection="1">
      <alignment horizontal="left"/>
    </xf>
    <xf numFmtId="167" fontId="7" fillId="0" borderId="9" xfId="0" applyNumberFormat="1" applyFont="1" applyFill="1" applyBorder="1" applyAlignment="1" applyProtection="1">
      <alignment horizontal="center" vertical="center"/>
    </xf>
    <xf numFmtId="167" fontId="7" fillId="0" borderId="9" xfId="2" applyNumberFormat="1" applyFont="1" applyFill="1" applyBorder="1" applyAlignment="1">
      <alignment horizontal="center" vertical="center"/>
    </xf>
    <xf numFmtId="0" fontId="7" fillId="3" borderId="9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>
      <alignment horizontal="left" wrapText="1"/>
    </xf>
    <xf numFmtId="169" fontId="7" fillId="0" borderId="9" xfId="3" applyNumberFormat="1" applyFont="1" applyFill="1" applyBorder="1" applyAlignment="1" applyProtection="1">
      <alignment horizontal="center" vertical="center" wrapText="1"/>
    </xf>
    <xf numFmtId="168" fontId="7" fillId="0" borderId="9" xfId="4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/>
    <xf numFmtId="167" fontId="7" fillId="3" borderId="9" xfId="0" applyNumberFormat="1" applyFont="1" applyFill="1" applyBorder="1" applyAlignment="1">
      <alignment horizontal="center"/>
    </xf>
    <xf numFmtId="0" fontId="7" fillId="2" borderId="6" xfId="3" applyFont="1" applyFill="1" applyBorder="1" applyAlignment="1" applyProtection="1">
      <alignment horizontal="left" vertical="center"/>
    </xf>
    <xf numFmtId="169" fontId="7" fillId="2" borderId="1" xfId="4" applyNumberFormat="1" applyFont="1" applyFill="1" applyBorder="1" applyAlignment="1" applyProtection="1">
      <alignment horizontal="center" vertical="center" wrapText="1"/>
    </xf>
    <xf numFmtId="169" fontId="7" fillId="2" borderId="1" xfId="3" applyNumberFormat="1" applyFont="1" applyFill="1" applyBorder="1" applyAlignment="1" applyProtection="1">
      <alignment horizontal="center" vertical="center" wrapText="1"/>
    </xf>
    <xf numFmtId="168" fontId="7" fillId="2" borderId="1" xfId="4" applyNumberFormat="1" applyFont="1" applyFill="1" applyBorder="1" applyAlignment="1" applyProtection="1">
      <alignment horizontal="center" vertical="center" wrapText="1"/>
    </xf>
    <xf numFmtId="165" fontId="7" fillId="2" borderId="1" xfId="3" applyNumberFormat="1" applyFont="1" applyFill="1" applyBorder="1" applyAlignment="1" applyProtection="1">
      <alignment horizontal="center" vertical="center" wrapText="1"/>
    </xf>
    <xf numFmtId="165" fontId="7" fillId="2" borderId="7" xfId="3" applyNumberFormat="1" applyFont="1" applyFill="1" applyBorder="1" applyAlignment="1" applyProtection="1">
      <alignment horizontal="center" vertical="center" wrapText="1"/>
    </xf>
    <xf numFmtId="165" fontId="15" fillId="2" borderId="9" xfId="3" applyNumberFormat="1" applyFont="1" applyFill="1" applyBorder="1" applyAlignment="1" applyProtection="1">
      <alignment horizontal="left" vertical="top" wrapText="1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wrapText="1"/>
    </xf>
    <xf numFmtId="167" fontId="7" fillId="0" borderId="8" xfId="0" applyNumberFormat="1" applyFont="1" applyFill="1" applyBorder="1" applyAlignment="1">
      <alignment horizontal="center"/>
    </xf>
    <xf numFmtId="169" fontId="7" fillId="0" borderId="9" xfId="4" applyNumberFormat="1" applyFont="1" applyFill="1" applyBorder="1" applyAlignment="1" applyProtection="1">
      <alignment horizontal="center" vertical="center" wrapText="1"/>
    </xf>
    <xf numFmtId="165" fontId="7" fillId="0" borderId="9" xfId="3" applyNumberFormat="1" applyFont="1" applyFill="1" applyBorder="1" applyAlignment="1" applyProtection="1">
      <alignment horizontal="center" vertical="center" wrapText="1"/>
    </xf>
    <xf numFmtId="165" fontId="7" fillId="0" borderId="5" xfId="3" applyNumberFormat="1" applyFont="1" applyFill="1" applyBorder="1" applyAlignment="1" applyProtection="1">
      <alignment horizontal="left" vertical="top" wrapText="1"/>
    </xf>
    <xf numFmtId="0" fontId="16" fillId="0" borderId="0" xfId="0" applyFont="1" applyFill="1"/>
    <xf numFmtId="0" fontId="7" fillId="2" borderId="10" xfId="3" applyFont="1" applyFill="1" applyBorder="1" applyAlignment="1" applyProtection="1">
      <alignment horizontal="left"/>
    </xf>
    <xf numFmtId="169" fontId="7" fillId="0" borderId="11" xfId="3" applyNumberFormat="1" applyFont="1" applyFill="1" applyBorder="1" applyAlignment="1" applyProtection="1">
      <alignment horizontal="center" vertical="center" wrapText="1"/>
    </xf>
    <xf numFmtId="168" fontId="7" fillId="0" borderId="11" xfId="4" applyNumberFormat="1" applyFont="1" applyFill="1" applyBorder="1" applyAlignment="1" applyProtection="1">
      <alignment horizontal="center" vertical="center" wrapText="1"/>
    </xf>
    <xf numFmtId="169" fontId="7" fillId="0" borderId="12" xfId="3" applyNumberFormat="1" applyFont="1" applyFill="1" applyBorder="1" applyAlignment="1" applyProtection="1">
      <alignment horizontal="center" vertical="center" wrapText="1"/>
    </xf>
    <xf numFmtId="165" fontId="7" fillId="0" borderId="9" xfId="3" applyNumberFormat="1" applyFont="1" applyFill="1" applyBorder="1" applyAlignment="1" applyProtection="1">
      <alignment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2" borderId="10" xfId="3" applyFont="1" applyFill="1" applyBorder="1" applyAlignment="1" applyProtection="1">
      <alignment horizontal="left" wrapText="1"/>
    </xf>
    <xf numFmtId="0" fontId="8" fillId="0" borderId="0" xfId="0" applyFont="1" applyFill="1" applyAlignment="1">
      <alignment horizontal="left" vertical="center" wrapText="1"/>
    </xf>
    <xf numFmtId="165" fontId="3" fillId="2" borderId="1" xfId="3" applyNumberFormat="1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164" fontId="2" fillId="0" borderId="0" xfId="0" applyNumberFormat="1" applyFont="1" applyFill="1" applyAlignment="1">
      <alignment vertical="center" wrapText="1"/>
    </xf>
    <xf numFmtId="165" fontId="3" fillId="0" borderId="9" xfId="3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169" fontId="3" fillId="2" borderId="1" xfId="4" applyNumberFormat="1" applyFont="1" applyFill="1" applyBorder="1" applyAlignment="1" applyProtection="1">
      <alignment horizontal="center" vertical="center" wrapText="1"/>
    </xf>
    <xf numFmtId="169" fontId="3" fillId="2" borderId="1" xfId="3" applyNumberFormat="1" applyFont="1" applyFill="1" applyBorder="1" applyAlignment="1" applyProtection="1">
      <alignment horizontal="center" vertical="center" wrapText="1"/>
    </xf>
    <xf numFmtId="168" fontId="3" fillId="2" borderId="1" xfId="4" applyNumberFormat="1" applyFont="1" applyFill="1" applyBorder="1" applyAlignment="1" applyProtection="1">
      <alignment horizontal="center" vertical="center" wrapText="1"/>
    </xf>
    <xf numFmtId="165" fontId="3" fillId="2" borderId="7" xfId="3" applyNumberFormat="1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justify" vertical="center" wrapText="1"/>
    </xf>
    <xf numFmtId="0" fontId="7" fillId="0" borderId="9" xfId="0" applyFont="1" applyFill="1" applyBorder="1" applyAlignment="1">
      <alignment horizontal="right" wrapText="1"/>
    </xf>
    <xf numFmtId="165" fontId="7" fillId="2" borderId="9" xfId="3" applyNumberFormat="1" applyFont="1" applyFill="1" applyBorder="1" applyAlignment="1" applyProtection="1">
      <alignment horizontal="left" vertical="top" wrapText="1"/>
    </xf>
    <xf numFmtId="0" fontId="7" fillId="0" borderId="9" xfId="3" applyFont="1" applyFill="1" applyBorder="1" applyAlignment="1" applyProtection="1">
      <alignment horizontal="left"/>
    </xf>
    <xf numFmtId="0" fontId="7" fillId="4" borderId="9" xfId="3" applyFont="1" applyFill="1" applyBorder="1" applyAlignment="1" applyProtection="1">
      <alignment horizontal="left" vertical="center"/>
    </xf>
    <xf numFmtId="167" fontId="7" fillId="4" borderId="9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 wrapText="1"/>
    </xf>
    <xf numFmtId="165" fontId="6" fillId="0" borderId="6" xfId="0" applyNumberFormat="1" applyFont="1" applyFill="1" applyBorder="1" applyAlignment="1">
      <alignment horizontal="center" vertical="center" wrapText="1"/>
    </xf>
    <xf numFmtId="165" fontId="6" fillId="0" borderId="7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horizontal="left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5" xfId="0" applyNumberFormat="1" applyFont="1" applyFill="1" applyBorder="1" applyAlignment="1" applyProtection="1">
      <alignment horizontal="center" vertical="center" wrapText="1"/>
      <protection locked="0"/>
    </xf>
  </cellXfs>
  <cellStyles count="5">
    <cellStyle name="Гиперссылка" xfId="1" builtinId="8"/>
    <cellStyle name="Обычный" xfId="0" builtinId="0"/>
    <cellStyle name="Обычный 2" xfId="3"/>
    <cellStyle name="Финансовый 2" xfId="4"/>
    <cellStyle name="Финансовый 3" xfId="2"/>
  </cellStyles>
  <dxfs count="0"/>
  <tableStyles count="0" defaultTableStyle="TableStyleMedium2" defaultPivotStyle="PivotStyleLight16"/>
  <colors>
    <mruColors>
      <color rgb="FFABF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154"/>
  <sheetViews>
    <sheetView tabSelected="1" view="pageBreakPreview" zoomScale="60" zoomScaleNormal="60" workbookViewId="0">
      <pane xSplit="1" ySplit="6" topLeftCell="R7" activePane="bottomRight" state="frozen"/>
      <selection pane="topRight" activeCell="B1" sqref="B1"/>
      <selection pane="bottomLeft" activeCell="A7" sqref="A7"/>
      <selection pane="bottomRight" activeCell="AM10" sqref="AM10"/>
    </sheetView>
  </sheetViews>
  <sheetFormatPr defaultRowHeight="18.75" x14ac:dyDescent="0.25"/>
  <cols>
    <col min="1" max="1" width="56.28515625" style="81" customWidth="1"/>
    <col min="2" max="2" width="19.5703125" style="9" customWidth="1"/>
    <col min="3" max="3" width="27.28515625" style="9" customWidth="1"/>
    <col min="4" max="4" width="23.28515625" style="21" customWidth="1"/>
    <col min="5" max="5" width="22.140625" style="21" customWidth="1"/>
    <col min="6" max="6" width="17" style="21" customWidth="1"/>
    <col min="7" max="7" width="15.5703125" style="21" customWidth="1"/>
    <col min="8" max="8" width="20" style="8" customWidth="1"/>
    <col min="9" max="9" width="21.42578125" style="8" customWidth="1"/>
    <col min="10" max="10" width="19.42578125" style="8" customWidth="1"/>
    <col min="11" max="11" width="19.42578125" style="1" customWidth="1"/>
    <col min="12" max="13" width="18.5703125" style="8" customWidth="1"/>
    <col min="14" max="14" width="18.5703125" style="1" customWidth="1"/>
    <col min="15" max="16" width="18.5703125" style="8" customWidth="1"/>
    <col min="17" max="18" width="18.5703125" style="1" customWidth="1"/>
    <col min="19" max="19" width="20.28515625" style="8" customWidth="1"/>
    <col min="20" max="21" width="18.5703125" style="11" customWidth="1"/>
    <col min="22" max="23" width="19" style="11" customWidth="1"/>
    <col min="24" max="25" width="18.42578125" style="11" customWidth="1"/>
    <col min="26" max="27" width="19.42578125" style="11" customWidth="1"/>
    <col min="28" max="29" width="17.5703125" style="11" customWidth="1"/>
    <col min="30" max="30" width="19.5703125" style="11" customWidth="1"/>
    <col min="31" max="31" width="18.5703125" style="8" customWidth="1"/>
    <col min="32" max="32" width="53.28515625" style="12" customWidth="1"/>
    <col min="33" max="33" width="5.7109375" style="8" hidden="1" customWidth="1"/>
    <col min="34" max="34" width="18.42578125" style="8" hidden="1" customWidth="1"/>
    <col min="35" max="35" width="13.5703125" style="8" hidden="1" customWidth="1"/>
    <col min="36" max="36" width="0.5703125" style="8" customWidth="1"/>
    <col min="37" max="37" width="10.28515625" style="8" customWidth="1"/>
    <col min="38" max="38" width="12" style="8" customWidth="1"/>
    <col min="39" max="256" width="9.140625" style="8"/>
    <col min="257" max="257" width="56.28515625" style="8" customWidth="1"/>
    <col min="258" max="263" width="18.7109375" style="8" customWidth="1"/>
    <col min="264" max="264" width="20" style="8" customWidth="1"/>
    <col min="265" max="265" width="21.42578125" style="8" customWidth="1"/>
    <col min="266" max="267" width="19.42578125" style="8" customWidth="1"/>
    <col min="268" max="277" width="18.5703125" style="8" customWidth="1"/>
    <col min="278" max="279" width="19" style="8" customWidth="1"/>
    <col min="280" max="281" width="18.42578125" style="8" customWidth="1"/>
    <col min="282" max="283" width="19.42578125" style="8" customWidth="1"/>
    <col min="284" max="285" width="17.5703125" style="8" customWidth="1"/>
    <col min="286" max="286" width="19.5703125" style="8" customWidth="1"/>
    <col min="287" max="287" width="18.5703125" style="8" customWidth="1"/>
    <col min="288" max="288" width="73.42578125" style="8" customWidth="1"/>
    <col min="289" max="289" width="15.28515625" style="8" customWidth="1"/>
    <col min="290" max="291" width="13.5703125" style="8" customWidth="1"/>
    <col min="292" max="292" width="14.5703125" style="8" customWidth="1"/>
    <col min="293" max="512" width="9.140625" style="8"/>
    <col min="513" max="513" width="56.28515625" style="8" customWidth="1"/>
    <col min="514" max="519" width="18.7109375" style="8" customWidth="1"/>
    <col min="520" max="520" width="20" style="8" customWidth="1"/>
    <col min="521" max="521" width="21.42578125" style="8" customWidth="1"/>
    <col min="522" max="523" width="19.42578125" style="8" customWidth="1"/>
    <col min="524" max="533" width="18.5703125" style="8" customWidth="1"/>
    <col min="534" max="535" width="19" style="8" customWidth="1"/>
    <col min="536" max="537" width="18.42578125" style="8" customWidth="1"/>
    <col min="538" max="539" width="19.42578125" style="8" customWidth="1"/>
    <col min="540" max="541" width="17.5703125" style="8" customWidth="1"/>
    <col min="542" max="542" width="19.5703125" style="8" customWidth="1"/>
    <col min="543" max="543" width="18.5703125" style="8" customWidth="1"/>
    <col min="544" max="544" width="73.42578125" style="8" customWidth="1"/>
    <col min="545" max="545" width="15.28515625" style="8" customWidth="1"/>
    <col min="546" max="547" width="13.5703125" style="8" customWidth="1"/>
    <col min="548" max="548" width="14.5703125" style="8" customWidth="1"/>
    <col min="549" max="768" width="9.140625" style="8"/>
    <col min="769" max="769" width="56.28515625" style="8" customWidth="1"/>
    <col min="770" max="775" width="18.7109375" style="8" customWidth="1"/>
    <col min="776" max="776" width="20" style="8" customWidth="1"/>
    <col min="777" max="777" width="21.42578125" style="8" customWidth="1"/>
    <col min="778" max="779" width="19.42578125" style="8" customWidth="1"/>
    <col min="780" max="789" width="18.5703125" style="8" customWidth="1"/>
    <col min="790" max="791" width="19" style="8" customWidth="1"/>
    <col min="792" max="793" width="18.42578125" style="8" customWidth="1"/>
    <col min="794" max="795" width="19.42578125" style="8" customWidth="1"/>
    <col min="796" max="797" width="17.5703125" style="8" customWidth="1"/>
    <col min="798" max="798" width="19.5703125" style="8" customWidth="1"/>
    <col min="799" max="799" width="18.5703125" style="8" customWidth="1"/>
    <col min="800" max="800" width="73.42578125" style="8" customWidth="1"/>
    <col min="801" max="801" width="15.28515625" style="8" customWidth="1"/>
    <col min="802" max="803" width="13.5703125" style="8" customWidth="1"/>
    <col min="804" max="804" width="14.5703125" style="8" customWidth="1"/>
    <col min="805" max="1024" width="9.140625" style="8"/>
    <col min="1025" max="1025" width="56.28515625" style="8" customWidth="1"/>
    <col min="1026" max="1031" width="18.7109375" style="8" customWidth="1"/>
    <col min="1032" max="1032" width="20" style="8" customWidth="1"/>
    <col min="1033" max="1033" width="21.42578125" style="8" customWidth="1"/>
    <col min="1034" max="1035" width="19.42578125" style="8" customWidth="1"/>
    <col min="1036" max="1045" width="18.5703125" style="8" customWidth="1"/>
    <col min="1046" max="1047" width="19" style="8" customWidth="1"/>
    <col min="1048" max="1049" width="18.42578125" style="8" customWidth="1"/>
    <col min="1050" max="1051" width="19.42578125" style="8" customWidth="1"/>
    <col min="1052" max="1053" width="17.5703125" style="8" customWidth="1"/>
    <col min="1054" max="1054" width="19.5703125" style="8" customWidth="1"/>
    <col min="1055" max="1055" width="18.5703125" style="8" customWidth="1"/>
    <col min="1056" max="1056" width="73.42578125" style="8" customWidth="1"/>
    <col min="1057" max="1057" width="15.28515625" style="8" customWidth="1"/>
    <col min="1058" max="1059" width="13.5703125" style="8" customWidth="1"/>
    <col min="1060" max="1060" width="14.5703125" style="8" customWidth="1"/>
    <col min="1061" max="1280" width="9.140625" style="8"/>
    <col min="1281" max="1281" width="56.28515625" style="8" customWidth="1"/>
    <col min="1282" max="1287" width="18.7109375" style="8" customWidth="1"/>
    <col min="1288" max="1288" width="20" style="8" customWidth="1"/>
    <col min="1289" max="1289" width="21.42578125" style="8" customWidth="1"/>
    <col min="1290" max="1291" width="19.42578125" style="8" customWidth="1"/>
    <col min="1292" max="1301" width="18.5703125" style="8" customWidth="1"/>
    <col min="1302" max="1303" width="19" style="8" customWidth="1"/>
    <col min="1304" max="1305" width="18.42578125" style="8" customWidth="1"/>
    <col min="1306" max="1307" width="19.42578125" style="8" customWidth="1"/>
    <col min="1308" max="1309" width="17.5703125" style="8" customWidth="1"/>
    <col min="1310" max="1310" width="19.5703125" style="8" customWidth="1"/>
    <col min="1311" max="1311" width="18.5703125" style="8" customWidth="1"/>
    <col min="1312" max="1312" width="73.42578125" style="8" customWidth="1"/>
    <col min="1313" max="1313" width="15.28515625" style="8" customWidth="1"/>
    <col min="1314" max="1315" width="13.5703125" style="8" customWidth="1"/>
    <col min="1316" max="1316" width="14.5703125" style="8" customWidth="1"/>
    <col min="1317" max="1536" width="9.140625" style="8"/>
    <col min="1537" max="1537" width="56.28515625" style="8" customWidth="1"/>
    <col min="1538" max="1543" width="18.7109375" style="8" customWidth="1"/>
    <col min="1544" max="1544" width="20" style="8" customWidth="1"/>
    <col min="1545" max="1545" width="21.42578125" style="8" customWidth="1"/>
    <col min="1546" max="1547" width="19.42578125" style="8" customWidth="1"/>
    <col min="1548" max="1557" width="18.5703125" style="8" customWidth="1"/>
    <col min="1558" max="1559" width="19" style="8" customWidth="1"/>
    <col min="1560" max="1561" width="18.42578125" style="8" customWidth="1"/>
    <col min="1562" max="1563" width="19.42578125" style="8" customWidth="1"/>
    <col min="1564" max="1565" width="17.5703125" style="8" customWidth="1"/>
    <col min="1566" max="1566" width="19.5703125" style="8" customWidth="1"/>
    <col min="1567" max="1567" width="18.5703125" style="8" customWidth="1"/>
    <col min="1568" max="1568" width="73.42578125" style="8" customWidth="1"/>
    <col min="1569" max="1569" width="15.28515625" style="8" customWidth="1"/>
    <col min="1570" max="1571" width="13.5703125" style="8" customWidth="1"/>
    <col min="1572" max="1572" width="14.5703125" style="8" customWidth="1"/>
    <col min="1573" max="1792" width="9.140625" style="8"/>
    <col min="1793" max="1793" width="56.28515625" style="8" customWidth="1"/>
    <col min="1794" max="1799" width="18.7109375" style="8" customWidth="1"/>
    <col min="1800" max="1800" width="20" style="8" customWidth="1"/>
    <col min="1801" max="1801" width="21.42578125" style="8" customWidth="1"/>
    <col min="1802" max="1803" width="19.42578125" style="8" customWidth="1"/>
    <col min="1804" max="1813" width="18.5703125" style="8" customWidth="1"/>
    <col min="1814" max="1815" width="19" style="8" customWidth="1"/>
    <col min="1816" max="1817" width="18.42578125" style="8" customWidth="1"/>
    <col min="1818" max="1819" width="19.42578125" style="8" customWidth="1"/>
    <col min="1820" max="1821" width="17.5703125" style="8" customWidth="1"/>
    <col min="1822" max="1822" width="19.5703125" style="8" customWidth="1"/>
    <col min="1823" max="1823" width="18.5703125" style="8" customWidth="1"/>
    <col min="1824" max="1824" width="73.42578125" style="8" customWidth="1"/>
    <col min="1825" max="1825" width="15.28515625" style="8" customWidth="1"/>
    <col min="1826" max="1827" width="13.5703125" style="8" customWidth="1"/>
    <col min="1828" max="1828" width="14.5703125" style="8" customWidth="1"/>
    <col min="1829" max="2048" width="9.140625" style="8"/>
    <col min="2049" max="2049" width="56.28515625" style="8" customWidth="1"/>
    <col min="2050" max="2055" width="18.7109375" style="8" customWidth="1"/>
    <col min="2056" max="2056" width="20" style="8" customWidth="1"/>
    <col min="2057" max="2057" width="21.42578125" style="8" customWidth="1"/>
    <col min="2058" max="2059" width="19.42578125" style="8" customWidth="1"/>
    <col min="2060" max="2069" width="18.5703125" style="8" customWidth="1"/>
    <col min="2070" max="2071" width="19" style="8" customWidth="1"/>
    <col min="2072" max="2073" width="18.42578125" style="8" customWidth="1"/>
    <col min="2074" max="2075" width="19.42578125" style="8" customWidth="1"/>
    <col min="2076" max="2077" width="17.5703125" style="8" customWidth="1"/>
    <col min="2078" max="2078" width="19.5703125" style="8" customWidth="1"/>
    <col min="2079" max="2079" width="18.5703125" style="8" customWidth="1"/>
    <col min="2080" max="2080" width="73.42578125" style="8" customWidth="1"/>
    <col min="2081" max="2081" width="15.28515625" style="8" customWidth="1"/>
    <col min="2082" max="2083" width="13.5703125" style="8" customWidth="1"/>
    <col min="2084" max="2084" width="14.5703125" style="8" customWidth="1"/>
    <col min="2085" max="2304" width="9.140625" style="8"/>
    <col min="2305" max="2305" width="56.28515625" style="8" customWidth="1"/>
    <col min="2306" max="2311" width="18.7109375" style="8" customWidth="1"/>
    <col min="2312" max="2312" width="20" style="8" customWidth="1"/>
    <col min="2313" max="2313" width="21.42578125" style="8" customWidth="1"/>
    <col min="2314" max="2315" width="19.42578125" style="8" customWidth="1"/>
    <col min="2316" max="2325" width="18.5703125" style="8" customWidth="1"/>
    <col min="2326" max="2327" width="19" style="8" customWidth="1"/>
    <col min="2328" max="2329" width="18.42578125" style="8" customWidth="1"/>
    <col min="2330" max="2331" width="19.42578125" style="8" customWidth="1"/>
    <col min="2332" max="2333" width="17.5703125" style="8" customWidth="1"/>
    <col min="2334" max="2334" width="19.5703125" style="8" customWidth="1"/>
    <col min="2335" max="2335" width="18.5703125" style="8" customWidth="1"/>
    <col min="2336" max="2336" width="73.42578125" style="8" customWidth="1"/>
    <col min="2337" max="2337" width="15.28515625" style="8" customWidth="1"/>
    <col min="2338" max="2339" width="13.5703125" style="8" customWidth="1"/>
    <col min="2340" max="2340" width="14.5703125" style="8" customWidth="1"/>
    <col min="2341" max="2560" width="9.140625" style="8"/>
    <col min="2561" max="2561" width="56.28515625" style="8" customWidth="1"/>
    <col min="2562" max="2567" width="18.7109375" style="8" customWidth="1"/>
    <col min="2568" max="2568" width="20" style="8" customWidth="1"/>
    <col min="2569" max="2569" width="21.42578125" style="8" customWidth="1"/>
    <col min="2570" max="2571" width="19.42578125" style="8" customWidth="1"/>
    <col min="2572" max="2581" width="18.5703125" style="8" customWidth="1"/>
    <col min="2582" max="2583" width="19" style="8" customWidth="1"/>
    <col min="2584" max="2585" width="18.42578125" style="8" customWidth="1"/>
    <col min="2586" max="2587" width="19.42578125" style="8" customWidth="1"/>
    <col min="2588" max="2589" width="17.5703125" style="8" customWidth="1"/>
    <col min="2590" max="2590" width="19.5703125" style="8" customWidth="1"/>
    <col min="2591" max="2591" width="18.5703125" style="8" customWidth="1"/>
    <col min="2592" max="2592" width="73.42578125" style="8" customWidth="1"/>
    <col min="2593" max="2593" width="15.28515625" style="8" customWidth="1"/>
    <col min="2594" max="2595" width="13.5703125" style="8" customWidth="1"/>
    <col min="2596" max="2596" width="14.5703125" style="8" customWidth="1"/>
    <col min="2597" max="2816" width="9.140625" style="8"/>
    <col min="2817" max="2817" width="56.28515625" style="8" customWidth="1"/>
    <col min="2818" max="2823" width="18.7109375" style="8" customWidth="1"/>
    <col min="2824" max="2824" width="20" style="8" customWidth="1"/>
    <col min="2825" max="2825" width="21.42578125" style="8" customWidth="1"/>
    <col min="2826" max="2827" width="19.42578125" style="8" customWidth="1"/>
    <col min="2828" max="2837" width="18.5703125" style="8" customWidth="1"/>
    <col min="2838" max="2839" width="19" style="8" customWidth="1"/>
    <col min="2840" max="2841" width="18.42578125" style="8" customWidth="1"/>
    <col min="2842" max="2843" width="19.42578125" style="8" customWidth="1"/>
    <col min="2844" max="2845" width="17.5703125" style="8" customWidth="1"/>
    <col min="2846" max="2846" width="19.5703125" style="8" customWidth="1"/>
    <col min="2847" max="2847" width="18.5703125" style="8" customWidth="1"/>
    <col min="2848" max="2848" width="73.42578125" style="8" customWidth="1"/>
    <col min="2849" max="2849" width="15.28515625" style="8" customWidth="1"/>
    <col min="2850" max="2851" width="13.5703125" style="8" customWidth="1"/>
    <col min="2852" max="2852" width="14.5703125" style="8" customWidth="1"/>
    <col min="2853" max="3072" width="9.140625" style="8"/>
    <col min="3073" max="3073" width="56.28515625" style="8" customWidth="1"/>
    <col min="3074" max="3079" width="18.7109375" style="8" customWidth="1"/>
    <col min="3080" max="3080" width="20" style="8" customWidth="1"/>
    <col min="3081" max="3081" width="21.42578125" style="8" customWidth="1"/>
    <col min="3082" max="3083" width="19.42578125" style="8" customWidth="1"/>
    <col min="3084" max="3093" width="18.5703125" style="8" customWidth="1"/>
    <col min="3094" max="3095" width="19" style="8" customWidth="1"/>
    <col min="3096" max="3097" width="18.42578125" style="8" customWidth="1"/>
    <col min="3098" max="3099" width="19.42578125" style="8" customWidth="1"/>
    <col min="3100" max="3101" width="17.5703125" style="8" customWidth="1"/>
    <col min="3102" max="3102" width="19.5703125" style="8" customWidth="1"/>
    <col min="3103" max="3103" width="18.5703125" style="8" customWidth="1"/>
    <col min="3104" max="3104" width="73.42578125" style="8" customWidth="1"/>
    <col min="3105" max="3105" width="15.28515625" style="8" customWidth="1"/>
    <col min="3106" max="3107" width="13.5703125" style="8" customWidth="1"/>
    <col min="3108" max="3108" width="14.5703125" style="8" customWidth="1"/>
    <col min="3109" max="3328" width="9.140625" style="8"/>
    <col min="3329" max="3329" width="56.28515625" style="8" customWidth="1"/>
    <col min="3330" max="3335" width="18.7109375" style="8" customWidth="1"/>
    <col min="3336" max="3336" width="20" style="8" customWidth="1"/>
    <col min="3337" max="3337" width="21.42578125" style="8" customWidth="1"/>
    <col min="3338" max="3339" width="19.42578125" style="8" customWidth="1"/>
    <col min="3340" max="3349" width="18.5703125" style="8" customWidth="1"/>
    <col min="3350" max="3351" width="19" style="8" customWidth="1"/>
    <col min="3352" max="3353" width="18.42578125" style="8" customWidth="1"/>
    <col min="3354" max="3355" width="19.42578125" style="8" customWidth="1"/>
    <col min="3356" max="3357" width="17.5703125" style="8" customWidth="1"/>
    <col min="3358" max="3358" width="19.5703125" style="8" customWidth="1"/>
    <col min="3359" max="3359" width="18.5703125" style="8" customWidth="1"/>
    <col min="3360" max="3360" width="73.42578125" style="8" customWidth="1"/>
    <col min="3361" max="3361" width="15.28515625" style="8" customWidth="1"/>
    <col min="3362" max="3363" width="13.5703125" style="8" customWidth="1"/>
    <col min="3364" max="3364" width="14.5703125" style="8" customWidth="1"/>
    <col min="3365" max="3584" width="9.140625" style="8"/>
    <col min="3585" max="3585" width="56.28515625" style="8" customWidth="1"/>
    <col min="3586" max="3591" width="18.7109375" style="8" customWidth="1"/>
    <col min="3592" max="3592" width="20" style="8" customWidth="1"/>
    <col min="3593" max="3593" width="21.42578125" style="8" customWidth="1"/>
    <col min="3594" max="3595" width="19.42578125" style="8" customWidth="1"/>
    <col min="3596" max="3605" width="18.5703125" style="8" customWidth="1"/>
    <col min="3606" max="3607" width="19" style="8" customWidth="1"/>
    <col min="3608" max="3609" width="18.42578125" style="8" customWidth="1"/>
    <col min="3610" max="3611" width="19.42578125" style="8" customWidth="1"/>
    <col min="3612" max="3613" width="17.5703125" style="8" customWidth="1"/>
    <col min="3614" max="3614" width="19.5703125" style="8" customWidth="1"/>
    <col min="3615" max="3615" width="18.5703125" style="8" customWidth="1"/>
    <col min="3616" max="3616" width="73.42578125" style="8" customWidth="1"/>
    <col min="3617" max="3617" width="15.28515625" style="8" customWidth="1"/>
    <col min="3618" max="3619" width="13.5703125" style="8" customWidth="1"/>
    <col min="3620" max="3620" width="14.5703125" style="8" customWidth="1"/>
    <col min="3621" max="3840" width="9.140625" style="8"/>
    <col min="3841" max="3841" width="56.28515625" style="8" customWidth="1"/>
    <col min="3842" max="3847" width="18.7109375" style="8" customWidth="1"/>
    <col min="3848" max="3848" width="20" style="8" customWidth="1"/>
    <col min="3849" max="3849" width="21.42578125" style="8" customWidth="1"/>
    <col min="3850" max="3851" width="19.42578125" style="8" customWidth="1"/>
    <col min="3852" max="3861" width="18.5703125" style="8" customWidth="1"/>
    <col min="3862" max="3863" width="19" style="8" customWidth="1"/>
    <col min="3864" max="3865" width="18.42578125" style="8" customWidth="1"/>
    <col min="3866" max="3867" width="19.42578125" style="8" customWidth="1"/>
    <col min="3868" max="3869" width="17.5703125" style="8" customWidth="1"/>
    <col min="3870" max="3870" width="19.5703125" style="8" customWidth="1"/>
    <col min="3871" max="3871" width="18.5703125" style="8" customWidth="1"/>
    <col min="3872" max="3872" width="73.42578125" style="8" customWidth="1"/>
    <col min="3873" max="3873" width="15.28515625" style="8" customWidth="1"/>
    <col min="3874" max="3875" width="13.5703125" style="8" customWidth="1"/>
    <col min="3876" max="3876" width="14.5703125" style="8" customWidth="1"/>
    <col min="3877" max="4096" width="9.140625" style="8"/>
    <col min="4097" max="4097" width="56.28515625" style="8" customWidth="1"/>
    <col min="4098" max="4103" width="18.7109375" style="8" customWidth="1"/>
    <col min="4104" max="4104" width="20" style="8" customWidth="1"/>
    <col min="4105" max="4105" width="21.42578125" style="8" customWidth="1"/>
    <col min="4106" max="4107" width="19.42578125" style="8" customWidth="1"/>
    <col min="4108" max="4117" width="18.5703125" style="8" customWidth="1"/>
    <col min="4118" max="4119" width="19" style="8" customWidth="1"/>
    <col min="4120" max="4121" width="18.42578125" style="8" customWidth="1"/>
    <col min="4122" max="4123" width="19.42578125" style="8" customWidth="1"/>
    <col min="4124" max="4125" width="17.5703125" style="8" customWidth="1"/>
    <col min="4126" max="4126" width="19.5703125" style="8" customWidth="1"/>
    <col min="4127" max="4127" width="18.5703125" style="8" customWidth="1"/>
    <col min="4128" max="4128" width="73.42578125" style="8" customWidth="1"/>
    <col min="4129" max="4129" width="15.28515625" style="8" customWidth="1"/>
    <col min="4130" max="4131" width="13.5703125" style="8" customWidth="1"/>
    <col min="4132" max="4132" width="14.5703125" style="8" customWidth="1"/>
    <col min="4133" max="4352" width="9.140625" style="8"/>
    <col min="4353" max="4353" width="56.28515625" style="8" customWidth="1"/>
    <col min="4354" max="4359" width="18.7109375" style="8" customWidth="1"/>
    <col min="4360" max="4360" width="20" style="8" customWidth="1"/>
    <col min="4361" max="4361" width="21.42578125" style="8" customWidth="1"/>
    <col min="4362" max="4363" width="19.42578125" style="8" customWidth="1"/>
    <col min="4364" max="4373" width="18.5703125" style="8" customWidth="1"/>
    <col min="4374" max="4375" width="19" style="8" customWidth="1"/>
    <col min="4376" max="4377" width="18.42578125" style="8" customWidth="1"/>
    <col min="4378" max="4379" width="19.42578125" style="8" customWidth="1"/>
    <col min="4380" max="4381" width="17.5703125" style="8" customWidth="1"/>
    <col min="4382" max="4382" width="19.5703125" style="8" customWidth="1"/>
    <col min="4383" max="4383" width="18.5703125" style="8" customWidth="1"/>
    <col min="4384" max="4384" width="73.42578125" style="8" customWidth="1"/>
    <col min="4385" max="4385" width="15.28515625" style="8" customWidth="1"/>
    <col min="4386" max="4387" width="13.5703125" style="8" customWidth="1"/>
    <col min="4388" max="4388" width="14.5703125" style="8" customWidth="1"/>
    <col min="4389" max="4608" width="9.140625" style="8"/>
    <col min="4609" max="4609" width="56.28515625" style="8" customWidth="1"/>
    <col min="4610" max="4615" width="18.7109375" style="8" customWidth="1"/>
    <col min="4616" max="4616" width="20" style="8" customWidth="1"/>
    <col min="4617" max="4617" width="21.42578125" style="8" customWidth="1"/>
    <col min="4618" max="4619" width="19.42578125" style="8" customWidth="1"/>
    <col min="4620" max="4629" width="18.5703125" style="8" customWidth="1"/>
    <col min="4630" max="4631" width="19" style="8" customWidth="1"/>
    <col min="4632" max="4633" width="18.42578125" style="8" customWidth="1"/>
    <col min="4634" max="4635" width="19.42578125" style="8" customWidth="1"/>
    <col min="4636" max="4637" width="17.5703125" style="8" customWidth="1"/>
    <col min="4638" max="4638" width="19.5703125" style="8" customWidth="1"/>
    <col min="4639" max="4639" width="18.5703125" style="8" customWidth="1"/>
    <col min="4640" max="4640" width="73.42578125" style="8" customWidth="1"/>
    <col min="4641" max="4641" width="15.28515625" style="8" customWidth="1"/>
    <col min="4642" max="4643" width="13.5703125" style="8" customWidth="1"/>
    <col min="4644" max="4644" width="14.5703125" style="8" customWidth="1"/>
    <col min="4645" max="4864" width="9.140625" style="8"/>
    <col min="4865" max="4865" width="56.28515625" style="8" customWidth="1"/>
    <col min="4866" max="4871" width="18.7109375" style="8" customWidth="1"/>
    <col min="4872" max="4872" width="20" style="8" customWidth="1"/>
    <col min="4873" max="4873" width="21.42578125" style="8" customWidth="1"/>
    <col min="4874" max="4875" width="19.42578125" style="8" customWidth="1"/>
    <col min="4876" max="4885" width="18.5703125" style="8" customWidth="1"/>
    <col min="4886" max="4887" width="19" style="8" customWidth="1"/>
    <col min="4888" max="4889" width="18.42578125" style="8" customWidth="1"/>
    <col min="4890" max="4891" width="19.42578125" style="8" customWidth="1"/>
    <col min="4892" max="4893" width="17.5703125" style="8" customWidth="1"/>
    <col min="4894" max="4894" width="19.5703125" style="8" customWidth="1"/>
    <col min="4895" max="4895" width="18.5703125" style="8" customWidth="1"/>
    <col min="4896" max="4896" width="73.42578125" style="8" customWidth="1"/>
    <col min="4897" max="4897" width="15.28515625" style="8" customWidth="1"/>
    <col min="4898" max="4899" width="13.5703125" style="8" customWidth="1"/>
    <col min="4900" max="4900" width="14.5703125" style="8" customWidth="1"/>
    <col min="4901" max="5120" width="9.140625" style="8"/>
    <col min="5121" max="5121" width="56.28515625" style="8" customWidth="1"/>
    <col min="5122" max="5127" width="18.7109375" style="8" customWidth="1"/>
    <col min="5128" max="5128" width="20" style="8" customWidth="1"/>
    <col min="5129" max="5129" width="21.42578125" style="8" customWidth="1"/>
    <col min="5130" max="5131" width="19.42578125" style="8" customWidth="1"/>
    <col min="5132" max="5141" width="18.5703125" style="8" customWidth="1"/>
    <col min="5142" max="5143" width="19" style="8" customWidth="1"/>
    <col min="5144" max="5145" width="18.42578125" style="8" customWidth="1"/>
    <col min="5146" max="5147" width="19.42578125" style="8" customWidth="1"/>
    <col min="5148" max="5149" width="17.5703125" style="8" customWidth="1"/>
    <col min="5150" max="5150" width="19.5703125" style="8" customWidth="1"/>
    <col min="5151" max="5151" width="18.5703125" style="8" customWidth="1"/>
    <col min="5152" max="5152" width="73.42578125" style="8" customWidth="1"/>
    <col min="5153" max="5153" width="15.28515625" style="8" customWidth="1"/>
    <col min="5154" max="5155" width="13.5703125" style="8" customWidth="1"/>
    <col min="5156" max="5156" width="14.5703125" style="8" customWidth="1"/>
    <col min="5157" max="5376" width="9.140625" style="8"/>
    <col min="5377" max="5377" width="56.28515625" style="8" customWidth="1"/>
    <col min="5378" max="5383" width="18.7109375" style="8" customWidth="1"/>
    <col min="5384" max="5384" width="20" style="8" customWidth="1"/>
    <col min="5385" max="5385" width="21.42578125" style="8" customWidth="1"/>
    <col min="5386" max="5387" width="19.42578125" style="8" customWidth="1"/>
    <col min="5388" max="5397" width="18.5703125" style="8" customWidth="1"/>
    <col min="5398" max="5399" width="19" style="8" customWidth="1"/>
    <col min="5400" max="5401" width="18.42578125" style="8" customWidth="1"/>
    <col min="5402" max="5403" width="19.42578125" style="8" customWidth="1"/>
    <col min="5404" max="5405" width="17.5703125" style="8" customWidth="1"/>
    <col min="5406" max="5406" width="19.5703125" style="8" customWidth="1"/>
    <col min="5407" max="5407" width="18.5703125" style="8" customWidth="1"/>
    <col min="5408" max="5408" width="73.42578125" style="8" customWidth="1"/>
    <col min="5409" max="5409" width="15.28515625" style="8" customWidth="1"/>
    <col min="5410" max="5411" width="13.5703125" style="8" customWidth="1"/>
    <col min="5412" max="5412" width="14.5703125" style="8" customWidth="1"/>
    <col min="5413" max="5632" width="9.140625" style="8"/>
    <col min="5633" max="5633" width="56.28515625" style="8" customWidth="1"/>
    <col min="5634" max="5639" width="18.7109375" style="8" customWidth="1"/>
    <col min="5640" max="5640" width="20" style="8" customWidth="1"/>
    <col min="5641" max="5641" width="21.42578125" style="8" customWidth="1"/>
    <col min="5642" max="5643" width="19.42578125" style="8" customWidth="1"/>
    <col min="5644" max="5653" width="18.5703125" style="8" customWidth="1"/>
    <col min="5654" max="5655" width="19" style="8" customWidth="1"/>
    <col min="5656" max="5657" width="18.42578125" style="8" customWidth="1"/>
    <col min="5658" max="5659" width="19.42578125" style="8" customWidth="1"/>
    <col min="5660" max="5661" width="17.5703125" style="8" customWidth="1"/>
    <col min="5662" max="5662" width="19.5703125" style="8" customWidth="1"/>
    <col min="5663" max="5663" width="18.5703125" style="8" customWidth="1"/>
    <col min="5664" max="5664" width="73.42578125" style="8" customWidth="1"/>
    <col min="5665" max="5665" width="15.28515625" style="8" customWidth="1"/>
    <col min="5666" max="5667" width="13.5703125" style="8" customWidth="1"/>
    <col min="5668" max="5668" width="14.5703125" style="8" customWidth="1"/>
    <col min="5669" max="5888" width="9.140625" style="8"/>
    <col min="5889" max="5889" width="56.28515625" style="8" customWidth="1"/>
    <col min="5890" max="5895" width="18.7109375" style="8" customWidth="1"/>
    <col min="5896" max="5896" width="20" style="8" customWidth="1"/>
    <col min="5897" max="5897" width="21.42578125" style="8" customWidth="1"/>
    <col min="5898" max="5899" width="19.42578125" style="8" customWidth="1"/>
    <col min="5900" max="5909" width="18.5703125" style="8" customWidth="1"/>
    <col min="5910" max="5911" width="19" style="8" customWidth="1"/>
    <col min="5912" max="5913" width="18.42578125" style="8" customWidth="1"/>
    <col min="5914" max="5915" width="19.42578125" style="8" customWidth="1"/>
    <col min="5916" max="5917" width="17.5703125" style="8" customWidth="1"/>
    <col min="5918" max="5918" width="19.5703125" style="8" customWidth="1"/>
    <col min="5919" max="5919" width="18.5703125" style="8" customWidth="1"/>
    <col min="5920" max="5920" width="73.42578125" style="8" customWidth="1"/>
    <col min="5921" max="5921" width="15.28515625" style="8" customWidth="1"/>
    <col min="5922" max="5923" width="13.5703125" style="8" customWidth="1"/>
    <col min="5924" max="5924" width="14.5703125" style="8" customWidth="1"/>
    <col min="5925" max="6144" width="9.140625" style="8"/>
    <col min="6145" max="6145" width="56.28515625" style="8" customWidth="1"/>
    <col min="6146" max="6151" width="18.7109375" style="8" customWidth="1"/>
    <col min="6152" max="6152" width="20" style="8" customWidth="1"/>
    <col min="6153" max="6153" width="21.42578125" style="8" customWidth="1"/>
    <col min="6154" max="6155" width="19.42578125" style="8" customWidth="1"/>
    <col min="6156" max="6165" width="18.5703125" style="8" customWidth="1"/>
    <col min="6166" max="6167" width="19" style="8" customWidth="1"/>
    <col min="6168" max="6169" width="18.42578125" style="8" customWidth="1"/>
    <col min="6170" max="6171" width="19.42578125" style="8" customWidth="1"/>
    <col min="6172" max="6173" width="17.5703125" style="8" customWidth="1"/>
    <col min="6174" max="6174" width="19.5703125" style="8" customWidth="1"/>
    <col min="6175" max="6175" width="18.5703125" style="8" customWidth="1"/>
    <col min="6176" max="6176" width="73.42578125" style="8" customWidth="1"/>
    <col min="6177" max="6177" width="15.28515625" style="8" customWidth="1"/>
    <col min="6178" max="6179" width="13.5703125" style="8" customWidth="1"/>
    <col min="6180" max="6180" width="14.5703125" style="8" customWidth="1"/>
    <col min="6181" max="6400" width="9.140625" style="8"/>
    <col min="6401" max="6401" width="56.28515625" style="8" customWidth="1"/>
    <col min="6402" max="6407" width="18.7109375" style="8" customWidth="1"/>
    <col min="6408" max="6408" width="20" style="8" customWidth="1"/>
    <col min="6409" max="6409" width="21.42578125" style="8" customWidth="1"/>
    <col min="6410" max="6411" width="19.42578125" style="8" customWidth="1"/>
    <col min="6412" max="6421" width="18.5703125" style="8" customWidth="1"/>
    <col min="6422" max="6423" width="19" style="8" customWidth="1"/>
    <col min="6424" max="6425" width="18.42578125" style="8" customWidth="1"/>
    <col min="6426" max="6427" width="19.42578125" style="8" customWidth="1"/>
    <col min="6428" max="6429" width="17.5703125" style="8" customWidth="1"/>
    <col min="6430" max="6430" width="19.5703125" style="8" customWidth="1"/>
    <col min="6431" max="6431" width="18.5703125" style="8" customWidth="1"/>
    <col min="6432" max="6432" width="73.42578125" style="8" customWidth="1"/>
    <col min="6433" max="6433" width="15.28515625" style="8" customWidth="1"/>
    <col min="6434" max="6435" width="13.5703125" style="8" customWidth="1"/>
    <col min="6436" max="6436" width="14.5703125" style="8" customWidth="1"/>
    <col min="6437" max="6656" width="9.140625" style="8"/>
    <col min="6657" max="6657" width="56.28515625" style="8" customWidth="1"/>
    <col min="6658" max="6663" width="18.7109375" style="8" customWidth="1"/>
    <col min="6664" max="6664" width="20" style="8" customWidth="1"/>
    <col min="6665" max="6665" width="21.42578125" style="8" customWidth="1"/>
    <col min="6666" max="6667" width="19.42578125" style="8" customWidth="1"/>
    <col min="6668" max="6677" width="18.5703125" style="8" customWidth="1"/>
    <col min="6678" max="6679" width="19" style="8" customWidth="1"/>
    <col min="6680" max="6681" width="18.42578125" style="8" customWidth="1"/>
    <col min="6682" max="6683" width="19.42578125" style="8" customWidth="1"/>
    <col min="6684" max="6685" width="17.5703125" style="8" customWidth="1"/>
    <col min="6686" max="6686" width="19.5703125" style="8" customWidth="1"/>
    <col min="6687" max="6687" width="18.5703125" style="8" customWidth="1"/>
    <col min="6688" max="6688" width="73.42578125" style="8" customWidth="1"/>
    <col min="6689" max="6689" width="15.28515625" style="8" customWidth="1"/>
    <col min="6690" max="6691" width="13.5703125" style="8" customWidth="1"/>
    <col min="6692" max="6692" width="14.5703125" style="8" customWidth="1"/>
    <col min="6693" max="6912" width="9.140625" style="8"/>
    <col min="6913" max="6913" width="56.28515625" style="8" customWidth="1"/>
    <col min="6914" max="6919" width="18.7109375" style="8" customWidth="1"/>
    <col min="6920" max="6920" width="20" style="8" customWidth="1"/>
    <col min="6921" max="6921" width="21.42578125" style="8" customWidth="1"/>
    <col min="6922" max="6923" width="19.42578125" style="8" customWidth="1"/>
    <col min="6924" max="6933" width="18.5703125" style="8" customWidth="1"/>
    <col min="6934" max="6935" width="19" style="8" customWidth="1"/>
    <col min="6936" max="6937" width="18.42578125" style="8" customWidth="1"/>
    <col min="6938" max="6939" width="19.42578125" style="8" customWidth="1"/>
    <col min="6940" max="6941" width="17.5703125" style="8" customWidth="1"/>
    <col min="6942" max="6942" width="19.5703125" style="8" customWidth="1"/>
    <col min="6943" max="6943" width="18.5703125" style="8" customWidth="1"/>
    <col min="6944" max="6944" width="73.42578125" style="8" customWidth="1"/>
    <col min="6945" max="6945" width="15.28515625" style="8" customWidth="1"/>
    <col min="6946" max="6947" width="13.5703125" style="8" customWidth="1"/>
    <col min="6948" max="6948" width="14.5703125" style="8" customWidth="1"/>
    <col min="6949" max="7168" width="9.140625" style="8"/>
    <col min="7169" max="7169" width="56.28515625" style="8" customWidth="1"/>
    <col min="7170" max="7175" width="18.7109375" style="8" customWidth="1"/>
    <col min="7176" max="7176" width="20" style="8" customWidth="1"/>
    <col min="7177" max="7177" width="21.42578125" style="8" customWidth="1"/>
    <col min="7178" max="7179" width="19.42578125" style="8" customWidth="1"/>
    <col min="7180" max="7189" width="18.5703125" style="8" customWidth="1"/>
    <col min="7190" max="7191" width="19" style="8" customWidth="1"/>
    <col min="7192" max="7193" width="18.42578125" style="8" customWidth="1"/>
    <col min="7194" max="7195" width="19.42578125" style="8" customWidth="1"/>
    <col min="7196" max="7197" width="17.5703125" style="8" customWidth="1"/>
    <col min="7198" max="7198" width="19.5703125" style="8" customWidth="1"/>
    <col min="7199" max="7199" width="18.5703125" style="8" customWidth="1"/>
    <col min="7200" max="7200" width="73.42578125" style="8" customWidth="1"/>
    <col min="7201" max="7201" width="15.28515625" style="8" customWidth="1"/>
    <col min="7202" max="7203" width="13.5703125" style="8" customWidth="1"/>
    <col min="7204" max="7204" width="14.5703125" style="8" customWidth="1"/>
    <col min="7205" max="7424" width="9.140625" style="8"/>
    <col min="7425" max="7425" width="56.28515625" style="8" customWidth="1"/>
    <col min="7426" max="7431" width="18.7109375" style="8" customWidth="1"/>
    <col min="7432" max="7432" width="20" style="8" customWidth="1"/>
    <col min="7433" max="7433" width="21.42578125" style="8" customWidth="1"/>
    <col min="7434" max="7435" width="19.42578125" style="8" customWidth="1"/>
    <col min="7436" max="7445" width="18.5703125" style="8" customWidth="1"/>
    <col min="7446" max="7447" width="19" style="8" customWidth="1"/>
    <col min="7448" max="7449" width="18.42578125" style="8" customWidth="1"/>
    <col min="7450" max="7451" width="19.42578125" style="8" customWidth="1"/>
    <col min="7452" max="7453" width="17.5703125" style="8" customWidth="1"/>
    <col min="7454" max="7454" width="19.5703125" style="8" customWidth="1"/>
    <col min="7455" max="7455" width="18.5703125" style="8" customWidth="1"/>
    <col min="7456" max="7456" width="73.42578125" style="8" customWidth="1"/>
    <col min="7457" max="7457" width="15.28515625" style="8" customWidth="1"/>
    <col min="7458" max="7459" width="13.5703125" style="8" customWidth="1"/>
    <col min="7460" max="7460" width="14.5703125" style="8" customWidth="1"/>
    <col min="7461" max="7680" width="9.140625" style="8"/>
    <col min="7681" max="7681" width="56.28515625" style="8" customWidth="1"/>
    <col min="7682" max="7687" width="18.7109375" style="8" customWidth="1"/>
    <col min="7688" max="7688" width="20" style="8" customWidth="1"/>
    <col min="7689" max="7689" width="21.42578125" style="8" customWidth="1"/>
    <col min="7690" max="7691" width="19.42578125" style="8" customWidth="1"/>
    <col min="7692" max="7701" width="18.5703125" style="8" customWidth="1"/>
    <col min="7702" max="7703" width="19" style="8" customWidth="1"/>
    <col min="7704" max="7705" width="18.42578125" style="8" customWidth="1"/>
    <col min="7706" max="7707" width="19.42578125" style="8" customWidth="1"/>
    <col min="7708" max="7709" width="17.5703125" style="8" customWidth="1"/>
    <col min="7710" max="7710" width="19.5703125" style="8" customWidth="1"/>
    <col min="7711" max="7711" width="18.5703125" style="8" customWidth="1"/>
    <col min="7712" max="7712" width="73.42578125" style="8" customWidth="1"/>
    <col min="7713" max="7713" width="15.28515625" style="8" customWidth="1"/>
    <col min="7714" max="7715" width="13.5703125" style="8" customWidth="1"/>
    <col min="7716" max="7716" width="14.5703125" style="8" customWidth="1"/>
    <col min="7717" max="7936" width="9.140625" style="8"/>
    <col min="7937" max="7937" width="56.28515625" style="8" customWidth="1"/>
    <col min="7938" max="7943" width="18.7109375" style="8" customWidth="1"/>
    <col min="7944" max="7944" width="20" style="8" customWidth="1"/>
    <col min="7945" max="7945" width="21.42578125" style="8" customWidth="1"/>
    <col min="7946" max="7947" width="19.42578125" style="8" customWidth="1"/>
    <col min="7948" max="7957" width="18.5703125" style="8" customWidth="1"/>
    <col min="7958" max="7959" width="19" style="8" customWidth="1"/>
    <col min="7960" max="7961" width="18.42578125" style="8" customWidth="1"/>
    <col min="7962" max="7963" width="19.42578125" style="8" customWidth="1"/>
    <col min="7964" max="7965" width="17.5703125" style="8" customWidth="1"/>
    <col min="7966" max="7966" width="19.5703125" style="8" customWidth="1"/>
    <col min="7967" max="7967" width="18.5703125" style="8" customWidth="1"/>
    <col min="7968" max="7968" width="73.42578125" style="8" customWidth="1"/>
    <col min="7969" max="7969" width="15.28515625" style="8" customWidth="1"/>
    <col min="7970" max="7971" width="13.5703125" style="8" customWidth="1"/>
    <col min="7972" max="7972" width="14.5703125" style="8" customWidth="1"/>
    <col min="7973" max="8192" width="9.140625" style="8"/>
    <col min="8193" max="8193" width="56.28515625" style="8" customWidth="1"/>
    <col min="8194" max="8199" width="18.7109375" style="8" customWidth="1"/>
    <col min="8200" max="8200" width="20" style="8" customWidth="1"/>
    <col min="8201" max="8201" width="21.42578125" style="8" customWidth="1"/>
    <col min="8202" max="8203" width="19.42578125" style="8" customWidth="1"/>
    <col min="8204" max="8213" width="18.5703125" style="8" customWidth="1"/>
    <col min="8214" max="8215" width="19" style="8" customWidth="1"/>
    <col min="8216" max="8217" width="18.42578125" style="8" customWidth="1"/>
    <col min="8218" max="8219" width="19.42578125" style="8" customWidth="1"/>
    <col min="8220" max="8221" width="17.5703125" style="8" customWidth="1"/>
    <col min="8222" max="8222" width="19.5703125" style="8" customWidth="1"/>
    <col min="8223" max="8223" width="18.5703125" style="8" customWidth="1"/>
    <col min="8224" max="8224" width="73.42578125" style="8" customWidth="1"/>
    <col min="8225" max="8225" width="15.28515625" style="8" customWidth="1"/>
    <col min="8226" max="8227" width="13.5703125" style="8" customWidth="1"/>
    <col min="8228" max="8228" width="14.5703125" style="8" customWidth="1"/>
    <col min="8229" max="8448" width="9.140625" style="8"/>
    <col min="8449" max="8449" width="56.28515625" style="8" customWidth="1"/>
    <col min="8450" max="8455" width="18.7109375" style="8" customWidth="1"/>
    <col min="8456" max="8456" width="20" style="8" customWidth="1"/>
    <col min="8457" max="8457" width="21.42578125" style="8" customWidth="1"/>
    <col min="8458" max="8459" width="19.42578125" style="8" customWidth="1"/>
    <col min="8460" max="8469" width="18.5703125" style="8" customWidth="1"/>
    <col min="8470" max="8471" width="19" style="8" customWidth="1"/>
    <col min="8472" max="8473" width="18.42578125" style="8" customWidth="1"/>
    <col min="8474" max="8475" width="19.42578125" style="8" customWidth="1"/>
    <col min="8476" max="8477" width="17.5703125" style="8" customWidth="1"/>
    <col min="8478" max="8478" width="19.5703125" style="8" customWidth="1"/>
    <col min="8479" max="8479" width="18.5703125" style="8" customWidth="1"/>
    <col min="8480" max="8480" width="73.42578125" style="8" customWidth="1"/>
    <col min="8481" max="8481" width="15.28515625" style="8" customWidth="1"/>
    <col min="8482" max="8483" width="13.5703125" style="8" customWidth="1"/>
    <col min="8484" max="8484" width="14.5703125" style="8" customWidth="1"/>
    <col min="8485" max="8704" width="9.140625" style="8"/>
    <col min="8705" max="8705" width="56.28515625" style="8" customWidth="1"/>
    <col min="8706" max="8711" width="18.7109375" style="8" customWidth="1"/>
    <col min="8712" max="8712" width="20" style="8" customWidth="1"/>
    <col min="8713" max="8713" width="21.42578125" style="8" customWidth="1"/>
    <col min="8714" max="8715" width="19.42578125" style="8" customWidth="1"/>
    <col min="8716" max="8725" width="18.5703125" style="8" customWidth="1"/>
    <col min="8726" max="8727" width="19" style="8" customWidth="1"/>
    <col min="8728" max="8729" width="18.42578125" style="8" customWidth="1"/>
    <col min="8730" max="8731" width="19.42578125" style="8" customWidth="1"/>
    <col min="8732" max="8733" width="17.5703125" style="8" customWidth="1"/>
    <col min="8734" max="8734" width="19.5703125" style="8" customWidth="1"/>
    <col min="8735" max="8735" width="18.5703125" style="8" customWidth="1"/>
    <col min="8736" max="8736" width="73.42578125" style="8" customWidth="1"/>
    <col min="8737" max="8737" width="15.28515625" style="8" customWidth="1"/>
    <col min="8738" max="8739" width="13.5703125" style="8" customWidth="1"/>
    <col min="8740" max="8740" width="14.5703125" style="8" customWidth="1"/>
    <col min="8741" max="8960" width="9.140625" style="8"/>
    <col min="8961" max="8961" width="56.28515625" style="8" customWidth="1"/>
    <col min="8962" max="8967" width="18.7109375" style="8" customWidth="1"/>
    <col min="8968" max="8968" width="20" style="8" customWidth="1"/>
    <col min="8969" max="8969" width="21.42578125" style="8" customWidth="1"/>
    <col min="8970" max="8971" width="19.42578125" style="8" customWidth="1"/>
    <col min="8972" max="8981" width="18.5703125" style="8" customWidth="1"/>
    <col min="8982" max="8983" width="19" style="8" customWidth="1"/>
    <col min="8984" max="8985" width="18.42578125" style="8" customWidth="1"/>
    <col min="8986" max="8987" width="19.42578125" style="8" customWidth="1"/>
    <col min="8988" max="8989" width="17.5703125" style="8" customWidth="1"/>
    <col min="8990" max="8990" width="19.5703125" style="8" customWidth="1"/>
    <col min="8991" max="8991" width="18.5703125" style="8" customWidth="1"/>
    <col min="8992" max="8992" width="73.42578125" style="8" customWidth="1"/>
    <col min="8993" max="8993" width="15.28515625" style="8" customWidth="1"/>
    <col min="8994" max="8995" width="13.5703125" style="8" customWidth="1"/>
    <col min="8996" max="8996" width="14.5703125" style="8" customWidth="1"/>
    <col min="8997" max="9216" width="9.140625" style="8"/>
    <col min="9217" max="9217" width="56.28515625" style="8" customWidth="1"/>
    <col min="9218" max="9223" width="18.7109375" style="8" customWidth="1"/>
    <col min="9224" max="9224" width="20" style="8" customWidth="1"/>
    <col min="9225" max="9225" width="21.42578125" style="8" customWidth="1"/>
    <col min="9226" max="9227" width="19.42578125" style="8" customWidth="1"/>
    <col min="9228" max="9237" width="18.5703125" style="8" customWidth="1"/>
    <col min="9238" max="9239" width="19" style="8" customWidth="1"/>
    <col min="9240" max="9241" width="18.42578125" style="8" customWidth="1"/>
    <col min="9242" max="9243" width="19.42578125" style="8" customWidth="1"/>
    <col min="9244" max="9245" width="17.5703125" style="8" customWidth="1"/>
    <col min="9246" max="9246" width="19.5703125" style="8" customWidth="1"/>
    <col min="9247" max="9247" width="18.5703125" style="8" customWidth="1"/>
    <col min="9248" max="9248" width="73.42578125" style="8" customWidth="1"/>
    <col min="9249" max="9249" width="15.28515625" style="8" customWidth="1"/>
    <col min="9250" max="9251" width="13.5703125" style="8" customWidth="1"/>
    <col min="9252" max="9252" width="14.5703125" style="8" customWidth="1"/>
    <col min="9253" max="9472" width="9.140625" style="8"/>
    <col min="9473" max="9473" width="56.28515625" style="8" customWidth="1"/>
    <col min="9474" max="9479" width="18.7109375" style="8" customWidth="1"/>
    <col min="9480" max="9480" width="20" style="8" customWidth="1"/>
    <col min="9481" max="9481" width="21.42578125" style="8" customWidth="1"/>
    <col min="9482" max="9483" width="19.42578125" style="8" customWidth="1"/>
    <col min="9484" max="9493" width="18.5703125" style="8" customWidth="1"/>
    <col min="9494" max="9495" width="19" style="8" customWidth="1"/>
    <col min="9496" max="9497" width="18.42578125" style="8" customWidth="1"/>
    <col min="9498" max="9499" width="19.42578125" style="8" customWidth="1"/>
    <col min="9500" max="9501" width="17.5703125" style="8" customWidth="1"/>
    <col min="9502" max="9502" width="19.5703125" style="8" customWidth="1"/>
    <col min="9503" max="9503" width="18.5703125" style="8" customWidth="1"/>
    <col min="9504" max="9504" width="73.42578125" style="8" customWidth="1"/>
    <col min="9505" max="9505" width="15.28515625" style="8" customWidth="1"/>
    <col min="9506" max="9507" width="13.5703125" style="8" customWidth="1"/>
    <col min="9508" max="9508" width="14.5703125" style="8" customWidth="1"/>
    <col min="9509" max="9728" width="9.140625" style="8"/>
    <col min="9729" max="9729" width="56.28515625" style="8" customWidth="1"/>
    <col min="9730" max="9735" width="18.7109375" style="8" customWidth="1"/>
    <col min="9736" max="9736" width="20" style="8" customWidth="1"/>
    <col min="9737" max="9737" width="21.42578125" style="8" customWidth="1"/>
    <col min="9738" max="9739" width="19.42578125" style="8" customWidth="1"/>
    <col min="9740" max="9749" width="18.5703125" style="8" customWidth="1"/>
    <col min="9750" max="9751" width="19" style="8" customWidth="1"/>
    <col min="9752" max="9753" width="18.42578125" style="8" customWidth="1"/>
    <col min="9754" max="9755" width="19.42578125" style="8" customWidth="1"/>
    <col min="9756" max="9757" width="17.5703125" style="8" customWidth="1"/>
    <col min="9758" max="9758" width="19.5703125" style="8" customWidth="1"/>
    <col min="9759" max="9759" width="18.5703125" style="8" customWidth="1"/>
    <col min="9760" max="9760" width="73.42578125" style="8" customWidth="1"/>
    <col min="9761" max="9761" width="15.28515625" style="8" customWidth="1"/>
    <col min="9762" max="9763" width="13.5703125" style="8" customWidth="1"/>
    <col min="9764" max="9764" width="14.5703125" style="8" customWidth="1"/>
    <col min="9765" max="9984" width="9.140625" style="8"/>
    <col min="9985" max="9985" width="56.28515625" style="8" customWidth="1"/>
    <col min="9986" max="9991" width="18.7109375" style="8" customWidth="1"/>
    <col min="9992" max="9992" width="20" style="8" customWidth="1"/>
    <col min="9993" max="9993" width="21.42578125" style="8" customWidth="1"/>
    <col min="9994" max="9995" width="19.42578125" style="8" customWidth="1"/>
    <col min="9996" max="10005" width="18.5703125" style="8" customWidth="1"/>
    <col min="10006" max="10007" width="19" style="8" customWidth="1"/>
    <col min="10008" max="10009" width="18.42578125" style="8" customWidth="1"/>
    <col min="10010" max="10011" width="19.42578125" style="8" customWidth="1"/>
    <col min="10012" max="10013" width="17.5703125" style="8" customWidth="1"/>
    <col min="10014" max="10014" width="19.5703125" style="8" customWidth="1"/>
    <col min="10015" max="10015" width="18.5703125" style="8" customWidth="1"/>
    <col min="10016" max="10016" width="73.42578125" style="8" customWidth="1"/>
    <col min="10017" max="10017" width="15.28515625" style="8" customWidth="1"/>
    <col min="10018" max="10019" width="13.5703125" style="8" customWidth="1"/>
    <col min="10020" max="10020" width="14.5703125" style="8" customWidth="1"/>
    <col min="10021" max="10240" width="9.140625" style="8"/>
    <col min="10241" max="10241" width="56.28515625" style="8" customWidth="1"/>
    <col min="10242" max="10247" width="18.7109375" style="8" customWidth="1"/>
    <col min="10248" max="10248" width="20" style="8" customWidth="1"/>
    <col min="10249" max="10249" width="21.42578125" style="8" customWidth="1"/>
    <col min="10250" max="10251" width="19.42578125" style="8" customWidth="1"/>
    <col min="10252" max="10261" width="18.5703125" style="8" customWidth="1"/>
    <col min="10262" max="10263" width="19" style="8" customWidth="1"/>
    <col min="10264" max="10265" width="18.42578125" style="8" customWidth="1"/>
    <col min="10266" max="10267" width="19.42578125" style="8" customWidth="1"/>
    <col min="10268" max="10269" width="17.5703125" style="8" customWidth="1"/>
    <col min="10270" max="10270" width="19.5703125" style="8" customWidth="1"/>
    <col min="10271" max="10271" width="18.5703125" style="8" customWidth="1"/>
    <col min="10272" max="10272" width="73.42578125" style="8" customWidth="1"/>
    <col min="10273" max="10273" width="15.28515625" style="8" customWidth="1"/>
    <col min="10274" max="10275" width="13.5703125" style="8" customWidth="1"/>
    <col min="10276" max="10276" width="14.5703125" style="8" customWidth="1"/>
    <col min="10277" max="10496" width="9.140625" style="8"/>
    <col min="10497" max="10497" width="56.28515625" style="8" customWidth="1"/>
    <col min="10498" max="10503" width="18.7109375" style="8" customWidth="1"/>
    <col min="10504" max="10504" width="20" style="8" customWidth="1"/>
    <col min="10505" max="10505" width="21.42578125" style="8" customWidth="1"/>
    <col min="10506" max="10507" width="19.42578125" style="8" customWidth="1"/>
    <col min="10508" max="10517" width="18.5703125" style="8" customWidth="1"/>
    <col min="10518" max="10519" width="19" style="8" customWidth="1"/>
    <col min="10520" max="10521" width="18.42578125" style="8" customWidth="1"/>
    <col min="10522" max="10523" width="19.42578125" style="8" customWidth="1"/>
    <col min="10524" max="10525" width="17.5703125" style="8" customWidth="1"/>
    <col min="10526" max="10526" width="19.5703125" style="8" customWidth="1"/>
    <col min="10527" max="10527" width="18.5703125" style="8" customWidth="1"/>
    <col min="10528" max="10528" width="73.42578125" style="8" customWidth="1"/>
    <col min="10529" max="10529" width="15.28515625" style="8" customWidth="1"/>
    <col min="10530" max="10531" width="13.5703125" style="8" customWidth="1"/>
    <col min="10532" max="10532" width="14.5703125" style="8" customWidth="1"/>
    <col min="10533" max="10752" width="9.140625" style="8"/>
    <col min="10753" max="10753" width="56.28515625" style="8" customWidth="1"/>
    <col min="10754" max="10759" width="18.7109375" style="8" customWidth="1"/>
    <col min="10760" max="10760" width="20" style="8" customWidth="1"/>
    <col min="10761" max="10761" width="21.42578125" style="8" customWidth="1"/>
    <col min="10762" max="10763" width="19.42578125" style="8" customWidth="1"/>
    <col min="10764" max="10773" width="18.5703125" style="8" customWidth="1"/>
    <col min="10774" max="10775" width="19" style="8" customWidth="1"/>
    <col min="10776" max="10777" width="18.42578125" style="8" customWidth="1"/>
    <col min="10778" max="10779" width="19.42578125" style="8" customWidth="1"/>
    <col min="10780" max="10781" width="17.5703125" style="8" customWidth="1"/>
    <col min="10782" max="10782" width="19.5703125" style="8" customWidth="1"/>
    <col min="10783" max="10783" width="18.5703125" style="8" customWidth="1"/>
    <col min="10784" max="10784" width="73.42578125" style="8" customWidth="1"/>
    <col min="10785" max="10785" width="15.28515625" style="8" customWidth="1"/>
    <col min="10786" max="10787" width="13.5703125" style="8" customWidth="1"/>
    <col min="10788" max="10788" width="14.5703125" style="8" customWidth="1"/>
    <col min="10789" max="11008" width="9.140625" style="8"/>
    <col min="11009" max="11009" width="56.28515625" style="8" customWidth="1"/>
    <col min="11010" max="11015" width="18.7109375" style="8" customWidth="1"/>
    <col min="11016" max="11016" width="20" style="8" customWidth="1"/>
    <col min="11017" max="11017" width="21.42578125" style="8" customWidth="1"/>
    <col min="11018" max="11019" width="19.42578125" style="8" customWidth="1"/>
    <col min="11020" max="11029" width="18.5703125" style="8" customWidth="1"/>
    <col min="11030" max="11031" width="19" style="8" customWidth="1"/>
    <col min="11032" max="11033" width="18.42578125" style="8" customWidth="1"/>
    <col min="11034" max="11035" width="19.42578125" style="8" customWidth="1"/>
    <col min="11036" max="11037" width="17.5703125" style="8" customWidth="1"/>
    <col min="11038" max="11038" width="19.5703125" style="8" customWidth="1"/>
    <col min="11039" max="11039" width="18.5703125" style="8" customWidth="1"/>
    <col min="11040" max="11040" width="73.42578125" style="8" customWidth="1"/>
    <col min="11041" max="11041" width="15.28515625" style="8" customWidth="1"/>
    <col min="11042" max="11043" width="13.5703125" style="8" customWidth="1"/>
    <col min="11044" max="11044" width="14.5703125" style="8" customWidth="1"/>
    <col min="11045" max="11264" width="9.140625" style="8"/>
    <col min="11265" max="11265" width="56.28515625" style="8" customWidth="1"/>
    <col min="11266" max="11271" width="18.7109375" style="8" customWidth="1"/>
    <col min="11272" max="11272" width="20" style="8" customWidth="1"/>
    <col min="11273" max="11273" width="21.42578125" style="8" customWidth="1"/>
    <col min="11274" max="11275" width="19.42578125" style="8" customWidth="1"/>
    <col min="11276" max="11285" width="18.5703125" style="8" customWidth="1"/>
    <col min="11286" max="11287" width="19" style="8" customWidth="1"/>
    <col min="11288" max="11289" width="18.42578125" style="8" customWidth="1"/>
    <col min="11290" max="11291" width="19.42578125" style="8" customWidth="1"/>
    <col min="11292" max="11293" width="17.5703125" style="8" customWidth="1"/>
    <col min="11294" max="11294" width="19.5703125" style="8" customWidth="1"/>
    <col min="11295" max="11295" width="18.5703125" style="8" customWidth="1"/>
    <col min="11296" max="11296" width="73.42578125" style="8" customWidth="1"/>
    <col min="11297" max="11297" width="15.28515625" style="8" customWidth="1"/>
    <col min="11298" max="11299" width="13.5703125" style="8" customWidth="1"/>
    <col min="11300" max="11300" width="14.5703125" style="8" customWidth="1"/>
    <col min="11301" max="11520" width="9.140625" style="8"/>
    <col min="11521" max="11521" width="56.28515625" style="8" customWidth="1"/>
    <col min="11522" max="11527" width="18.7109375" style="8" customWidth="1"/>
    <col min="11528" max="11528" width="20" style="8" customWidth="1"/>
    <col min="11529" max="11529" width="21.42578125" style="8" customWidth="1"/>
    <col min="11530" max="11531" width="19.42578125" style="8" customWidth="1"/>
    <col min="11532" max="11541" width="18.5703125" style="8" customWidth="1"/>
    <col min="11542" max="11543" width="19" style="8" customWidth="1"/>
    <col min="11544" max="11545" width="18.42578125" style="8" customWidth="1"/>
    <col min="11546" max="11547" width="19.42578125" style="8" customWidth="1"/>
    <col min="11548" max="11549" width="17.5703125" style="8" customWidth="1"/>
    <col min="11550" max="11550" width="19.5703125" style="8" customWidth="1"/>
    <col min="11551" max="11551" width="18.5703125" style="8" customWidth="1"/>
    <col min="11552" max="11552" width="73.42578125" style="8" customWidth="1"/>
    <col min="11553" max="11553" width="15.28515625" style="8" customWidth="1"/>
    <col min="11554" max="11555" width="13.5703125" style="8" customWidth="1"/>
    <col min="11556" max="11556" width="14.5703125" style="8" customWidth="1"/>
    <col min="11557" max="11776" width="9.140625" style="8"/>
    <col min="11777" max="11777" width="56.28515625" style="8" customWidth="1"/>
    <col min="11778" max="11783" width="18.7109375" style="8" customWidth="1"/>
    <col min="11784" max="11784" width="20" style="8" customWidth="1"/>
    <col min="11785" max="11785" width="21.42578125" style="8" customWidth="1"/>
    <col min="11786" max="11787" width="19.42578125" style="8" customWidth="1"/>
    <col min="11788" max="11797" width="18.5703125" style="8" customWidth="1"/>
    <col min="11798" max="11799" width="19" style="8" customWidth="1"/>
    <col min="11800" max="11801" width="18.42578125" style="8" customWidth="1"/>
    <col min="11802" max="11803" width="19.42578125" style="8" customWidth="1"/>
    <col min="11804" max="11805" width="17.5703125" style="8" customWidth="1"/>
    <col min="11806" max="11806" width="19.5703125" style="8" customWidth="1"/>
    <col min="11807" max="11807" width="18.5703125" style="8" customWidth="1"/>
    <col min="11808" max="11808" width="73.42578125" style="8" customWidth="1"/>
    <col min="11809" max="11809" width="15.28515625" style="8" customWidth="1"/>
    <col min="11810" max="11811" width="13.5703125" style="8" customWidth="1"/>
    <col min="11812" max="11812" width="14.5703125" style="8" customWidth="1"/>
    <col min="11813" max="12032" width="9.140625" style="8"/>
    <col min="12033" max="12033" width="56.28515625" style="8" customWidth="1"/>
    <col min="12034" max="12039" width="18.7109375" style="8" customWidth="1"/>
    <col min="12040" max="12040" width="20" style="8" customWidth="1"/>
    <col min="12041" max="12041" width="21.42578125" style="8" customWidth="1"/>
    <col min="12042" max="12043" width="19.42578125" style="8" customWidth="1"/>
    <col min="12044" max="12053" width="18.5703125" style="8" customWidth="1"/>
    <col min="12054" max="12055" width="19" style="8" customWidth="1"/>
    <col min="12056" max="12057" width="18.42578125" style="8" customWidth="1"/>
    <col min="12058" max="12059" width="19.42578125" style="8" customWidth="1"/>
    <col min="12060" max="12061" width="17.5703125" style="8" customWidth="1"/>
    <col min="12062" max="12062" width="19.5703125" style="8" customWidth="1"/>
    <col min="12063" max="12063" width="18.5703125" style="8" customWidth="1"/>
    <col min="12064" max="12064" width="73.42578125" style="8" customWidth="1"/>
    <col min="12065" max="12065" width="15.28515625" style="8" customWidth="1"/>
    <col min="12066" max="12067" width="13.5703125" style="8" customWidth="1"/>
    <col min="12068" max="12068" width="14.5703125" style="8" customWidth="1"/>
    <col min="12069" max="12288" width="9.140625" style="8"/>
    <col min="12289" max="12289" width="56.28515625" style="8" customWidth="1"/>
    <col min="12290" max="12295" width="18.7109375" style="8" customWidth="1"/>
    <col min="12296" max="12296" width="20" style="8" customWidth="1"/>
    <col min="12297" max="12297" width="21.42578125" style="8" customWidth="1"/>
    <col min="12298" max="12299" width="19.42578125" style="8" customWidth="1"/>
    <col min="12300" max="12309" width="18.5703125" style="8" customWidth="1"/>
    <col min="12310" max="12311" width="19" style="8" customWidth="1"/>
    <col min="12312" max="12313" width="18.42578125" style="8" customWidth="1"/>
    <col min="12314" max="12315" width="19.42578125" style="8" customWidth="1"/>
    <col min="12316" max="12317" width="17.5703125" style="8" customWidth="1"/>
    <col min="12318" max="12318" width="19.5703125" style="8" customWidth="1"/>
    <col min="12319" max="12319" width="18.5703125" style="8" customWidth="1"/>
    <col min="12320" max="12320" width="73.42578125" style="8" customWidth="1"/>
    <col min="12321" max="12321" width="15.28515625" style="8" customWidth="1"/>
    <col min="12322" max="12323" width="13.5703125" style="8" customWidth="1"/>
    <col min="12324" max="12324" width="14.5703125" style="8" customWidth="1"/>
    <col min="12325" max="12544" width="9.140625" style="8"/>
    <col min="12545" max="12545" width="56.28515625" style="8" customWidth="1"/>
    <col min="12546" max="12551" width="18.7109375" style="8" customWidth="1"/>
    <col min="12552" max="12552" width="20" style="8" customWidth="1"/>
    <col min="12553" max="12553" width="21.42578125" style="8" customWidth="1"/>
    <col min="12554" max="12555" width="19.42578125" style="8" customWidth="1"/>
    <col min="12556" max="12565" width="18.5703125" style="8" customWidth="1"/>
    <col min="12566" max="12567" width="19" style="8" customWidth="1"/>
    <col min="12568" max="12569" width="18.42578125" style="8" customWidth="1"/>
    <col min="12570" max="12571" width="19.42578125" style="8" customWidth="1"/>
    <col min="12572" max="12573" width="17.5703125" style="8" customWidth="1"/>
    <col min="12574" max="12574" width="19.5703125" style="8" customWidth="1"/>
    <col min="12575" max="12575" width="18.5703125" style="8" customWidth="1"/>
    <col min="12576" max="12576" width="73.42578125" style="8" customWidth="1"/>
    <col min="12577" max="12577" width="15.28515625" style="8" customWidth="1"/>
    <col min="12578" max="12579" width="13.5703125" style="8" customWidth="1"/>
    <col min="12580" max="12580" width="14.5703125" style="8" customWidth="1"/>
    <col min="12581" max="12800" width="9.140625" style="8"/>
    <col min="12801" max="12801" width="56.28515625" style="8" customWidth="1"/>
    <col min="12802" max="12807" width="18.7109375" style="8" customWidth="1"/>
    <col min="12808" max="12808" width="20" style="8" customWidth="1"/>
    <col min="12809" max="12809" width="21.42578125" style="8" customWidth="1"/>
    <col min="12810" max="12811" width="19.42578125" style="8" customWidth="1"/>
    <col min="12812" max="12821" width="18.5703125" style="8" customWidth="1"/>
    <col min="12822" max="12823" width="19" style="8" customWidth="1"/>
    <col min="12824" max="12825" width="18.42578125" style="8" customWidth="1"/>
    <col min="12826" max="12827" width="19.42578125" style="8" customWidth="1"/>
    <col min="12828" max="12829" width="17.5703125" style="8" customWidth="1"/>
    <col min="12830" max="12830" width="19.5703125" style="8" customWidth="1"/>
    <col min="12831" max="12831" width="18.5703125" style="8" customWidth="1"/>
    <col min="12832" max="12832" width="73.42578125" style="8" customWidth="1"/>
    <col min="12833" max="12833" width="15.28515625" style="8" customWidth="1"/>
    <col min="12834" max="12835" width="13.5703125" style="8" customWidth="1"/>
    <col min="12836" max="12836" width="14.5703125" style="8" customWidth="1"/>
    <col min="12837" max="13056" width="9.140625" style="8"/>
    <col min="13057" max="13057" width="56.28515625" style="8" customWidth="1"/>
    <col min="13058" max="13063" width="18.7109375" style="8" customWidth="1"/>
    <col min="13064" max="13064" width="20" style="8" customWidth="1"/>
    <col min="13065" max="13065" width="21.42578125" style="8" customWidth="1"/>
    <col min="13066" max="13067" width="19.42578125" style="8" customWidth="1"/>
    <col min="13068" max="13077" width="18.5703125" style="8" customWidth="1"/>
    <col min="13078" max="13079" width="19" style="8" customWidth="1"/>
    <col min="13080" max="13081" width="18.42578125" style="8" customWidth="1"/>
    <col min="13082" max="13083" width="19.42578125" style="8" customWidth="1"/>
    <col min="13084" max="13085" width="17.5703125" style="8" customWidth="1"/>
    <col min="13086" max="13086" width="19.5703125" style="8" customWidth="1"/>
    <col min="13087" max="13087" width="18.5703125" style="8" customWidth="1"/>
    <col min="13088" max="13088" width="73.42578125" style="8" customWidth="1"/>
    <col min="13089" max="13089" width="15.28515625" style="8" customWidth="1"/>
    <col min="13090" max="13091" width="13.5703125" style="8" customWidth="1"/>
    <col min="13092" max="13092" width="14.5703125" style="8" customWidth="1"/>
    <col min="13093" max="13312" width="9.140625" style="8"/>
    <col min="13313" max="13313" width="56.28515625" style="8" customWidth="1"/>
    <col min="13314" max="13319" width="18.7109375" style="8" customWidth="1"/>
    <col min="13320" max="13320" width="20" style="8" customWidth="1"/>
    <col min="13321" max="13321" width="21.42578125" style="8" customWidth="1"/>
    <col min="13322" max="13323" width="19.42578125" style="8" customWidth="1"/>
    <col min="13324" max="13333" width="18.5703125" style="8" customWidth="1"/>
    <col min="13334" max="13335" width="19" style="8" customWidth="1"/>
    <col min="13336" max="13337" width="18.42578125" style="8" customWidth="1"/>
    <col min="13338" max="13339" width="19.42578125" style="8" customWidth="1"/>
    <col min="13340" max="13341" width="17.5703125" style="8" customWidth="1"/>
    <col min="13342" max="13342" width="19.5703125" style="8" customWidth="1"/>
    <col min="13343" max="13343" width="18.5703125" style="8" customWidth="1"/>
    <col min="13344" max="13344" width="73.42578125" style="8" customWidth="1"/>
    <col min="13345" max="13345" width="15.28515625" style="8" customWidth="1"/>
    <col min="13346" max="13347" width="13.5703125" style="8" customWidth="1"/>
    <col min="13348" max="13348" width="14.5703125" style="8" customWidth="1"/>
    <col min="13349" max="13568" width="9.140625" style="8"/>
    <col min="13569" max="13569" width="56.28515625" style="8" customWidth="1"/>
    <col min="13570" max="13575" width="18.7109375" style="8" customWidth="1"/>
    <col min="13576" max="13576" width="20" style="8" customWidth="1"/>
    <col min="13577" max="13577" width="21.42578125" style="8" customWidth="1"/>
    <col min="13578" max="13579" width="19.42578125" style="8" customWidth="1"/>
    <col min="13580" max="13589" width="18.5703125" style="8" customWidth="1"/>
    <col min="13590" max="13591" width="19" style="8" customWidth="1"/>
    <col min="13592" max="13593" width="18.42578125" style="8" customWidth="1"/>
    <col min="13594" max="13595" width="19.42578125" style="8" customWidth="1"/>
    <col min="13596" max="13597" width="17.5703125" style="8" customWidth="1"/>
    <col min="13598" max="13598" width="19.5703125" style="8" customWidth="1"/>
    <col min="13599" max="13599" width="18.5703125" style="8" customWidth="1"/>
    <col min="13600" max="13600" width="73.42578125" style="8" customWidth="1"/>
    <col min="13601" max="13601" width="15.28515625" style="8" customWidth="1"/>
    <col min="13602" max="13603" width="13.5703125" style="8" customWidth="1"/>
    <col min="13604" max="13604" width="14.5703125" style="8" customWidth="1"/>
    <col min="13605" max="13824" width="9.140625" style="8"/>
    <col min="13825" max="13825" width="56.28515625" style="8" customWidth="1"/>
    <col min="13826" max="13831" width="18.7109375" style="8" customWidth="1"/>
    <col min="13832" max="13832" width="20" style="8" customWidth="1"/>
    <col min="13833" max="13833" width="21.42578125" style="8" customWidth="1"/>
    <col min="13834" max="13835" width="19.42578125" style="8" customWidth="1"/>
    <col min="13836" max="13845" width="18.5703125" style="8" customWidth="1"/>
    <col min="13846" max="13847" width="19" style="8" customWidth="1"/>
    <col min="13848" max="13849" width="18.42578125" style="8" customWidth="1"/>
    <col min="13850" max="13851" width="19.42578125" style="8" customWidth="1"/>
    <col min="13852" max="13853" width="17.5703125" style="8" customWidth="1"/>
    <col min="13854" max="13854" width="19.5703125" style="8" customWidth="1"/>
    <col min="13855" max="13855" width="18.5703125" style="8" customWidth="1"/>
    <col min="13856" max="13856" width="73.42578125" style="8" customWidth="1"/>
    <col min="13857" max="13857" width="15.28515625" style="8" customWidth="1"/>
    <col min="13858" max="13859" width="13.5703125" style="8" customWidth="1"/>
    <col min="13860" max="13860" width="14.5703125" style="8" customWidth="1"/>
    <col min="13861" max="14080" width="9.140625" style="8"/>
    <col min="14081" max="14081" width="56.28515625" style="8" customWidth="1"/>
    <col min="14082" max="14087" width="18.7109375" style="8" customWidth="1"/>
    <col min="14088" max="14088" width="20" style="8" customWidth="1"/>
    <col min="14089" max="14089" width="21.42578125" style="8" customWidth="1"/>
    <col min="14090" max="14091" width="19.42578125" style="8" customWidth="1"/>
    <col min="14092" max="14101" width="18.5703125" style="8" customWidth="1"/>
    <col min="14102" max="14103" width="19" style="8" customWidth="1"/>
    <col min="14104" max="14105" width="18.42578125" style="8" customWidth="1"/>
    <col min="14106" max="14107" width="19.42578125" style="8" customWidth="1"/>
    <col min="14108" max="14109" width="17.5703125" style="8" customWidth="1"/>
    <col min="14110" max="14110" width="19.5703125" style="8" customWidth="1"/>
    <col min="14111" max="14111" width="18.5703125" style="8" customWidth="1"/>
    <col min="14112" max="14112" width="73.42578125" style="8" customWidth="1"/>
    <col min="14113" max="14113" width="15.28515625" style="8" customWidth="1"/>
    <col min="14114" max="14115" width="13.5703125" style="8" customWidth="1"/>
    <col min="14116" max="14116" width="14.5703125" style="8" customWidth="1"/>
    <col min="14117" max="14336" width="9.140625" style="8"/>
    <col min="14337" max="14337" width="56.28515625" style="8" customWidth="1"/>
    <col min="14338" max="14343" width="18.7109375" style="8" customWidth="1"/>
    <col min="14344" max="14344" width="20" style="8" customWidth="1"/>
    <col min="14345" max="14345" width="21.42578125" style="8" customWidth="1"/>
    <col min="14346" max="14347" width="19.42578125" style="8" customWidth="1"/>
    <col min="14348" max="14357" width="18.5703125" style="8" customWidth="1"/>
    <col min="14358" max="14359" width="19" style="8" customWidth="1"/>
    <col min="14360" max="14361" width="18.42578125" style="8" customWidth="1"/>
    <col min="14362" max="14363" width="19.42578125" style="8" customWidth="1"/>
    <col min="14364" max="14365" width="17.5703125" style="8" customWidth="1"/>
    <col min="14366" max="14366" width="19.5703125" style="8" customWidth="1"/>
    <col min="14367" max="14367" width="18.5703125" style="8" customWidth="1"/>
    <col min="14368" max="14368" width="73.42578125" style="8" customWidth="1"/>
    <col min="14369" max="14369" width="15.28515625" style="8" customWidth="1"/>
    <col min="14370" max="14371" width="13.5703125" style="8" customWidth="1"/>
    <col min="14372" max="14372" width="14.5703125" style="8" customWidth="1"/>
    <col min="14373" max="14592" width="9.140625" style="8"/>
    <col min="14593" max="14593" width="56.28515625" style="8" customWidth="1"/>
    <col min="14594" max="14599" width="18.7109375" style="8" customWidth="1"/>
    <col min="14600" max="14600" width="20" style="8" customWidth="1"/>
    <col min="14601" max="14601" width="21.42578125" style="8" customWidth="1"/>
    <col min="14602" max="14603" width="19.42578125" style="8" customWidth="1"/>
    <col min="14604" max="14613" width="18.5703125" style="8" customWidth="1"/>
    <col min="14614" max="14615" width="19" style="8" customWidth="1"/>
    <col min="14616" max="14617" width="18.42578125" style="8" customWidth="1"/>
    <col min="14618" max="14619" width="19.42578125" style="8" customWidth="1"/>
    <col min="14620" max="14621" width="17.5703125" style="8" customWidth="1"/>
    <col min="14622" max="14622" width="19.5703125" style="8" customWidth="1"/>
    <col min="14623" max="14623" width="18.5703125" style="8" customWidth="1"/>
    <col min="14624" max="14624" width="73.42578125" style="8" customWidth="1"/>
    <col min="14625" max="14625" width="15.28515625" style="8" customWidth="1"/>
    <col min="14626" max="14627" width="13.5703125" style="8" customWidth="1"/>
    <col min="14628" max="14628" width="14.5703125" style="8" customWidth="1"/>
    <col min="14629" max="14848" width="9.140625" style="8"/>
    <col min="14849" max="14849" width="56.28515625" style="8" customWidth="1"/>
    <col min="14850" max="14855" width="18.7109375" style="8" customWidth="1"/>
    <col min="14856" max="14856" width="20" style="8" customWidth="1"/>
    <col min="14857" max="14857" width="21.42578125" style="8" customWidth="1"/>
    <col min="14858" max="14859" width="19.42578125" style="8" customWidth="1"/>
    <col min="14860" max="14869" width="18.5703125" style="8" customWidth="1"/>
    <col min="14870" max="14871" width="19" style="8" customWidth="1"/>
    <col min="14872" max="14873" width="18.42578125" style="8" customWidth="1"/>
    <col min="14874" max="14875" width="19.42578125" style="8" customWidth="1"/>
    <col min="14876" max="14877" width="17.5703125" style="8" customWidth="1"/>
    <col min="14878" max="14878" width="19.5703125" style="8" customWidth="1"/>
    <col min="14879" max="14879" width="18.5703125" style="8" customWidth="1"/>
    <col min="14880" max="14880" width="73.42578125" style="8" customWidth="1"/>
    <col min="14881" max="14881" width="15.28515625" style="8" customWidth="1"/>
    <col min="14882" max="14883" width="13.5703125" style="8" customWidth="1"/>
    <col min="14884" max="14884" width="14.5703125" style="8" customWidth="1"/>
    <col min="14885" max="15104" width="9.140625" style="8"/>
    <col min="15105" max="15105" width="56.28515625" style="8" customWidth="1"/>
    <col min="15106" max="15111" width="18.7109375" style="8" customWidth="1"/>
    <col min="15112" max="15112" width="20" style="8" customWidth="1"/>
    <col min="15113" max="15113" width="21.42578125" style="8" customWidth="1"/>
    <col min="15114" max="15115" width="19.42578125" style="8" customWidth="1"/>
    <col min="15116" max="15125" width="18.5703125" style="8" customWidth="1"/>
    <col min="15126" max="15127" width="19" style="8" customWidth="1"/>
    <col min="15128" max="15129" width="18.42578125" style="8" customWidth="1"/>
    <col min="15130" max="15131" width="19.42578125" style="8" customWidth="1"/>
    <col min="15132" max="15133" width="17.5703125" style="8" customWidth="1"/>
    <col min="15134" max="15134" width="19.5703125" style="8" customWidth="1"/>
    <col min="15135" max="15135" width="18.5703125" style="8" customWidth="1"/>
    <col min="15136" max="15136" width="73.42578125" style="8" customWidth="1"/>
    <col min="15137" max="15137" width="15.28515625" style="8" customWidth="1"/>
    <col min="15138" max="15139" width="13.5703125" style="8" customWidth="1"/>
    <col min="15140" max="15140" width="14.5703125" style="8" customWidth="1"/>
    <col min="15141" max="15360" width="9.140625" style="8"/>
    <col min="15361" max="15361" width="56.28515625" style="8" customWidth="1"/>
    <col min="15362" max="15367" width="18.7109375" style="8" customWidth="1"/>
    <col min="15368" max="15368" width="20" style="8" customWidth="1"/>
    <col min="15369" max="15369" width="21.42578125" style="8" customWidth="1"/>
    <col min="15370" max="15371" width="19.42578125" style="8" customWidth="1"/>
    <col min="15372" max="15381" width="18.5703125" style="8" customWidth="1"/>
    <col min="15382" max="15383" width="19" style="8" customWidth="1"/>
    <col min="15384" max="15385" width="18.42578125" style="8" customWidth="1"/>
    <col min="15386" max="15387" width="19.42578125" style="8" customWidth="1"/>
    <col min="15388" max="15389" width="17.5703125" style="8" customWidth="1"/>
    <col min="15390" max="15390" width="19.5703125" style="8" customWidth="1"/>
    <col min="15391" max="15391" width="18.5703125" style="8" customWidth="1"/>
    <col min="15392" max="15392" width="73.42578125" style="8" customWidth="1"/>
    <col min="15393" max="15393" width="15.28515625" style="8" customWidth="1"/>
    <col min="15394" max="15395" width="13.5703125" style="8" customWidth="1"/>
    <col min="15396" max="15396" width="14.5703125" style="8" customWidth="1"/>
    <col min="15397" max="15616" width="9.140625" style="8"/>
    <col min="15617" max="15617" width="56.28515625" style="8" customWidth="1"/>
    <col min="15618" max="15623" width="18.7109375" style="8" customWidth="1"/>
    <col min="15624" max="15624" width="20" style="8" customWidth="1"/>
    <col min="15625" max="15625" width="21.42578125" style="8" customWidth="1"/>
    <col min="15626" max="15627" width="19.42578125" style="8" customWidth="1"/>
    <col min="15628" max="15637" width="18.5703125" style="8" customWidth="1"/>
    <col min="15638" max="15639" width="19" style="8" customWidth="1"/>
    <col min="15640" max="15641" width="18.42578125" style="8" customWidth="1"/>
    <col min="15642" max="15643" width="19.42578125" style="8" customWidth="1"/>
    <col min="15644" max="15645" width="17.5703125" style="8" customWidth="1"/>
    <col min="15646" max="15646" width="19.5703125" style="8" customWidth="1"/>
    <col min="15647" max="15647" width="18.5703125" style="8" customWidth="1"/>
    <col min="15648" max="15648" width="73.42578125" style="8" customWidth="1"/>
    <col min="15649" max="15649" width="15.28515625" style="8" customWidth="1"/>
    <col min="15650" max="15651" width="13.5703125" style="8" customWidth="1"/>
    <col min="15652" max="15652" width="14.5703125" style="8" customWidth="1"/>
    <col min="15653" max="15872" width="9.140625" style="8"/>
    <col min="15873" max="15873" width="56.28515625" style="8" customWidth="1"/>
    <col min="15874" max="15879" width="18.7109375" style="8" customWidth="1"/>
    <col min="15880" max="15880" width="20" style="8" customWidth="1"/>
    <col min="15881" max="15881" width="21.42578125" style="8" customWidth="1"/>
    <col min="15882" max="15883" width="19.42578125" style="8" customWidth="1"/>
    <col min="15884" max="15893" width="18.5703125" style="8" customWidth="1"/>
    <col min="15894" max="15895" width="19" style="8" customWidth="1"/>
    <col min="15896" max="15897" width="18.42578125" style="8" customWidth="1"/>
    <col min="15898" max="15899" width="19.42578125" style="8" customWidth="1"/>
    <col min="15900" max="15901" width="17.5703125" style="8" customWidth="1"/>
    <col min="15902" max="15902" width="19.5703125" style="8" customWidth="1"/>
    <col min="15903" max="15903" width="18.5703125" style="8" customWidth="1"/>
    <col min="15904" max="15904" width="73.42578125" style="8" customWidth="1"/>
    <col min="15905" max="15905" width="15.28515625" style="8" customWidth="1"/>
    <col min="15906" max="15907" width="13.5703125" style="8" customWidth="1"/>
    <col min="15908" max="15908" width="14.5703125" style="8" customWidth="1"/>
    <col min="15909" max="16128" width="9.140625" style="8"/>
    <col min="16129" max="16129" width="56.28515625" style="8" customWidth="1"/>
    <col min="16130" max="16135" width="18.7109375" style="8" customWidth="1"/>
    <col min="16136" max="16136" width="20" style="8" customWidth="1"/>
    <col min="16137" max="16137" width="21.42578125" style="8" customWidth="1"/>
    <col min="16138" max="16139" width="19.42578125" style="8" customWidth="1"/>
    <col min="16140" max="16149" width="18.5703125" style="8" customWidth="1"/>
    <col min="16150" max="16151" width="19" style="8" customWidth="1"/>
    <col min="16152" max="16153" width="18.42578125" style="8" customWidth="1"/>
    <col min="16154" max="16155" width="19.42578125" style="8" customWidth="1"/>
    <col min="16156" max="16157" width="17.5703125" style="8" customWidth="1"/>
    <col min="16158" max="16158" width="19.5703125" style="8" customWidth="1"/>
    <col min="16159" max="16159" width="18.5703125" style="8" customWidth="1"/>
    <col min="16160" max="16160" width="73.42578125" style="8" customWidth="1"/>
    <col min="16161" max="16161" width="15.28515625" style="8" customWidth="1"/>
    <col min="16162" max="16163" width="13.5703125" style="8" customWidth="1"/>
    <col min="16164" max="16164" width="14.5703125" style="8" customWidth="1"/>
    <col min="16165" max="16384" width="9.140625" style="8"/>
  </cols>
  <sheetData>
    <row r="1" spans="1:36" ht="18.75" customHeight="1" x14ac:dyDescent="0.25">
      <c r="A1" s="37"/>
      <c r="B1" s="21"/>
      <c r="C1" s="21"/>
      <c r="H1" s="1"/>
      <c r="I1" s="1"/>
      <c r="L1" s="1"/>
      <c r="O1" s="1"/>
      <c r="S1" s="1"/>
      <c r="T1" s="22"/>
      <c r="U1" s="22"/>
      <c r="V1" s="22"/>
      <c r="W1" s="22"/>
      <c r="X1" s="22"/>
      <c r="Y1" s="22"/>
      <c r="Z1" s="22"/>
      <c r="AA1" s="22"/>
      <c r="AB1" s="23"/>
      <c r="AC1" s="23"/>
      <c r="AD1" s="23"/>
      <c r="AE1" s="1"/>
      <c r="AF1" s="24"/>
      <c r="AG1" s="25" t="s">
        <v>0</v>
      </c>
      <c r="AH1" s="1"/>
      <c r="AI1" s="1"/>
      <c r="AJ1" s="1"/>
    </row>
    <row r="2" spans="1:36" ht="39.75" customHeight="1" x14ac:dyDescent="0.25">
      <c r="A2" s="114" t="s">
        <v>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1"/>
      <c r="AH2" s="1"/>
      <c r="AI2" s="1"/>
      <c r="AJ2" s="1"/>
    </row>
    <row r="3" spans="1:36" ht="37.5" customHeight="1" x14ac:dyDescent="0.25">
      <c r="A3" s="115" t="s">
        <v>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27"/>
      <c r="S3" s="27"/>
      <c r="T3" s="27"/>
      <c r="U3" s="27"/>
      <c r="V3" s="27"/>
      <c r="W3" s="27"/>
      <c r="X3" s="27"/>
      <c r="Y3" s="27"/>
      <c r="Z3" s="27"/>
      <c r="AA3" s="27"/>
      <c r="AB3" s="34"/>
      <c r="AC3" s="28"/>
      <c r="AD3" s="28"/>
      <c r="AE3" s="34" t="s">
        <v>3</v>
      </c>
      <c r="AF3" s="28"/>
      <c r="AG3" s="1"/>
      <c r="AH3" s="1"/>
      <c r="AI3" s="1"/>
      <c r="AJ3" s="1"/>
    </row>
    <row r="4" spans="1:36" s="13" customFormat="1" ht="36.75" customHeight="1" x14ac:dyDescent="0.25">
      <c r="A4" s="116" t="s">
        <v>4</v>
      </c>
      <c r="B4" s="119" t="s">
        <v>5</v>
      </c>
      <c r="C4" s="119" t="s">
        <v>5</v>
      </c>
      <c r="D4" s="119" t="s">
        <v>6</v>
      </c>
      <c r="E4" s="121" t="s">
        <v>7</v>
      </c>
      <c r="F4" s="107" t="s">
        <v>8</v>
      </c>
      <c r="G4" s="108"/>
      <c r="H4" s="107" t="s">
        <v>9</v>
      </c>
      <c r="I4" s="108"/>
      <c r="J4" s="107" t="s">
        <v>10</v>
      </c>
      <c r="K4" s="108"/>
      <c r="L4" s="107" t="s">
        <v>11</v>
      </c>
      <c r="M4" s="108"/>
      <c r="N4" s="107" t="s">
        <v>12</v>
      </c>
      <c r="O4" s="108"/>
      <c r="P4" s="107" t="s">
        <v>13</v>
      </c>
      <c r="Q4" s="108"/>
      <c r="R4" s="107" t="s">
        <v>14</v>
      </c>
      <c r="S4" s="108"/>
      <c r="T4" s="107" t="s">
        <v>15</v>
      </c>
      <c r="U4" s="108"/>
      <c r="V4" s="107" t="s">
        <v>16</v>
      </c>
      <c r="W4" s="108"/>
      <c r="X4" s="107" t="s">
        <v>17</v>
      </c>
      <c r="Y4" s="108"/>
      <c r="Z4" s="107" t="s">
        <v>18</v>
      </c>
      <c r="AA4" s="108"/>
      <c r="AB4" s="107" t="s">
        <v>19</v>
      </c>
      <c r="AC4" s="108"/>
      <c r="AD4" s="107" t="s">
        <v>20</v>
      </c>
      <c r="AE4" s="108"/>
      <c r="AF4" s="104" t="s">
        <v>21</v>
      </c>
    </row>
    <row r="5" spans="1:36" s="14" customFormat="1" ht="37.5" customHeight="1" x14ac:dyDescent="0.25">
      <c r="A5" s="117"/>
      <c r="B5" s="120"/>
      <c r="C5" s="120"/>
      <c r="D5" s="120"/>
      <c r="E5" s="122"/>
      <c r="F5" s="109"/>
      <c r="G5" s="110"/>
      <c r="H5" s="109"/>
      <c r="I5" s="110"/>
      <c r="J5" s="109"/>
      <c r="K5" s="110"/>
      <c r="L5" s="109"/>
      <c r="M5" s="110"/>
      <c r="N5" s="109"/>
      <c r="O5" s="110"/>
      <c r="P5" s="109"/>
      <c r="Q5" s="110"/>
      <c r="R5" s="109"/>
      <c r="S5" s="110"/>
      <c r="T5" s="109"/>
      <c r="U5" s="110"/>
      <c r="V5" s="109"/>
      <c r="W5" s="110"/>
      <c r="X5" s="109"/>
      <c r="Y5" s="110"/>
      <c r="Z5" s="109"/>
      <c r="AA5" s="110"/>
      <c r="AB5" s="109"/>
      <c r="AC5" s="110"/>
      <c r="AD5" s="109"/>
      <c r="AE5" s="110"/>
      <c r="AF5" s="105"/>
      <c r="AG5" s="14" t="s">
        <v>22</v>
      </c>
      <c r="AH5" s="14" t="s">
        <v>23</v>
      </c>
      <c r="AI5" s="14" t="s">
        <v>24</v>
      </c>
      <c r="AJ5" s="14" t="s">
        <v>25</v>
      </c>
    </row>
    <row r="6" spans="1:36" s="14" customFormat="1" ht="42" customHeight="1" x14ac:dyDescent="0.25">
      <c r="A6" s="118"/>
      <c r="B6" s="2">
        <v>2024</v>
      </c>
      <c r="C6" s="3">
        <v>45323</v>
      </c>
      <c r="D6" s="3">
        <v>45323</v>
      </c>
      <c r="E6" s="3">
        <v>45323</v>
      </c>
      <c r="F6" s="4" t="s">
        <v>26</v>
      </c>
      <c r="G6" s="4" t="s">
        <v>27</v>
      </c>
      <c r="H6" s="4" t="s">
        <v>22</v>
      </c>
      <c r="I6" s="4" t="s">
        <v>28</v>
      </c>
      <c r="J6" s="4" t="s">
        <v>22</v>
      </c>
      <c r="K6" s="4" t="s">
        <v>28</v>
      </c>
      <c r="L6" s="4" t="s">
        <v>22</v>
      </c>
      <c r="M6" s="4" t="s">
        <v>28</v>
      </c>
      <c r="N6" s="4" t="s">
        <v>22</v>
      </c>
      <c r="O6" s="4" t="s">
        <v>28</v>
      </c>
      <c r="P6" s="4" t="s">
        <v>22</v>
      </c>
      <c r="Q6" s="4" t="s">
        <v>28</v>
      </c>
      <c r="R6" s="4" t="s">
        <v>22</v>
      </c>
      <c r="S6" s="4" t="s">
        <v>28</v>
      </c>
      <c r="T6" s="4" t="s">
        <v>22</v>
      </c>
      <c r="U6" s="4" t="s">
        <v>28</v>
      </c>
      <c r="V6" s="4" t="s">
        <v>22</v>
      </c>
      <c r="W6" s="4" t="s">
        <v>28</v>
      </c>
      <c r="X6" s="4" t="s">
        <v>22</v>
      </c>
      <c r="Y6" s="4" t="s">
        <v>28</v>
      </c>
      <c r="Z6" s="4" t="s">
        <v>22</v>
      </c>
      <c r="AA6" s="4" t="s">
        <v>28</v>
      </c>
      <c r="AB6" s="4" t="s">
        <v>22</v>
      </c>
      <c r="AC6" s="4" t="s">
        <v>28</v>
      </c>
      <c r="AD6" s="4" t="s">
        <v>22</v>
      </c>
      <c r="AE6" s="4" t="s">
        <v>28</v>
      </c>
      <c r="AF6" s="106"/>
    </row>
    <row r="7" spans="1:36" s="6" customFormat="1" ht="17.25" customHeight="1" x14ac:dyDescent="0.25">
      <c r="A7" s="38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  <c r="X7" s="5">
        <v>24</v>
      </c>
      <c r="Y7" s="5">
        <v>25</v>
      </c>
      <c r="Z7" s="5">
        <v>26</v>
      </c>
      <c r="AA7" s="5">
        <v>27</v>
      </c>
      <c r="AB7" s="5">
        <v>28</v>
      </c>
      <c r="AC7" s="5">
        <v>29</v>
      </c>
      <c r="AD7" s="5">
        <v>30</v>
      </c>
      <c r="AE7" s="5">
        <v>31</v>
      </c>
      <c r="AF7" s="5">
        <v>32</v>
      </c>
    </row>
    <row r="8" spans="1:36" s="41" customFormat="1" ht="28.5" customHeight="1" x14ac:dyDescent="0.25">
      <c r="A8" s="111" t="s">
        <v>29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3"/>
      <c r="AF8" s="39"/>
      <c r="AG8" s="40"/>
      <c r="AH8" s="40"/>
      <c r="AI8" s="40"/>
      <c r="AJ8" s="40"/>
    </row>
    <row r="9" spans="1:36" s="47" customFormat="1" ht="24.75" customHeight="1" x14ac:dyDescent="0.3">
      <c r="A9" s="42" t="s">
        <v>40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4"/>
      <c r="AF9" s="45"/>
      <c r="AG9" s="46"/>
      <c r="AH9" s="46"/>
      <c r="AI9" s="46"/>
      <c r="AJ9" s="46"/>
    </row>
    <row r="10" spans="1:36" s="47" customFormat="1" ht="30.75" customHeight="1" x14ac:dyDescent="0.25">
      <c r="A10" s="102" t="s">
        <v>51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1"/>
      <c r="AF10" s="7"/>
      <c r="AG10" s="48"/>
      <c r="AH10" s="48"/>
      <c r="AI10" s="48"/>
      <c r="AJ10" s="48"/>
    </row>
    <row r="11" spans="1:36" s="47" customFormat="1" x14ac:dyDescent="0.3">
      <c r="A11" s="29" t="s">
        <v>32</v>
      </c>
      <c r="B11" s="30">
        <f>SUM(B12:B12)</f>
        <v>55430.298000000003</v>
      </c>
      <c r="C11" s="30">
        <f>SUM(C12:C12)</f>
        <v>7237.6039999999994</v>
      </c>
      <c r="D11" s="30">
        <f>SUM(D12:D12)</f>
        <v>4175.28</v>
      </c>
      <c r="E11" s="30">
        <f>SUM(E12:E12)</f>
        <v>4175.28</v>
      </c>
      <c r="F11" s="30">
        <f>IFERROR(E11/B11*100,0)</f>
        <v>7.5324870163966997</v>
      </c>
      <c r="G11" s="30">
        <f>IFERROR(E11/C11*100,0)</f>
        <v>57.688704714985796</v>
      </c>
      <c r="H11" s="30">
        <f t="shared" ref="H11:AE11" si="0">SUM(H12:H12)</f>
        <v>7237.6039999999994</v>
      </c>
      <c r="I11" s="30">
        <f t="shared" si="0"/>
        <v>4175.28</v>
      </c>
      <c r="J11" s="30">
        <f t="shared" si="0"/>
        <v>4682.5730000000003</v>
      </c>
      <c r="K11" s="30">
        <f t="shared" si="0"/>
        <v>0</v>
      </c>
      <c r="L11" s="30">
        <f t="shared" si="0"/>
        <v>3749.53</v>
      </c>
      <c r="M11" s="30">
        <f t="shared" si="0"/>
        <v>0</v>
      </c>
      <c r="N11" s="30">
        <f t="shared" si="0"/>
        <v>5461.0169999999998</v>
      </c>
      <c r="O11" s="30">
        <f t="shared" si="0"/>
        <v>0</v>
      </c>
      <c r="P11" s="30">
        <f t="shared" si="0"/>
        <v>4261.335</v>
      </c>
      <c r="Q11" s="30">
        <f t="shared" si="0"/>
        <v>0</v>
      </c>
      <c r="R11" s="30">
        <f t="shared" si="0"/>
        <v>3739.8889999999997</v>
      </c>
      <c r="S11" s="30">
        <f t="shared" si="0"/>
        <v>0</v>
      </c>
      <c r="T11" s="30">
        <f t="shared" si="0"/>
        <v>5460.4080000000004</v>
      </c>
      <c r="U11" s="30">
        <f t="shared" si="0"/>
        <v>0</v>
      </c>
      <c r="V11" s="30">
        <f t="shared" si="0"/>
        <v>4302.0550000000003</v>
      </c>
      <c r="W11" s="30">
        <f t="shared" si="0"/>
        <v>0</v>
      </c>
      <c r="X11" s="30">
        <f t="shared" si="0"/>
        <v>3741.759</v>
      </c>
      <c r="Y11" s="30">
        <f t="shared" si="0"/>
        <v>0</v>
      </c>
      <c r="Z11" s="30">
        <f t="shared" si="0"/>
        <v>5458.6390000000001</v>
      </c>
      <c r="AA11" s="30">
        <f t="shared" si="0"/>
        <v>0</v>
      </c>
      <c r="AB11" s="30">
        <f t="shared" si="0"/>
        <v>4262.7449999999999</v>
      </c>
      <c r="AC11" s="30">
        <f t="shared" si="0"/>
        <v>0</v>
      </c>
      <c r="AD11" s="30">
        <f t="shared" si="0"/>
        <v>3072.7439999999997</v>
      </c>
      <c r="AE11" s="30">
        <f t="shared" si="0"/>
        <v>0</v>
      </c>
      <c r="AF11" s="7"/>
      <c r="AG11" s="48">
        <f t="shared" ref="AG11:AG15" si="1">H11+J11+L11+N11+P11+R11+T11+V11+X11+Z11+AB11+AD11</f>
        <v>55430.298000000003</v>
      </c>
      <c r="AH11" s="48">
        <f t="shared" ref="AH11:AH15" si="2">H11+J11+L11+N11+P11+R11+T11+V11+X11</f>
        <v>42636.17</v>
      </c>
      <c r="AI11" s="48">
        <f t="shared" ref="AI11:AI15" si="3">I11+K11+M11+O11+Q11+S11+U11+W11+Y11+AA11+AC11+AE11</f>
        <v>4175.28</v>
      </c>
      <c r="AJ11" s="48">
        <f t="shared" ref="AJ11:AJ15" si="4">E11-C11</f>
        <v>-3062.3239999999996</v>
      </c>
    </row>
    <row r="12" spans="1:36" s="47" customFormat="1" x14ac:dyDescent="0.3">
      <c r="A12" s="29" t="s">
        <v>30</v>
      </c>
      <c r="B12" s="32">
        <f>SUM(B15,B18,B21,B24,B27)</f>
        <v>55430.298000000003</v>
      </c>
      <c r="C12" s="32">
        <f>SUM(C15,C18,C21,C24,C27)</f>
        <v>7237.6039999999994</v>
      </c>
      <c r="D12" s="32">
        <f>SUM(D15,D18,D21,D24,D27)</f>
        <v>4175.28</v>
      </c>
      <c r="E12" s="32">
        <f>SUM(E15,E18,E21,E24,E27)</f>
        <v>4175.28</v>
      </c>
      <c r="F12" s="30">
        <f>IFERROR(E12/B12*100,0)</f>
        <v>7.5324870163966997</v>
      </c>
      <c r="G12" s="30">
        <f>IFERROR(E12/C12*100,0)</f>
        <v>57.688704714985796</v>
      </c>
      <c r="H12" s="32">
        <f t="shared" ref="H12:AE12" si="5">SUM(H15,H18,H21,H24,H27)</f>
        <v>7237.6039999999994</v>
      </c>
      <c r="I12" s="32">
        <f t="shared" si="5"/>
        <v>4175.28</v>
      </c>
      <c r="J12" s="32">
        <f t="shared" si="5"/>
        <v>4682.5730000000003</v>
      </c>
      <c r="K12" s="32">
        <f t="shared" si="5"/>
        <v>0</v>
      </c>
      <c r="L12" s="32">
        <f t="shared" si="5"/>
        <v>3749.53</v>
      </c>
      <c r="M12" s="32">
        <f t="shared" si="5"/>
        <v>0</v>
      </c>
      <c r="N12" s="32">
        <f t="shared" si="5"/>
        <v>5461.0169999999998</v>
      </c>
      <c r="O12" s="32">
        <f t="shared" si="5"/>
        <v>0</v>
      </c>
      <c r="P12" s="32">
        <f t="shared" si="5"/>
        <v>4261.335</v>
      </c>
      <c r="Q12" s="32">
        <f t="shared" si="5"/>
        <v>0</v>
      </c>
      <c r="R12" s="32">
        <f t="shared" si="5"/>
        <v>3739.8889999999997</v>
      </c>
      <c r="S12" s="32">
        <f t="shared" si="5"/>
        <v>0</v>
      </c>
      <c r="T12" s="32">
        <f t="shared" si="5"/>
        <v>5460.4080000000004</v>
      </c>
      <c r="U12" s="32">
        <f t="shared" si="5"/>
        <v>0</v>
      </c>
      <c r="V12" s="32">
        <f t="shared" si="5"/>
        <v>4302.0550000000003</v>
      </c>
      <c r="W12" s="32">
        <f t="shared" si="5"/>
        <v>0</v>
      </c>
      <c r="X12" s="32">
        <f t="shared" si="5"/>
        <v>3741.759</v>
      </c>
      <c r="Y12" s="32">
        <f t="shared" si="5"/>
        <v>0</v>
      </c>
      <c r="Z12" s="32">
        <f t="shared" si="5"/>
        <v>5458.6390000000001</v>
      </c>
      <c r="AA12" s="32">
        <f t="shared" si="5"/>
        <v>0</v>
      </c>
      <c r="AB12" s="32">
        <f t="shared" si="5"/>
        <v>4262.7449999999999</v>
      </c>
      <c r="AC12" s="32">
        <f t="shared" si="5"/>
        <v>0</v>
      </c>
      <c r="AD12" s="32">
        <f t="shared" si="5"/>
        <v>3072.7439999999997</v>
      </c>
      <c r="AE12" s="32">
        <f t="shared" si="5"/>
        <v>0</v>
      </c>
      <c r="AF12" s="7"/>
      <c r="AG12" s="48">
        <f t="shared" si="1"/>
        <v>55430.298000000003</v>
      </c>
      <c r="AH12" s="48">
        <f t="shared" si="2"/>
        <v>42636.17</v>
      </c>
      <c r="AI12" s="48">
        <f t="shared" si="3"/>
        <v>4175.28</v>
      </c>
      <c r="AJ12" s="48">
        <f t="shared" si="4"/>
        <v>-3062.3239999999996</v>
      </c>
    </row>
    <row r="13" spans="1:36" s="47" customFormat="1" ht="30" customHeight="1" x14ac:dyDescent="0.25">
      <c r="A13" s="102" t="s">
        <v>33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1"/>
      <c r="AF13" s="33"/>
      <c r="AG13" s="46">
        <f t="shared" si="1"/>
        <v>0</v>
      </c>
      <c r="AH13" s="46">
        <f t="shared" si="2"/>
        <v>0</v>
      </c>
      <c r="AI13" s="46">
        <f t="shared" si="3"/>
        <v>0</v>
      </c>
      <c r="AJ13" s="46">
        <f t="shared" si="4"/>
        <v>0</v>
      </c>
    </row>
    <row r="14" spans="1:36" s="47" customFormat="1" x14ac:dyDescent="0.3">
      <c r="A14" s="29" t="s">
        <v>32</v>
      </c>
      <c r="B14" s="30">
        <f>SUM(B15:B15)</f>
        <v>115</v>
      </c>
      <c r="C14" s="30">
        <f>SUM(C15:C15)</f>
        <v>0</v>
      </c>
      <c r="D14" s="30">
        <f>SUM(D15:D15)</f>
        <v>0</v>
      </c>
      <c r="E14" s="30">
        <f>SUM(E15:E15)</f>
        <v>0</v>
      </c>
      <c r="F14" s="30">
        <f>IFERROR(E14/B14*100,0)</f>
        <v>0</v>
      </c>
      <c r="G14" s="30">
        <f>IFERROR(E14/C14*100,0)</f>
        <v>0</v>
      </c>
      <c r="H14" s="30">
        <f t="shared" ref="H14:AE14" si="6">SUM(H15:H15)</f>
        <v>0</v>
      </c>
      <c r="I14" s="30">
        <f t="shared" si="6"/>
        <v>0</v>
      </c>
      <c r="J14" s="30">
        <f t="shared" si="6"/>
        <v>0</v>
      </c>
      <c r="K14" s="30">
        <f t="shared" si="6"/>
        <v>0</v>
      </c>
      <c r="L14" s="30">
        <f t="shared" si="6"/>
        <v>19.5</v>
      </c>
      <c r="M14" s="30">
        <f t="shared" si="6"/>
        <v>0</v>
      </c>
      <c r="N14" s="30">
        <f t="shared" si="6"/>
        <v>9.2799999999999994</v>
      </c>
      <c r="O14" s="30">
        <f t="shared" si="6"/>
        <v>0</v>
      </c>
      <c r="P14" s="30">
        <f t="shared" si="6"/>
        <v>11.35</v>
      </c>
      <c r="Q14" s="30">
        <f t="shared" si="6"/>
        <v>0</v>
      </c>
      <c r="R14" s="30">
        <f t="shared" si="6"/>
        <v>9.86</v>
      </c>
      <c r="S14" s="30">
        <f t="shared" si="6"/>
        <v>0</v>
      </c>
      <c r="T14" s="30">
        <f t="shared" si="6"/>
        <v>8.67</v>
      </c>
      <c r="U14" s="30">
        <f t="shared" si="6"/>
        <v>0</v>
      </c>
      <c r="V14" s="30">
        <f t="shared" si="6"/>
        <v>15.37</v>
      </c>
      <c r="W14" s="30">
        <f t="shared" si="6"/>
        <v>0</v>
      </c>
      <c r="X14" s="30">
        <f t="shared" si="6"/>
        <v>12.03</v>
      </c>
      <c r="Y14" s="30">
        <f t="shared" si="6"/>
        <v>0</v>
      </c>
      <c r="Z14" s="30">
        <f t="shared" si="6"/>
        <v>6.8</v>
      </c>
      <c r="AA14" s="30">
        <f t="shared" si="6"/>
        <v>0</v>
      </c>
      <c r="AB14" s="30">
        <f t="shared" si="6"/>
        <v>12.56</v>
      </c>
      <c r="AC14" s="30">
        <f t="shared" si="6"/>
        <v>0</v>
      </c>
      <c r="AD14" s="30">
        <f t="shared" si="6"/>
        <v>9.58</v>
      </c>
      <c r="AE14" s="30">
        <f t="shared" si="6"/>
        <v>0</v>
      </c>
      <c r="AF14" s="33"/>
      <c r="AG14" s="46">
        <f t="shared" si="1"/>
        <v>115</v>
      </c>
      <c r="AH14" s="46">
        <f t="shared" si="2"/>
        <v>86.06</v>
      </c>
      <c r="AI14" s="46">
        <f t="shared" si="3"/>
        <v>0</v>
      </c>
      <c r="AJ14" s="46">
        <f t="shared" si="4"/>
        <v>0</v>
      </c>
    </row>
    <row r="15" spans="1:36" s="47" customFormat="1" x14ac:dyDescent="0.3">
      <c r="A15" s="29" t="s">
        <v>30</v>
      </c>
      <c r="B15" s="32">
        <f>SUM(H15,J15,L15,N15,P15,R15,T15,V15,X15,Z15,AB15,AD15)</f>
        <v>115</v>
      </c>
      <c r="C15" s="32">
        <f>SUM(H15)</f>
        <v>0</v>
      </c>
      <c r="D15" s="32">
        <f>E15</f>
        <v>0</v>
      </c>
      <c r="E15" s="32">
        <f>SUM(I15,K15,M15,O15,Q15,S15,U15,W15,Y15,AA15,AC15,AE15)</f>
        <v>0</v>
      </c>
      <c r="F15" s="30">
        <f t="shared" ref="F15" si="7">IFERROR(E15/B15*100,0)</f>
        <v>0</v>
      </c>
      <c r="G15" s="30">
        <f t="shared" ref="G15" si="8">IFERROR(E15/C15*100,0)</f>
        <v>0</v>
      </c>
      <c r="H15" s="30">
        <v>0</v>
      </c>
      <c r="I15" s="30">
        <v>0</v>
      </c>
      <c r="J15" s="30">
        <v>0</v>
      </c>
      <c r="K15" s="30">
        <v>0</v>
      </c>
      <c r="L15" s="30">
        <v>19.5</v>
      </c>
      <c r="M15" s="30">
        <v>0</v>
      </c>
      <c r="N15" s="30">
        <v>9.2799999999999994</v>
      </c>
      <c r="O15" s="30">
        <v>0</v>
      </c>
      <c r="P15" s="30">
        <v>11.35</v>
      </c>
      <c r="Q15" s="30">
        <v>0</v>
      </c>
      <c r="R15" s="30">
        <v>9.86</v>
      </c>
      <c r="S15" s="30">
        <v>0</v>
      </c>
      <c r="T15" s="30">
        <v>8.67</v>
      </c>
      <c r="U15" s="30">
        <v>0</v>
      </c>
      <c r="V15" s="30">
        <v>15.37</v>
      </c>
      <c r="W15" s="30">
        <v>0</v>
      </c>
      <c r="X15" s="30">
        <v>12.03</v>
      </c>
      <c r="Y15" s="30">
        <v>0</v>
      </c>
      <c r="Z15" s="30">
        <v>6.8</v>
      </c>
      <c r="AA15" s="30">
        <v>0</v>
      </c>
      <c r="AB15" s="30">
        <v>12.56</v>
      </c>
      <c r="AC15" s="30">
        <v>0</v>
      </c>
      <c r="AD15" s="30">
        <v>9.58</v>
      </c>
      <c r="AE15" s="30">
        <v>0</v>
      </c>
      <c r="AF15" s="33"/>
      <c r="AG15" s="46">
        <f t="shared" si="1"/>
        <v>115</v>
      </c>
      <c r="AH15" s="46">
        <f t="shared" si="2"/>
        <v>86.06</v>
      </c>
      <c r="AI15" s="46">
        <f t="shared" si="3"/>
        <v>0</v>
      </c>
      <c r="AJ15" s="46">
        <f t="shared" si="4"/>
        <v>0</v>
      </c>
    </row>
    <row r="16" spans="1:36" s="47" customFormat="1" ht="28.5" customHeight="1" x14ac:dyDescent="0.25">
      <c r="A16" s="102" t="s">
        <v>35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1"/>
      <c r="AF16" s="33"/>
      <c r="AG16" s="46"/>
      <c r="AH16" s="46"/>
      <c r="AI16" s="46"/>
      <c r="AJ16" s="46"/>
    </row>
    <row r="17" spans="1:36" s="47" customFormat="1" x14ac:dyDescent="0.3">
      <c r="A17" s="29" t="s">
        <v>32</v>
      </c>
      <c r="B17" s="30">
        <f>SUM(B18:B18)</f>
        <v>0</v>
      </c>
      <c r="C17" s="30">
        <f>SUM(C18:C18)</f>
        <v>0</v>
      </c>
      <c r="D17" s="30">
        <f>SUM(D18:D18)</f>
        <v>0</v>
      </c>
      <c r="E17" s="30">
        <f>SUM(E18:E18)</f>
        <v>0</v>
      </c>
      <c r="F17" s="30">
        <f>IFERROR(E17/B17*100,0)</f>
        <v>0</v>
      </c>
      <c r="G17" s="30">
        <f>IFERROR(E17/C17*100,0)</f>
        <v>0</v>
      </c>
      <c r="H17" s="30">
        <f t="shared" ref="H17:AE17" si="9">SUM(H18:H18)</f>
        <v>0</v>
      </c>
      <c r="I17" s="30">
        <f t="shared" si="9"/>
        <v>0</v>
      </c>
      <c r="J17" s="30">
        <f t="shared" si="9"/>
        <v>0</v>
      </c>
      <c r="K17" s="30">
        <f t="shared" si="9"/>
        <v>0</v>
      </c>
      <c r="L17" s="30">
        <f t="shared" si="9"/>
        <v>0</v>
      </c>
      <c r="M17" s="30">
        <f t="shared" si="9"/>
        <v>0</v>
      </c>
      <c r="N17" s="30">
        <f t="shared" si="9"/>
        <v>0</v>
      </c>
      <c r="O17" s="30">
        <f t="shared" si="9"/>
        <v>0</v>
      </c>
      <c r="P17" s="30">
        <f t="shared" si="9"/>
        <v>0</v>
      </c>
      <c r="Q17" s="30">
        <f t="shared" si="9"/>
        <v>0</v>
      </c>
      <c r="R17" s="30">
        <f t="shared" si="9"/>
        <v>0</v>
      </c>
      <c r="S17" s="30">
        <f t="shared" si="9"/>
        <v>0</v>
      </c>
      <c r="T17" s="30">
        <f t="shared" si="9"/>
        <v>0</v>
      </c>
      <c r="U17" s="30">
        <f t="shared" si="9"/>
        <v>0</v>
      </c>
      <c r="V17" s="30">
        <f t="shared" si="9"/>
        <v>0</v>
      </c>
      <c r="W17" s="30">
        <f t="shared" si="9"/>
        <v>0</v>
      </c>
      <c r="X17" s="30">
        <f t="shared" si="9"/>
        <v>0</v>
      </c>
      <c r="Y17" s="30">
        <f t="shared" si="9"/>
        <v>0</v>
      </c>
      <c r="Z17" s="30">
        <f t="shared" si="9"/>
        <v>0</v>
      </c>
      <c r="AA17" s="30">
        <f t="shared" si="9"/>
        <v>0</v>
      </c>
      <c r="AB17" s="30">
        <f t="shared" si="9"/>
        <v>0</v>
      </c>
      <c r="AC17" s="30">
        <f t="shared" si="9"/>
        <v>0</v>
      </c>
      <c r="AD17" s="30">
        <f t="shared" si="9"/>
        <v>0</v>
      </c>
      <c r="AE17" s="30">
        <f t="shared" si="9"/>
        <v>0</v>
      </c>
      <c r="AF17" s="33"/>
      <c r="AG17" s="46">
        <f t="shared" ref="AG17:AG27" si="10">H17+J17+L17+N17+P17+R17+T17+V17+X17+Z17+AB17+AD17</f>
        <v>0</v>
      </c>
      <c r="AH17" s="46">
        <f t="shared" ref="AH17:AH27" si="11">H17+J17+L17+N17+P17+R17+T17+V17+X17</f>
        <v>0</v>
      </c>
      <c r="AI17" s="46">
        <f t="shared" ref="AI17:AI27" si="12">I17+K17+M17+O17+Q17+S17+U17+W17+Y17+AA17+AC17+AE17</f>
        <v>0</v>
      </c>
      <c r="AJ17" s="46">
        <f t="shared" ref="AJ17:AJ27" si="13">E17-C17</f>
        <v>0</v>
      </c>
    </row>
    <row r="18" spans="1:36" s="47" customFormat="1" x14ac:dyDescent="0.3">
      <c r="A18" s="29" t="s">
        <v>30</v>
      </c>
      <c r="B18" s="32">
        <f>SUM(H18,J18,L18,N18,P18,R18,T18,V18,X18,Z18,AB18,AD18)</f>
        <v>0</v>
      </c>
      <c r="C18" s="32">
        <f>SUM(H18)</f>
        <v>0</v>
      </c>
      <c r="D18" s="32">
        <f>E18</f>
        <v>0</v>
      </c>
      <c r="E18" s="32">
        <f>SUM(I18,K18,M18,O18,Q18,S18,U18,W18,Y18,AA18,AC18,AE18)</f>
        <v>0</v>
      </c>
      <c r="F18" s="30">
        <f t="shared" ref="F18" si="14">IFERROR(E18/B18*100,0)</f>
        <v>0</v>
      </c>
      <c r="G18" s="30">
        <f t="shared" ref="G18" si="15">IFERROR(E18/C18*100,0)</f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30">
        <v>0</v>
      </c>
      <c r="AF18" s="33"/>
      <c r="AG18" s="46">
        <f t="shared" si="10"/>
        <v>0</v>
      </c>
      <c r="AH18" s="46">
        <f t="shared" si="11"/>
        <v>0</v>
      </c>
      <c r="AI18" s="46">
        <f t="shared" si="12"/>
        <v>0</v>
      </c>
      <c r="AJ18" s="46">
        <f t="shared" si="13"/>
        <v>0</v>
      </c>
    </row>
    <row r="19" spans="1:36" s="47" customFormat="1" ht="26.25" customHeight="1" x14ac:dyDescent="0.25">
      <c r="A19" s="102" t="s">
        <v>36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1"/>
      <c r="AF19" s="94"/>
      <c r="AG19" s="46">
        <f t="shared" si="10"/>
        <v>0</v>
      </c>
      <c r="AH19" s="46">
        <f t="shared" si="11"/>
        <v>0</v>
      </c>
      <c r="AI19" s="46">
        <f t="shared" si="12"/>
        <v>0</v>
      </c>
      <c r="AJ19" s="46">
        <f t="shared" si="13"/>
        <v>0</v>
      </c>
    </row>
    <row r="20" spans="1:36" s="47" customFormat="1" x14ac:dyDescent="0.3">
      <c r="A20" s="29" t="s">
        <v>32</v>
      </c>
      <c r="B20" s="30">
        <f>SUM(B21:B21)</f>
        <v>27709.398000000005</v>
      </c>
      <c r="C20" s="30">
        <f>SUM(C21:C21)</f>
        <v>3701.0929999999998</v>
      </c>
      <c r="D20" s="30">
        <f>SUM(D21:D21)</f>
        <v>2125.4969999999998</v>
      </c>
      <c r="E20" s="30">
        <f>SUM(E21:E21)</f>
        <v>2125.4969999999998</v>
      </c>
      <c r="F20" s="30">
        <f>IFERROR(E20/B20*100,0)</f>
        <v>7.6706718781837102</v>
      </c>
      <c r="G20" s="30">
        <f>IFERROR(E20/C20*100,0)</f>
        <v>57.428900057361432</v>
      </c>
      <c r="H20" s="30">
        <f t="shared" ref="H20:AE20" si="16">SUM(H21:H21)</f>
        <v>3701.0929999999998</v>
      </c>
      <c r="I20" s="30">
        <f t="shared" si="16"/>
        <v>2125.4969999999998</v>
      </c>
      <c r="J20" s="30">
        <f t="shared" si="16"/>
        <v>2342.223</v>
      </c>
      <c r="K20" s="30">
        <f t="shared" si="16"/>
        <v>0</v>
      </c>
      <c r="L20" s="30">
        <f t="shared" si="16"/>
        <v>1865.4349999999999</v>
      </c>
      <c r="M20" s="30">
        <f t="shared" si="16"/>
        <v>0</v>
      </c>
      <c r="N20" s="30">
        <f t="shared" si="16"/>
        <v>2727.828</v>
      </c>
      <c r="O20" s="30">
        <f t="shared" si="16"/>
        <v>0</v>
      </c>
      <c r="P20" s="30">
        <f t="shared" si="16"/>
        <v>2125.8780000000002</v>
      </c>
      <c r="Q20" s="30">
        <f t="shared" si="16"/>
        <v>0</v>
      </c>
      <c r="R20" s="30">
        <f t="shared" si="16"/>
        <v>1865.4349999999999</v>
      </c>
      <c r="S20" s="30">
        <f t="shared" si="16"/>
        <v>0</v>
      </c>
      <c r="T20" s="30">
        <f t="shared" si="16"/>
        <v>2727.8290000000002</v>
      </c>
      <c r="U20" s="30">
        <f t="shared" si="16"/>
        <v>0</v>
      </c>
      <c r="V20" s="30">
        <f t="shared" si="16"/>
        <v>2162.578</v>
      </c>
      <c r="W20" s="30">
        <f t="shared" si="16"/>
        <v>0</v>
      </c>
      <c r="X20" s="30">
        <f t="shared" si="16"/>
        <v>1865.4349999999999</v>
      </c>
      <c r="Y20" s="30">
        <f t="shared" si="16"/>
        <v>0</v>
      </c>
      <c r="Z20" s="30">
        <f t="shared" si="16"/>
        <v>2727.83</v>
      </c>
      <c r="AA20" s="30">
        <f t="shared" si="16"/>
        <v>0</v>
      </c>
      <c r="AB20" s="30">
        <f t="shared" si="16"/>
        <v>2125.8780000000002</v>
      </c>
      <c r="AC20" s="30">
        <f t="shared" si="16"/>
        <v>0</v>
      </c>
      <c r="AD20" s="30">
        <f t="shared" si="16"/>
        <v>1471.9559999999999</v>
      </c>
      <c r="AE20" s="30">
        <f t="shared" si="16"/>
        <v>0</v>
      </c>
      <c r="AF20" s="94"/>
      <c r="AG20" s="46">
        <f t="shared" si="10"/>
        <v>27709.398000000005</v>
      </c>
      <c r="AH20" s="46">
        <f t="shared" si="11"/>
        <v>21383.734000000004</v>
      </c>
      <c r="AI20" s="46">
        <f t="shared" si="12"/>
        <v>2125.4969999999998</v>
      </c>
      <c r="AJ20" s="46">
        <f t="shared" si="13"/>
        <v>-1575.596</v>
      </c>
    </row>
    <row r="21" spans="1:36" s="47" customFormat="1" x14ac:dyDescent="0.3">
      <c r="A21" s="29" t="s">
        <v>30</v>
      </c>
      <c r="B21" s="32">
        <f>SUM(H21,J21,L21,N21,P21,R21,T21,V21,X21,Z21,AB21,AD21)</f>
        <v>27709.398000000005</v>
      </c>
      <c r="C21" s="32">
        <f>SUM(H21)</f>
        <v>3701.0929999999998</v>
      </c>
      <c r="D21" s="32">
        <f>E21</f>
        <v>2125.4969999999998</v>
      </c>
      <c r="E21" s="32">
        <f>SUM(I21,K21,M21,O21,Q21,S21,U21,W21,Y21,AA21,AC21,AE21)</f>
        <v>2125.4969999999998</v>
      </c>
      <c r="F21" s="30">
        <f t="shared" ref="F21" si="17">IFERROR(E21/B21*100,0)</f>
        <v>7.6706718781837102</v>
      </c>
      <c r="G21" s="30">
        <f t="shared" ref="G21" si="18">IFERROR(E21/C21*100,0)</f>
        <v>57.428900057361432</v>
      </c>
      <c r="H21" s="30">
        <v>3701.0929999999998</v>
      </c>
      <c r="I21" s="30">
        <v>2125.4969999999998</v>
      </c>
      <c r="J21" s="30">
        <v>2342.223</v>
      </c>
      <c r="K21" s="30">
        <v>0</v>
      </c>
      <c r="L21" s="30">
        <v>1865.4349999999999</v>
      </c>
      <c r="M21" s="30">
        <v>0</v>
      </c>
      <c r="N21" s="30">
        <v>2727.828</v>
      </c>
      <c r="O21" s="30">
        <v>0</v>
      </c>
      <c r="P21" s="30">
        <v>2125.8780000000002</v>
      </c>
      <c r="Q21" s="30">
        <v>0</v>
      </c>
      <c r="R21" s="30">
        <v>1865.4349999999999</v>
      </c>
      <c r="S21" s="30">
        <v>0</v>
      </c>
      <c r="T21" s="30">
        <v>2727.8290000000002</v>
      </c>
      <c r="U21" s="30">
        <v>0</v>
      </c>
      <c r="V21" s="30">
        <v>2162.578</v>
      </c>
      <c r="W21" s="30">
        <v>0</v>
      </c>
      <c r="X21" s="30">
        <v>1865.4349999999999</v>
      </c>
      <c r="Y21" s="30">
        <v>0</v>
      </c>
      <c r="Z21" s="30">
        <v>2727.83</v>
      </c>
      <c r="AA21" s="30">
        <v>0</v>
      </c>
      <c r="AB21" s="30">
        <v>2125.8780000000002</v>
      </c>
      <c r="AC21" s="30">
        <v>0</v>
      </c>
      <c r="AD21" s="30">
        <v>1471.9559999999999</v>
      </c>
      <c r="AE21" s="30">
        <v>0</v>
      </c>
      <c r="AF21" s="94"/>
      <c r="AG21" s="46">
        <f t="shared" si="10"/>
        <v>27709.398000000005</v>
      </c>
      <c r="AH21" s="46">
        <f t="shared" si="11"/>
        <v>21383.734000000004</v>
      </c>
      <c r="AI21" s="46">
        <f t="shared" si="12"/>
        <v>2125.4969999999998</v>
      </c>
      <c r="AJ21" s="46">
        <f t="shared" si="13"/>
        <v>-1575.596</v>
      </c>
    </row>
    <row r="22" spans="1:36" s="47" customFormat="1" ht="22.5" customHeight="1" x14ac:dyDescent="0.25">
      <c r="A22" s="102" t="s">
        <v>37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1"/>
      <c r="AF22" s="94"/>
      <c r="AG22" s="46">
        <f t="shared" si="10"/>
        <v>0</v>
      </c>
      <c r="AH22" s="46">
        <f t="shared" si="11"/>
        <v>0</v>
      </c>
      <c r="AI22" s="46">
        <f t="shared" si="12"/>
        <v>0</v>
      </c>
      <c r="AJ22" s="46">
        <f t="shared" si="13"/>
        <v>0</v>
      </c>
    </row>
    <row r="23" spans="1:36" s="47" customFormat="1" x14ac:dyDescent="0.3">
      <c r="A23" s="29" t="s">
        <v>32</v>
      </c>
      <c r="B23" s="30">
        <f>SUM(B24:B24)</f>
        <v>19383</v>
      </c>
      <c r="C23" s="30">
        <f>SUM(C24:C24)</f>
        <v>2449.17</v>
      </c>
      <c r="D23" s="30">
        <f>SUM(D24:D24)</f>
        <v>1553.9559999999999</v>
      </c>
      <c r="E23" s="30">
        <f>SUM(E24:E24)</f>
        <v>1553.9559999999999</v>
      </c>
      <c r="F23" s="30">
        <f>IFERROR(E23/B23*100,0)</f>
        <v>8.017107774854253</v>
      </c>
      <c r="G23" s="30">
        <f>IFERROR(E23/C23*100,0)</f>
        <v>63.448270230322926</v>
      </c>
      <c r="H23" s="30">
        <f t="shared" ref="H23:AE23" si="19">SUM(H24:H24)</f>
        <v>2449.17</v>
      </c>
      <c r="I23" s="30">
        <f t="shared" si="19"/>
        <v>1553.9559999999999</v>
      </c>
      <c r="J23" s="30">
        <f t="shared" si="19"/>
        <v>1646.01</v>
      </c>
      <c r="K23" s="30">
        <f t="shared" si="19"/>
        <v>0</v>
      </c>
      <c r="L23" s="30">
        <f t="shared" si="19"/>
        <v>1312.9</v>
      </c>
      <c r="M23" s="30">
        <f t="shared" si="19"/>
        <v>0</v>
      </c>
      <c r="N23" s="30">
        <f t="shared" si="19"/>
        <v>1911.74</v>
      </c>
      <c r="O23" s="30">
        <f t="shared" si="19"/>
        <v>0</v>
      </c>
      <c r="P23" s="30">
        <f t="shared" si="19"/>
        <v>1493.75</v>
      </c>
      <c r="Q23" s="30">
        <f t="shared" si="19"/>
        <v>0</v>
      </c>
      <c r="R23" s="30">
        <f t="shared" si="19"/>
        <v>1312.9</v>
      </c>
      <c r="S23" s="30">
        <f t="shared" si="19"/>
        <v>0</v>
      </c>
      <c r="T23" s="30">
        <f t="shared" si="19"/>
        <v>1911.74</v>
      </c>
      <c r="U23" s="30">
        <f t="shared" si="19"/>
        <v>0</v>
      </c>
      <c r="V23" s="30">
        <f t="shared" si="19"/>
        <v>1493.75</v>
      </c>
      <c r="W23" s="30">
        <f t="shared" si="19"/>
        <v>0</v>
      </c>
      <c r="X23" s="30">
        <f t="shared" si="19"/>
        <v>1312.9</v>
      </c>
      <c r="Y23" s="30">
        <f t="shared" si="19"/>
        <v>0</v>
      </c>
      <c r="Z23" s="30">
        <f t="shared" si="19"/>
        <v>1911.74</v>
      </c>
      <c r="AA23" s="30">
        <f t="shared" si="19"/>
        <v>0</v>
      </c>
      <c r="AB23" s="30">
        <f t="shared" si="19"/>
        <v>1493.75</v>
      </c>
      <c r="AC23" s="30">
        <f t="shared" si="19"/>
        <v>0</v>
      </c>
      <c r="AD23" s="30">
        <f t="shared" si="19"/>
        <v>1132.6500000000001</v>
      </c>
      <c r="AE23" s="30">
        <f t="shared" si="19"/>
        <v>0</v>
      </c>
      <c r="AF23" s="94"/>
      <c r="AG23" s="46">
        <f t="shared" si="10"/>
        <v>19383</v>
      </c>
      <c r="AH23" s="46">
        <f t="shared" si="11"/>
        <v>14844.859999999999</v>
      </c>
      <c r="AI23" s="46">
        <f t="shared" si="12"/>
        <v>1553.9559999999999</v>
      </c>
      <c r="AJ23" s="46">
        <f t="shared" si="13"/>
        <v>-895.21400000000017</v>
      </c>
    </row>
    <row r="24" spans="1:36" s="47" customFormat="1" x14ac:dyDescent="0.3">
      <c r="A24" s="29" t="s">
        <v>30</v>
      </c>
      <c r="B24" s="32">
        <f>SUM(H24,J24,L24,N24,P24,R24,T24,V24,X24,Z24,AB24,AD24)</f>
        <v>19383</v>
      </c>
      <c r="C24" s="32">
        <f>SUM(H24)</f>
        <v>2449.17</v>
      </c>
      <c r="D24" s="32">
        <f>E24</f>
        <v>1553.9559999999999</v>
      </c>
      <c r="E24" s="32">
        <f>SUM(I24,K24,M24,O24,Q24,S24,U24,W24,Y24,AA24,AC24,AE24)</f>
        <v>1553.9559999999999</v>
      </c>
      <c r="F24" s="30">
        <f t="shared" ref="F24" si="20">IFERROR(E24/B24*100,0)</f>
        <v>8.017107774854253</v>
      </c>
      <c r="G24" s="30">
        <f t="shared" ref="G24" si="21">IFERROR(E24/C24*100,0)</f>
        <v>63.448270230322926</v>
      </c>
      <c r="H24" s="30">
        <v>2449.17</v>
      </c>
      <c r="I24" s="30">
        <v>1553.9559999999999</v>
      </c>
      <c r="J24" s="30">
        <v>1646.01</v>
      </c>
      <c r="K24" s="30">
        <v>0</v>
      </c>
      <c r="L24" s="30">
        <v>1312.9</v>
      </c>
      <c r="M24" s="30">
        <v>0</v>
      </c>
      <c r="N24" s="30">
        <v>1911.74</v>
      </c>
      <c r="O24" s="30">
        <v>0</v>
      </c>
      <c r="P24" s="30">
        <v>1493.75</v>
      </c>
      <c r="Q24" s="30">
        <v>0</v>
      </c>
      <c r="R24" s="30">
        <v>1312.9</v>
      </c>
      <c r="S24" s="30">
        <v>0</v>
      </c>
      <c r="T24" s="30">
        <v>1911.74</v>
      </c>
      <c r="U24" s="30">
        <v>0</v>
      </c>
      <c r="V24" s="30">
        <v>1493.75</v>
      </c>
      <c r="W24" s="30">
        <v>0</v>
      </c>
      <c r="X24" s="30">
        <v>1312.9</v>
      </c>
      <c r="Y24" s="30">
        <v>0</v>
      </c>
      <c r="Z24" s="30">
        <v>1911.74</v>
      </c>
      <c r="AA24" s="30">
        <v>0</v>
      </c>
      <c r="AB24" s="30">
        <v>1493.75</v>
      </c>
      <c r="AC24" s="30">
        <v>0</v>
      </c>
      <c r="AD24" s="30">
        <v>1132.6500000000001</v>
      </c>
      <c r="AE24" s="30">
        <v>0</v>
      </c>
      <c r="AF24" s="94"/>
      <c r="AG24" s="46">
        <f t="shared" si="10"/>
        <v>19383</v>
      </c>
      <c r="AH24" s="46">
        <f t="shared" si="11"/>
        <v>14844.859999999999</v>
      </c>
      <c r="AI24" s="46">
        <f t="shared" si="12"/>
        <v>1553.9559999999999</v>
      </c>
      <c r="AJ24" s="46">
        <f t="shared" si="13"/>
        <v>-895.21400000000017</v>
      </c>
    </row>
    <row r="25" spans="1:36" s="47" customFormat="1" ht="24.75" customHeight="1" x14ac:dyDescent="0.25">
      <c r="A25" s="102" t="s">
        <v>38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1"/>
      <c r="AF25" s="33"/>
      <c r="AG25" s="46">
        <f t="shared" si="10"/>
        <v>0</v>
      </c>
      <c r="AH25" s="46">
        <f t="shared" si="11"/>
        <v>0</v>
      </c>
      <c r="AI25" s="46">
        <f t="shared" si="12"/>
        <v>0</v>
      </c>
      <c r="AJ25" s="46">
        <f t="shared" si="13"/>
        <v>0</v>
      </c>
    </row>
    <row r="26" spans="1:36" s="47" customFormat="1" x14ac:dyDescent="0.3">
      <c r="A26" s="29" t="s">
        <v>32</v>
      </c>
      <c r="B26" s="30">
        <f>SUM(B27:B27)</f>
        <v>8222.9</v>
      </c>
      <c r="C26" s="30">
        <f>SUM(C27:C27)</f>
        <v>1087.3409999999999</v>
      </c>
      <c r="D26" s="30">
        <f>SUM(D27:D27)</f>
        <v>495.827</v>
      </c>
      <c r="E26" s="30">
        <f>SUM(E27:E27)</f>
        <v>495.827</v>
      </c>
      <c r="F26" s="30">
        <f>IFERROR(E26/B26*100,0)</f>
        <v>6.0298313247151247</v>
      </c>
      <c r="G26" s="30">
        <f>IFERROR(E26/C26*100,0)</f>
        <v>45.599954384135252</v>
      </c>
      <c r="H26" s="30">
        <f t="shared" ref="H26:AE26" si="22">SUM(H27:H27)</f>
        <v>1087.3409999999999</v>
      </c>
      <c r="I26" s="30">
        <f t="shared" si="22"/>
        <v>495.827</v>
      </c>
      <c r="J26" s="30">
        <f t="shared" si="22"/>
        <v>694.34</v>
      </c>
      <c r="K26" s="30">
        <f t="shared" si="22"/>
        <v>0</v>
      </c>
      <c r="L26" s="30">
        <f t="shared" si="22"/>
        <v>551.69500000000005</v>
      </c>
      <c r="M26" s="30">
        <f t="shared" si="22"/>
        <v>0</v>
      </c>
      <c r="N26" s="30">
        <f t="shared" si="22"/>
        <v>812.16899999999998</v>
      </c>
      <c r="O26" s="30">
        <f t="shared" si="22"/>
        <v>0</v>
      </c>
      <c r="P26" s="30">
        <f t="shared" si="22"/>
        <v>630.35699999999997</v>
      </c>
      <c r="Q26" s="30">
        <f t="shared" si="22"/>
        <v>0</v>
      </c>
      <c r="R26" s="30">
        <f t="shared" si="22"/>
        <v>551.69399999999996</v>
      </c>
      <c r="S26" s="30">
        <f t="shared" si="22"/>
        <v>0</v>
      </c>
      <c r="T26" s="30">
        <f t="shared" si="22"/>
        <v>812.16899999999998</v>
      </c>
      <c r="U26" s="30">
        <f t="shared" si="22"/>
        <v>0</v>
      </c>
      <c r="V26" s="30">
        <f t="shared" si="22"/>
        <v>630.35699999999997</v>
      </c>
      <c r="W26" s="30">
        <f t="shared" si="22"/>
        <v>0</v>
      </c>
      <c r="X26" s="30">
        <f t="shared" si="22"/>
        <v>551.39400000000001</v>
      </c>
      <c r="Y26" s="30">
        <f t="shared" si="22"/>
        <v>0</v>
      </c>
      <c r="Z26" s="30">
        <f t="shared" si="22"/>
        <v>812.26900000000001</v>
      </c>
      <c r="AA26" s="30">
        <f t="shared" si="22"/>
        <v>0</v>
      </c>
      <c r="AB26" s="30">
        <f t="shared" si="22"/>
        <v>630.55700000000002</v>
      </c>
      <c r="AC26" s="30">
        <f t="shared" si="22"/>
        <v>0</v>
      </c>
      <c r="AD26" s="30">
        <f t="shared" si="22"/>
        <v>458.55799999999999</v>
      </c>
      <c r="AE26" s="30">
        <f t="shared" si="22"/>
        <v>0</v>
      </c>
      <c r="AF26" s="33"/>
      <c r="AG26" s="46">
        <f t="shared" si="10"/>
        <v>8222.9</v>
      </c>
      <c r="AH26" s="46">
        <f t="shared" si="11"/>
        <v>6321.5159999999996</v>
      </c>
      <c r="AI26" s="46">
        <f t="shared" si="12"/>
        <v>495.827</v>
      </c>
      <c r="AJ26" s="46">
        <f t="shared" si="13"/>
        <v>-591.5139999999999</v>
      </c>
    </row>
    <row r="27" spans="1:36" s="47" customFormat="1" x14ac:dyDescent="0.3">
      <c r="A27" s="29" t="s">
        <v>30</v>
      </c>
      <c r="B27" s="32">
        <f>SUM(H27,J27,L27,N27,P27,R27,T27,V27,X27,Z27,AB27,AD27)</f>
        <v>8222.9</v>
      </c>
      <c r="C27" s="32">
        <f>SUM(H27)</f>
        <v>1087.3409999999999</v>
      </c>
      <c r="D27" s="32">
        <f>E27</f>
        <v>495.827</v>
      </c>
      <c r="E27" s="32">
        <f>SUM(I27,K27,M27,O27,Q27,S27,U27,W27,Y27,AA27,AC27,AE27)</f>
        <v>495.827</v>
      </c>
      <c r="F27" s="30">
        <f t="shared" ref="F27" si="23">IFERROR(E27/B27*100,0)</f>
        <v>6.0298313247151247</v>
      </c>
      <c r="G27" s="30">
        <f t="shared" ref="G27" si="24">IFERROR(E27/C27*100,0)</f>
        <v>45.599954384135252</v>
      </c>
      <c r="H27" s="30">
        <v>1087.3409999999999</v>
      </c>
      <c r="I27" s="30">
        <v>495.827</v>
      </c>
      <c r="J27" s="30">
        <v>694.34</v>
      </c>
      <c r="K27" s="30">
        <v>0</v>
      </c>
      <c r="L27" s="30">
        <v>551.69500000000005</v>
      </c>
      <c r="M27" s="30">
        <v>0</v>
      </c>
      <c r="N27" s="30">
        <v>812.16899999999998</v>
      </c>
      <c r="O27" s="30">
        <v>0</v>
      </c>
      <c r="P27" s="30">
        <v>630.35699999999997</v>
      </c>
      <c r="Q27" s="30">
        <v>0</v>
      </c>
      <c r="R27" s="30">
        <v>551.69399999999996</v>
      </c>
      <c r="S27" s="30">
        <v>0</v>
      </c>
      <c r="T27" s="30">
        <v>812.16899999999998</v>
      </c>
      <c r="U27" s="30">
        <v>0</v>
      </c>
      <c r="V27" s="30">
        <v>630.35699999999997</v>
      </c>
      <c r="W27" s="30">
        <v>0</v>
      </c>
      <c r="X27" s="30">
        <v>551.39400000000001</v>
      </c>
      <c r="Y27" s="30">
        <v>0</v>
      </c>
      <c r="Z27" s="30">
        <v>812.26900000000001</v>
      </c>
      <c r="AA27" s="30">
        <v>0</v>
      </c>
      <c r="AB27" s="30">
        <v>630.55700000000002</v>
      </c>
      <c r="AC27" s="30">
        <v>0</v>
      </c>
      <c r="AD27" s="30">
        <v>458.55799999999999</v>
      </c>
      <c r="AE27" s="30">
        <v>0</v>
      </c>
      <c r="AF27" s="33"/>
      <c r="AG27" s="46">
        <f t="shared" si="10"/>
        <v>8222.9</v>
      </c>
      <c r="AH27" s="46">
        <f t="shared" si="11"/>
        <v>6321.5159999999996</v>
      </c>
      <c r="AI27" s="46">
        <f t="shared" si="12"/>
        <v>495.827</v>
      </c>
      <c r="AJ27" s="46">
        <f t="shared" si="13"/>
        <v>-591.5139999999999</v>
      </c>
    </row>
    <row r="28" spans="1:36" s="47" customFormat="1" ht="18" customHeight="1" x14ac:dyDescent="0.3">
      <c r="A28" s="49" t="s">
        <v>41</v>
      </c>
      <c r="B28" s="50"/>
      <c r="C28" s="50"/>
      <c r="D28" s="50"/>
      <c r="E28" s="50"/>
      <c r="F28" s="51"/>
      <c r="G28" s="51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33"/>
      <c r="AG28" s="46">
        <f t="shared" ref="AG28:AG30" si="25">H28+J28+L28+N28+P28+R28+T28+V28+X28+Z28+AB28+AD28</f>
        <v>0</v>
      </c>
      <c r="AH28" s="46">
        <f t="shared" ref="AH28:AH30" si="26">H28+J28+L28+N28+P28+R28+T28+V28+X28</f>
        <v>0</v>
      </c>
      <c r="AI28" s="46">
        <f t="shared" ref="AI28:AI30" si="27">I28+K28+M28+O28+Q28+S28+U28+W28+Y28+AA28+AC28+AE28</f>
        <v>0</v>
      </c>
      <c r="AJ28" s="46">
        <f t="shared" ref="AJ28:AJ30" si="28">E28-C28</f>
        <v>0</v>
      </c>
    </row>
    <row r="29" spans="1:36" s="47" customFormat="1" ht="18" customHeight="1" x14ac:dyDescent="0.25">
      <c r="A29" s="52" t="s">
        <v>32</v>
      </c>
      <c r="B29" s="50">
        <f>SUM(B30:B30)</f>
        <v>55430.298000000003</v>
      </c>
      <c r="C29" s="50">
        <f>SUM(C30:C30)</f>
        <v>7237.6039999999994</v>
      </c>
      <c r="D29" s="50">
        <f>SUM(D30:D30)</f>
        <v>4175.28</v>
      </c>
      <c r="E29" s="50">
        <f>SUM(E30:E30)</f>
        <v>4175.28</v>
      </c>
      <c r="F29" s="51">
        <f t="shared" ref="F29" si="29">IFERROR(E29/B29*100,0)</f>
        <v>7.5324870163966997</v>
      </c>
      <c r="G29" s="51">
        <f t="shared" ref="G29" si="30">IFERROR(E29/C29*100,0)</f>
        <v>57.688704714985796</v>
      </c>
      <c r="H29" s="50">
        <f t="shared" ref="H29:AE29" si="31">SUM(H30:H30)</f>
        <v>7237.6039999999994</v>
      </c>
      <c r="I29" s="50">
        <f t="shared" si="31"/>
        <v>4175.28</v>
      </c>
      <c r="J29" s="50">
        <f t="shared" si="31"/>
        <v>4682.5730000000003</v>
      </c>
      <c r="K29" s="50">
        <f t="shared" si="31"/>
        <v>0</v>
      </c>
      <c r="L29" s="50">
        <f t="shared" si="31"/>
        <v>3749.53</v>
      </c>
      <c r="M29" s="50">
        <f t="shared" si="31"/>
        <v>0</v>
      </c>
      <c r="N29" s="50">
        <f t="shared" si="31"/>
        <v>5461.0169999999998</v>
      </c>
      <c r="O29" s="50">
        <f t="shared" si="31"/>
        <v>0</v>
      </c>
      <c r="P29" s="50">
        <f t="shared" si="31"/>
        <v>4261.335</v>
      </c>
      <c r="Q29" s="50">
        <f t="shared" si="31"/>
        <v>0</v>
      </c>
      <c r="R29" s="50">
        <f t="shared" si="31"/>
        <v>3739.8889999999997</v>
      </c>
      <c r="S29" s="50">
        <f t="shared" si="31"/>
        <v>0</v>
      </c>
      <c r="T29" s="50">
        <f t="shared" si="31"/>
        <v>5460.4080000000004</v>
      </c>
      <c r="U29" s="50">
        <f t="shared" si="31"/>
        <v>0</v>
      </c>
      <c r="V29" s="50">
        <f t="shared" si="31"/>
        <v>4302.0550000000003</v>
      </c>
      <c r="W29" s="50">
        <f t="shared" si="31"/>
        <v>0</v>
      </c>
      <c r="X29" s="50">
        <f t="shared" si="31"/>
        <v>3741.759</v>
      </c>
      <c r="Y29" s="50">
        <f t="shared" si="31"/>
        <v>0</v>
      </c>
      <c r="Z29" s="50">
        <f t="shared" si="31"/>
        <v>5458.6390000000001</v>
      </c>
      <c r="AA29" s="50">
        <f t="shared" si="31"/>
        <v>0</v>
      </c>
      <c r="AB29" s="50">
        <f t="shared" si="31"/>
        <v>4262.7449999999999</v>
      </c>
      <c r="AC29" s="50">
        <f t="shared" si="31"/>
        <v>0</v>
      </c>
      <c r="AD29" s="50">
        <f t="shared" si="31"/>
        <v>3072.7439999999997</v>
      </c>
      <c r="AE29" s="50">
        <f t="shared" si="31"/>
        <v>0</v>
      </c>
      <c r="AF29" s="33"/>
      <c r="AG29" s="46">
        <f t="shared" si="25"/>
        <v>55430.298000000003</v>
      </c>
      <c r="AH29" s="46">
        <f t="shared" si="26"/>
        <v>42636.17</v>
      </c>
      <c r="AI29" s="46">
        <f t="shared" si="27"/>
        <v>4175.28</v>
      </c>
      <c r="AJ29" s="46">
        <f t="shared" si="28"/>
        <v>-3062.3239999999996</v>
      </c>
    </row>
    <row r="30" spans="1:36" s="47" customFormat="1" x14ac:dyDescent="0.3">
      <c r="A30" s="53" t="s">
        <v>30</v>
      </c>
      <c r="B30" s="31">
        <f>B15+B18+B21+B24+B27</f>
        <v>55430.298000000003</v>
      </c>
      <c r="C30" s="31">
        <f>C15+C18+C21+C24+C27</f>
        <v>7237.6039999999994</v>
      </c>
      <c r="D30" s="31">
        <f>D15+D18+D21+D24+D27</f>
        <v>4175.28</v>
      </c>
      <c r="E30" s="31">
        <f>E15+E18+E21+E24+E27</f>
        <v>4175.28</v>
      </c>
      <c r="F30" s="31">
        <f>IFERROR(E30/B30*100,0)</f>
        <v>7.5324870163966997</v>
      </c>
      <c r="G30" s="31">
        <f t="shared" ref="G30" si="32">IFERROR(E30/C30*100,0)</f>
        <v>57.688704714985796</v>
      </c>
      <c r="H30" s="31">
        <f t="shared" ref="H30:AE30" si="33">H15+H18+H21+H24+H27</f>
        <v>7237.6039999999994</v>
      </c>
      <c r="I30" s="31">
        <f t="shared" si="33"/>
        <v>4175.28</v>
      </c>
      <c r="J30" s="31">
        <f t="shared" si="33"/>
        <v>4682.5730000000003</v>
      </c>
      <c r="K30" s="31">
        <f t="shared" si="33"/>
        <v>0</v>
      </c>
      <c r="L30" s="31">
        <f t="shared" si="33"/>
        <v>3749.53</v>
      </c>
      <c r="M30" s="31">
        <f t="shared" si="33"/>
        <v>0</v>
      </c>
      <c r="N30" s="31">
        <f t="shared" si="33"/>
        <v>5461.0169999999998</v>
      </c>
      <c r="O30" s="31">
        <f t="shared" si="33"/>
        <v>0</v>
      </c>
      <c r="P30" s="31">
        <f t="shared" si="33"/>
        <v>4261.335</v>
      </c>
      <c r="Q30" s="31">
        <f t="shared" si="33"/>
        <v>0</v>
      </c>
      <c r="R30" s="31">
        <f t="shared" si="33"/>
        <v>3739.8889999999997</v>
      </c>
      <c r="S30" s="31">
        <f t="shared" si="33"/>
        <v>0</v>
      </c>
      <c r="T30" s="31">
        <f t="shared" si="33"/>
        <v>5460.4080000000004</v>
      </c>
      <c r="U30" s="31">
        <f t="shared" si="33"/>
        <v>0</v>
      </c>
      <c r="V30" s="31">
        <f t="shared" si="33"/>
        <v>4302.0550000000003</v>
      </c>
      <c r="W30" s="31">
        <f t="shared" si="33"/>
        <v>0</v>
      </c>
      <c r="X30" s="31">
        <f t="shared" si="33"/>
        <v>3741.759</v>
      </c>
      <c r="Y30" s="31">
        <f t="shared" si="33"/>
        <v>0</v>
      </c>
      <c r="Z30" s="31">
        <f t="shared" si="33"/>
        <v>5458.6390000000001</v>
      </c>
      <c r="AA30" s="31">
        <f t="shared" si="33"/>
        <v>0</v>
      </c>
      <c r="AB30" s="31">
        <f t="shared" si="33"/>
        <v>4262.7449999999999</v>
      </c>
      <c r="AC30" s="31">
        <f t="shared" si="33"/>
        <v>0</v>
      </c>
      <c r="AD30" s="31">
        <f t="shared" si="33"/>
        <v>3072.7439999999997</v>
      </c>
      <c r="AE30" s="31">
        <f t="shared" si="33"/>
        <v>0</v>
      </c>
      <c r="AF30" s="33"/>
      <c r="AG30" s="46">
        <f t="shared" si="25"/>
        <v>55430.298000000003</v>
      </c>
      <c r="AH30" s="46">
        <f t="shared" si="26"/>
        <v>42636.17</v>
      </c>
      <c r="AI30" s="46">
        <f t="shared" si="27"/>
        <v>4175.28</v>
      </c>
      <c r="AJ30" s="46">
        <f t="shared" si="28"/>
        <v>-3062.3239999999996</v>
      </c>
    </row>
    <row r="31" spans="1:36" s="47" customFormat="1" ht="33" customHeight="1" x14ac:dyDescent="0.3">
      <c r="A31" s="111" t="s">
        <v>39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3"/>
      <c r="AF31" s="57"/>
      <c r="AG31" s="46"/>
      <c r="AH31" s="46"/>
      <c r="AI31" s="46"/>
      <c r="AJ31" s="46"/>
    </row>
    <row r="32" spans="1:36" s="56" customFormat="1" x14ac:dyDescent="0.25">
      <c r="A32" s="58" t="s">
        <v>42</v>
      </c>
      <c r="B32" s="89"/>
      <c r="C32" s="90"/>
      <c r="D32" s="90"/>
      <c r="E32" s="89"/>
      <c r="F32" s="91"/>
      <c r="G32" s="91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92"/>
      <c r="AF32" s="64"/>
    </row>
    <row r="33" spans="1:36" s="47" customFormat="1" ht="29.25" customHeight="1" x14ac:dyDescent="0.25">
      <c r="A33" s="102" t="s">
        <v>50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1"/>
      <c r="AF33" s="33"/>
      <c r="AG33" s="46">
        <f t="shared" ref="AG33:AG83" si="34">H33+J33+L33+N33+P33+R33+T33+V33+X33+Z33+AB33+AD33</f>
        <v>0</v>
      </c>
      <c r="AH33" s="46">
        <f t="shared" ref="AH33:AH83" si="35">H33+J33+L33+N33+P33+R33+T33+V33+X33</f>
        <v>0</v>
      </c>
      <c r="AI33" s="46">
        <f t="shared" ref="AI33:AI83" si="36">I33+K33+M33+O33+Q33+S33+U33+W33+Y33+AA33+AC33+AE33</f>
        <v>0</v>
      </c>
      <c r="AJ33" s="46">
        <f t="shared" ref="AJ33:AJ83" si="37">E33-C33</f>
        <v>0</v>
      </c>
    </row>
    <row r="34" spans="1:36" s="47" customFormat="1" ht="23.25" customHeight="1" x14ac:dyDescent="0.3">
      <c r="A34" s="29" t="s">
        <v>32</v>
      </c>
      <c r="B34" s="30">
        <f>B35+B36</f>
        <v>342.11</v>
      </c>
      <c r="C34" s="30">
        <f t="shared" ref="C34:E34" si="38">C35+C36</f>
        <v>0</v>
      </c>
      <c r="D34" s="30">
        <f t="shared" si="38"/>
        <v>0</v>
      </c>
      <c r="E34" s="30">
        <f t="shared" si="38"/>
        <v>0</v>
      </c>
      <c r="F34" s="30">
        <f t="shared" ref="F34:F37" si="39">IFERROR(E34/B34*100,0)</f>
        <v>0</v>
      </c>
      <c r="G34" s="30">
        <f t="shared" ref="G34:G37" si="40">IFERROR(E34/C34*100,0)</f>
        <v>0</v>
      </c>
      <c r="H34" s="30">
        <f>H35+H36</f>
        <v>0</v>
      </c>
      <c r="I34" s="30">
        <f t="shared" ref="I34:AE34" si="41">I35+I36</f>
        <v>0</v>
      </c>
      <c r="J34" s="30">
        <f t="shared" si="41"/>
        <v>0</v>
      </c>
      <c r="K34" s="30">
        <f t="shared" si="41"/>
        <v>0</v>
      </c>
      <c r="L34" s="30">
        <f t="shared" si="41"/>
        <v>0</v>
      </c>
      <c r="M34" s="30">
        <f t="shared" si="41"/>
        <v>0</v>
      </c>
      <c r="N34" s="30">
        <f t="shared" si="41"/>
        <v>0</v>
      </c>
      <c r="O34" s="30">
        <f t="shared" si="41"/>
        <v>0</v>
      </c>
      <c r="P34" s="30">
        <f t="shared" si="41"/>
        <v>0</v>
      </c>
      <c r="Q34" s="30">
        <f t="shared" si="41"/>
        <v>0</v>
      </c>
      <c r="R34" s="30">
        <f t="shared" si="41"/>
        <v>0</v>
      </c>
      <c r="S34" s="30">
        <f t="shared" si="41"/>
        <v>0</v>
      </c>
      <c r="T34" s="30">
        <f t="shared" si="41"/>
        <v>292.11</v>
      </c>
      <c r="U34" s="30">
        <f t="shared" si="41"/>
        <v>0</v>
      </c>
      <c r="V34" s="30">
        <f t="shared" si="41"/>
        <v>0</v>
      </c>
      <c r="W34" s="30">
        <f t="shared" si="41"/>
        <v>0</v>
      </c>
      <c r="X34" s="30">
        <f t="shared" si="41"/>
        <v>0</v>
      </c>
      <c r="Y34" s="30">
        <f t="shared" si="41"/>
        <v>0</v>
      </c>
      <c r="Z34" s="30">
        <f t="shared" si="41"/>
        <v>0</v>
      </c>
      <c r="AA34" s="30">
        <f t="shared" si="41"/>
        <v>0</v>
      </c>
      <c r="AB34" s="30">
        <f t="shared" si="41"/>
        <v>50</v>
      </c>
      <c r="AC34" s="30">
        <f t="shared" si="41"/>
        <v>0</v>
      </c>
      <c r="AD34" s="30">
        <f t="shared" si="41"/>
        <v>0</v>
      </c>
      <c r="AE34" s="30">
        <f t="shared" si="41"/>
        <v>0</v>
      </c>
      <c r="AF34" s="35"/>
      <c r="AG34" s="46">
        <f t="shared" si="34"/>
        <v>342.11</v>
      </c>
      <c r="AH34" s="46">
        <f t="shared" si="35"/>
        <v>292.11</v>
      </c>
      <c r="AI34" s="46">
        <f t="shared" si="36"/>
        <v>0</v>
      </c>
      <c r="AJ34" s="46">
        <f t="shared" si="37"/>
        <v>0</v>
      </c>
    </row>
    <row r="35" spans="1:36" s="47" customFormat="1" x14ac:dyDescent="0.3">
      <c r="A35" s="29" t="s">
        <v>34</v>
      </c>
      <c r="B35" s="30">
        <f t="shared" ref="B35:C37" si="42">B40</f>
        <v>325</v>
      </c>
      <c r="C35" s="30">
        <f t="shared" si="42"/>
        <v>0</v>
      </c>
      <c r="D35" s="30">
        <f t="shared" ref="D35:E35" si="43">D40</f>
        <v>0</v>
      </c>
      <c r="E35" s="30">
        <f t="shared" si="43"/>
        <v>0</v>
      </c>
      <c r="F35" s="31">
        <f t="shared" si="39"/>
        <v>0</v>
      </c>
      <c r="G35" s="31">
        <f t="shared" si="40"/>
        <v>0</v>
      </c>
      <c r="H35" s="30">
        <f t="shared" ref="H35:I35" si="44">H40</f>
        <v>0</v>
      </c>
      <c r="I35" s="30">
        <f t="shared" si="44"/>
        <v>0</v>
      </c>
      <c r="J35" s="30">
        <f t="shared" ref="J35:AE35" si="45">J40</f>
        <v>0</v>
      </c>
      <c r="K35" s="30">
        <f t="shared" si="45"/>
        <v>0</v>
      </c>
      <c r="L35" s="30">
        <f t="shared" si="45"/>
        <v>0</v>
      </c>
      <c r="M35" s="30">
        <f t="shared" si="45"/>
        <v>0</v>
      </c>
      <c r="N35" s="30">
        <f t="shared" si="45"/>
        <v>0</v>
      </c>
      <c r="O35" s="30">
        <f t="shared" si="45"/>
        <v>0</v>
      </c>
      <c r="P35" s="30">
        <f t="shared" si="45"/>
        <v>0</v>
      </c>
      <c r="Q35" s="30">
        <f t="shared" si="45"/>
        <v>0</v>
      </c>
      <c r="R35" s="30">
        <f t="shared" si="45"/>
        <v>0</v>
      </c>
      <c r="S35" s="30">
        <f t="shared" si="45"/>
        <v>0</v>
      </c>
      <c r="T35" s="30">
        <f t="shared" si="45"/>
        <v>277.5</v>
      </c>
      <c r="U35" s="30">
        <f t="shared" si="45"/>
        <v>0</v>
      </c>
      <c r="V35" s="30">
        <f t="shared" si="45"/>
        <v>0</v>
      </c>
      <c r="W35" s="30">
        <f t="shared" si="45"/>
        <v>0</v>
      </c>
      <c r="X35" s="30">
        <f t="shared" si="45"/>
        <v>0</v>
      </c>
      <c r="Y35" s="30">
        <f t="shared" si="45"/>
        <v>0</v>
      </c>
      <c r="Z35" s="30">
        <f t="shared" si="45"/>
        <v>0</v>
      </c>
      <c r="AA35" s="30">
        <f t="shared" si="45"/>
        <v>0</v>
      </c>
      <c r="AB35" s="30">
        <f t="shared" si="45"/>
        <v>47.5</v>
      </c>
      <c r="AC35" s="30">
        <f t="shared" si="45"/>
        <v>0</v>
      </c>
      <c r="AD35" s="30">
        <f t="shared" si="45"/>
        <v>0</v>
      </c>
      <c r="AE35" s="30">
        <f t="shared" si="45"/>
        <v>0</v>
      </c>
      <c r="AF35" s="33"/>
      <c r="AG35" s="46">
        <f t="shared" si="34"/>
        <v>325</v>
      </c>
      <c r="AH35" s="46">
        <f t="shared" si="35"/>
        <v>277.5</v>
      </c>
      <c r="AI35" s="46">
        <f t="shared" si="36"/>
        <v>0</v>
      </c>
      <c r="AJ35" s="46">
        <f t="shared" si="37"/>
        <v>0</v>
      </c>
    </row>
    <row r="36" spans="1:36" s="47" customFormat="1" x14ac:dyDescent="0.3">
      <c r="A36" s="29" t="s">
        <v>30</v>
      </c>
      <c r="B36" s="30">
        <f t="shared" ref="B36" si="46">B41</f>
        <v>17.11</v>
      </c>
      <c r="C36" s="30">
        <f t="shared" si="42"/>
        <v>0</v>
      </c>
      <c r="D36" s="30">
        <f t="shared" ref="D36:E36" si="47">D41</f>
        <v>0</v>
      </c>
      <c r="E36" s="30">
        <f t="shared" si="47"/>
        <v>0</v>
      </c>
      <c r="F36" s="31">
        <f t="shared" si="39"/>
        <v>0</v>
      </c>
      <c r="G36" s="31">
        <f t="shared" si="40"/>
        <v>0</v>
      </c>
      <c r="H36" s="30">
        <f t="shared" ref="H36:I36" si="48">H41</f>
        <v>0</v>
      </c>
      <c r="I36" s="30">
        <f t="shared" si="48"/>
        <v>0</v>
      </c>
      <c r="J36" s="30">
        <f t="shared" ref="J36:AE36" si="49">J41</f>
        <v>0</v>
      </c>
      <c r="K36" s="30">
        <f t="shared" si="49"/>
        <v>0</v>
      </c>
      <c r="L36" s="30">
        <f t="shared" si="49"/>
        <v>0</v>
      </c>
      <c r="M36" s="30">
        <f t="shared" si="49"/>
        <v>0</v>
      </c>
      <c r="N36" s="30">
        <f t="shared" si="49"/>
        <v>0</v>
      </c>
      <c r="O36" s="30">
        <f t="shared" si="49"/>
        <v>0</v>
      </c>
      <c r="P36" s="30">
        <f t="shared" si="49"/>
        <v>0</v>
      </c>
      <c r="Q36" s="30">
        <f t="shared" si="49"/>
        <v>0</v>
      </c>
      <c r="R36" s="30">
        <f t="shared" si="49"/>
        <v>0</v>
      </c>
      <c r="S36" s="30">
        <f t="shared" si="49"/>
        <v>0</v>
      </c>
      <c r="T36" s="30">
        <f t="shared" si="49"/>
        <v>14.61</v>
      </c>
      <c r="U36" s="30">
        <f t="shared" si="49"/>
        <v>0</v>
      </c>
      <c r="V36" s="30">
        <f t="shared" si="49"/>
        <v>0</v>
      </c>
      <c r="W36" s="30">
        <f t="shared" si="49"/>
        <v>0</v>
      </c>
      <c r="X36" s="30">
        <f t="shared" si="49"/>
        <v>0</v>
      </c>
      <c r="Y36" s="30">
        <f t="shared" si="49"/>
        <v>0</v>
      </c>
      <c r="Z36" s="30">
        <f t="shared" si="49"/>
        <v>0</v>
      </c>
      <c r="AA36" s="30">
        <f t="shared" si="49"/>
        <v>0</v>
      </c>
      <c r="AB36" s="30">
        <f t="shared" si="49"/>
        <v>2.5</v>
      </c>
      <c r="AC36" s="30">
        <f t="shared" si="49"/>
        <v>0</v>
      </c>
      <c r="AD36" s="30">
        <f t="shared" si="49"/>
        <v>0</v>
      </c>
      <c r="AE36" s="30">
        <f t="shared" si="49"/>
        <v>0</v>
      </c>
      <c r="AF36" s="33"/>
      <c r="AG36" s="46">
        <f t="shared" si="34"/>
        <v>17.11</v>
      </c>
      <c r="AH36" s="46">
        <f t="shared" si="35"/>
        <v>14.61</v>
      </c>
      <c r="AI36" s="46">
        <f t="shared" si="36"/>
        <v>0</v>
      </c>
      <c r="AJ36" s="46">
        <f t="shared" si="37"/>
        <v>0</v>
      </c>
    </row>
    <row r="37" spans="1:36" s="47" customFormat="1" ht="37.5" x14ac:dyDescent="0.3">
      <c r="A37" s="95" t="s">
        <v>31</v>
      </c>
      <c r="B37" s="30">
        <f t="shared" ref="B37" si="50">B42</f>
        <v>17.11</v>
      </c>
      <c r="C37" s="30">
        <f t="shared" si="42"/>
        <v>0</v>
      </c>
      <c r="D37" s="30">
        <f t="shared" ref="D37:E37" si="51">D42</f>
        <v>0</v>
      </c>
      <c r="E37" s="30">
        <f t="shared" si="51"/>
        <v>0</v>
      </c>
      <c r="F37" s="31">
        <f t="shared" si="39"/>
        <v>0</v>
      </c>
      <c r="G37" s="31">
        <f t="shared" si="40"/>
        <v>0</v>
      </c>
      <c r="H37" s="30">
        <f t="shared" ref="H37:I37" si="52">H42</f>
        <v>0</v>
      </c>
      <c r="I37" s="30">
        <f t="shared" si="52"/>
        <v>0</v>
      </c>
      <c r="J37" s="30">
        <f t="shared" ref="J37:AE37" si="53">J42</f>
        <v>0</v>
      </c>
      <c r="K37" s="30">
        <f t="shared" si="53"/>
        <v>0</v>
      </c>
      <c r="L37" s="30">
        <f t="shared" si="53"/>
        <v>0</v>
      </c>
      <c r="M37" s="30">
        <f t="shared" si="53"/>
        <v>0</v>
      </c>
      <c r="N37" s="30">
        <f t="shared" si="53"/>
        <v>0</v>
      </c>
      <c r="O37" s="30">
        <f t="shared" si="53"/>
        <v>0</v>
      </c>
      <c r="P37" s="30">
        <f t="shared" si="53"/>
        <v>0</v>
      </c>
      <c r="Q37" s="30">
        <f t="shared" si="53"/>
        <v>0</v>
      </c>
      <c r="R37" s="30">
        <f t="shared" si="53"/>
        <v>0</v>
      </c>
      <c r="S37" s="30">
        <f t="shared" si="53"/>
        <v>0</v>
      </c>
      <c r="T37" s="30">
        <f t="shared" si="53"/>
        <v>14.61</v>
      </c>
      <c r="U37" s="30">
        <f t="shared" si="53"/>
        <v>0</v>
      </c>
      <c r="V37" s="30">
        <f t="shared" si="53"/>
        <v>0</v>
      </c>
      <c r="W37" s="30">
        <f t="shared" si="53"/>
        <v>0</v>
      </c>
      <c r="X37" s="30">
        <f t="shared" si="53"/>
        <v>0</v>
      </c>
      <c r="Y37" s="30">
        <f t="shared" si="53"/>
        <v>0</v>
      </c>
      <c r="Z37" s="30">
        <f t="shared" si="53"/>
        <v>0</v>
      </c>
      <c r="AA37" s="30">
        <f t="shared" si="53"/>
        <v>0</v>
      </c>
      <c r="AB37" s="30">
        <f t="shared" si="53"/>
        <v>2.5</v>
      </c>
      <c r="AC37" s="30">
        <f t="shared" si="53"/>
        <v>0</v>
      </c>
      <c r="AD37" s="30">
        <f t="shared" si="53"/>
        <v>0</v>
      </c>
      <c r="AE37" s="30">
        <f t="shared" si="53"/>
        <v>0</v>
      </c>
      <c r="AF37" s="33"/>
      <c r="AG37" s="46">
        <f t="shared" si="34"/>
        <v>17.11</v>
      </c>
      <c r="AH37" s="46">
        <f t="shared" si="35"/>
        <v>14.61</v>
      </c>
      <c r="AI37" s="46">
        <f t="shared" si="36"/>
        <v>0</v>
      </c>
      <c r="AJ37" s="46">
        <f t="shared" si="37"/>
        <v>0</v>
      </c>
    </row>
    <row r="38" spans="1:36" s="47" customFormat="1" ht="34.5" customHeight="1" x14ac:dyDescent="0.25">
      <c r="A38" s="102" t="s">
        <v>48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1"/>
      <c r="AF38" s="35"/>
      <c r="AG38" s="46">
        <f t="shared" si="34"/>
        <v>0</v>
      </c>
      <c r="AH38" s="46">
        <f t="shared" si="35"/>
        <v>0</v>
      </c>
      <c r="AI38" s="46">
        <f t="shared" si="36"/>
        <v>0</v>
      </c>
      <c r="AJ38" s="46">
        <f t="shared" si="37"/>
        <v>0</v>
      </c>
    </row>
    <row r="39" spans="1:36" s="12" customFormat="1" x14ac:dyDescent="0.3">
      <c r="A39" s="29" t="s">
        <v>32</v>
      </c>
      <c r="B39" s="30">
        <f>B40+B41</f>
        <v>342.11</v>
      </c>
      <c r="C39" s="30">
        <f t="shared" ref="C39:E39" si="54">C40+C41</f>
        <v>0</v>
      </c>
      <c r="D39" s="30">
        <f t="shared" si="54"/>
        <v>0</v>
      </c>
      <c r="E39" s="30">
        <f t="shared" si="54"/>
        <v>0</v>
      </c>
      <c r="F39" s="30">
        <f t="shared" ref="F39" si="55">IFERROR(E39/B39*100,0)</f>
        <v>0</v>
      </c>
      <c r="G39" s="30">
        <f t="shared" ref="G39" si="56">IFERROR(E39/C39*100,0)</f>
        <v>0</v>
      </c>
      <c r="H39" s="30">
        <f>H40+H41</f>
        <v>0</v>
      </c>
      <c r="I39" s="30">
        <f t="shared" ref="I39:AE39" si="57">I40+I41</f>
        <v>0</v>
      </c>
      <c r="J39" s="30">
        <f t="shared" si="57"/>
        <v>0</v>
      </c>
      <c r="K39" s="30">
        <f t="shared" si="57"/>
        <v>0</v>
      </c>
      <c r="L39" s="30">
        <f t="shared" si="57"/>
        <v>0</v>
      </c>
      <c r="M39" s="30">
        <f t="shared" si="57"/>
        <v>0</v>
      </c>
      <c r="N39" s="30">
        <f t="shared" si="57"/>
        <v>0</v>
      </c>
      <c r="O39" s="30">
        <f t="shared" si="57"/>
        <v>0</v>
      </c>
      <c r="P39" s="30">
        <f t="shared" si="57"/>
        <v>0</v>
      </c>
      <c r="Q39" s="30">
        <f t="shared" si="57"/>
        <v>0</v>
      </c>
      <c r="R39" s="30">
        <f t="shared" si="57"/>
        <v>0</v>
      </c>
      <c r="S39" s="30">
        <f t="shared" si="57"/>
        <v>0</v>
      </c>
      <c r="T39" s="30">
        <f t="shared" si="57"/>
        <v>292.11</v>
      </c>
      <c r="U39" s="30">
        <f t="shared" si="57"/>
        <v>0</v>
      </c>
      <c r="V39" s="30">
        <f t="shared" si="57"/>
        <v>0</v>
      </c>
      <c r="W39" s="30">
        <f t="shared" si="57"/>
        <v>0</v>
      </c>
      <c r="X39" s="30">
        <f t="shared" si="57"/>
        <v>0</v>
      </c>
      <c r="Y39" s="30">
        <f t="shared" si="57"/>
        <v>0</v>
      </c>
      <c r="Z39" s="30">
        <f t="shared" si="57"/>
        <v>0</v>
      </c>
      <c r="AA39" s="30">
        <f t="shared" si="57"/>
        <v>0</v>
      </c>
      <c r="AB39" s="30">
        <f t="shared" si="57"/>
        <v>50</v>
      </c>
      <c r="AC39" s="30">
        <f t="shared" si="57"/>
        <v>0</v>
      </c>
      <c r="AD39" s="30">
        <f t="shared" si="57"/>
        <v>0</v>
      </c>
      <c r="AE39" s="30">
        <f t="shared" si="57"/>
        <v>0</v>
      </c>
      <c r="AF39" s="33"/>
      <c r="AG39" s="46">
        <f t="shared" si="34"/>
        <v>342.11</v>
      </c>
      <c r="AH39" s="46">
        <f t="shared" si="35"/>
        <v>292.11</v>
      </c>
      <c r="AI39" s="46">
        <f t="shared" si="36"/>
        <v>0</v>
      </c>
      <c r="AJ39" s="46">
        <f t="shared" si="37"/>
        <v>0</v>
      </c>
    </row>
    <row r="40" spans="1:36" s="47" customFormat="1" x14ac:dyDescent="0.3">
      <c r="A40" s="29" t="s">
        <v>34</v>
      </c>
      <c r="B40" s="32">
        <f>SUM(H40,J40,L40,N40,P40,R40,T40,V40,X40,Z40,AB40,AD40)</f>
        <v>325</v>
      </c>
      <c r="C40" s="32">
        <f>SUM(H40)</f>
        <v>0</v>
      </c>
      <c r="D40" s="32">
        <f>E40</f>
        <v>0</v>
      </c>
      <c r="E40" s="32">
        <f>SUM(I40,K40,M40,O40,Q40,S40,U40,W40,Y40,AA40,AC40,AE40)</f>
        <v>0</v>
      </c>
      <c r="F40" s="30">
        <f t="shared" ref="F40:F42" si="58">IFERROR(E40/B40*100,0)</f>
        <v>0</v>
      </c>
      <c r="G40" s="30">
        <f t="shared" ref="G40:G42" si="59">IFERROR(E40/C40*100,0)</f>
        <v>0</v>
      </c>
      <c r="H40" s="30">
        <f>H45+H50</f>
        <v>0</v>
      </c>
      <c r="I40" s="30">
        <f t="shared" ref="I40:AE42" si="60">I45+I50</f>
        <v>0</v>
      </c>
      <c r="J40" s="30">
        <f t="shared" si="60"/>
        <v>0</v>
      </c>
      <c r="K40" s="30">
        <f t="shared" si="60"/>
        <v>0</v>
      </c>
      <c r="L40" s="30">
        <f t="shared" si="60"/>
        <v>0</v>
      </c>
      <c r="M40" s="30">
        <f t="shared" si="60"/>
        <v>0</v>
      </c>
      <c r="N40" s="30">
        <f t="shared" si="60"/>
        <v>0</v>
      </c>
      <c r="O40" s="30">
        <f t="shared" si="60"/>
        <v>0</v>
      </c>
      <c r="P40" s="30">
        <f t="shared" si="60"/>
        <v>0</v>
      </c>
      <c r="Q40" s="30">
        <f t="shared" si="60"/>
        <v>0</v>
      </c>
      <c r="R40" s="30">
        <f t="shared" si="60"/>
        <v>0</v>
      </c>
      <c r="S40" s="30">
        <f t="shared" si="60"/>
        <v>0</v>
      </c>
      <c r="T40" s="30">
        <f t="shared" si="60"/>
        <v>277.5</v>
      </c>
      <c r="U40" s="30">
        <f t="shared" si="60"/>
        <v>0</v>
      </c>
      <c r="V40" s="30">
        <f t="shared" si="60"/>
        <v>0</v>
      </c>
      <c r="W40" s="30">
        <f t="shared" si="60"/>
        <v>0</v>
      </c>
      <c r="X40" s="30">
        <f t="shared" si="60"/>
        <v>0</v>
      </c>
      <c r="Y40" s="30">
        <f t="shared" si="60"/>
        <v>0</v>
      </c>
      <c r="Z40" s="30">
        <f t="shared" si="60"/>
        <v>0</v>
      </c>
      <c r="AA40" s="30">
        <f t="shared" si="60"/>
        <v>0</v>
      </c>
      <c r="AB40" s="30">
        <f t="shared" si="60"/>
        <v>47.5</v>
      </c>
      <c r="AC40" s="30">
        <f t="shared" si="60"/>
        <v>0</v>
      </c>
      <c r="AD40" s="30">
        <f t="shared" si="60"/>
        <v>0</v>
      </c>
      <c r="AE40" s="30">
        <f t="shared" si="60"/>
        <v>0</v>
      </c>
      <c r="AF40" s="33"/>
      <c r="AG40" s="46">
        <f t="shared" si="34"/>
        <v>325</v>
      </c>
      <c r="AH40" s="46">
        <f t="shared" si="35"/>
        <v>277.5</v>
      </c>
      <c r="AI40" s="46">
        <f t="shared" si="36"/>
        <v>0</v>
      </c>
      <c r="AJ40" s="46">
        <f t="shared" si="37"/>
        <v>0</v>
      </c>
    </row>
    <row r="41" spans="1:36" s="47" customFormat="1" x14ac:dyDescent="0.3">
      <c r="A41" s="29" t="s">
        <v>30</v>
      </c>
      <c r="B41" s="32">
        <f>SUM(H41,J41,L41,N41,P41,R41,T41,V41,X41,Z41,AB41,AD41)</f>
        <v>17.11</v>
      </c>
      <c r="C41" s="32">
        <f>SUM(H41)</f>
        <v>0</v>
      </c>
      <c r="D41" s="32">
        <f>E41</f>
        <v>0</v>
      </c>
      <c r="E41" s="32">
        <f>SUM(I41,K41,M41,O41,Q41,S41,U41,W41,Y41,AA41,AC41,AE41)</f>
        <v>0</v>
      </c>
      <c r="F41" s="30">
        <f t="shared" si="58"/>
        <v>0</v>
      </c>
      <c r="G41" s="30">
        <f t="shared" si="59"/>
        <v>0</v>
      </c>
      <c r="H41" s="30">
        <f t="shared" ref="H41:W42" si="61">H46+H51</f>
        <v>0</v>
      </c>
      <c r="I41" s="30">
        <f t="shared" si="61"/>
        <v>0</v>
      </c>
      <c r="J41" s="30">
        <f t="shared" si="61"/>
        <v>0</v>
      </c>
      <c r="K41" s="30">
        <f t="shared" si="61"/>
        <v>0</v>
      </c>
      <c r="L41" s="30">
        <f t="shared" si="61"/>
        <v>0</v>
      </c>
      <c r="M41" s="30">
        <f t="shared" si="61"/>
        <v>0</v>
      </c>
      <c r="N41" s="30">
        <f t="shared" si="61"/>
        <v>0</v>
      </c>
      <c r="O41" s="30">
        <f t="shared" si="61"/>
        <v>0</v>
      </c>
      <c r="P41" s="30">
        <f t="shared" si="61"/>
        <v>0</v>
      </c>
      <c r="Q41" s="30">
        <f t="shared" si="61"/>
        <v>0</v>
      </c>
      <c r="R41" s="30">
        <f t="shared" si="61"/>
        <v>0</v>
      </c>
      <c r="S41" s="30">
        <f t="shared" si="61"/>
        <v>0</v>
      </c>
      <c r="T41" s="30">
        <f t="shared" si="61"/>
        <v>14.61</v>
      </c>
      <c r="U41" s="30">
        <f t="shared" si="61"/>
        <v>0</v>
      </c>
      <c r="V41" s="30">
        <f t="shared" si="61"/>
        <v>0</v>
      </c>
      <c r="W41" s="30">
        <f t="shared" si="61"/>
        <v>0</v>
      </c>
      <c r="X41" s="30">
        <f t="shared" si="60"/>
        <v>0</v>
      </c>
      <c r="Y41" s="30">
        <f t="shared" si="60"/>
        <v>0</v>
      </c>
      <c r="Z41" s="30">
        <f t="shared" si="60"/>
        <v>0</v>
      </c>
      <c r="AA41" s="30">
        <f t="shared" si="60"/>
        <v>0</v>
      </c>
      <c r="AB41" s="30">
        <f t="shared" si="60"/>
        <v>2.5</v>
      </c>
      <c r="AC41" s="30">
        <f t="shared" si="60"/>
        <v>0</v>
      </c>
      <c r="AD41" s="30">
        <f t="shared" si="60"/>
        <v>0</v>
      </c>
      <c r="AE41" s="30">
        <f t="shared" si="60"/>
        <v>0</v>
      </c>
      <c r="AF41" s="33"/>
      <c r="AG41" s="46">
        <f t="shared" si="34"/>
        <v>17.11</v>
      </c>
      <c r="AH41" s="46">
        <f t="shared" si="35"/>
        <v>14.61</v>
      </c>
      <c r="AI41" s="46">
        <f t="shared" si="36"/>
        <v>0</v>
      </c>
      <c r="AJ41" s="46">
        <f t="shared" si="37"/>
        <v>0</v>
      </c>
    </row>
    <row r="42" spans="1:36" s="47" customFormat="1" ht="37.5" x14ac:dyDescent="0.3">
      <c r="A42" s="95" t="s">
        <v>31</v>
      </c>
      <c r="B42" s="32">
        <f>SUM(H42,J42,L42,N42,P42,R42,T42,V42,X42,Z42,AB42,AD42)</f>
        <v>17.11</v>
      </c>
      <c r="C42" s="32">
        <f>SUM(H42)</f>
        <v>0</v>
      </c>
      <c r="D42" s="32">
        <f>E42</f>
        <v>0</v>
      </c>
      <c r="E42" s="32">
        <f>SUM(I42,K42,M42,O42,Q42,S42,U42,W42,Y42,AA42,AC42,AE42)</f>
        <v>0</v>
      </c>
      <c r="F42" s="30">
        <f t="shared" si="58"/>
        <v>0</v>
      </c>
      <c r="G42" s="30">
        <f t="shared" si="59"/>
        <v>0</v>
      </c>
      <c r="H42" s="30">
        <f t="shared" si="61"/>
        <v>0</v>
      </c>
      <c r="I42" s="30">
        <f t="shared" si="61"/>
        <v>0</v>
      </c>
      <c r="J42" s="30">
        <f t="shared" si="61"/>
        <v>0</v>
      </c>
      <c r="K42" s="30">
        <f t="shared" si="61"/>
        <v>0</v>
      </c>
      <c r="L42" s="30">
        <f t="shared" si="61"/>
        <v>0</v>
      </c>
      <c r="M42" s="30">
        <f t="shared" si="61"/>
        <v>0</v>
      </c>
      <c r="N42" s="30">
        <f t="shared" si="61"/>
        <v>0</v>
      </c>
      <c r="O42" s="30">
        <f t="shared" si="61"/>
        <v>0</v>
      </c>
      <c r="P42" s="30">
        <f t="shared" si="61"/>
        <v>0</v>
      </c>
      <c r="Q42" s="30">
        <f t="shared" si="61"/>
        <v>0</v>
      </c>
      <c r="R42" s="30">
        <f t="shared" si="61"/>
        <v>0</v>
      </c>
      <c r="S42" s="30">
        <f t="shared" si="61"/>
        <v>0</v>
      </c>
      <c r="T42" s="30">
        <f t="shared" si="61"/>
        <v>14.61</v>
      </c>
      <c r="U42" s="30">
        <f t="shared" si="61"/>
        <v>0</v>
      </c>
      <c r="V42" s="30">
        <f t="shared" si="61"/>
        <v>0</v>
      </c>
      <c r="W42" s="30">
        <f t="shared" si="61"/>
        <v>0</v>
      </c>
      <c r="X42" s="30">
        <f t="shared" si="60"/>
        <v>0</v>
      </c>
      <c r="Y42" s="30">
        <f t="shared" si="60"/>
        <v>0</v>
      </c>
      <c r="Z42" s="30">
        <f t="shared" si="60"/>
        <v>0</v>
      </c>
      <c r="AA42" s="30">
        <f t="shared" si="60"/>
        <v>0</v>
      </c>
      <c r="AB42" s="30">
        <f t="shared" si="60"/>
        <v>2.5</v>
      </c>
      <c r="AC42" s="30">
        <f t="shared" si="60"/>
        <v>0</v>
      </c>
      <c r="AD42" s="30">
        <f t="shared" si="60"/>
        <v>0</v>
      </c>
      <c r="AE42" s="30">
        <f t="shared" si="60"/>
        <v>0</v>
      </c>
      <c r="AF42" s="33"/>
      <c r="AG42" s="46">
        <f t="shared" si="34"/>
        <v>17.11</v>
      </c>
      <c r="AH42" s="46">
        <f t="shared" si="35"/>
        <v>14.61</v>
      </c>
      <c r="AI42" s="46">
        <f t="shared" si="36"/>
        <v>0</v>
      </c>
      <c r="AJ42" s="46">
        <f t="shared" si="37"/>
        <v>0</v>
      </c>
    </row>
    <row r="43" spans="1:36" s="47" customFormat="1" x14ac:dyDescent="0.25">
      <c r="A43" s="102" t="s">
        <v>69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1"/>
      <c r="AF43" s="33"/>
      <c r="AG43" s="46"/>
      <c r="AH43" s="46"/>
      <c r="AI43" s="46"/>
      <c r="AJ43" s="46"/>
    </row>
    <row r="44" spans="1:36" s="47" customFormat="1" x14ac:dyDescent="0.3">
      <c r="A44" s="29" t="s">
        <v>32</v>
      </c>
      <c r="B44" s="30">
        <f>B45+B46</f>
        <v>292.11</v>
      </c>
      <c r="C44" s="30">
        <f t="shared" ref="C44:E44" si="62">C45+C46</f>
        <v>0</v>
      </c>
      <c r="D44" s="30">
        <f t="shared" si="62"/>
        <v>0</v>
      </c>
      <c r="E44" s="30">
        <f t="shared" si="62"/>
        <v>0</v>
      </c>
      <c r="F44" s="30">
        <f t="shared" ref="F44:F47" si="63">IFERROR(E44/B44*100,0)</f>
        <v>0</v>
      </c>
      <c r="G44" s="30">
        <f t="shared" ref="G44:G47" si="64">IFERROR(E44/C44*100,0)</f>
        <v>0</v>
      </c>
      <c r="H44" s="30">
        <f>H45+H46</f>
        <v>0</v>
      </c>
      <c r="I44" s="30">
        <f t="shared" ref="I44" si="65">I45+I46</f>
        <v>0</v>
      </c>
      <c r="J44" s="30">
        <f t="shared" ref="J44" si="66">J45+J46</f>
        <v>0</v>
      </c>
      <c r="K44" s="30">
        <f t="shared" ref="K44" si="67">K45+K46</f>
        <v>0</v>
      </c>
      <c r="L44" s="30">
        <f t="shared" ref="L44" si="68">L45+L46</f>
        <v>0</v>
      </c>
      <c r="M44" s="30">
        <f t="shared" ref="M44" si="69">M45+M46</f>
        <v>0</v>
      </c>
      <c r="N44" s="30">
        <f t="shared" ref="N44" si="70">N45+N46</f>
        <v>0</v>
      </c>
      <c r="O44" s="30">
        <f t="shared" ref="O44" si="71">O45+O46</f>
        <v>0</v>
      </c>
      <c r="P44" s="30">
        <f t="shared" ref="P44" si="72">P45+P46</f>
        <v>0</v>
      </c>
      <c r="Q44" s="30">
        <f t="shared" ref="Q44" si="73">Q45+Q46</f>
        <v>0</v>
      </c>
      <c r="R44" s="30">
        <f t="shared" ref="R44" si="74">R45+R46</f>
        <v>0</v>
      </c>
      <c r="S44" s="30">
        <f t="shared" ref="S44" si="75">S45+S46</f>
        <v>0</v>
      </c>
      <c r="T44" s="30">
        <f t="shared" ref="T44" si="76">T45+T46</f>
        <v>292.11</v>
      </c>
      <c r="U44" s="30">
        <f t="shared" ref="U44" si="77">U45+U46</f>
        <v>0</v>
      </c>
      <c r="V44" s="30">
        <f t="shared" ref="V44" si="78">V45+V46</f>
        <v>0</v>
      </c>
      <c r="W44" s="30">
        <f t="shared" ref="W44" si="79">W45+W46</f>
        <v>0</v>
      </c>
      <c r="X44" s="30">
        <f t="shared" ref="X44" si="80">X45+X46</f>
        <v>0</v>
      </c>
      <c r="Y44" s="30">
        <f t="shared" ref="Y44" si="81">Y45+Y46</f>
        <v>0</v>
      </c>
      <c r="Z44" s="30">
        <f t="shared" ref="Z44" si="82">Z45+Z46</f>
        <v>0</v>
      </c>
      <c r="AA44" s="30">
        <f t="shared" ref="AA44" si="83">AA45+AA46</f>
        <v>0</v>
      </c>
      <c r="AB44" s="30">
        <f t="shared" ref="AB44" si="84">AB45+AB46</f>
        <v>0</v>
      </c>
      <c r="AC44" s="30">
        <f t="shared" ref="AC44" si="85">AC45+AC46</f>
        <v>0</v>
      </c>
      <c r="AD44" s="30">
        <f t="shared" ref="AD44" si="86">AD45+AD46</f>
        <v>0</v>
      </c>
      <c r="AE44" s="30">
        <f t="shared" ref="AE44" si="87">AE45+AE46</f>
        <v>0</v>
      </c>
      <c r="AF44" s="33"/>
      <c r="AG44" s="46"/>
      <c r="AH44" s="46"/>
      <c r="AI44" s="46"/>
      <c r="AJ44" s="46"/>
    </row>
    <row r="45" spans="1:36" s="47" customFormat="1" x14ac:dyDescent="0.3">
      <c r="A45" s="29" t="s">
        <v>34</v>
      </c>
      <c r="B45" s="32">
        <f>SUM(H45,J45,L45,N45,P45,R45,T45,V45,X45,Z45,AB45,AD45)</f>
        <v>277.5</v>
      </c>
      <c r="C45" s="32">
        <f>SUM(H45)</f>
        <v>0</v>
      </c>
      <c r="D45" s="32">
        <f>E45</f>
        <v>0</v>
      </c>
      <c r="E45" s="32">
        <f>SUM(I45,K45,M45,O45,Q45,S45,U45,W45,Y45,AA45,AC45,AE45)</f>
        <v>0</v>
      </c>
      <c r="F45" s="30">
        <f t="shared" si="63"/>
        <v>0</v>
      </c>
      <c r="G45" s="30">
        <f t="shared" si="64"/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277.5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3"/>
      <c r="AG45" s="46"/>
      <c r="AH45" s="46"/>
      <c r="AI45" s="46"/>
      <c r="AJ45" s="46"/>
    </row>
    <row r="46" spans="1:36" s="47" customFormat="1" x14ac:dyDescent="0.3">
      <c r="A46" s="29" t="s">
        <v>30</v>
      </c>
      <c r="B46" s="32">
        <f>SUM(H46,J46,L46,N46,P46,R46,T46,V46,X46,Z46,AB46,AD46)</f>
        <v>14.61</v>
      </c>
      <c r="C46" s="32">
        <f>SUM(H46)</f>
        <v>0</v>
      </c>
      <c r="D46" s="32">
        <f>E46</f>
        <v>0</v>
      </c>
      <c r="E46" s="32">
        <f>SUM(I46,K46,M46,O46,Q46,S46,U46,W46,Y46,AA46,AC46,AE46)</f>
        <v>0</v>
      </c>
      <c r="F46" s="30">
        <f t="shared" si="63"/>
        <v>0</v>
      </c>
      <c r="G46" s="30">
        <f t="shared" si="64"/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14.61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  <c r="AF46" s="33"/>
      <c r="AG46" s="46"/>
      <c r="AH46" s="46"/>
      <c r="AI46" s="46"/>
      <c r="AJ46" s="46"/>
    </row>
    <row r="47" spans="1:36" s="47" customFormat="1" ht="37.5" x14ac:dyDescent="0.3">
      <c r="A47" s="95" t="s">
        <v>31</v>
      </c>
      <c r="B47" s="32">
        <f>SUM(H47,J47,L47,N47,P47,R47,T47,V47,X47,Z47,AB47,AD47)</f>
        <v>14.61</v>
      </c>
      <c r="C47" s="32">
        <f>SUM(H47)</f>
        <v>0</v>
      </c>
      <c r="D47" s="32">
        <f>E47</f>
        <v>0</v>
      </c>
      <c r="E47" s="32">
        <f>SUM(I47,K47,M47,O47,Q47,S47,U47,W47,Y47,AA47,AC47,AE47)</f>
        <v>0</v>
      </c>
      <c r="F47" s="30">
        <f t="shared" si="63"/>
        <v>0</v>
      </c>
      <c r="G47" s="30">
        <f t="shared" si="64"/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14.61</v>
      </c>
      <c r="U47" s="30">
        <v>0</v>
      </c>
      <c r="V47" s="30">
        <v>0</v>
      </c>
      <c r="W47" s="30">
        <v>0</v>
      </c>
      <c r="X47" s="30">
        <v>0</v>
      </c>
      <c r="Y47" s="30">
        <v>0</v>
      </c>
      <c r="Z47" s="30">
        <v>0</v>
      </c>
      <c r="AA47" s="30">
        <v>0</v>
      </c>
      <c r="AB47" s="30">
        <v>0</v>
      </c>
      <c r="AC47" s="30">
        <v>0</v>
      </c>
      <c r="AD47" s="30">
        <v>0</v>
      </c>
      <c r="AE47" s="30">
        <v>0</v>
      </c>
      <c r="AF47" s="33"/>
      <c r="AG47" s="46"/>
      <c r="AH47" s="46"/>
      <c r="AI47" s="46"/>
      <c r="AJ47" s="46"/>
    </row>
    <row r="48" spans="1:36" s="47" customFormat="1" x14ac:dyDescent="0.25">
      <c r="A48" s="102" t="s">
        <v>68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1"/>
      <c r="AF48" s="33"/>
      <c r="AG48" s="46"/>
      <c r="AH48" s="46"/>
      <c r="AI48" s="46"/>
      <c r="AJ48" s="46"/>
    </row>
    <row r="49" spans="1:62" s="47" customFormat="1" x14ac:dyDescent="0.3">
      <c r="A49" s="29" t="s">
        <v>32</v>
      </c>
      <c r="B49" s="30">
        <f>B50+B51</f>
        <v>50</v>
      </c>
      <c r="C49" s="30">
        <f t="shared" ref="C49" si="88">C50+C51</f>
        <v>0</v>
      </c>
      <c r="D49" s="30">
        <f t="shared" ref="D49" si="89">D50+D51</f>
        <v>0</v>
      </c>
      <c r="E49" s="30">
        <f t="shared" ref="E49" si="90">E50+E51</f>
        <v>0</v>
      </c>
      <c r="F49" s="30">
        <f t="shared" ref="F49:F52" si="91">IFERROR(E49/B49*100,0)</f>
        <v>0</v>
      </c>
      <c r="G49" s="30">
        <f t="shared" ref="G49:G52" si="92">IFERROR(E49/C49*100,0)</f>
        <v>0</v>
      </c>
      <c r="H49" s="30">
        <f>H50+H51</f>
        <v>0</v>
      </c>
      <c r="I49" s="30">
        <f t="shared" ref="I49" si="93">I50+I51</f>
        <v>0</v>
      </c>
      <c r="J49" s="30">
        <f t="shared" ref="J49" si="94">J50+J51</f>
        <v>0</v>
      </c>
      <c r="K49" s="30">
        <f t="shared" ref="K49" si="95">K50+K51</f>
        <v>0</v>
      </c>
      <c r="L49" s="30">
        <f t="shared" ref="L49" si="96">L50+L51</f>
        <v>0</v>
      </c>
      <c r="M49" s="30">
        <f t="shared" ref="M49" si="97">M50+M51</f>
        <v>0</v>
      </c>
      <c r="N49" s="30">
        <f t="shared" ref="N49" si="98">N50+N51</f>
        <v>0</v>
      </c>
      <c r="O49" s="30">
        <f t="shared" ref="O49" si="99">O50+O51</f>
        <v>0</v>
      </c>
      <c r="P49" s="30">
        <f t="shared" ref="P49" si="100">P50+P51</f>
        <v>0</v>
      </c>
      <c r="Q49" s="30">
        <f t="shared" ref="Q49" si="101">Q50+Q51</f>
        <v>0</v>
      </c>
      <c r="R49" s="30">
        <f t="shared" ref="R49" si="102">R50+R51</f>
        <v>0</v>
      </c>
      <c r="S49" s="30">
        <f t="shared" ref="S49" si="103">S50+S51</f>
        <v>0</v>
      </c>
      <c r="T49" s="30">
        <f t="shared" ref="T49" si="104">T50+T51</f>
        <v>0</v>
      </c>
      <c r="U49" s="30">
        <f t="shared" ref="U49" si="105">U50+U51</f>
        <v>0</v>
      </c>
      <c r="V49" s="30">
        <f t="shared" ref="V49" si="106">V50+V51</f>
        <v>0</v>
      </c>
      <c r="W49" s="30">
        <f t="shared" ref="W49" si="107">W50+W51</f>
        <v>0</v>
      </c>
      <c r="X49" s="30">
        <f t="shared" ref="X49" si="108">X50+X51</f>
        <v>0</v>
      </c>
      <c r="Y49" s="30">
        <f t="shared" ref="Y49" si="109">Y50+Y51</f>
        <v>0</v>
      </c>
      <c r="Z49" s="30">
        <f t="shared" ref="Z49" si="110">Z50+Z51</f>
        <v>0</v>
      </c>
      <c r="AA49" s="30">
        <f t="shared" ref="AA49" si="111">AA50+AA51</f>
        <v>0</v>
      </c>
      <c r="AB49" s="30">
        <f t="shared" ref="AB49" si="112">AB50+AB51</f>
        <v>50</v>
      </c>
      <c r="AC49" s="30">
        <f t="shared" ref="AC49" si="113">AC50+AC51</f>
        <v>0</v>
      </c>
      <c r="AD49" s="30">
        <f t="shared" ref="AD49" si="114">AD50+AD51</f>
        <v>0</v>
      </c>
      <c r="AE49" s="30">
        <f t="shared" ref="AE49" si="115">AE50+AE51</f>
        <v>0</v>
      </c>
      <c r="AF49" s="33"/>
      <c r="AG49" s="46"/>
      <c r="AH49" s="46"/>
      <c r="AI49" s="46"/>
      <c r="AJ49" s="46"/>
    </row>
    <row r="50" spans="1:62" s="47" customFormat="1" x14ac:dyDescent="0.3">
      <c r="A50" s="29" t="s">
        <v>34</v>
      </c>
      <c r="B50" s="32">
        <f>SUM(H50,J50,L50,N50,P50,R50,T50,V50,X50,Z50,AB50,AD50)</f>
        <v>47.5</v>
      </c>
      <c r="C50" s="32">
        <f>SUM(H50)</f>
        <v>0</v>
      </c>
      <c r="D50" s="32">
        <f>E50</f>
        <v>0</v>
      </c>
      <c r="E50" s="32">
        <f>SUM(I50,K50,M50,O50,Q50,S50,U50,W50,Y50,AA50,AC50,AE50)</f>
        <v>0</v>
      </c>
      <c r="F50" s="30">
        <f t="shared" si="91"/>
        <v>0</v>
      </c>
      <c r="G50" s="30">
        <f t="shared" si="92"/>
        <v>0</v>
      </c>
      <c r="H50" s="30">
        <f>H55</f>
        <v>0</v>
      </c>
      <c r="I50" s="30">
        <f t="shared" ref="I50:AE52" si="116">I55</f>
        <v>0</v>
      </c>
      <c r="J50" s="30">
        <f t="shared" si="116"/>
        <v>0</v>
      </c>
      <c r="K50" s="30">
        <f t="shared" si="116"/>
        <v>0</v>
      </c>
      <c r="L50" s="30">
        <f t="shared" si="116"/>
        <v>0</v>
      </c>
      <c r="M50" s="30">
        <f t="shared" si="116"/>
        <v>0</v>
      </c>
      <c r="N50" s="30">
        <f t="shared" si="116"/>
        <v>0</v>
      </c>
      <c r="O50" s="30">
        <f t="shared" si="116"/>
        <v>0</v>
      </c>
      <c r="P50" s="30">
        <f t="shared" si="116"/>
        <v>0</v>
      </c>
      <c r="Q50" s="30">
        <f t="shared" si="116"/>
        <v>0</v>
      </c>
      <c r="R50" s="30">
        <f t="shared" si="116"/>
        <v>0</v>
      </c>
      <c r="S50" s="30">
        <f t="shared" si="116"/>
        <v>0</v>
      </c>
      <c r="T50" s="30">
        <f t="shared" si="116"/>
        <v>0</v>
      </c>
      <c r="U50" s="30">
        <f t="shared" si="116"/>
        <v>0</v>
      </c>
      <c r="V50" s="30">
        <f t="shared" si="116"/>
        <v>0</v>
      </c>
      <c r="W50" s="30">
        <f t="shared" si="116"/>
        <v>0</v>
      </c>
      <c r="X50" s="30">
        <f t="shared" si="116"/>
        <v>0</v>
      </c>
      <c r="Y50" s="30">
        <f t="shared" si="116"/>
        <v>0</v>
      </c>
      <c r="Z50" s="30">
        <f t="shared" si="116"/>
        <v>0</v>
      </c>
      <c r="AA50" s="30">
        <f t="shared" si="116"/>
        <v>0</v>
      </c>
      <c r="AB50" s="30">
        <f t="shared" si="116"/>
        <v>47.5</v>
      </c>
      <c r="AC50" s="30">
        <f t="shared" si="116"/>
        <v>0</v>
      </c>
      <c r="AD50" s="30">
        <f t="shared" si="116"/>
        <v>0</v>
      </c>
      <c r="AE50" s="30">
        <f t="shared" si="116"/>
        <v>0</v>
      </c>
      <c r="AF50" s="33"/>
      <c r="AG50" s="46"/>
      <c r="AH50" s="46"/>
      <c r="AI50" s="46"/>
      <c r="AJ50" s="46"/>
    </row>
    <row r="51" spans="1:62" s="47" customFormat="1" x14ac:dyDescent="0.3">
      <c r="A51" s="29" t="s">
        <v>30</v>
      </c>
      <c r="B51" s="32">
        <f>SUM(H51,J51,L51,N51,P51,R51,T51,V51,X51,Z51,AB51,AD51)</f>
        <v>2.5</v>
      </c>
      <c r="C51" s="32">
        <f>SUM(H51)</f>
        <v>0</v>
      </c>
      <c r="D51" s="32">
        <f>E51</f>
        <v>0</v>
      </c>
      <c r="E51" s="32">
        <f>SUM(I51,K51,M51,O51,Q51,S51,U51,W51,Y51,AA51,AC51,AE51)</f>
        <v>0</v>
      </c>
      <c r="F51" s="30">
        <f t="shared" si="91"/>
        <v>0</v>
      </c>
      <c r="G51" s="30">
        <f t="shared" si="92"/>
        <v>0</v>
      </c>
      <c r="H51" s="30">
        <f t="shared" ref="H51:W52" si="117">H56</f>
        <v>0</v>
      </c>
      <c r="I51" s="30">
        <f t="shared" si="117"/>
        <v>0</v>
      </c>
      <c r="J51" s="30">
        <f t="shared" si="117"/>
        <v>0</v>
      </c>
      <c r="K51" s="30">
        <f t="shared" si="117"/>
        <v>0</v>
      </c>
      <c r="L51" s="30">
        <f t="shared" si="117"/>
        <v>0</v>
      </c>
      <c r="M51" s="30">
        <f t="shared" si="117"/>
        <v>0</v>
      </c>
      <c r="N51" s="30">
        <f t="shared" si="117"/>
        <v>0</v>
      </c>
      <c r="O51" s="30">
        <f t="shared" si="117"/>
        <v>0</v>
      </c>
      <c r="P51" s="30">
        <f t="shared" si="117"/>
        <v>0</v>
      </c>
      <c r="Q51" s="30">
        <f t="shared" si="117"/>
        <v>0</v>
      </c>
      <c r="R51" s="30">
        <f t="shared" si="117"/>
        <v>0</v>
      </c>
      <c r="S51" s="30">
        <f t="shared" si="117"/>
        <v>0</v>
      </c>
      <c r="T51" s="30">
        <f t="shared" si="117"/>
        <v>0</v>
      </c>
      <c r="U51" s="30">
        <f t="shared" si="117"/>
        <v>0</v>
      </c>
      <c r="V51" s="30">
        <f t="shared" si="117"/>
        <v>0</v>
      </c>
      <c r="W51" s="30">
        <f t="shared" si="117"/>
        <v>0</v>
      </c>
      <c r="X51" s="30">
        <f t="shared" si="116"/>
        <v>0</v>
      </c>
      <c r="Y51" s="30">
        <f t="shared" si="116"/>
        <v>0</v>
      </c>
      <c r="Z51" s="30">
        <f t="shared" si="116"/>
        <v>0</v>
      </c>
      <c r="AA51" s="30">
        <f t="shared" si="116"/>
        <v>0</v>
      </c>
      <c r="AB51" s="30">
        <f t="shared" si="116"/>
        <v>2.5</v>
      </c>
      <c r="AC51" s="30">
        <f t="shared" si="116"/>
        <v>0</v>
      </c>
      <c r="AD51" s="30">
        <f t="shared" si="116"/>
        <v>0</v>
      </c>
      <c r="AE51" s="30">
        <f t="shared" si="116"/>
        <v>0</v>
      </c>
      <c r="AF51" s="33"/>
      <c r="AG51" s="46"/>
      <c r="AH51" s="46"/>
      <c r="AI51" s="46"/>
      <c r="AJ51" s="46"/>
    </row>
    <row r="52" spans="1:62" s="47" customFormat="1" ht="37.5" x14ac:dyDescent="0.3">
      <c r="A52" s="95" t="s">
        <v>31</v>
      </c>
      <c r="B52" s="32">
        <f>SUM(H52,J52,L52,N52,P52,R52,T52,V52,X52,Z52,AB52,AD52)</f>
        <v>2.5</v>
      </c>
      <c r="C52" s="32">
        <f>SUM(H52)</f>
        <v>0</v>
      </c>
      <c r="D52" s="32">
        <f>E52</f>
        <v>0</v>
      </c>
      <c r="E52" s="32">
        <f>SUM(I52,K52,M52,O52,Q52,S52,U52,W52,Y52,AA52,AC52,AE52)</f>
        <v>0</v>
      </c>
      <c r="F52" s="30">
        <f t="shared" si="91"/>
        <v>0</v>
      </c>
      <c r="G52" s="30">
        <f t="shared" si="92"/>
        <v>0</v>
      </c>
      <c r="H52" s="30">
        <f t="shared" si="117"/>
        <v>0</v>
      </c>
      <c r="I52" s="30">
        <f t="shared" si="117"/>
        <v>0</v>
      </c>
      <c r="J52" s="30">
        <f t="shared" si="117"/>
        <v>0</v>
      </c>
      <c r="K52" s="30">
        <f t="shared" si="117"/>
        <v>0</v>
      </c>
      <c r="L52" s="30">
        <f t="shared" si="117"/>
        <v>0</v>
      </c>
      <c r="M52" s="30">
        <f t="shared" si="117"/>
        <v>0</v>
      </c>
      <c r="N52" s="30">
        <f t="shared" si="117"/>
        <v>0</v>
      </c>
      <c r="O52" s="30">
        <f t="shared" si="117"/>
        <v>0</v>
      </c>
      <c r="P52" s="30">
        <f t="shared" si="117"/>
        <v>0</v>
      </c>
      <c r="Q52" s="30">
        <f t="shared" si="117"/>
        <v>0</v>
      </c>
      <c r="R52" s="30">
        <f t="shared" si="117"/>
        <v>0</v>
      </c>
      <c r="S52" s="30">
        <f t="shared" si="117"/>
        <v>0</v>
      </c>
      <c r="T52" s="30">
        <f t="shared" si="117"/>
        <v>0</v>
      </c>
      <c r="U52" s="30">
        <f t="shared" si="117"/>
        <v>0</v>
      </c>
      <c r="V52" s="30">
        <f t="shared" si="117"/>
        <v>0</v>
      </c>
      <c r="W52" s="30">
        <f t="shared" si="117"/>
        <v>0</v>
      </c>
      <c r="X52" s="30">
        <f t="shared" si="116"/>
        <v>0</v>
      </c>
      <c r="Y52" s="30">
        <f t="shared" si="116"/>
        <v>0</v>
      </c>
      <c r="Z52" s="30">
        <f t="shared" si="116"/>
        <v>0</v>
      </c>
      <c r="AA52" s="30">
        <f t="shared" si="116"/>
        <v>0</v>
      </c>
      <c r="AB52" s="30">
        <f t="shared" si="116"/>
        <v>2.5</v>
      </c>
      <c r="AC52" s="30">
        <f t="shared" si="116"/>
        <v>0</v>
      </c>
      <c r="AD52" s="30">
        <f t="shared" si="116"/>
        <v>0</v>
      </c>
      <c r="AE52" s="30">
        <f t="shared" si="116"/>
        <v>0</v>
      </c>
      <c r="AF52" s="33"/>
      <c r="AG52" s="46"/>
      <c r="AH52" s="46"/>
      <c r="AI52" s="46"/>
      <c r="AJ52" s="46"/>
    </row>
    <row r="53" spans="1:62" s="47" customFormat="1" x14ac:dyDescent="0.25">
      <c r="A53" s="102" t="s">
        <v>67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1"/>
      <c r="AF53" s="35"/>
      <c r="AG53" s="46"/>
      <c r="AH53" s="46"/>
      <c r="AI53" s="46"/>
      <c r="AJ53" s="46"/>
    </row>
    <row r="54" spans="1:62" s="47" customFormat="1" x14ac:dyDescent="0.3">
      <c r="A54" s="29" t="s">
        <v>32</v>
      </c>
      <c r="B54" s="30">
        <f>B55+B56</f>
        <v>50</v>
      </c>
      <c r="C54" s="30">
        <f t="shared" ref="C54:E54" si="118">C55+C56</f>
        <v>0</v>
      </c>
      <c r="D54" s="30">
        <f t="shared" si="118"/>
        <v>0</v>
      </c>
      <c r="E54" s="30">
        <f t="shared" si="118"/>
        <v>0</v>
      </c>
      <c r="F54" s="30">
        <f t="shared" ref="F54:F57" si="119">IFERROR(E54/B54*100,0)</f>
        <v>0</v>
      </c>
      <c r="G54" s="30">
        <f t="shared" ref="G54:G57" si="120">IFERROR(E54/C54*100,0)</f>
        <v>0</v>
      </c>
      <c r="H54" s="30">
        <f>H55+H56</f>
        <v>0</v>
      </c>
      <c r="I54" s="30">
        <f t="shared" ref="I54" si="121">I55+I56</f>
        <v>0</v>
      </c>
      <c r="J54" s="30">
        <f t="shared" ref="J54" si="122">J55+J56</f>
        <v>0</v>
      </c>
      <c r="K54" s="30">
        <f t="shared" ref="K54" si="123">K55+K56</f>
        <v>0</v>
      </c>
      <c r="L54" s="30">
        <f t="shared" ref="L54" si="124">L55+L56</f>
        <v>0</v>
      </c>
      <c r="M54" s="30">
        <f t="shared" ref="M54" si="125">M55+M56</f>
        <v>0</v>
      </c>
      <c r="N54" s="30">
        <f t="shared" ref="N54" si="126">N55+N56</f>
        <v>0</v>
      </c>
      <c r="O54" s="30">
        <f t="shared" ref="O54" si="127">O55+O56</f>
        <v>0</v>
      </c>
      <c r="P54" s="30">
        <f t="shared" ref="P54" si="128">P55+P56</f>
        <v>0</v>
      </c>
      <c r="Q54" s="30">
        <f t="shared" ref="Q54" si="129">Q55+Q56</f>
        <v>0</v>
      </c>
      <c r="R54" s="30">
        <f t="shared" ref="R54" si="130">R55+R56</f>
        <v>0</v>
      </c>
      <c r="S54" s="30">
        <f t="shared" ref="S54" si="131">S55+S56</f>
        <v>0</v>
      </c>
      <c r="T54" s="30">
        <f t="shared" ref="T54" si="132">T55+T56</f>
        <v>0</v>
      </c>
      <c r="U54" s="30">
        <f t="shared" ref="U54" si="133">U55+U56</f>
        <v>0</v>
      </c>
      <c r="V54" s="30">
        <f t="shared" ref="V54" si="134">V55+V56</f>
        <v>0</v>
      </c>
      <c r="W54" s="30">
        <f t="shared" ref="W54" si="135">W55+W56</f>
        <v>0</v>
      </c>
      <c r="X54" s="30">
        <f t="shared" ref="X54" si="136">X55+X56</f>
        <v>0</v>
      </c>
      <c r="Y54" s="30">
        <f t="shared" ref="Y54" si="137">Y55+Y56</f>
        <v>0</v>
      </c>
      <c r="Z54" s="30">
        <f t="shared" ref="Z54" si="138">Z55+Z56</f>
        <v>0</v>
      </c>
      <c r="AA54" s="30">
        <f t="shared" ref="AA54" si="139">AA55+AA56</f>
        <v>0</v>
      </c>
      <c r="AB54" s="30">
        <f t="shared" ref="AB54" si="140">AB55+AB56</f>
        <v>50</v>
      </c>
      <c r="AC54" s="30">
        <f t="shared" ref="AC54" si="141">AC55+AC56</f>
        <v>0</v>
      </c>
      <c r="AD54" s="30">
        <f t="shared" ref="AD54" si="142">AD55+AD56</f>
        <v>0</v>
      </c>
      <c r="AE54" s="30">
        <f t="shared" ref="AE54" si="143">AE55+AE56</f>
        <v>0</v>
      </c>
      <c r="AF54" s="33"/>
      <c r="AG54" s="46"/>
      <c r="AH54" s="46"/>
      <c r="AI54" s="46"/>
      <c r="AJ54" s="46"/>
    </row>
    <row r="55" spans="1:62" s="47" customFormat="1" x14ac:dyDescent="0.3">
      <c r="A55" s="29" t="s">
        <v>34</v>
      </c>
      <c r="B55" s="32">
        <f>SUM(H55,J55,L55,N55,P55,R55,T55,V55,X55,Z55,AB55,AD55)</f>
        <v>47.5</v>
      </c>
      <c r="C55" s="32">
        <f>SUM(H55)</f>
        <v>0</v>
      </c>
      <c r="D55" s="32">
        <f>E55</f>
        <v>0</v>
      </c>
      <c r="E55" s="32">
        <f>SUM(I55,K55,M55,O55,Q55,S55,U55,W55,Y55,AA55,AC55,AE55)</f>
        <v>0</v>
      </c>
      <c r="F55" s="30">
        <f t="shared" si="119"/>
        <v>0</v>
      </c>
      <c r="G55" s="30">
        <f t="shared" si="120"/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47.5</v>
      </c>
      <c r="AC55" s="30">
        <v>0</v>
      </c>
      <c r="AD55" s="30">
        <v>0</v>
      </c>
      <c r="AE55" s="30">
        <v>0</v>
      </c>
      <c r="AF55" s="33"/>
      <c r="AG55" s="46"/>
      <c r="AH55" s="46"/>
      <c r="AI55" s="46"/>
      <c r="AJ55" s="46"/>
    </row>
    <row r="56" spans="1:62" s="47" customFormat="1" x14ac:dyDescent="0.3">
      <c r="A56" s="29" t="s">
        <v>30</v>
      </c>
      <c r="B56" s="32">
        <f>SUM(H56,J56,L56,N56,P56,R56,T56,V56,X56,Z56,AB56,AD56)</f>
        <v>2.5</v>
      </c>
      <c r="C56" s="32">
        <f>SUM(H56)</f>
        <v>0</v>
      </c>
      <c r="D56" s="32">
        <f>E56</f>
        <v>0</v>
      </c>
      <c r="E56" s="32">
        <f>SUM(I56,K56,M56,O56,Q56,S56,U56,W56,Y56,AA56,AC56,AE56)</f>
        <v>0</v>
      </c>
      <c r="F56" s="30">
        <f t="shared" si="119"/>
        <v>0</v>
      </c>
      <c r="G56" s="30">
        <f t="shared" si="120"/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2.5</v>
      </c>
      <c r="AC56" s="30">
        <v>0</v>
      </c>
      <c r="AD56" s="30">
        <v>0</v>
      </c>
      <c r="AE56" s="30">
        <v>0</v>
      </c>
      <c r="AF56" s="33"/>
      <c r="AG56" s="46"/>
      <c r="AH56" s="46"/>
      <c r="AI56" s="46"/>
      <c r="AJ56" s="46"/>
    </row>
    <row r="57" spans="1:62" s="47" customFormat="1" ht="37.5" x14ac:dyDescent="0.3">
      <c r="A57" s="95" t="s">
        <v>31</v>
      </c>
      <c r="B57" s="32">
        <f>SUM(H57,J57,L57,N57,P57,R57,T57,V57,X57,Z57,AB57,AD57)</f>
        <v>2.5</v>
      </c>
      <c r="C57" s="32">
        <f>SUM(H57)</f>
        <v>0</v>
      </c>
      <c r="D57" s="32">
        <f>E57</f>
        <v>0</v>
      </c>
      <c r="E57" s="32">
        <f>SUM(I57,K57,M57,O57,Q57,S57,U57,W57,Y57,AA57,AC57,AE57)</f>
        <v>0</v>
      </c>
      <c r="F57" s="30">
        <f t="shared" si="119"/>
        <v>0</v>
      </c>
      <c r="G57" s="30">
        <f t="shared" si="120"/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2.5</v>
      </c>
      <c r="AC57" s="30">
        <v>0</v>
      </c>
      <c r="AD57" s="30">
        <v>0</v>
      </c>
      <c r="AE57" s="30">
        <v>0</v>
      </c>
      <c r="AF57" s="33"/>
      <c r="AG57" s="46"/>
      <c r="AH57" s="46"/>
      <c r="AI57" s="46"/>
      <c r="AJ57" s="46"/>
    </row>
    <row r="58" spans="1:62" s="47" customFormat="1" ht="30" customHeight="1" x14ac:dyDescent="0.25">
      <c r="A58" s="103" t="s">
        <v>49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65"/>
      <c r="AG58" s="66">
        <f t="shared" si="34"/>
        <v>0</v>
      </c>
      <c r="AH58" s="66">
        <f t="shared" si="35"/>
        <v>0</v>
      </c>
      <c r="AI58" s="66">
        <f t="shared" si="36"/>
        <v>0</v>
      </c>
      <c r="AJ58" s="66">
        <f t="shared" si="37"/>
        <v>0</v>
      </c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</row>
    <row r="59" spans="1:62" s="47" customFormat="1" ht="41.25" customHeight="1" x14ac:dyDescent="0.3">
      <c r="A59" s="29" t="s">
        <v>32</v>
      </c>
      <c r="B59" s="30">
        <f>B60+B61</f>
        <v>8738.1</v>
      </c>
      <c r="C59" s="30">
        <f t="shared" ref="C59:E59" si="144">C60+C61</f>
        <v>0</v>
      </c>
      <c r="D59" s="30">
        <f t="shared" si="144"/>
        <v>0</v>
      </c>
      <c r="E59" s="30">
        <f t="shared" si="144"/>
        <v>0</v>
      </c>
      <c r="F59" s="30">
        <f t="shared" ref="F59:F62" si="145">IFERROR(E59/B59*100,0)</f>
        <v>0</v>
      </c>
      <c r="G59" s="30">
        <f t="shared" ref="G59:G62" si="146">IFERROR(E59/C59*100,0)</f>
        <v>0</v>
      </c>
      <c r="H59" s="30">
        <f>H60+H61</f>
        <v>0</v>
      </c>
      <c r="I59" s="30">
        <f t="shared" ref="I59:AE59" si="147">I60+I61</f>
        <v>0</v>
      </c>
      <c r="J59" s="30">
        <f t="shared" si="147"/>
        <v>0</v>
      </c>
      <c r="K59" s="30">
        <f t="shared" si="147"/>
        <v>0</v>
      </c>
      <c r="L59" s="30">
        <f t="shared" si="147"/>
        <v>0</v>
      </c>
      <c r="M59" s="30">
        <f t="shared" si="147"/>
        <v>0</v>
      </c>
      <c r="N59" s="30">
        <f t="shared" si="147"/>
        <v>0</v>
      </c>
      <c r="O59" s="30">
        <f t="shared" si="147"/>
        <v>0</v>
      </c>
      <c r="P59" s="30">
        <f t="shared" si="147"/>
        <v>0</v>
      </c>
      <c r="Q59" s="30">
        <f t="shared" si="147"/>
        <v>0</v>
      </c>
      <c r="R59" s="30">
        <f t="shared" si="147"/>
        <v>4656.3999999999996</v>
      </c>
      <c r="S59" s="30">
        <f t="shared" si="147"/>
        <v>0</v>
      </c>
      <c r="T59" s="30">
        <f t="shared" si="147"/>
        <v>4081.7</v>
      </c>
      <c r="U59" s="30">
        <f t="shared" si="147"/>
        <v>0</v>
      </c>
      <c r="V59" s="30">
        <f t="shared" si="147"/>
        <v>0</v>
      </c>
      <c r="W59" s="30">
        <f t="shared" si="147"/>
        <v>0</v>
      </c>
      <c r="X59" s="30">
        <f t="shared" si="147"/>
        <v>0</v>
      </c>
      <c r="Y59" s="30">
        <f t="shared" si="147"/>
        <v>0</v>
      </c>
      <c r="Z59" s="30">
        <f t="shared" si="147"/>
        <v>0</v>
      </c>
      <c r="AA59" s="30">
        <f t="shared" si="147"/>
        <v>0</v>
      </c>
      <c r="AB59" s="30">
        <f t="shared" si="147"/>
        <v>0</v>
      </c>
      <c r="AC59" s="30">
        <f t="shared" si="147"/>
        <v>0</v>
      </c>
      <c r="AD59" s="30">
        <f t="shared" si="147"/>
        <v>0</v>
      </c>
      <c r="AE59" s="30">
        <f t="shared" si="147"/>
        <v>0</v>
      </c>
      <c r="AF59" s="35"/>
      <c r="AG59" s="46">
        <f t="shared" si="34"/>
        <v>8738.0999999999985</v>
      </c>
      <c r="AH59" s="46">
        <f t="shared" si="35"/>
        <v>8738.0999999999985</v>
      </c>
      <c r="AI59" s="46">
        <f t="shared" si="36"/>
        <v>0</v>
      </c>
      <c r="AJ59" s="46">
        <f t="shared" si="37"/>
        <v>0</v>
      </c>
    </row>
    <row r="60" spans="1:62" s="47" customFormat="1" x14ac:dyDescent="0.3">
      <c r="A60" s="29" t="s">
        <v>34</v>
      </c>
      <c r="B60" s="31">
        <f>B70+B75+B80+B85+B90+B95+B100+B105+B110+B115+B120</f>
        <v>3972.6</v>
      </c>
      <c r="C60" s="31">
        <f t="shared" ref="C60:E60" si="148">C70+C80+C85+C90+C95+C100+C105+C110+C115+C120</f>
        <v>0</v>
      </c>
      <c r="D60" s="31">
        <f t="shared" si="148"/>
        <v>0</v>
      </c>
      <c r="E60" s="31">
        <f t="shared" si="148"/>
        <v>0</v>
      </c>
      <c r="F60" s="31">
        <f t="shared" si="145"/>
        <v>0</v>
      </c>
      <c r="G60" s="31">
        <f t="shared" si="146"/>
        <v>0</v>
      </c>
      <c r="H60" s="31">
        <f t="shared" ref="H60:AE60" si="149">H70+H75+H80+H85+H90+H95+H100+H105+H110+H115+H120</f>
        <v>0</v>
      </c>
      <c r="I60" s="31">
        <f t="shared" si="149"/>
        <v>0</v>
      </c>
      <c r="J60" s="31">
        <f t="shared" si="149"/>
        <v>0</v>
      </c>
      <c r="K60" s="31">
        <f t="shared" si="149"/>
        <v>0</v>
      </c>
      <c r="L60" s="31">
        <f t="shared" si="149"/>
        <v>0</v>
      </c>
      <c r="M60" s="31">
        <f t="shared" si="149"/>
        <v>0</v>
      </c>
      <c r="N60" s="31">
        <f t="shared" si="149"/>
        <v>0</v>
      </c>
      <c r="O60" s="31">
        <f t="shared" si="149"/>
        <v>0</v>
      </c>
      <c r="P60" s="31">
        <f t="shared" si="149"/>
        <v>0</v>
      </c>
      <c r="Q60" s="31">
        <f t="shared" si="149"/>
        <v>0</v>
      </c>
      <c r="R60" s="31">
        <f t="shared" si="149"/>
        <v>95</v>
      </c>
      <c r="S60" s="31">
        <f t="shared" si="149"/>
        <v>0</v>
      </c>
      <c r="T60" s="31">
        <f t="shared" si="149"/>
        <v>3877.6</v>
      </c>
      <c r="U60" s="31">
        <f t="shared" si="149"/>
        <v>0</v>
      </c>
      <c r="V60" s="31">
        <f t="shared" si="149"/>
        <v>0</v>
      </c>
      <c r="W60" s="31">
        <f t="shared" si="149"/>
        <v>0</v>
      </c>
      <c r="X60" s="31">
        <f t="shared" si="149"/>
        <v>0</v>
      </c>
      <c r="Y60" s="31">
        <f t="shared" si="149"/>
        <v>0</v>
      </c>
      <c r="Z60" s="31">
        <f t="shared" si="149"/>
        <v>0</v>
      </c>
      <c r="AA60" s="31">
        <f t="shared" si="149"/>
        <v>0</v>
      </c>
      <c r="AB60" s="31">
        <f t="shared" si="149"/>
        <v>0</v>
      </c>
      <c r="AC60" s="31">
        <f t="shared" si="149"/>
        <v>0</v>
      </c>
      <c r="AD60" s="31">
        <f t="shared" si="149"/>
        <v>0</v>
      </c>
      <c r="AE60" s="31">
        <f t="shared" si="149"/>
        <v>0</v>
      </c>
      <c r="AF60" s="33"/>
      <c r="AG60" s="46">
        <f t="shared" si="34"/>
        <v>3972.6</v>
      </c>
      <c r="AH60" s="46">
        <f t="shared" si="35"/>
        <v>3972.6</v>
      </c>
      <c r="AI60" s="46">
        <f t="shared" si="36"/>
        <v>0</v>
      </c>
      <c r="AJ60" s="46">
        <f t="shared" si="37"/>
        <v>0</v>
      </c>
    </row>
    <row r="61" spans="1:62" s="47" customFormat="1" x14ac:dyDescent="0.3">
      <c r="A61" s="29" t="s">
        <v>30</v>
      </c>
      <c r="B61" s="31">
        <f>B71+B76+B81+B86+B91+B96+B101+B106+B111+B116+B121</f>
        <v>4765.5</v>
      </c>
      <c r="C61" s="31">
        <f t="shared" ref="C61:E61" si="150">C71+C81+C86+C91+C96+C101+C106+C111+C116+C121</f>
        <v>0</v>
      </c>
      <c r="D61" s="31">
        <f t="shared" si="150"/>
        <v>0</v>
      </c>
      <c r="E61" s="31">
        <f t="shared" si="150"/>
        <v>0</v>
      </c>
      <c r="F61" s="31">
        <f t="shared" si="145"/>
        <v>0</v>
      </c>
      <c r="G61" s="31">
        <f t="shared" si="146"/>
        <v>0</v>
      </c>
      <c r="H61" s="31">
        <f t="shared" ref="H61:AE61" si="151">H71+H76+H81+H86+H91+H96+H101+H106+H111+H116+H121</f>
        <v>0</v>
      </c>
      <c r="I61" s="31">
        <f t="shared" si="151"/>
        <v>0</v>
      </c>
      <c r="J61" s="31">
        <f t="shared" si="151"/>
        <v>0</v>
      </c>
      <c r="K61" s="31">
        <f t="shared" si="151"/>
        <v>0</v>
      </c>
      <c r="L61" s="31">
        <f t="shared" si="151"/>
        <v>0</v>
      </c>
      <c r="M61" s="31">
        <f t="shared" si="151"/>
        <v>0</v>
      </c>
      <c r="N61" s="31">
        <f t="shared" si="151"/>
        <v>0</v>
      </c>
      <c r="O61" s="31">
        <f t="shared" si="151"/>
        <v>0</v>
      </c>
      <c r="P61" s="31">
        <f t="shared" si="151"/>
        <v>0</v>
      </c>
      <c r="Q61" s="31">
        <f t="shared" si="151"/>
        <v>0</v>
      </c>
      <c r="R61" s="31">
        <f t="shared" si="151"/>
        <v>4561.3999999999996</v>
      </c>
      <c r="S61" s="31">
        <f t="shared" si="151"/>
        <v>0</v>
      </c>
      <c r="T61" s="31">
        <f t="shared" si="151"/>
        <v>204.1</v>
      </c>
      <c r="U61" s="31">
        <f t="shared" si="151"/>
        <v>0</v>
      </c>
      <c r="V61" s="31">
        <f t="shared" si="151"/>
        <v>0</v>
      </c>
      <c r="W61" s="31">
        <f t="shared" si="151"/>
        <v>0</v>
      </c>
      <c r="X61" s="31">
        <f t="shared" si="151"/>
        <v>0</v>
      </c>
      <c r="Y61" s="31">
        <f t="shared" si="151"/>
        <v>0</v>
      </c>
      <c r="Z61" s="31">
        <f t="shared" si="151"/>
        <v>0</v>
      </c>
      <c r="AA61" s="31">
        <f t="shared" si="151"/>
        <v>0</v>
      </c>
      <c r="AB61" s="31">
        <f t="shared" si="151"/>
        <v>0</v>
      </c>
      <c r="AC61" s="31">
        <f t="shared" si="151"/>
        <v>0</v>
      </c>
      <c r="AD61" s="31">
        <f t="shared" si="151"/>
        <v>0</v>
      </c>
      <c r="AE61" s="31">
        <f t="shared" si="151"/>
        <v>0</v>
      </c>
      <c r="AF61" s="33"/>
      <c r="AG61" s="46">
        <f t="shared" si="34"/>
        <v>4765.5</v>
      </c>
      <c r="AH61" s="46">
        <f t="shared" si="35"/>
        <v>4765.5</v>
      </c>
      <c r="AI61" s="46">
        <f t="shared" si="36"/>
        <v>0</v>
      </c>
      <c r="AJ61" s="46">
        <f t="shared" si="37"/>
        <v>0</v>
      </c>
    </row>
    <row r="62" spans="1:62" s="47" customFormat="1" ht="37.5" x14ac:dyDescent="0.3">
      <c r="A62" s="95" t="s">
        <v>31</v>
      </c>
      <c r="B62" s="31">
        <f>B72+B77+B82+B87+B92+B97+B102+B107+B112+B117+B122</f>
        <v>209.1</v>
      </c>
      <c r="C62" s="31">
        <f t="shared" ref="C62:AE62" si="152">C72+C77+C82+C87+C92+C97+C102+C107+C112+C117+C122</f>
        <v>0</v>
      </c>
      <c r="D62" s="31">
        <f t="shared" si="152"/>
        <v>0</v>
      </c>
      <c r="E62" s="31">
        <f t="shared" si="152"/>
        <v>0</v>
      </c>
      <c r="F62" s="31">
        <f t="shared" si="145"/>
        <v>0</v>
      </c>
      <c r="G62" s="31">
        <f t="shared" si="146"/>
        <v>0</v>
      </c>
      <c r="H62" s="31">
        <f t="shared" si="152"/>
        <v>0</v>
      </c>
      <c r="I62" s="31">
        <f t="shared" si="152"/>
        <v>0</v>
      </c>
      <c r="J62" s="31">
        <f t="shared" si="152"/>
        <v>0</v>
      </c>
      <c r="K62" s="31">
        <f t="shared" si="152"/>
        <v>0</v>
      </c>
      <c r="L62" s="31">
        <f t="shared" si="152"/>
        <v>0</v>
      </c>
      <c r="M62" s="31">
        <f t="shared" si="152"/>
        <v>0</v>
      </c>
      <c r="N62" s="31">
        <f t="shared" si="152"/>
        <v>0</v>
      </c>
      <c r="O62" s="31">
        <f t="shared" si="152"/>
        <v>0</v>
      </c>
      <c r="P62" s="31">
        <f t="shared" si="152"/>
        <v>0</v>
      </c>
      <c r="Q62" s="31">
        <f t="shared" si="152"/>
        <v>0</v>
      </c>
      <c r="R62" s="31">
        <f t="shared" si="152"/>
        <v>5</v>
      </c>
      <c r="S62" s="31">
        <f t="shared" si="152"/>
        <v>0</v>
      </c>
      <c r="T62" s="31">
        <f t="shared" si="152"/>
        <v>204.1</v>
      </c>
      <c r="U62" s="31">
        <f t="shared" si="152"/>
        <v>0</v>
      </c>
      <c r="V62" s="31">
        <f t="shared" si="152"/>
        <v>0</v>
      </c>
      <c r="W62" s="31">
        <f t="shared" si="152"/>
        <v>0</v>
      </c>
      <c r="X62" s="31">
        <f t="shared" si="152"/>
        <v>0</v>
      </c>
      <c r="Y62" s="31">
        <f t="shared" si="152"/>
        <v>0</v>
      </c>
      <c r="Z62" s="31">
        <f t="shared" si="152"/>
        <v>0</v>
      </c>
      <c r="AA62" s="31">
        <f t="shared" si="152"/>
        <v>0</v>
      </c>
      <c r="AB62" s="31">
        <f t="shared" si="152"/>
        <v>0</v>
      </c>
      <c r="AC62" s="31">
        <f t="shared" si="152"/>
        <v>0</v>
      </c>
      <c r="AD62" s="31">
        <f t="shared" si="152"/>
        <v>0</v>
      </c>
      <c r="AE62" s="31">
        <f t="shared" si="152"/>
        <v>0</v>
      </c>
      <c r="AF62" s="33"/>
      <c r="AG62" s="46">
        <f t="shared" si="34"/>
        <v>209.1</v>
      </c>
      <c r="AH62" s="46">
        <f t="shared" si="35"/>
        <v>209.1</v>
      </c>
      <c r="AI62" s="46">
        <f t="shared" si="36"/>
        <v>0</v>
      </c>
      <c r="AJ62" s="46">
        <f t="shared" si="37"/>
        <v>0</v>
      </c>
    </row>
    <row r="63" spans="1:62" s="47" customFormat="1" x14ac:dyDescent="0.25">
      <c r="A63" s="102" t="s">
        <v>54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1"/>
      <c r="AF63" s="33"/>
      <c r="AG63" s="46"/>
      <c r="AH63" s="46"/>
      <c r="AI63" s="46"/>
      <c r="AJ63" s="46"/>
    </row>
    <row r="64" spans="1:62" s="47" customFormat="1" x14ac:dyDescent="0.3">
      <c r="A64" s="29" t="s">
        <v>32</v>
      </c>
      <c r="B64" s="30">
        <f>B65+B66</f>
        <v>8738.1</v>
      </c>
      <c r="C64" s="30">
        <f t="shared" ref="C64:E64" si="153">C65+C66</f>
        <v>0</v>
      </c>
      <c r="D64" s="30">
        <f t="shared" si="153"/>
        <v>0</v>
      </c>
      <c r="E64" s="30">
        <f t="shared" si="153"/>
        <v>0</v>
      </c>
      <c r="F64" s="30">
        <f t="shared" ref="F64:F67" si="154">IFERROR(E64/B64*100,0)</f>
        <v>0</v>
      </c>
      <c r="G64" s="30">
        <f t="shared" ref="G64:G67" si="155">IFERROR(E64/C64*100,0)</f>
        <v>0</v>
      </c>
      <c r="H64" s="30">
        <f>H65+H66</f>
        <v>0</v>
      </c>
      <c r="I64" s="30">
        <f t="shared" ref="I64" si="156">I65+I66</f>
        <v>0</v>
      </c>
      <c r="J64" s="30">
        <f t="shared" ref="J64" si="157">J65+J66</f>
        <v>0</v>
      </c>
      <c r="K64" s="30">
        <f t="shared" ref="K64" si="158">K65+K66</f>
        <v>0</v>
      </c>
      <c r="L64" s="30">
        <f t="shared" ref="L64" si="159">L65+L66</f>
        <v>0</v>
      </c>
      <c r="M64" s="30">
        <f t="shared" ref="M64" si="160">M65+M66</f>
        <v>0</v>
      </c>
      <c r="N64" s="30">
        <f t="shared" ref="N64" si="161">N65+N66</f>
        <v>0</v>
      </c>
      <c r="O64" s="30">
        <f t="shared" ref="O64" si="162">O65+O66</f>
        <v>0</v>
      </c>
      <c r="P64" s="30">
        <f t="shared" ref="P64" si="163">P65+P66</f>
        <v>0</v>
      </c>
      <c r="Q64" s="30">
        <f t="shared" ref="Q64" si="164">Q65+Q66</f>
        <v>0</v>
      </c>
      <c r="R64" s="30">
        <f t="shared" ref="R64" si="165">R65+R66</f>
        <v>4656.3999999999996</v>
      </c>
      <c r="S64" s="30">
        <f t="shared" ref="S64" si="166">S65+S66</f>
        <v>0</v>
      </c>
      <c r="T64" s="30">
        <f t="shared" ref="T64" si="167">T65+T66</f>
        <v>4081.7</v>
      </c>
      <c r="U64" s="30">
        <f t="shared" ref="U64" si="168">U65+U66</f>
        <v>0</v>
      </c>
      <c r="V64" s="30">
        <f t="shared" ref="V64" si="169">V65+V66</f>
        <v>0</v>
      </c>
      <c r="W64" s="30">
        <f t="shared" ref="W64" si="170">W65+W66</f>
        <v>0</v>
      </c>
      <c r="X64" s="30">
        <f t="shared" ref="X64" si="171">X65+X66</f>
        <v>0</v>
      </c>
      <c r="Y64" s="30">
        <f t="shared" ref="Y64" si="172">Y65+Y66</f>
        <v>0</v>
      </c>
      <c r="Z64" s="30">
        <f t="shared" ref="Z64" si="173">Z65+Z66</f>
        <v>0</v>
      </c>
      <c r="AA64" s="30">
        <f t="shared" ref="AA64" si="174">AA65+AA66</f>
        <v>0</v>
      </c>
      <c r="AB64" s="30">
        <f t="shared" ref="AB64" si="175">AB65+AB66</f>
        <v>0</v>
      </c>
      <c r="AC64" s="30">
        <f t="shared" ref="AC64" si="176">AC65+AC66</f>
        <v>0</v>
      </c>
      <c r="AD64" s="30">
        <f t="shared" ref="AD64" si="177">AD65+AD66</f>
        <v>0</v>
      </c>
      <c r="AE64" s="30">
        <f t="shared" ref="AE64" si="178">AE65+AE66</f>
        <v>0</v>
      </c>
      <c r="AF64" s="33"/>
      <c r="AG64" s="46"/>
      <c r="AH64" s="46"/>
      <c r="AI64" s="46"/>
      <c r="AJ64" s="46"/>
    </row>
    <row r="65" spans="1:36" s="47" customFormat="1" x14ac:dyDescent="0.3">
      <c r="A65" s="29" t="s">
        <v>34</v>
      </c>
      <c r="B65" s="32">
        <f>SUM(H65,J65,L65,N65,P65,R65,T65,V65,X65,Z65,AB65,AD65)</f>
        <v>3972.6</v>
      </c>
      <c r="C65" s="32">
        <f>SUM(H65)</f>
        <v>0</v>
      </c>
      <c r="D65" s="32">
        <f>E65</f>
        <v>0</v>
      </c>
      <c r="E65" s="32">
        <f>SUM(I65,K65,M65,O65,Q65,S65,U65,W65,Y65,AA65,AC65,AE65)</f>
        <v>0</v>
      </c>
      <c r="F65" s="30">
        <f t="shared" si="154"/>
        <v>0</v>
      </c>
      <c r="G65" s="30">
        <f t="shared" si="155"/>
        <v>0</v>
      </c>
      <c r="H65" s="30">
        <f>H70+H75+H80+H85+H90+H95+H100+H105+H110+H115+H120</f>
        <v>0</v>
      </c>
      <c r="I65" s="30">
        <f t="shared" ref="I65:AE67" si="179">I70+I75+I80+I85+I90+I95+I100+I105+I110+I115+I120</f>
        <v>0</v>
      </c>
      <c r="J65" s="30">
        <f t="shared" si="179"/>
        <v>0</v>
      </c>
      <c r="K65" s="30">
        <f t="shared" si="179"/>
        <v>0</v>
      </c>
      <c r="L65" s="30">
        <f t="shared" si="179"/>
        <v>0</v>
      </c>
      <c r="M65" s="30">
        <f t="shared" si="179"/>
        <v>0</v>
      </c>
      <c r="N65" s="30">
        <f t="shared" si="179"/>
        <v>0</v>
      </c>
      <c r="O65" s="30">
        <f t="shared" si="179"/>
        <v>0</v>
      </c>
      <c r="P65" s="30">
        <f t="shared" si="179"/>
        <v>0</v>
      </c>
      <c r="Q65" s="30">
        <f t="shared" si="179"/>
        <v>0</v>
      </c>
      <c r="R65" s="30">
        <f t="shared" si="179"/>
        <v>95</v>
      </c>
      <c r="S65" s="30">
        <f t="shared" si="179"/>
        <v>0</v>
      </c>
      <c r="T65" s="30">
        <f t="shared" si="179"/>
        <v>3877.6</v>
      </c>
      <c r="U65" s="30">
        <f t="shared" si="179"/>
        <v>0</v>
      </c>
      <c r="V65" s="30">
        <f t="shared" si="179"/>
        <v>0</v>
      </c>
      <c r="W65" s="30">
        <f t="shared" si="179"/>
        <v>0</v>
      </c>
      <c r="X65" s="30">
        <f t="shared" si="179"/>
        <v>0</v>
      </c>
      <c r="Y65" s="30">
        <f t="shared" si="179"/>
        <v>0</v>
      </c>
      <c r="Z65" s="30">
        <f t="shared" si="179"/>
        <v>0</v>
      </c>
      <c r="AA65" s="30">
        <f t="shared" si="179"/>
        <v>0</v>
      </c>
      <c r="AB65" s="30">
        <f t="shared" si="179"/>
        <v>0</v>
      </c>
      <c r="AC65" s="30">
        <f t="shared" si="179"/>
        <v>0</v>
      </c>
      <c r="AD65" s="30">
        <f t="shared" si="179"/>
        <v>0</v>
      </c>
      <c r="AE65" s="30">
        <f t="shared" si="179"/>
        <v>0</v>
      </c>
      <c r="AF65" s="33"/>
      <c r="AG65" s="46"/>
      <c r="AH65" s="46"/>
      <c r="AI65" s="46"/>
      <c r="AJ65" s="46"/>
    </row>
    <row r="66" spans="1:36" s="47" customFormat="1" x14ac:dyDescent="0.3">
      <c r="A66" s="29" t="s">
        <v>30</v>
      </c>
      <c r="B66" s="32">
        <f>SUM(H66,J66,L66,N66,P66,R66,T66,V66,X66,Z66,AB66,AD66)</f>
        <v>4765.5</v>
      </c>
      <c r="C66" s="32">
        <f>SUM(H66)</f>
        <v>0</v>
      </c>
      <c r="D66" s="32">
        <f>E66</f>
        <v>0</v>
      </c>
      <c r="E66" s="32">
        <f>SUM(I66,K66,M66,O66,Q66,S66,U66,W66,Y66,AA66,AC66,AE66)</f>
        <v>0</v>
      </c>
      <c r="F66" s="30">
        <f t="shared" si="154"/>
        <v>0</v>
      </c>
      <c r="G66" s="30">
        <f t="shared" si="155"/>
        <v>0</v>
      </c>
      <c r="H66" s="30">
        <f t="shared" ref="H66:W67" si="180">H71+H76+H81+H86+H91+H96+H101+H106+H111+H116+H121</f>
        <v>0</v>
      </c>
      <c r="I66" s="30">
        <f t="shared" si="180"/>
        <v>0</v>
      </c>
      <c r="J66" s="30">
        <f t="shared" si="180"/>
        <v>0</v>
      </c>
      <c r="K66" s="30">
        <f t="shared" si="180"/>
        <v>0</v>
      </c>
      <c r="L66" s="30">
        <f t="shared" si="180"/>
        <v>0</v>
      </c>
      <c r="M66" s="30">
        <f t="shared" si="180"/>
        <v>0</v>
      </c>
      <c r="N66" s="30">
        <f t="shared" si="180"/>
        <v>0</v>
      </c>
      <c r="O66" s="30">
        <f t="shared" si="180"/>
        <v>0</v>
      </c>
      <c r="P66" s="30">
        <f t="shared" si="180"/>
        <v>0</v>
      </c>
      <c r="Q66" s="30">
        <f t="shared" si="180"/>
        <v>0</v>
      </c>
      <c r="R66" s="30">
        <f t="shared" si="180"/>
        <v>4561.3999999999996</v>
      </c>
      <c r="S66" s="30">
        <f t="shared" si="180"/>
        <v>0</v>
      </c>
      <c r="T66" s="30">
        <f t="shared" si="180"/>
        <v>204.1</v>
      </c>
      <c r="U66" s="30">
        <f t="shared" si="180"/>
        <v>0</v>
      </c>
      <c r="V66" s="30">
        <f t="shared" si="180"/>
        <v>0</v>
      </c>
      <c r="W66" s="30">
        <f t="shared" si="180"/>
        <v>0</v>
      </c>
      <c r="X66" s="30">
        <f t="shared" si="179"/>
        <v>0</v>
      </c>
      <c r="Y66" s="30">
        <f t="shared" si="179"/>
        <v>0</v>
      </c>
      <c r="Z66" s="30">
        <f t="shared" si="179"/>
        <v>0</v>
      </c>
      <c r="AA66" s="30">
        <f t="shared" si="179"/>
        <v>0</v>
      </c>
      <c r="AB66" s="30">
        <f t="shared" si="179"/>
        <v>0</v>
      </c>
      <c r="AC66" s="30">
        <f t="shared" si="179"/>
        <v>0</v>
      </c>
      <c r="AD66" s="30">
        <f t="shared" si="179"/>
        <v>0</v>
      </c>
      <c r="AE66" s="30">
        <f t="shared" si="179"/>
        <v>0</v>
      </c>
      <c r="AF66" s="33"/>
      <c r="AG66" s="46"/>
      <c r="AH66" s="46"/>
      <c r="AI66" s="46"/>
      <c r="AJ66" s="46"/>
    </row>
    <row r="67" spans="1:36" s="47" customFormat="1" ht="37.5" x14ac:dyDescent="0.3">
      <c r="A67" s="95" t="s">
        <v>31</v>
      </c>
      <c r="B67" s="32">
        <f>SUM(H67,J67,L67,N67,P67,R67,T67,V67,X67,Z67,AB67,AD67)</f>
        <v>209.1</v>
      </c>
      <c r="C67" s="32">
        <f>SUM(H67)</f>
        <v>0</v>
      </c>
      <c r="D67" s="32">
        <f>E67</f>
        <v>0</v>
      </c>
      <c r="E67" s="32">
        <f>SUM(I67,K67,M67,O67,Q67,S67,U67,W67,Y67,AA67,AC67,AE67)</f>
        <v>0</v>
      </c>
      <c r="F67" s="30">
        <f t="shared" si="154"/>
        <v>0</v>
      </c>
      <c r="G67" s="30">
        <f t="shared" si="155"/>
        <v>0</v>
      </c>
      <c r="H67" s="30">
        <f t="shared" si="180"/>
        <v>0</v>
      </c>
      <c r="I67" s="30">
        <f t="shared" si="180"/>
        <v>0</v>
      </c>
      <c r="J67" s="30">
        <f t="shared" si="180"/>
        <v>0</v>
      </c>
      <c r="K67" s="30">
        <f t="shared" si="180"/>
        <v>0</v>
      </c>
      <c r="L67" s="30">
        <f t="shared" si="180"/>
        <v>0</v>
      </c>
      <c r="M67" s="30">
        <f t="shared" si="180"/>
        <v>0</v>
      </c>
      <c r="N67" s="30">
        <f t="shared" si="180"/>
        <v>0</v>
      </c>
      <c r="O67" s="30">
        <f t="shared" si="180"/>
        <v>0</v>
      </c>
      <c r="P67" s="30">
        <f t="shared" si="180"/>
        <v>0</v>
      </c>
      <c r="Q67" s="30">
        <f t="shared" si="180"/>
        <v>0</v>
      </c>
      <c r="R67" s="30">
        <f t="shared" si="180"/>
        <v>5</v>
      </c>
      <c r="S67" s="30">
        <f t="shared" si="180"/>
        <v>0</v>
      </c>
      <c r="T67" s="30">
        <f t="shared" si="180"/>
        <v>204.1</v>
      </c>
      <c r="U67" s="30">
        <f t="shared" si="180"/>
        <v>0</v>
      </c>
      <c r="V67" s="30">
        <f t="shared" si="180"/>
        <v>0</v>
      </c>
      <c r="W67" s="30">
        <f t="shared" si="180"/>
        <v>0</v>
      </c>
      <c r="X67" s="30">
        <f t="shared" si="179"/>
        <v>0</v>
      </c>
      <c r="Y67" s="30">
        <f t="shared" si="179"/>
        <v>0</v>
      </c>
      <c r="Z67" s="30">
        <f t="shared" si="179"/>
        <v>0</v>
      </c>
      <c r="AA67" s="30">
        <f t="shared" si="179"/>
        <v>0</v>
      </c>
      <c r="AB67" s="30">
        <f t="shared" si="179"/>
        <v>0</v>
      </c>
      <c r="AC67" s="30">
        <f t="shared" si="179"/>
        <v>0</v>
      </c>
      <c r="AD67" s="30">
        <f t="shared" si="179"/>
        <v>0</v>
      </c>
      <c r="AE67" s="30">
        <f t="shared" si="179"/>
        <v>0</v>
      </c>
      <c r="AF67" s="33"/>
      <c r="AG67" s="46"/>
      <c r="AH67" s="46"/>
      <c r="AI67" s="46"/>
      <c r="AJ67" s="46"/>
    </row>
    <row r="68" spans="1:36" s="47" customFormat="1" ht="21.75" customHeight="1" x14ac:dyDescent="0.25">
      <c r="A68" s="102" t="s">
        <v>55</v>
      </c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1"/>
      <c r="AF68" s="33"/>
      <c r="AG68" s="46">
        <f t="shared" si="34"/>
        <v>0</v>
      </c>
      <c r="AH68" s="46">
        <f t="shared" si="35"/>
        <v>0</v>
      </c>
      <c r="AI68" s="46">
        <f t="shared" si="36"/>
        <v>0</v>
      </c>
      <c r="AJ68" s="46">
        <f t="shared" si="37"/>
        <v>0</v>
      </c>
    </row>
    <row r="69" spans="1:36" s="12" customFormat="1" x14ac:dyDescent="0.3">
      <c r="A69" s="29" t="s">
        <v>32</v>
      </c>
      <c r="B69" s="30">
        <f>B70+B71</f>
        <v>1684.22</v>
      </c>
      <c r="C69" s="30">
        <f t="shared" ref="C69:E69" si="181">C70+C71</f>
        <v>0</v>
      </c>
      <c r="D69" s="30">
        <f t="shared" si="181"/>
        <v>0</v>
      </c>
      <c r="E69" s="30">
        <f t="shared" si="181"/>
        <v>0</v>
      </c>
      <c r="F69" s="30">
        <f t="shared" ref="F69:F72" si="182">IFERROR(E69/B69*100,0)</f>
        <v>0</v>
      </c>
      <c r="G69" s="30">
        <f t="shared" ref="G69:G72" si="183">IFERROR(E69/C69*100,0)</f>
        <v>0</v>
      </c>
      <c r="H69" s="30">
        <f>H70+H71</f>
        <v>0</v>
      </c>
      <c r="I69" s="30">
        <f t="shared" ref="I69:AE69" si="184">I70+I71</f>
        <v>0</v>
      </c>
      <c r="J69" s="30">
        <f t="shared" si="184"/>
        <v>0</v>
      </c>
      <c r="K69" s="30">
        <f t="shared" si="184"/>
        <v>0</v>
      </c>
      <c r="L69" s="30">
        <f t="shared" si="184"/>
        <v>0</v>
      </c>
      <c r="M69" s="30">
        <f t="shared" si="184"/>
        <v>0</v>
      </c>
      <c r="N69" s="30">
        <f t="shared" si="184"/>
        <v>0</v>
      </c>
      <c r="O69" s="30">
        <f t="shared" si="184"/>
        <v>0</v>
      </c>
      <c r="P69" s="30">
        <f t="shared" si="184"/>
        <v>0</v>
      </c>
      <c r="Q69" s="30">
        <f t="shared" si="184"/>
        <v>0</v>
      </c>
      <c r="R69" s="30">
        <f t="shared" si="184"/>
        <v>0</v>
      </c>
      <c r="S69" s="30">
        <f t="shared" si="184"/>
        <v>0</v>
      </c>
      <c r="T69" s="30">
        <f t="shared" si="184"/>
        <v>1684.22</v>
      </c>
      <c r="U69" s="30">
        <f t="shared" si="184"/>
        <v>0</v>
      </c>
      <c r="V69" s="30">
        <f t="shared" si="184"/>
        <v>0</v>
      </c>
      <c r="W69" s="30">
        <f t="shared" si="184"/>
        <v>0</v>
      </c>
      <c r="X69" s="30">
        <f t="shared" si="184"/>
        <v>0</v>
      </c>
      <c r="Y69" s="30">
        <f t="shared" si="184"/>
        <v>0</v>
      </c>
      <c r="Z69" s="30">
        <f t="shared" si="184"/>
        <v>0</v>
      </c>
      <c r="AA69" s="30">
        <f t="shared" si="184"/>
        <v>0</v>
      </c>
      <c r="AB69" s="30">
        <f t="shared" si="184"/>
        <v>0</v>
      </c>
      <c r="AC69" s="30">
        <f t="shared" si="184"/>
        <v>0</v>
      </c>
      <c r="AD69" s="30">
        <f t="shared" si="184"/>
        <v>0</v>
      </c>
      <c r="AE69" s="30">
        <f t="shared" si="184"/>
        <v>0</v>
      </c>
      <c r="AF69" s="33"/>
      <c r="AG69" s="46">
        <f t="shared" si="34"/>
        <v>1684.22</v>
      </c>
      <c r="AH69" s="46">
        <f t="shared" si="35"/>
        <v>1684.22</v>
      </c>
      <c r="AI69" s="46">
        <f t="shared" si="36"/>
        <v>0</v>
      </c>
      <c r="AJ69" s="46">
        <f t="shared" si="37"/>
        <v>0</v>
      </c>
    </row>
    <row r="70" spans="1:36" s="47" customFormat="1" x14ac:dyDescent="0.3">
      <c r="A70" s="29" t="s">
        <v>34</v>
      </c>
      <c r="B70" s="32">
        <f>SUM(H70,J70,L70,N70,P70,R70,T70,V70,X70,Z70,AB70,AD70)</f>
        <v>1600</v>
      </c>
      <c r="C70" s="32">
        <f>SUM(H70)</f>
        <v>0</v>
      </c>
      <c r="D70" s="32">
        <f>E70</f>
        <v>0</v>
      </c>
      <c r="E70" s="32">
        <f>SUM(I70,K70,M70,O70,Q70,S70,U70,W70,Y70,AA70,AC70,AE70)</f>
        <v>0</v>
      </c>
      <c r="F70" s="30">
        <f t="shared" si="182"/>
        <v>0</v>
      </c>
      <c r="G70" s="30">
        <f t="shared" si="183"/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1600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3"/>
      <c r="AG70" s="46">
        <f t="shared" si="34"/>
        <v>1600</v>
      </c>
      <c r="AH70" s="46">
        <f t="shared" si="35"/>
        <v>1600</v>
      </c>
      <c r="AI70" s="46">
        <f t="shared" si="36"/>
        <v>0</v>
      </c>
      <c r="AJ70" s="46">
        <f t="shared" si="37"/>
        <v>0</v>
      </c>
    </row>
    <row r="71" spans="1:36" s="47" customFormat="1" x14ac:dyDescent="0.3">
      <c r="A71" s="29" t="s">
        <v>30</v>
      </c>
      <c r="B71" s="32">
        <f>SUM(H71,J71,L71,N71,P71,R71,T71,V71,X71,Z71,AB71,AD71)</f>
        <v>84.22</v>
      </c>
      <c r="C71" s="32">
        <f>SUM(H71)</f>
        <v>0</v>
      </c>
      <c r="D71" s="32">
        <f>E71</f>
        <v>0</v>
      </c>
      <c r="E71" s="32">
        <f>SUM(I71,K71,M71,O71,Q71,S71,U71,W71,Y71,AA71,AC71,AE71)</f>
        <v>0</v>
      </c>
      <c r="F71" s="30">
        <f t="shared" si="182"/>
        <v>0</v>
      </c>
      <c r="G71" s="30">
        <f t="shared" si="183"/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84.22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3"/>
      <c r="AG71" s="46">
        <f t="shared" si="34"/>
        <v>84.22</v>
      </c>
      <c r="AH71" s="46">
        <f t="shared" si="35"/>
        <v>84.22</v>
      </c>
      <c r="AI71" s="46">
        <f t="shared" si="36"/>
        <v>0</v>
      </c>
      <c r="AJ71" s="46">
        <f t="shared" si="37"/>
        <v>0</v>
      </c>
    </row>
    <row r="72" spans="1:36" s="47" customFormat="1" ht="37.5" x14ac:dyDescent="0.3">
      <c r="A72" s="95" t="s">
        <v>31</v>
      </c>
      <c r="B72" s="32">
        <f>SUM(H72,J72,L72,N72,P72,R72,T72,V72,X72,Z72,AB72,AD72)</f>
        <v>84.22</v>
      </c>
      <c r="C72" s="32">
        <f>SUM(H72)</f>
        <v>0</v>
      </c>
      <c r="D72" s="32">
        <f>E72</f>
        <v>0</v>
      </c>
      <c r="E72" s="32">
        <f>SUM(I72,K72,M72,O72,Q72,S72,U72,W72,Y72,AA72,AC72,AE72)</f>
        <v>0</v>
      </c>
      <c r="F72" s="30">
        <f t="shared" si="182"/>
        <v>0</v>
      </c>
      <c r="G72" s="30">
        <f t="shared" si="183"/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84.22</v>
      </c>
      <c r="U72" s="30">
        <v>0</v>
      </c>
      <c r="V72" s="30">
        <v>0</v>
      </c>
      <c r="W72" s="30">
        <v>0</v>
      </c>
      <c r="X72" s="30">
        <v>0</v>
      </c>
      <c r="Y72" s="30">
        <v>0</v>
      </c>
      <c r="Z72" s="30">
        <v>0</v>
      </c>
      <c r="AA72" s="30">
        <v>0</v>
      </c>
      <c r="AB72" s="30">
        <v>0</v>
      </c>
      <c r="AC72" s="30">
        <v>0</v>
      </c>
      <c r="AD72" s="30">
        <v>0</v>
      </c>
      <c r="AE72" s="30">
        <v>0</v>
      </c>
      <c r="AF72" s="33"/>
      <c r="AG72" s="46">
        <f t="shared" si="34"/>
        <v>84.22</v>
      </c>
      <c r="AH72" s="46">
        <f t="shared" si="35"/>
        <v>84.22</v>
      </c>
      <c r="AI72" s="46">
        <f t="shared" si="36"/>
        <v>0</v>
      </c>
      <c r="AJ72" s="46">
        <f t="shared" si="37"/>
        <v>0</v>
      </c>
    </row>
    <row r="73" spans="1:36" s="47" customFormat="1" ht="21.75" customHeight="1" x14ac:dyDescent="0.25">
      <c r="A73" s="102" t="s">
        <v>56</v>
      </c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1"/>
      <c r="AF73" s="33"/>
      <c r="AG73" s="46">
        <f t="shared" si="34"/>
        <v>0</v>
      </c>
      <c r="AH73" s="46">
        <f t="shared" si="35"/>
        <v>0</v>
      </c>
      <c r="AI73" s="46">
        <f t="shared" si="36"/>
        <v>0</v>
      </c>
      <c r="AJ73" s="46">
        <f t="shared" si="37"/>
        <v>0</v>
      </c>
    </row>
    <row r="74" spans="1:36" s="12" customFormat="1" x14ac:dyDescent="0.3">
      <c r="A74" s="29" t="s">
        <v>32</v>
      </c>
      <c r="B74" s="30">
        <f>B75+B76</f>
        <v>1897.48</v>
      </c>
      <c r="C74" s="30">
        <f t="shared" ref="C74:E74" si="185">C75+C76</f>
        <v>0</v>
      </c>
      <c r="D74" s="30">
        <f t="shared" si="185"/>
        <v>0</v>
      </c>
      <c r="E74" s="30">
        <f t="shared" si="185"/>
        <v>0</v>
      </c>
      <c r="F74" s="30">
        <f t="shared" ref="F74:F77" si="186">IFERROR(E74/B74*100,0)</f>
        <v>0</v>
      </c>
      <c r="G74" s="30">
        <f t="shared" ref="G74:G77" si="187">IFERROR(E74/C74*100,0)</f>
        <v>0</v>
      </c>
      <c r="H74" s="30">
        <f>H75+H76</f>
        <v>0</v>
      </c>
      <c r="I74" s="30">
        <f t="shared" ref="I74:AE74" si="188">I75+I76</f>
        <v>0</v>
      </c>
      <c r="J74" s="30">
        <f t="shared" si="188"/>
        <v>0</v>
      </c>
      <c r="K74" s="30">
        <f t="shared" si="188"/>
        <v>0</v>
      </c>
      <c r="L74" s="30">
        <f t="shared" si="188"/>
        <v>0</v>
      </c>
      <c r="M74" s="30">
        <f t="shared" si="188"/>
        <v>0</v>
      </c>
      <c r="N74" s="30">
        <f t="shared" si="188"/>
        <v>0</v>
      </c>
      <c r="O74" s="30">
        <f t="shared" si="188"/>
        <v>0</v>
      </c>
      <c r="P74" s="30">
        <f t="shared" si="188"/>
        <v>0</v>
      </c>
      <c r="Q74" s="30">
        <f t="shared" si="188"/>
        <v>0</v>
      </c>
      <c r="R74" s="30">
        <f t="shared" si="188"/>
        <v>0</v>
      </c>
      <c r="S74" s="30">
        <f t="shared" si="188"/>
        <v>0</v>
      </c>
      <c r="T74" s="30">
        <f t="shared" si="188"/>
        <v>1897.48</v>
      </c>
      <c r="U74" s="30">
        <f t="shared" si="188"/>
        <v>0</v>
      </c>
      <c r="V74" s="30">
        <f t="shared" si="188"/>
        <v>0</v>
      </c>
      <c r="W74" s="30">
        <f t="shared" si="188"/>
        <v>0</v>
      </c>
      <c r="X74" s="30">
        <f t="shared" si="188"/>
        <v>0</v>
      </c>
      <c r="Y74" s="30">
        <f t="shared" si="188"/>
        <v>0</v>
      </c>
      <c r="Z74" s="30">
        <f t="shared" si="188"/>
        <v>0</v>
      </c>
      <c r="AA74" s="30">
        <f t="shared" si="188"/>
        <v>0</v>
      </c>
      <c r="AB74" s="30">
        <f t="shared" si="188"/>
        <v>0</v>
      </c>
      <c r="AC74" s="30">
        <f t="shared" si="188"/>
        <v>0</v>
      </c>
      <c r="AD74" s="30">
        <f t="shared" si="188"/>
        <v>0</v>
      </c>
      <c r="AE74" s="30">
        <f t="shared" si="188"/>
        <v>0</v>
      </c>
      <c r="AF74" s="33"/>
      <c r="AG74" s="46">
        <f t="shared" si="34"/>
        <v>1897.48</v>
      </c>
      <c r="AH74" s="46">
        <f t="shared" si="35"/>
        <v>1897.48</v>
      </c>
      <c r="AI74" s="46">
        <f t="shared" si="36"/>
        <v>0</v>
      </c>
      <c r="AJ74" s="46">
        <f t="shared" si="37"/>
        <v>0</v>
      </c>
    </row>
    <row r="75" spans="1:36" s="47" customFormat="1" x14ac:dyDescent="0.3">
      <c r="A75" s="29" t="s">
        <v>34</v>
      </c>
      <c r="B75" s="32">
        <f>SUM(H75,J75,L75,N75,P75,R75,T75,V75,X75,Z75,AB75,AD75)</f>
        <v>1802.6</v>
      </c>
      <c r="C75" s="32">
        <f>SUM(H75)</f>
        <v>0</v>
      </c>
      <c r="D75" s="32">
        <f>E75</f>
        <v>0</v>
      </c>
      <c r="E75" s="32">
        <f>SUM(I75,K75,M75,O75,Q75,S75,U75,W75,Y75,AA75,AC75,AE75)</f>
        <v>0</v>
      </c>
      <c r="F75" s="30">
        <f t="shared" si="186"/>
        <v>0</v>
      </c>
      <c r="G75" s="30">
        <f t="shared" si="187"/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1802.6</v>
      </c>
      <c r="U75" s="30">
        <v>0</v>
      </c>
      <c r="V75" s="30">
        <v>0</v>
      </c>
      <c r="W75" s="30">
        <v>0</v>
      </c>
      <c r="X75" s="30">
        <v>0</v>
      </c>
      <c r="Y75" s="30">
        <v>0</v>
      </c>
      <c r="Z75" s="30">
        <v>0</v>
      </c>
      <c r="AA75" s="30">
        <v>0</v>
      </c>
      <c r="AB75" s="30">
        <v>0</v>
      </c>
      <c r="AC75" s="30">
        <v>0</v>
      </c>
      <c r="AD75" s="30">
        <v>0</v>
      </c>
      <c r="AE75" s="30">
        <v>0</v>
      </c>
      <c r="AF75" s="33"/>
      <c r="AG75" s="46">
        <f t="shared" si="34"/>
        <v>1802.6</v>
      </c>
      <c r="AH75" s="46">
        <f t="shared" si="35"/>
        <v>1802.6</v>
      </c>
      <c r="AI75" s="46">
        <f t="shared" si="36"/>
        <v>0</v>
      </c>
      <c r="AJ75" s="46">
        <f t="shared" si="37"/>
        <v>0</v>
      </c>
    </row>
    <row r="76" spans="1:36" s="47" customFormat="1" x14ac:dyDescent="0.3">
      <c r="A76" s="29" t="s">
        <v>30</v>
      </c>
      <c r="B76" s="32">
        <f>SUM(H76,J76,L76,N76,P76,R76,T76,V76,X76,Z76,AB76,AD76)</f>
        <v>94.88</v>
      </c>
      <c r="C76" s="32">
        <f>SUM(H76)</f>
        <v>0</v>
      </c>
      <c r="D76" s="32">
        <f>E76</f>
        <v>0</v>
      </c>
      <c r="E76" s="32">
        <f>SUM(I76,K76,M76,O76,Q76,S76,U76,W76,Y76,AA76,AC76,AE76)</f>
        <v>0</v>
      </c>
      <c r="F76" s="30">
        <f t="shared" si="186"/>
        <v>0</v>
      </c>
      <c r="G76" s="30">
        <f t="shared" si="187"/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94.88</v>
      </c>
      <c r="U76" s="30">
        <v>0</v>
      </c>
      <c r="V76" s="30">
        <v>0</v>
      </c>
      <c r="W76" s="30">
        <v>0</v>
      </c>
      <c r="X76" s="30">
        <v>0</v>
      </c>
      <c r="Y76" s="30">
        <v>0</v>
      </c>
      <c r="Z76" s="30">
        <v>0</v>
      </c>
      <c r="AA76" s="30">
        <v>0</v>
      </c>
      <c r="AB76" s="30">
        <v>0</v>
      </c>
      <c r="AC76" s="30">
        <v>0</v>
      </c>
      <c r="AD76" s="30">
        <v>0</v>
      </c>
      <c r="AE76" s="30">
        <v>0</v>
      </c>
      <c r="AF76" s="33"/>
      <c r="AG76" s="46">
        <f t="shared" si="34"/>
        <v>94.88</v>
      </c>
      <c r="AH76" s="46">
        <f t="shared" si="35"/>
        <v>94.88</v>
      </c>
      <c r="AI76" s="46">
        <f t="shared" si="36"/>
        <v>0</v>
      </c>
      <c r="AJ76" s="46">
        <f t="shared" si="37"/>
        <v>0</v>
      </c>
    </row>
    <row r="77" spans="1:36" s="47" customFormat="1" ht="37.5" x14ac:dyDescent="0.3">
      <c r="A77" s="95" t="s">
        <v>31</v>
      </c>
      <c r="B77" s="32">
        <f>SUM(H77,J77,L77,N77,P77,R77,T77,V77,X77,Z77,AB77,AD77)</f>
        <v>94.88</v>
      </c>
      <c r="C77" s="32">
        <f>SUM(H77)</f>
        <v>0</v>
      </c>
      <c r="D77" s="32">
        <f>E77</f>
        <v>0</v>
      </c>
      <c r="E77" s="32">
        <f>SUM(I77,K77,M77,O77,Q77,S77,U77,W77,Y77,AA77,AC77,AE77)</f>
        <v>0</v>
      </c>
      <c r="F77" s="30">
        <f t="shared" si="186"/>
        <v>0</v>
      </c>
      <c r="G77" s="30">
        <f t="shared" si="187"/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94.88</v>
      </c>
      <c r="U77" s="30">
        <v>0</v>
      </c>
      <c r="V77" s="30">
        <v>0</v>
      </c>
      <c r="W77" s="30">
        <v>0</v>
      </c>
      <c r="X77" s="30">
        <v>0</v>
      </c>
      <c r="Y77" s="30">
        <v>0</v>
      </c>
      <c r="Z77" s="30">
        <v>0</v>
      </c>
      <c r="AA77" s="30">
        <v>0</v>
      </c>
      <c r="AB77" s="30">
        <v>0</v>
      </c>
      <c r="AC77" s="30">
        <v>0</v>
      </c>
      <c r="AD77" s="30">
        <v>0</v>
      </c>
      <c r="AE77" s="30">
        <v>0</v>
      </c>
      <c r="AF77" s="33"/>
      <c r="AG77" s="46">
        <f t="shared" si="34"/>
        <v>94.88</v>
      </c>
      <c r="AH77" s="46">
        <f t="shared" si="35"/>
        <v>94.88</v>
      </c>
      <c r="AI77" s="46">
        <f t="shared" si="36"/>
        <v>0</v>
      </c>
      <c r="AJ77" s="46">
        <f t="shared" si="37"/>
        <v>0</v>
      </c>
    </row>
    <row r="78" spans="1:36" s="47" customFormat="1" ht="21" customHeight="1" x14ac:dyDescent="0.25">
      <c r="A78" s="102" t="s">
        <v>57</v>
      </c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1"/>
      <c r="AF78" s="33"/>
      <c r="AG78" s="46">
        <f t="shared" si="34"/>
        <v>0</v>
      </c>
      <c r="AH78" s="46">
        <f t="shared" si="35"/>
        <v>0</v>
      </c>
      <c r="AI78" s="46">
        <f t="shared" si="36"/>
        <v>0</v>
      </c>
      <c r="AJ78" s="46">
        <f t="shared" si="37"/>
        <v>0</v>
      </c>
    </row>
    <row r="79" spans="1:36" s="12" customFormat="1" x14ac:dyDescent="0.3">
      <c r="A79" s="29" t="s">
        <v>32</v>
      </c>
      <c r="B79" s="30">
        <f>B80+B81</f>
        <v>500</v>
      </c>
      <c r="C79" s="30">
        <f t="shared" ref="C79:E79" si="189">C80+C81</f>
        <v>0</v>
      </c>
      <c r="D79" s="30">
        <f t="shared" si="189"/>
        <v>0</v>
      </c>
      <c r="E79" s="30">
        <f t="shared" si="189"/>
        <v>0</v>
      </c>
      <c r="F79" s="30">
        <f t="shared" ref="F79:F82" si="190">IFERROR(E79/B79*100,0)</f>
        <v>0</v>
      </c>
      <c r="G79" s="30">
        <f t="shared" ref="G79:G82" si="191">IFERROR(E79/C79*100,0)</f>
        <v>0</v>
      </c>
      <c r="H79" s="30">
        <f>H80+H81</f>
        <v>0</v>
      </c>
      <c r="I79" s="30">
        <f t="shared" ref="I79:AE79" si="192">I80+I81</f>
        <v>0</v>
      </c>
      <c r="J79" s="30">
        <f t="shared" si="192"/>
        <v>0</v>
      </c>
      <c r="K79" s="30">
        <f t="shared" si="192"/>
        <v>0</v>
      </c>
      <c r="L79" s="30">
        <f t="shared" si="192"/>
        <v>0</v>
      </c>
      <c r="M79" s="30">
        <f t="shared" si="192"/>
        <v>0</v>
      </c>
      <c r="N79" s="30">
        <f t="shared" si="192"/>
        <v>0</v>
      </c>
      <c r="O79" s="30">
        <f t="shared" si="192"/>
        <v>0</v>
      </c>
      <c r="P79" s="30">
        <f t="shared" si="192"/>
        <v>0</v>
      </c>
      <c r="Q79" s="30">
        <f t="shared" si="192"/>
        <v>0</v>
      </c>
      <c r="R79" s="30">
        <f t="shared" si="192"/>
        <v>0</v>
      </c>
      <c r="S79" s="30">
        <f t="shared" si="192"/>
        <v>0</v>
      </c>
      <c r="T79" s="30">
        <f t="shared" si="192"/>
        <v>500</v>
      </c>
      <c r="U79" s="30">
        <f t="shared" si="192"/>
        <v>0</v>
      </c>
      <c r="V79" s="30">
        <f t="shared" si="192"/>
        <v>0</v>
      </c>
      <c r="W79" s="30">
        <f t="shared" si="192"/>
        <v>0</v>
      </c>
      <c r="X79" s="30">
        <f t="shared" si="192"/>
        <v>0</v>
      </c>
      <c r="Y79" s="30">
        <f t="shared" si="192"/>
        <v>0</v>
      </c>
      <c r="Z79" s="30">
        <f t="shared" si="192"/>
        <v>0</v>
      </c>
      <c r="AA79" s="30">
        <f t="shared" si="192"/>
        <v>0</v>
      </c>
      <c r="AB79" s="30">
        <f t="shared" si="192"/>
        <v>0</v>
      </c>
      <c r="AC79" s="30">
        <f t="shared" si="192"/>
        <v>0</v>
      </c>
      <c r="AD79" s="30">
        <f t="shared" si="192"/>
        <v>0</v>
      </c>
      <c r="AE79" s="30">
        <f t="shared" si="192"/>
        <v>0</v>
      </c>
      <c r="AF79" s="33"/>
      <c r="AG79" s="46">
        <f t="shared" si="34"/>
        <v>500</v>
      </c>
      <c r="AH79" s="46">
        <f t="shared" si="35"/>
        <v>500</v>
      </c>
      <c r="AI79" s="46">
        <f t="shared" si="36"/>
        <v>0</v>
      </c>
      <c r="AJ79" s="46">
        <f t="shared" si="37"/>
        <v>0</v>
      </c>
    </row>
    <row r="80" spans="1:36" s="47" customFormat="1" x14ac:dyDescent="0.3">
      <c r="A80" s="29" t="s">
        <v>34</v>
      </c>
      <c r="B80" s="32">
        <f>SUM(H80,J80,L80,N80,P80,R80,T80,V80,X80,Z80,AB80,AD80)</f>
        <v>475</v>
      </c>
      <c r="C80" s="32">
        <f>SUM(H80)</f>
        <v>0</v>
      </c>
      <c r="D80" s="32">
        <f>E80</f>
        <v>0</v>
      </c>
      <c r="E80" s="32">
        <f>SUM(I80,K80,M80,O80,Q80,S80,U80,W80,Y80,AA80,AC80,AE80)</f>
        <v>0</v>
      </c>
      <c r="F80" s="30">
        <f t="shared" si="190"/>
        <v>0</v>
      </c>
      <c r="G80" s="30">
        <f t="shared" si="191"/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475</v>
      </c>
      <c r="U80" s="30">
        <v>0</v>
      </c>
      <c r="V80" s="30">
        <v>0</v>
      </c>
      <c r="W80" s="30">
        <v>0</v>
      </c>
      <c r="X80" s="30">
        <v>0</v>
      </c>
      <c r="Y80" s="30">
        <v>0</v>
      </c>
      <c r="Z80" s="30">
        <v>0</v>
      </c>
      <c r="AA80" s="30">
        <v>0</v>
      </c>
      <c r="AB80" s="30">
        <v>0</v>
      </c>
      <c r="AC80" s="30">
        <v>0</v>
      </c>
      <c r="AD80" s="30">
        <v>0</v>
      </c>
      <c r="AE80" s="30">
        <v>0</v>
      </c>
      <c r="AF80" s="33"/>
      <c r="AG80" s="46">
        <f t="shared" si="34"/>
        <v>475</v>
      </c>
      <c r="AH80" s="46">
        <f t="shared" si="35"/>
        <v>475</v>
      </c>
      <c r="AI80" s="46">
        <f t="shared" si="36"/>
        <v>0</v>
      </c>
      <c r="AJ80" s="46">
        <f t="shared" si="37"/>
        <v>0</v>
      </c>
    </row>
    <row r="81" spans="1:36" s="47" customFormat="1" x14ac:dyDescent="0.3">
      <c r="A81" s="29" t="s">
        <v>30</v>
      </c>
      <c r="B81" s="32">
        <f>SUM(H81,J81,L81,N81,P81,R81,T81,V81,X81,Z81,AB81,AD81)</f>
        <v>25</v>
      </c>
      <c r="C81" s="32">
        <f>SUM(H81)</f>
        <v>0</v>
      </c>
      <c r="D81" s="32">
        <f>E81</f>
        <v>0</v>
      </c>
      <c r="E81" s="32">
        <f>SUM(I81,K81,M81,O81,Q81,S81,U81,W81,Y81,AA81,AC81,AE81)</f>
        <v>0</v>
      </c>
      <c r="F81" s="30">
        <f t="shared" si="190"/>
        <v>0</v>
      </c>
      <c r="G81" s="30">
        <f t="shared" si="191"/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25</v>
      </c>
      <c r="U81" s="30">
        <v>0</v>
      </c>
      <c r="V81" s="30">
        <v>0</v>
      </c>
      <c r="W81" s="30">
        <v>0</v>
      </c>
      <c r="X81" s="30">
        <v>0</v>
      </c>
      <c r="Y81" s="30">
        <v>0</v>
      </c>
      <c r="Z81" s="30">
        <v>0</v>
      </c>
      <c r="AA81" s="30">
        <v>0</v>
      </c>
      <c r="AB81" s="30">
        <v>0</v>
      </c>
      <c r="AC81" s="30">
        <v>0</v>
      </c>
      <c r="AD81" s="30">
        <v>0</v>
      </c>
      <c r="AE81" s="30">
        <v>0</v>
      </c>
      <c r="AF81" s="33"/>
      <c r="AG81" s="46">
        <f t="shared" si="34"/>
        <v>25</v>
      </c>
      <c r="AH81" s="46">
        <f t="shared" si="35"/>
        <v>25</v>
      </c>
      <c r="AI81" s="46">
        <f t="shared" si="36"/>
        <v>0</v>
      </c>
      <c r="AJ81" s="46">
        <f t="shared" si="37"/>
        <v>0</v>
      </c>
    </row>
    <row r="82" spans="1:36" s="47" customFormat="1" ht="37.5" x14ac:dyDescent="0.3">
      <c r="A82" s="95" t="s">
        <v>31</v>
      </c>
      <c r="B82" s="32">
        <f>SUM(H82,J82,L82,N82,P82,R82,T82,V82,X82,Z82,AB82,AD82)</f>
        <v>25</v>
      </c>
      <c r="C82" s="32">
        <f>SUM(H82)</f>
        <v>0</v>
      </c>
      <c r="D82" s="32">
        <f>E82</f>
        <v>0</v>
      </c>
      <c r="E82" s="32">
        <f>SUM(I82,K82,M82,O82,Q82,S82,U82,W82,Y82,AA82,AC82,AE82)</f>
        <v>0</v>
      </c>
      <c r="F82" s="30">
        <f t="shared" si="190"/>
        <v>0</v>
      </c>
      <c r="G82" s="30">
        <f t="shared" si="191"/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25</v>
      </c>
      <c r="U82" s="30">
        <v>0</v>
      </c>
      <c r="V82" s="30">
        <v>0</v>
      </c>
      <c r="W82" s="30">
        <v>0</v>
      </c>
      <c r="X82" s="30">
        <v>0</v>
      </c>
      <c r="Y82" s="30">
        <v>0</v>
      </c>
      <c r="Z82" s="30">
        <v>0</v>
      </c>
      <c r="AA82" s="30">
        <v>0</v>
      </c>
      <c r="AB82" s="30">
        <v>0</v>
      </c>
      <c r="AC82" s="30">
        <v>0</v>
      </c>
      <c r="AD82" s="30">
        <v>0</v>
      </c>
      <c r="AE82" s="30">
        <v>0</v>
      </c>
      <c r="AF82" s="33"/>
      <c r="AG82" s="46">
        <f t="shared" si="34"/>
        <v>25</v>
      </c>
      <c r="AH82" s="46">
        <f t="shared" si="35"/>
        <v>25</v>
      </c>
      <c r="AI82" s="46">
        <f t="shared" si="36"/>
        <v>0</v>
      </c>
      <c r="AJ82" s="46">
        <f t="shared" si="37"/>
        <v>0</v>
      </c>
    </row>
    <row r="83" spans="1:36" s="47" customFormat="1" ht="27.75" customHeight="1" x14ac:dyDescent="0.25">
      <c r="A83" s="102" t="s">
        <v>58</v>
      </c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1"/>
      <c r="AF83" s="33"/>
      <c r="AG83" s="46">
        <f t="shared" si="34"/>
        <v>0</v>
      </c>
      <c r="AH83" s="46">
        <f t="shared" si="35"/>
        <v>0</v>
      </c>
      <c r="AI83" s="46">
        <f t="shared" si="36"/>
        <v>0</v>
      </c>
      <c r="AJ83" s="46">
        <f t="shared" si="37"/>
        <v>0</v>
      </c>
    </row>
    <row r="84" spans="1:36" s="12" customFormat="1" x14ac:dyDescent="0.3">
      <c r="A84" s="29" t="s">
        <v>32</v>
      </c>
      <c r="B84" s="30">
        <f>B85+B86</f>
        <v>500</v>
      </c>
      <c r="C84" s="30">
        <f t="shared" ref="C84:E84" si="193">C85+C86</f>
        <v>0</v>
      </c>
      <c r="D84" s="30">
        <f t="shared" si="193"/>
        <v>0</v>
      </c>
      <c r="E84" s="30">
        <f t="shared" si="193"/>
        <v>0</v>
      </c>
      <c r="F84" s="30">
        <f t="shared" ref="F84:F87" si="194">IFERROR(E84/B84*100,0)</f>
        <v>0</v>
      </c>
      <c r="G84" s="30">
        <f t="shared" ref="G84:G87" si="195">IFERROR(E84/C84*100,0)</f>
        <v>0</v>
      </c>
      <c r="H84" s="30">
        <f>H85+H86</f>
        <v>0</v>
      </c>
      <c r="I84" s="30">
        <f t="shared" ref="I84:AE84" si="196">I85+I86</f>
        <v>0</v>
      </c>
      <c r="J84" s="30">
        <f t="shared" si="196"/>
        <v>0</v>
      </c>
      <c r="K84" s="30">
        <f t="shared" si="196"/>
        <v>0</v>
      </c>
      <c r="L84" s="30">
        <f t="shared" si="196"/>
        <v>0</v>
      </c>
      <c r="M84" s="30">
        <f t="shared" si="196"/>
        <v>0</v>
      </c>
      <c r="N84" s="30">
        <f t="shared" si="196"/>
        <v>0</v>
      </c>
      <c r="O84" s="30">
        <f t="shared" si="196"/>
        <v>0</v>
      </c>
      <c r="P84" s="30">
        <f t="shared" si="196"/>
        <v>0</v>
      </c>
      <c r="Q84" s="30">
        <f t="shared" si="196"/>
        <v>0</v>
      </c>
      <c r="R84" s="30">
        <f t="shared" si="196"/>
        <v>500</v>
      </c>
      <c r="S84" s="30">
        <f t="shared" si="196"/>
        <v>0</v>
      </c>
      <c r="T84" s="30">
        <f t="shared" si="196"/>
        <v>0</v>
      </c>
      <c r="U84" s="30">
        <f t="shared" si="196"/>
        <v>0</v>
      </c>
      <c r="V84" s="30">
        <f t="shared" si="196"/>
        <v>0</v>
      </c>
      <c r="W84" s="30">
        <f t="shared" si="196"/>
        <v>0</v>
      </c>
      <c r="X84" s="30">
        <f t="shared" si="196"/>
        <v>0</v>
      </c>
      <c r="Y84" s="30">
        <f t="shared" si="196"/>
        <v>0</v>
      </c>
      <c r="Z84" s="30">
        <f t="shared" si="196"/>
        <v>0</v>
      </c>
      <c r="AA84" s="30">
        <f t="shared" si="196"/>
        <v>0</v>
      </c>
      <c r="AB84" s="30">
        <f t="shared" si="196"/>
        <v>0</v>
      </c>
      <c r="AC84" s="30">
        <f t="shared" si="196"/>
        <v>0</v>
      </c>
      <c r="AD84" s="30">
        <f t="shared" si="196"/>
        <v>0</v>
      </c>
      <c r="AE84" s="30">
        <f t="shared" si="196"/>
        <v>0</v>
      </c>
      <c r="AF84" s="33"/>
      <c r="AG84" s="46">
        <f t="shared" ref="AG84:AG117" si="197">H84+J84+L84+N84+P84+R84+T84+V84+X84+Z84+AB84+AD84</f>
        <v>500</v>
      </c>
      <c r="AH84" s="46">
        <f t="shared" ref="AH84:AH117" si="198">H84+J84+L84+N84+P84+R84+T84+V84+X84</f>
        <v>500</v>
      </c>
      <c r="AI84" s="46">
        <f t="shared" ref="AI84:AI117" si="199">I84+K84+M84+O84+Q84+S84+U84+W84+Y84+AA84+AC84+AE84</f>
        <v>0</v>
      </c>
      <c r="AJ84" s="46">
        <f t="shared" ref="AJ84:AJ117" si="200">E84-C84</f>
        <v>0</v>
      </c>
    </row>
    <row r="85" spans="1:36" s="47" customFormat="1" x14ac:dyDescent="0.3">
      <c r="A85" s="29" t="s">
        <v>34</v>
      </c>
      <c r="B85" s="32">
        <f>SUM(H85,J85,L85,N85,P85,R85,T85,V85,X85,Z85,AB85,AD85)</f>
        <v>0</v>
      </c>
      <c r="C85" s="32">
        <f>SUM(H85)</f>
        <v>0</v>
      </c>
      <c r="D85" s="32">
        <f>E85</f>
        <v>0</v>
      </c>
      <c r="E85" s="32">
        <f>SUM(I85,K85,M85,O85,Q85,S85,U85,W85,Y85,AA85,AC85,AE85)</f>
        <v>0</v>
      </c>
      <c r="F85" s="30">
        <f t="shared" si="194"/>
        <v>0</v>
      </c>
      <c r="G85" s="30">
        <f t="shared" si="195"/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>
        <v>0</v>
      </c>
      <c r="U85" s="30">
        <v>0</v>
      </c>
      <c r="V85" s="30">
        <v>0</v>
      </c>
      <c r="W85" s="30">
        <v>0</v>
      </c>
      <c r="X85" s="30">
        <v>0</v>
      </c>
      <c r="Y85" s="30">
        <v>0</v>
      </c>
      <c r="Z85" s="30">
        <v>0</v>
      </c>
      <c r="AA85" s="30">
        <v>0</v>
      </c>
      <c r="AB85" s="30">
        <v>0</v>
      </c>
      <c r="AC85" s="30">
        <v>0</v>
      </c>
      <c r="AD85" s="30">
        <v>0</v>
      </c>
      <c r="AE85" s="30">
        <v>0</v>
      </c>
      <c r="AF85" s="33"/>
      <c r="AG85" s="46">
        <f t="shared" si="197"/>
        <v>0</v>
      </c>
      <c r="AH85" s="46">
        <f t="shared" si="198"/>
        <v>0</v>
      </c>
      <c r="AI85" s="46">
        <f t="shared" si="199"/>
        <v>0</v>
      </c>
      <c r="AJ85" s="46">
        <f t="shared" si="200"/>
        <v>0</v>
      </c>
    </row>
    <row r="86" spans="1:36" s="47" customFormat="1" x14ac:dyDescent="0.3">
      <c r="A86" s="29" t="s">
        <v>30</v>
      </c>
      <c r="B86" s="32">
        <f>SUM(H86,J86,L86,N86,P86,R86,T86,V86,X86,Z86,AB86,AD86)</f>
        <v>500</v>
      </c>
      <c r="C86" s="32">
        <f>SUM(H86)</f>
        <v>0</v>
      </c>
      <c r="D86" s="32">
        <f>E86</f>
        <v>0</v>
      </c>
      <c r="E86" s="32">
        <f>SUM(I86,K86,M86,O86,Q86,S86,U86,W86,Y86,AA86,AC86,AE86)</f>
        <v>0</v>
      </c>
      <c r="F86" s="30">
        <f t="shared" si="194"/>
        <v>0</v>
      </c>
      <c r="G86" s="30">
        <f t="shared" si="195"/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500</v>
      </c>
      <c r="S86" s="30">
        <v>0</v>
      </c>
      <c r="T86" s="30">
        <v>0</v>
      </c>
      <c r="U86" s="30">
        <v>0</v>
      </c>
      <c r="V86" s="30">
        <v>0</v>
      </c>
      <c r="W86" s="30">
        <v>0</v>
      </c>
      <c r="X86" s="30">
        <v>0</v>
      </c>
      <c r="Y86" s="30">
        <v>0</v>
      </c>
      <c r="Z86" s="30">
        <v>0</v>
      </c>
      <c r="AA86" s="30">
        <v>0</v>
      </c>
      <c r="AB86" s="30">
        <v>0</v>
      </c>
      <c r="AC86" s="30">
        <v>0</v>
      </c>
      <c r="AD86" s="30">
        <v>0</v>
      </c>
      <c r="AE86" s="30">
        <v>0</v>
      </c>
      <c r="AF86" s="33"/>
      <c r="AG86" s="46">
        <f t="shared" si="197"/>
        <v>500</v>
      </c>
      <c r="AH86" s="46">
        <f t="shared" si="198"/>
        <v>500</v>
      </c>
      <c r="AI86" s="46">
        <f t="shared" si="199"/>
        <v>0</v>
      </c>
      <c r="AJ86" s="46">
        <f t="shared" si="200"/>
        <v>0</v>
      </c>
    </row>
    <row r="87" spans="1:36" s="47" customFormat="1" ht="37.5" x14ac:dyDescent="0.3">
      <c r="A87" s="95" t="s">
        <v>31</v>
      </c>
      <c r="B87" s="32">
        <f>SUM(H87,J87,L87,N87,P87,R87,T87,V87,X87,Z87,AB87,AD87)</f>
        <v>0</v>
      </c>
      <c r="C87" s="32">
        <f>SUM(H87)</f>
        <v>0</v>
      </c>
      <c r="D87" s="32">
        <f>E87</f>
        <v>0</v>
      </c>
      <c r="E87" s="32">
        <f>SUM(I87,K87,M87,O87,Q87,S87,U87,W87,Y87,AA87,AC87,AE87)</f>
        <v>0</v>
      </c>
      <c r="F87" s="30">
        <f t="shared" si="194"/>
        <v>0</v>
      </c>
      <c r="G87" s="30">
        <f t="shared" si="195"/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0</v>
      </c>
      <c r="U87" s="30">
        <v>0</v>
      </c>
      <c r="V87" s="30">
        <v>0</v>
      </c>
      <c r="W87" s="30">
        <v>0</v>
      </c>
      <c r="X87" s="30">
        <v>0</v>
      </c>
      <c r="Y87" s="30">
        <v>0</v>
      </c>
      <c r="Z87" s="30">
        <v>0</v>
      </c>
      <c r="AA87" s="30">
        <v>0</v>
      </c>
      <c r="AB87" s="30">
        <v>0</v>
      </c>
      <c r="AC87" s="30">
        <v>0</v>
      </c>
      <c r="AD87" s="30">
        <v>0</v>
      </c>
      <c r="AE87" s="30">
        <v>0</v>
      </c>
      <c r="AF87" s="33"/>
      <c r="AG87" s="46">
        <f t="shared" si="197"/>
        <v>0</v>
      </c>
      <c r="AH87" s="46">
        <f t="shared" si="198"/>
        <v>0</v>
      </c>
      <c r="AI87" s="46">
        <f t="shared" si="199"/>
        <v>0</v>
      </c>
      <c r="AJ87" s="46">
        <f t="shared" si="200"/>
        <v>0</v>
      </c>
    </row>
    <row r="88" spans="1:36" s="47" customFormat="1" ht="27.75" customHeight="1" x14ac:dyDescent="0.25">
      <c r="A88" s="67" t="s">
        <v>59</v>
      </c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93"/>
      <c r="AF88" s="35"/>
      <c r="AG88" s="46">
        <f t="shared" si="197"/>
        <v>0</v>
      </c>
      <c r="AH88" s="46">
        <f t="shared" si="198"/>
        <v>0</v>
      </c>
      <c r="AI88" s="46">
        <f t="shared" si="199"/>
        <v>0</v>
      </c>
      <c r="AJ88" s="46">
        <f t="shared" si="200"/>
        <v>0</v>
      </c>
    </row>
    <row r="89" spans="1:36" s="12" customFormat="1" x14ac:dyDescent="0.3">
      <c r="A89" s="29" t="s">
        <v>32</v>
      </c>
      <c r="B89" s="30">
        <f>B90+B91</f>
        <v>1156.4000000000001</v>
      </c>
      <c r="C89" s="30">
        <f t="shared" ref="C89:E89" si="201">C90+C91</f>
        <v>0</v>
      </c>
      <c r="D89" s="30">
        <f t="shared" si="201"/>
        <v>0</v>
      </c>
      <c r="E89" s="30">
        <f t="shared" si="201"/>
        <v>0</v>
      </c>
      <c r="F89" s="30">
        <f t="shared" ref="F89:F92" si="202">IFERROR(E89/B89*100,0)</f>
        <v>0</v>
      </c>
      <c r="G89" s="30">
        <f>IFERROR(E89/C89*100,0)</f>
        <v>0</v>
      </c>
      <c r="H89" s="30">
        <f>H90+H91</f>
        <v>0</v>
      </c>
      <c r="I89" s="30">
        <f t="shared" ref="I89:AE89" si="203">I90+I91</f>
        <v>0</v>
      </c>
      <c r="J89" s="30">
        <f t="shared" si="203"/>
        <v>0</v>
      </c>
      <c r="K89" s="30">
        <f t="shared" si="203"/>
        <v>0</v>
      </c>
      <c r="L89" s="30">
        <f t="shared" si="203"/>
        <v>0</v>
      </c>
      <c r="M89" s="30">
        <f t="shared" si="203"/>
        <v>0</v>
      </c>
      <c r="N89" s="30">
        <f t="shared" si="203"/>
        <v>0</v>
      </c>
      <c r="O89" s="30">
        <f t="shared" si="203"/>
        <v>0</v>
      </c>
      <c r="P89" s="30">
        <f t="shared" si="203"/>
        <v>0</v>
      </c>
      <c r="Q89" s="30">
        <f t="shared" si="203"/>
        <v>0</v>
      </c>
      <c r="R89" s="30">
        <f t="shared" si="203"/>
        <v>1156.4000000000001</v>
      </c>
      <c r="S89" s="30">
        <f t="shared" si="203"/>
        <v>0</v>
      </c>
      <c r="T89" s="30">
        <f t="shared" si="203"/>
        <v>0</v>
      </c>
      <c r="U89" s="30">
        <f t="shared" si="203"/>
        <v>0</v>
      </c>
      <c r="V89" s="30">
        <f t="shared" si="203"/>
        <v>0</v>
      </c>
      <c r="W89" s="30">
        <f t="shared" si="203"/>
        <v>0</v>
      </c>
      <c r="X89" s="30">
        <f t="shared" si="203"/>
        <v>0</v>
      </c>
      <c r="Y89" s="30">
        <f t="shared" si="203"/>
        <v>0</v>
      </c>
      <c r="Z89" s="30">
        <f t="shared" si="203"/>
        <v>0</v>
      </c>
      <c r="AA89" s="30">
        <f t="shared" si="203"/>
        <v>0</v>
      </c>
      <c r="AB89" s="30">
        <f t="shared" si="203"/>
        <v>0</v>
      </c>
      <c r="AC89" s="30">
        <f t="shared" si="203"/>
        <v>0</v>
      </c>
      <c r="AD89" s="30">
        <f t="shared" si="203"/>
        <v>0</v>
      </c>
      <c r="AE89" s="30">
        <f t="shared" si="203"/>
        <v>0</v>
      </c>
      <c r="AF89" s="33"/>
      <c r="AG89" s="46">
        <f t="shared" si="197"/>
        <v>1156.4000000000001</v>
      </c>
      <c r="AH89" s="46">
        <f t="shared" si="198"/>
        <v>1156.4000000000001</v>
      </c>
      <c r="AI89" s="46">
        <f t="shared" si="199"/>
        <v>0</v>
      </c>
      <c r="AJ89" s="46">
        <f t="shared" si="200"/>
        <v>0</v>
      </c>
    </row>
    <row r="90" spans="1:36" s="47" customFormat="1" x14ac:dyDescent="0.3">
      <c r="A90" s="29" t="s">
        <v>34</v>
      </c>
      <c r="B90" s="32">
        <f>SUM(H90,J90,L90,N90,P90,R90,T90,V90,X90,Z90,AB90,AD90)</f>
        <v>0</v>
      </c>
      <c r="C90" s="32">
        <f>SUM(H90)</f>
        <v>0</v>
      </c>
      <c r="D90" s="32">
        <f>E90</f>
        <v>0</v>
      </c>
      <c r="E90" s="32">
        <f>SUM(I90,K90,M90,O90,Q90,S90,U90,W90,Y90,AA90,AC90,AE90)</f>
        <v>0</v>
      </c>
      <c r="F90" s="30">
        <f t="shared" si="202"/>
        <v>0</v>
      </c>
      <c r="G90" s="30">
        <f t="shared" ref="G90:G92" si="204">IFERROR(E90/C90*100,0)</f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>
        <v>0</v>
      </c>
      <c r="T90" s="30">
        <v>0</v>
      </c>
      <c r="U90" s="30">
        <v>0</v>
      </c>
      <c r="V90" s="30">
        <v>0</v>
      </c>
      <c r="W90" s="30">
        <v>0</v>
      </c>
      <c r="X90" s="30">
        <v>0</v>
      </c>
      <c r="Y90" s="30">
        <v>0</v>
      </c>
      <c r="Z90" s="30">
        <v>0</v>
      </c>
      <c r="AA90" s="30">
        <v>0</v>
      </c>
      <c r="AB90" s="30">
        <v>0</v>
      </c>
      <c r="AC90" s="30">
        <v>0</v>
      </c>
      <c r="AD90" s="30">
        <v>0</v>
      </c>
      <c r="AE90" s="30">
        <v>0</v>
      </c>
      <c r="AF90" s="33"/>
      <c r="AG90" s="46">
        <f t="shared" si="197"/>
        <v>0</v>
      </c>
      <c r="AH90" s="46">
        <f t="shared" si="198"/>
        <v>0</v>
      </c>
      <c r="AI90" s="46">
        <f t="shared" si="199"/>
        <v>0</v>
      </c>
      <c r="AJ90" s="46">
        <f t="shared" si="200"/>
        <v>0</v>
      </c>
    </row>
    <row r="91" spans="1:36" s="47" customFormat="1" x14ac:dyDescent="0.3">
      <c r="A91" s="29" t="s">
        <v>30</v>
      </c>
      <c r="B91" s="32">
        <f>SUM(H91,J91,L91,N91,P91,R91,T91,V91,X91,Z91,AB91,AD91)</f>
        <v>1156.4000000000001</v>
      </c>
      <c r="C91" s="32">
        <f>SUM(H91)</f>
        <v>0</v>
      </c>
      <c r="D91" s="32">
        <f>E91</f>
        <v>0</v>
      </c>
      <c r="E91" s="32">
        <f>SUM(I91,K91,M91,O91,Q91,S91,U91,W91,Y91,AA91,AC91,AE91)</f>
        <v>0</v>
      </c>
      <c r="F91" s="30">
        <f t="shared" si="202"/>
        <v>0</v>
      </c>
      <c r="G91" s="30">
        <f t="shared" si="204"/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1156.4000000000001</v>
      </c>
      <c r="S91" s="30">
        <v>0</v>
      </c>
      <c r="T91" s="30">
        <v>0</v>
      </c>
      <c r="U91" s="30">
        <v>0</v>
      </c>
      <c r="V91" s="30">
        <v>0</v>
      </c>
      <c r="W91" s="30">
        <v>0</v>
      </c>
      <c r="X91" s="30">
        <v>0</v>
      </c>
      <c r="Y91" s="30">
        <v>0</v>
      </c>
      <c r="Z91" s="30">
        <v>0</v>
      </c>
      <c r="AA91" s="30">
        <v>0</v>
      </c>
      <c r="AB91" s="30">
        <v>0</v>
      </c>
      <c r="AC91" s="30">
        <v>0</v>
      </c>
      <c r="AD91" s="30">
        <v>0</v>
      </c>
      <c r="AE91" s="30">
        <v>0</v>
      </c>
      <c r="AF91" s="33"/>
      <c r="AG91" s="46">
        <f t="shared" si="197"/>
        <v>1156.4000000000001</v>
      </c>
      <c r="AH91" s="46">
        <f t="shared" si="198"/>
        <v>1156.4000000000001</v>
      </c>
      <c r="AI91" s="46">
        <f t="shared" si="199"/>
        <v>0</v>
      </c>
      <c r="AJ91" s="46">
        <f t="shared" si="200"/>
        <v>0</v>
      </c>
    </row>
    <row r="92" spans="1:36" s="47" customFormat="1" ht="37.5" x14ac:dyDescent="0.3">
      <c r="A92" s="95" t="s">
        <v>31</v>
      </c>
      <c r="B92" s="32">
        <f>SUM(H92,J92,L92,N92,P92,R92,T92,V92,X92,Z92,AB92,AD92)</f>
        <v>0</v>
      </c>
      <c r="C92" s="32">
        <f>SUM(H92)</f>
        <v>0</v>
      </c>
      <c r="D92" s="32">
        <f>E92</f>
        <v>0</v>
      </c>
      <c r="E92" s="32">
        <f>SUM(I92,K92,M92,O92,Q92,S92,U92,W92,Y92,AA92,AC92,AE92)</f>
        <v>0</v>
      </c>
      <c r="F92" s="30">
        <f t="shared" si="202"/>
        <v>0</v>
      </c>
      <c r="G92" s="30">
        <f t="shared" si="204"/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0</v>
      </c>
      <c r="T92" s="30">
        <v>0</v>
      </c>
      <c r="U92" s="30">
        <v>0</v>
      </c>
      <c r="V92" s="30">
        <v>0</v>
      </c>
      <c r="W92" s="30">
        <v>0</v>
      </c>
      <c r="X92" s="30">
        <v>0</v>
      </c>
      <c r="Y92" s="30">
        <v>0</v>
      </c>
      <c r="Z92" s="30">
        <v>0</v>
      </c>
      <c r="AA92" s="30">
        <v>0</v>
      </c>
      <c r="AB92" s="30">
        <v>0</v>
      </c>
      <c r="AC92" s="30">
        <v>0</v>
      </c>
      <c r="AD92" s="30">
        <v>0</v>
      </c>
      <c r="AE92" s="30">
        <v>0</v>
      </c>
      <c r="AF92" s="33"/>
      <c r="AG92" s="46">
        <f t="shared" si="197"/>
        <v>0</v>
      </c>
      <c r="AH92" s="46">
        <f t="shared" si="198"/>
        <v>0</v>
      </c>
      <c r="AI92" s="46">
        <f t="shared" si="199"/>
        <v>0</v>
      </c>
      <c r="AJ92" s="46">
        <f t="shared" si="200"/>
        <v>0</v>
      </c>
    </row>
    <row r="93" spans="1:36" s="47" customFormat="1" ht="27.75" customHeight="1" x14ac:dyDescent="0.25">
      <c r="A93" s="67" t="s">
        <v>60</v>
      </c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8"/>
      <c r="AF93" s="35"/>
      <c r="AG93" s="46">
        <f t="shared" si="197"/>
        <v>0</v>
      </c>
      <c r="AH93" s="46">
        <f t="shared" si="198"/>
        <v>0</v>
      </c>
      <c r="AI93" s="46">
        <f t="shared" si="199"/>
        <v>0</v>
      </c>
      <c r="AJ93" s="46">
        <f t="shared" si="200"/>
        <v>0</v>
      </c>
    </row>
    <row r="94" spans="1:36" s="12" customFormat="1" x14ac:dyDescent="0.3">
      <c r="A94" s="29" t="s">
        <v>32</v>
      </c>
      <c r="B94" s="30">
        <f>B95+B96</f>
        <v>0</v>
      </c>
      <c r="C94" s="30">
        <f t="shared" ref="C94:E94" si="205">C95+C96</f>
        <v>0</v>
      </c>
      <c r="D94" s="30">
        <f t="shared" si="205"/>
        <v>0</v>
      </c>
      <c r="E94" s="30">
        <f t="shared" si="205"/>
        <v>0</v>
      </c>
      <c r="F94" s="30">
        <f t="shared" ref="F94:F97" si="206">IFERROR(E94/B94*100,0)</f>
        <v>0</v>
      </c>
      <c r="G94" s="30">
        <f t="shared" ref="G94:G97" si="207">IFERROR(E94/C94*100,0)</f>
        <v>0</v>
      </c>
      <c r="H94" s="30">
        <f>H95+H96</f>
        <v>0</v>
      </c>
      <c r="I94" s="30">
        <f t="shared" ref="I94:AE94" si="208">I95+I96</f>
        <v>0</v>
      </c>
      <c r="J94" s="30">
        <f t="shared" si="208"/>
        <v>0</v>
      </c>
      <c r="K94" s="30">
        <f t="shared" si="208"/>
        <v>0</v>
      </c>
      <c r="L94" s="30">
        <f t="shared" si="208"/>
        <v>0</v>
      </c>
      <c r="M94" s="30">
        <f t="shared" si="208"/>
        <v>0</v>
      </c>
      <c r="N94" s="30">
        <f t="shared" si="208"/>
        <v>0</v>
      </c>
      <c r="O94" s="30">
        <f t="shared" si="208"/>
        <v>0</v>
      </c>
      <c r="P94" s="30">
        <f t="shared" si="208"/>
        <v>0</v>
      </c>
      <c r="Q94" s="30">
        <f t="shared" si="208"/>
        <v>0</v>
      </c>
      <c r="R94" s="30">
        <f t="shared" si="208"/>
        <v>0</v>
      </c>
      <c r="S94" s="30">
        <f t="shared" si="208"/>
        <v>0</v>
      </c>
      <c r="T94" s="30">
        <f t="shared" si="208"/>
        <v>0</v>
      </c>
      <c r="U94" s="30">
        <f t="shared" si="208"/>
        <v>0</v>
      </c>
      <c r="V94" s="30">
        <f t="shared" si="208"/>
        <v>0</v>
      </c>
      <c r="W94" s="30">
        <f t="shared" si="208"/>
        <v>0</v>
      </c>
      <c r="X94" s="30">
        <f t="shared" si="208"/>
        <v>0</v>
      </c>
      <c r="Y94" s="30">
        <f t="shared" si="208"/>
        <v>0</v>
      </c>
      <c r="Z94" s="30">
        <f t="shared" si="208"/>
        <v>0</v>
      </c>
      <c r="AA94" s="30">
        <f t="shared" si="208"/>
        <v>0</v>
      </c>
      <c r="AB94" s="30">
        <f t="shared" si="208"/>
        <v>0</v>
      </c>
      <c r="AC94" s="30">
        <f t="shared" si="208"/>
        <v>0</v>
      </c>
      <c r="AD94" s="30">
        <f t="shared" si="208"/>
        <v>0</v>
      </c>
      <c r="AE94" s="30">
        <f t="shared" si="208"/>
        <v>0</v>
      </c>
      <c r="AF94" s="33"/>
      <c r="AG94" s="46">
        <f t="shared" si="197"/>
        <v>0</v>
      </c>
      <c r="AH94" s="46">
        <f t="shared" si="198"/>
        <v>0</v>
      </c>
      <c r="AI94" s="46">
        <f t="shared" si="199"/>
        <v>0</v>
      </c>
      <c r="AJ94" s="46">
        <f t="shared" si="200"/>
        <v>0</v>
      </c>
    </row>
    <row r="95" spans="1:36" s="47" customFormat="1" x14ac:dyDescent="0.3">
      <c r="A95" s="29" t="s">
        <v>34</v>
      </c>
      <c r="B95" s="32">
        <f>SUM(H95,J95,L95,N95,P95,R95,T95,V95,X95,Z95,AB95,AD95)</f>
        <v>0</v>
      </c>
      <c r="C95" s="32">
        <f>SUM(H95)</f>
        <v>0</v>
      </c>
      <c r="D95" s="32">
        <f>E95</f>
        <v>0</v>
      </c>
      <c r="E95" s="32">
        <f>SUM(I95,K95,M95,O95,Q95,S95,U95,W95,Y95,AA95,AC95,AE95)</f>
        <v>0</v>
      </c>
      <c r="F95" s="30">
        <f t="shared" si="206"/>
        <v>0</v>
      </c>
      <c r="G95" s="30">
        <f t="shared" si="207"/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0</v>
      </c>
      <c r="U95" s="30">
        <v>0</v>
      </c>
      <c r="V95" s="30">
        <v>0</v>
      </c>
      <c r="W95" s="30">
        <v>0</v>
      </c>
      <c r="X95" s="30">
        <v>0</v>
      </c>
      <c r="Y95" s="30">
        <v>0</v>
      </c>
      <c r="Z95" s="30">
        <v>0</v>
      </c>
      <c r="AA95" s="30">
        <v>0</v>
      </c>
      <c r="AB95" s="30">
        <v>0</v>
      </c>
      <c r="AC95" s="30">
        <v>0</v>
      </c>
      <c r="AD95" s="30">
        <v>0</v>
      </c>
      <c r="AE95" s="30">
        <v>0</v>
      </c>
      <c r="AF95" s="33"/>
      <c r="AG95" s="46">
        <f t="shared" si="197"/>
        <v>0</v>
      </c>
      <c r="AH95" s="46">
        <f t="shared" si="198"/>
        <v>0</v>
      </c>
      <c r="AI95" s="46">
        <f t="shared" si="199"/>
        <v>0</v>
      </c>
      <c r="AJ95" s="46">
        <f t="shared" si="200"/>
        <v>0</v>
      </c>
    </row>
    <row r="96" spans="1:36" s="47" customFormat="1" x14ac:dyDescent="0.3">
      <c r="A96" s="29" t="s">
        <v>30</v>
      </c>
      <c r="B96" s="32">
        <f>SUM(H96,J96,L96,N96,P96,R96,T96,V96,X96,Z96,AB96,AD96)</f>
        <v>0</v>
      </c>
      <c r="C96" s="32">
        <f>SUM(H96)</f>
        <v>0</v>
      </c>
      <c r="D96" s="32">
        <f>E96</f>
        <v>0</v>
      </c>
      <c r="E96" s="32">
        <f>SUM(I96,K96,M96,O96,Q96,S96,U96,W96,Y96,AA96,AC96,AE96)</f>
        <v>0</v>
      </c>
      <c r="F96" s="30">
        <f t="shared" si="206"/>
        <v>0</v>
      </c>
      <c r="G96" s="30">
        <f t="shared" si="207"/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>
        <v>0</v>
      </c>
      <c r="V96" s="30">
        <v>0</v>
      </c>
      <c r="W96" s="30">
        <v>0</v>
      </c>
      <c r="X96" s="30">
        <v>0</v>
      </c>
      <c r="Y96" s="30">
        <v>0</v>
      </c>
      <c r="Z96" s="30">
        <v>0</v>
      </c>
      <c r="AA96" s="30">
        <v>0</v>
      </c>
      <c r="AB96" s="30">
        <v>0</v>
      </c>
      <c r="AC96" s="30">
        <v>0</v>
      </c>
      <c r="AD96" s="30">
        <v>0</v>
      </c>
      <c r="AE96" s="30">
        <v>0</v>
      </c>
      <c r="AF96" s="33"/>
      <c r="AG96" s="46">
        <f t="shared" si="197"/>
        <v>0</v>
      </c>
      <c r="AH96" s="46">
        <f t="shared" si="198"/>
        <v>0</v>
      </c>
      <c r="AI96" s="46">
        <f t="shared" si="199"/>
        <v>0</v>
      </c>
      <c r="AJ96" s="46">
        <f t="shared" si="200"/>
        <v>0</v>
      </c>
    </row>
    <row r="97" spans="1:36" s="47" customFormat="1" ht="37.5" x14ac:dyDescent="0.3">
      <c r="A97" s="95" t="s">
        <v>31</v>
      </c>
      <c r="B97" s="32">
        <f>SUM(H97,J97,L97,N97,P97,R97,T97,V97,X97,Z97,AB97,AD97)</f>
        <v>0</v>
      </c>
      <c r="C97" s="32">
        <f>SUM(H97)</f>
        <v>0</v>
      </c>
      <c r="D97" s="32">
        <f>E97</f>
        <v>0</v>
      </c>
      <c r="E97" s="32">
        <f>SUM(I97,K97,M97,O97,Q97,S97,U97,W97,Y97,AA97,AC97,AE97)</f>
        <v>0</v>
      </c>
      <c r="F97" s="30">
        <f t="shared" si="206"/>
        <v>0</v>
      </c>
      <c r="G97" s="30">
        <f t="shared" si="207"/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30">
        <v>0</v>
      </c>
      <c r="X97" s="30">
        <v>0</v>
      </c>
      <c r="Y97" s="30">
        <v>0</v>
      </c>
      <c r="Z97" s="30">
        <v>0</v>
      </c>
      <c r="AA97" s="30">
        <v>0</v>
      </c>
      <c r="AB97" s="30">
        <v>0</v>
      </c>
      <c r="AC97" s="30">
        <v>0</v>
      </c>
      <c r="AD97" s="30">
        <v>0</v>
      </c>
      <c r="AE97" s="30">
        <v>0</v>
      </c>
      <c r="AF97" s="33"/>
      <c r="AG97" s="46">
        <f t="shared" si="197"/>
        <v>0</v>
      </c>
      <c r="AH97" s="46">
        <f t="shared" si="198"/>
        <v>0</v>
      </c>
      <c r="AI97" s="46">
        <f t="shared" si="199"/>
        <v>0</v>
      </c>
      <c r="AJ97" s="46">
        <f t="shared" si="200"/>
        <v>0</v>
      </c>
    </row>
    <row r="98" spans="1:36" s="47" customFormat="1" ht="27.75" customHeight="1" x14ac:dyDescent="0.25">
      <c r="A98" s="67" t="s">
        <v>61</v>
      </c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8"/>
      <c r="AF98" s="35"/>
      <c r="AG98" s="46">
        <f t="shared" si="197"/>
        <v>0</v>
      </c>
      <c r="AH98" s="46">
        <f t="shared" si="198"/>
        <v>0</v>
      </c>
      <c r="AI98" s="46">
        <f t="shared" si="199"/>
        <v>0</v>
      </c>
      <c r="AJ98" s="46">
        <f t="shared" si="200"/>
        <v>0</v>
      </c>
    </row>
    <row r="99" spans="1:36" s="12" customFormat="1" x14ac:dyDescent="0.3">
      <c r="A99" s="29" t="s">
        <v>32</v>
      </c>
      <c r="B99" s="30">
        <f>B100+B101</f>
        <v>700</v>
      </c>
      <c r="C99" s="30">
        <f t="shared" ref="C99:E99" si="209">C100+C101</f>
        <v>0</v>
      </c>
      <c r="D99" s="30">
        <f t="shared" si="209"/>
        <v>0</v>
      </c>
      <c r="E99" s="30">
        <f t="shared" si="209"/>
        <v>0</v>
      </c>
      <c r="F99" s="30">
        <f t="shared" ref="F99:F102" si="210">IFERROR(E99/B99*100,0)</f>
        <v>0</v>
      </c>
      <c r="G99" s="30">
        <f t="shared" ref="G99:G102" si="211">IFERROR(E99/C99*100,0)</f>
        <v>0</v>
      </c>
      <c r="H99" s="30">
        <f>H100+H101</f>
        <v>0</v>
      </c>
      <c r="I99" s="30">
        <f t="shared" ref="I99:AE99" si="212">I100+I101</f>
        <v>0</v>
      </c>
      <c r="J99" s="30">
        <f t="shared" si="212"/>
        <v>0</v>
      </c>
      <c r="K99" s="30">
        <f t="shared" si="212"/>
        <v>0</v>
      </c>
      <c r="L99" s="30">
        <f t="shared" si="212"/>
        <v>0</v>
      </c>
      <c r="M99" s="30">
        <f t="shared" si="212"/>
        <v>0</v>
      </c>
      <c r="N99" s="30">
        <f t="shared" si="212"/>
        <v>0</v>
      </c>
      <c r="O99" s="30">
        <f t="shared" si="212"/>
        <v>0</v>
      </c>
      <c r="P99" s="30">
        <f t="shared" si="212"/>
        <v>0</v>
      </c>
      <c r="Q99" s="30">
        <f t="shared" si="212"/>
        <v>0</v>
      </c>
      <c r="R99" s="30">
        <f t="shared" si="212"/>
        <v>700</v>
      </c>
      <c r="S99" s="30">
        <f t="shared" si="212"/>
        <v>0</v>
      </c>
      <c r="T99" s="30">
        <f t="shared" si="212"/>
        <v>0</v>
      </c>
      <c r="U99" s="30">
        <f t="shared" si="212"/>
        <v>0</v>
      </c>
      <c r="V99" s="30">
        <f t="shared" si="212"/>
        <v>0</v>
      </c>
      <c r="W99" s="30">
        <f t="shared" si="212"/>
        <v>0</v>
      </c>
      <c r="X99" s="30">
        <f t="shared" si="212"/>
        <v>0</v>
      </c>
      <c r="Y99" s="30">
        <f t="shared" si="212"/>
        <v>0</v>
      </c>
      <c r="Z99" s="30">
        <f t="shared" si="212"/>
        <v>0</v>
      </c>
      <c r="AA99" s="30">
        <f t="shared" si="212"/>
        <v>0</v>
      </c>
      <c r="AB99" s="30">
        <f t="shared" si="212"/>
        <v>0</v>
      </c>
      <c r="AC99" s="30">
        <f t="shared" si="212"/>
        <v>0</v>
      </c>
      <c r="AD99" s="30">
        <f t="shared" si="212"/>
        <v>0</v>
      </c>
      <c r="AE99" s="30">
        <f t="shared" si="212"/>
        <v>0</v>
      </c>
      <c r="AF99" s="33"/>
      <c r="AG99" s="46">
        <f t="shared" si="197"/>
        <v>700</v>
      </c>
      <c r="AH99" s="46">
        <f t="shared" si="198"/>
        <v>700</v>
      </c>
      <c r="AI99" s="46">
        <f t="shared" si="199"/>
        <v>0</v>
      </c>
      <c r="AJ99" s="46">
        <f t="shared" si="200"/>
        <v>0</v>
      </c>
    </row>
    <row r="100" spans="1:36" s="47" customFormat="1" x14ac:dyDescent="0.3">
      <c r="A100" s="29" t="s">
        <v>34</v>
      </c>
      <c r="B100" s="32">
        <f>SUM(H100,J100,L100,N100,P100,R100,T100,V100,X100,Z100,AB100,AD100)</f>
        <v>0</v>
      </c>
      <c r="C100" s="32">
        <f>SUM(H100)</f>
        <v>0</v>
      </c>
      <c r="D100" s="32">
        <f>E100</f>
        <v>0</v>
      </c>
      <c r="E100" s="32">
        <f>SUM(I100,K100,M100,O100,Q100,S100,U100,W100,Y100,AA100,AC100,AE100)</f>
        <v>0</v>
      </c>
      <c r="F100" s="30">
        <f t="shared" si="210"/>
        <v>0</v>
      </c>
      <c r="G100" s="30">
        <f t="shared" si="211"/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0</v>
      </c>
      <c r="Y100" s="30">
        <v>0</v>
      </c>
      <c r="Z100" s="30">
        <v>0</v>
      </c>
      <c r="AA100" s="30">
        <v>0</v>
      </c>
      <c r="AB100" s="30">
        <v>0</v>
      </c>
      <c r="AC100" s="30">
        <v>0</v>
      </c>
      <c r="AD100" s="30">
        <v>0</v>
      </c>
      <c r="AE100" s="30">
        <v>0</v>
      </c>
      <c r="AF100" s="33"/>
      <c r="AG100" s="46">
        <f t="shared" si="197"/>
        <v>0</v>
      </c>
      <c r="AH100" s="46">
        <f t="shared" si="198"/>
        <v>0</v>
      </c>
      <c r="AI100" s="46">
        <f t="shared" si="199"/>
        <v>0</v>
      </c>
      <c r="AJ100" s="46">
        <f t="shared" si="200"/>
        <v>0</v>
      </c>
    </row>
    <row r="101" spans="1:36" s="47" customFormat="1" x14ac:dyDescent="0.3">
      <c r="A101" s="29" t="s">
        <v>30</v>
      </c>
      <c r="B101" s="32">
        <f>SUM(H101,J101,L101,N101,P101,R101,T101,V101,X101,Z101,AB101,AD101)</f>
        <v>700</v>
      </c>
      <c r="C101" s="32">
        <f>SUM(H101)</f>
        <v>0</v>
      </c>
      <c r="D101" s="32">
        <f>E101</f>
        <v>0</v>
      </c>
      <c r="E101" s="32">
        <f>SUM(I101,K101,M101,O101,Q101,S101,U101,W101,Y101,AA101,AC101,AE101)</f>
        <v>0</v>
      </c>
      <c r="F101" s="30">
        <f t="shared" si="210"/>
        <v>0</v>
      </c>
      <c r="G101" s="30">
        <f t="shared" si="211"/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700</v>
      </c>
      <c r="S101" s="30">
        <v>0</v>
      </c>
      <c r="T101" s="30">
        <v>0</v>
      </c>
      <c r="U101" s="30">
        <v>0</v>
      </c>
      <c r="V101" s="30">
        <v>0</v>
      </c>
      <c r="W101" s="30">
        <v>0</v>
      </c>
      <c r="X101" s="30">
        <v>0</v>
      </c>
      <c r="Y101" s="30">
        <v>0</v>
      </c>
      <c r="Z101" s="30">
        <v>0</v>
      </c>
      <c r="AA101" s="30">
        <v>0</v>
      </c>
      <c r="AB101" s="30">
        <v>0</v>
      </c>
      <c r="AC101" s="30">
        <v>0</v>
      </c>
      <c r="AD101" s="30">
        <v>0</v>
      </c>
      <c r="AE101" s="30">
        <v>0</v>
      </c>
      <c r="AF101" s="33"/>
      <c r="AG101" s="46">
        <f t="shared" si="197"/>
        <v>700</v>
      </c>
      <c r="AH101" s="46">
        <f t="shared" si="198"/>
        <v>700</v>
      </c>
      <c r="AI101" s="46">
        <f t="shared" si="199"/>
        <v>0</v>
      </c>
      <c r="AJ101" s="46">
        <f t="shared" si="200"/>
        <v>0</v>
      </c>
    </row>
    <row r="102" spans="1:36" s="47" customFormat="1" ht="37.5" x14ac:dyDescent="0.3">
      <c r="A102" s="95" t="s">
        <v>31</v>
      </c>
      <c r="B102" s="32">
        <f>SUM(H102,J102,L102,N102,P102,R102,T102,V102,X102,Z102,AB102,AD102)</f>
        <v>0</v>
      </c>
      <c r="C102" s="32">
        <f>SUM(H102)</f>
        <v>0</v>
      </c>
      <c r="D102" s="32">
        <f>E102</f>
        <v>0</v>
      </c>
      <c r="E102" s="32">
        <f>SUM(I102,K102,M102,O102,Q102,S102,U102,W102,Y102,AA102,AC102,AE102)</f>
        <v>0</v>
      </c>
      <c r="F102" s="30">
        <f t="shared" si="210"/>
        <v>0</v>
      </c>
      <c r="G102" s="30">
        <f t="shared" si="211"/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0</v>
      </c>
      <c r="U102" s="30">
        <v>0</v>
      </c>
      <c r="V102" s="30">
        <v>0</v>
      </c>
      <c r="W102" s="30">
        <v>0</v>
      </c>
      <c r="X102" s="30">
        <v>0</v>
      </c>
      <c r="Y102" s="30">
        <v>0</v>
      </c>
      <c r="Z102" s="30">
        <v>0</v>
      </c>
      <c r="AA102" s="30">
        <v>0</v>
      </c>
      <c r="AB102" s="30">
        <v>0</v>
      </c>
      <c r="AC102" s="30">
        <v>0</v>
      </c>
      <c r="AD102" s="30">
        <v>0</v>
      </c>
      <c r="AE102" s="30">
        <v>0</v>
      </c>
      <c r="AF102" s="33"/>
      <c r="AG102" s="46">
        <f t="shared" si="197"/>
        <v>0</v>
      </c>
      <c r="AH102" s="46">
        <f t="shared" si="198"/>
        <v>0</v>
      </c>
      <c r="AI102" s="46">
        <f t="shared" si="199"/>
        <v>0</v>
      </c>
      <c r="AJ102" s="46">
        <f t="shared" si="200"/>
        <v>0</v>
      </c>
    </row>
    <row r="103" spans="1:36" s="47" customFormat="1" ht="27.75" customHeight="1" x14ac:dyDescent="0.25">
      <c r="A103" s="67" t="s">
        <v>62</v>
      </c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8"/>
      <c r="AF103" s="35"/>
      <c r="AG103" s="46">
        <f t="shared" si="197"/>
        <v>0</v>
      </c>
      <c r="AH103" s="46">
        <f t="shared" si="198"/>
        <v>0</v>
      </c>
      <c r="AI103" s="46">
        <f t="shared" si="199"/>
        <v>0</v>
      </c>
      <c r="AJ103" s="46">
        <f t="shared" si="200"/>
        <v>0</v>
      </c>
    </row>
    <row r="104" spans="1:36" s="12" customFormat="1" x14ac:dyDescent="0.3">
      <c r="A104" s="29" t="s">
        <v>32</v>
      </c>
      <c r="B104" s="30">
        <f>B105+B106</f>
        <v>1000</v>
      </c>
      <c r="C104" s="30">
        <f t="shared" ref="C104:E104" si="213">C105+C106</f>
        <v>0</v>
      </c>
      <c r="D104" s="30">
        <f t="shared" si="213"/>
        <v>0</v>
      </c>
      <c r="E104" s="30">
        <f t="shared" si="213"/>
        <v>0</v>
      </c>
      <c r="F104" s="30">
        <f t="shared" ref="F104:F107" si="214">IFERROR(E104/B104*100,0)</f>
        <v>0</v>
      </c>
      <c r="G104" s="30">
        <f t="shared" ref="G104:G107" si="215">IFERROR(E104/C104*100,0)</f>
        <v>0</v>
      </c>
      <c r="H104" s="30">
        <f>H105+H106</f>
        <v>0</v>
      </c>
      <c r="I104" s="30">
        <f t="shared" ref="I104:AE104" si="216">I105+I106</f>
        <v>0</v>
      </c>
      <c r="J104" s="30">
        <f t="shared" si="216"/>
        <v>0</v>
      </c>
      <c r="K104" s="30">
        <f t="shared" si="216"/>
        <v>0</v>
      </c>
      <c r="L104" s="30">
        <f t="shared" si="216"/>
        <v>0</v>
      </c>
      <c r="M104" s="30">
        <f t="shared" si="216"/>
        <v>0</v>
      </c>
      <c r="N104" s="30">
        <f t="shared" si="216"/>
        <v>0</v>
      </c>
      <c r="O104" s="30">
        <f t="shared" si="216"/>
        <v>0</v>
      </c>
      <c r="P104" s="30">
        <f t="shared" si="216"/>
        <v>0</v>
      </c>
      <c r="Q104" s="30">
        <f t="shared" si="216"/>
        <v>0</v>
      </c>
      <c r="R104" s="30">
        <f t="shared" si="216"/>
        <v>1000</v>
      </c>
      <c r="S104" s="30">
        <f t="shared" si="216"/>
        <v>0</v>
      </c>
      <c r="T104" s="30">
        <f t="shared" si="216"/>
        <v>0</v>
      </c>
      <c r="U104" s="30">
        <f t="shared" si="216"/>
        <v>0</v>
      </c>
      <c r="V104" s="30">
        <f t="shared" si="216"/>
        <v>0</v>
      </c>
      <c r="W104" s="30">
        <f t="shared" si="216"/>
        <v>0</v>
      </c>
      <c r="X104" s="30">
        <f t="shared" si="216"/>
        <v>0</v>
      </c>
      <c r="Y104" s="30">
        <f t="shared" si="216"/>
        <v>0</v>
      </c>
      <c r="Z104" s="30">
        <f t="shared" si="216"/>
        <v>0</v>
      </c>
      <c r="AA104" s="30">
        <f t="shared" si="216"/>
        <v>0</v>
      </c>
      <c r="AB104" s="30">
        <f t="shared" si="216"/>
        <v>0</v>
      </c>
      <c r="AC104" s="30">
        <f t="shared" si="216"/>
        <v>0</v>
      </c>
      <c r="AD104" s="30">
        <f t="shared" si="216"/>
        <v>0</v>
      </c>
      <c r="AE104" s="30">
        <f t="shared" si="216"/>
        <v>0</v>
      </c>
      <c r="AF104" s="33"/>
      <c r="AG104" s="46">
        <f t="shared" si="197"/>
        <v>1000</v>
      </c>
      <c r="AH104" s="46">
        <f t="shared" si="198"/>
        <v>1000</v>
      </c>
      <c r="AI104" s="46">
        <f t="shared" si="199"/>
        <v>0</v>
      </c>
      <c r="AJ104" s="46">
        <f t="shared" si="200"/>
        <v>0</v>
      </c>
    </row>
    <row r="105" spans="1:36" s="47" customFormat="1" x14ac:dyDescent="0.3">
      <c r="A105" s="29" t="s">
        <v>34</v>
      </c>
      <c r="B105" s="32">
        <f>SUM(H105,J105,L105,N105,P105,R105,T105,V105,X105,Z105,AB105,AD105)</f>
        <v>0</v>
      </c>
      <c r="C105" s="32">
        <f>SUM(H105)</f>
        <v>0</v>
      </c>
      <c r="D105" s="32">
        <f>E105</f>
        <v>0</v>
      </c>
      <c r="E105" s="32">
        <f>SUM(I105,K105,M105,O105,Q105,S105,U105,W105,Y105,AA105,AC105,AE105)</f>
        <v>0</v>
      </c>
      <c r="F105" s="30">
        <f t="shared" si="214"/>
        <v>0</v>
      </c>
      <c r="G105" s="30">
        <f t="shared" si="215"/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0</v>
      </c>
      <c r="U105" s="30">
        <v>0</v>
      </c>
      <c r="V105" s="30">
        <v>0</v>
      </c>
      <c r="W105" s="30">
        <v>0</v>
      </c>
      <c r="X105" s="30">
        <v>0</v>
      </c>
      <c r="Y105" s="30">
        <v>0</v>
      </c>
      <c r="Z105" s="30">
        <v>0</v>
      </c>
      <c r="AA105" s="30">
        <v>0</v>
      </c>
      <c r="AB105" s="30">
        <v>0</v>
      </c>
      <c r="AC105" s="30">
        <v>0</v>
      </c>
      <c r="AD105" s="30">
        <v>0</v>
      </c>
      <c r="AE105" s="30">
        <v>0</v>
      </c>
      <c r="AF105" s="33"/>
      <c r="AG105" s="46">
        <f t="shared" si="197"/>
        <v>0</v>
      </c>
      <c r="AH105" s="46">
        <f t="shared" si="198"/>
        <v>0</v>
      </c>
      <c r="AI105" s="46">
        <f t="shared" si="199"/>
        <v>0</v>
      </c>
      <c r="AJ105" s="46">
        <f t="shared" si="200"/>
        <v>0</v>
      </c>
    </row>
    <row r="106" spans="1:36" s="47" customFormat="1" x14ac:dyDescent="0.3">
      <c r="A106" s="29" t="s">
        <v>30</v>
      </c>
      <c r="B106" s="32">
        <f>SUM(H106,J106,L106,N106,P106,R106,T106,V106,X106,Z106,AB106,AD106)</f>
        <v>1000</v>
      </c>
      <c r="C106" s="32">
        <f>SUM(H106)</f>
        <v>0</v>
      </c>
      <c r="D106" s="32">
        <f>E106</f>
        <v>0</v>
      </c>
      <c r="E106" s="32">
        <f>SUM(I106,K106,M106,O106,Q106,S106,U106,W106,Y106,AA106,AC106,AE106)</f>
        <v>0</v>
      </c>
      <c r="F106" s="30">
        <f t="shared" si="214"/>
        <v>0</v>
      </c>
      <c r="G106" s="30">
        <f t="shared" si="215"/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1000</v>
      </c>
      <c r="S106" s="30">
        <v>0</v>
      </c>
      <c r="T106" s="30">
        <v>0</v>
      </c>
      <c r="U106" s="30">
        <v>0</v>
      </c>
      <c r="V106" s="30">
        <v>0</v>
      </c>
      <c r="W106" s="30">
        <v>0</v>
      </c>
      <c r="X106" s="30">
        <v>0</v>
      </c>
      <c r="Y106" s="30">
        <v>0</v>
      </c>
      <c r="Z106" s="30">
        <v>0</v>
      </c>
      <c r="AA106" s="30">
        <v>0</v>
      </c>
      <c r="AB106" s="30">
        <v>0</v>
      </c>
      <c r="AC106" s="30">
        <v>0</v>
      </c>
      <c r="AD106" s="30">
        <v>0</v>
      </c>
      <c r="AE106" s="30">
        <v>0</v>
      </c>
      <c r="AF106" s="33"/>
      <c r="AG106" s="46">
        <f t="shared" si="197"/>
        <v>1000</v>
      </c>
      <c r="AH106" s="46">
        <f t="shared" si="198"/>
        <v>1000</v>
      </c>
      <c r="AI106" s="46">
        <f t="shared" si="199"/>
        <v>0</v>
      </c>
      <c r="AJ106" s="46">
        <f t="shared" si="200"/>
        <v>0</v>
      </c>
    </row>
    <row r="107" spans="1:36" s="47" customFormat="1" ht="37.5" x14ac:dyDescent="0.3">
      <c r="A107" s="95" t="s">
        <v>31</v>
      </c>
      <c r="B107" s="32">
        <f>SUM(H107,J107,L107,N107,P107,R107,T107,V107,X107,Z107,AB107,AD107)</f>
        <v>0</v>
      </c>
      <c r="C107" s="32">
        <f>SUM(H107)</f>
        <v>0</v>
      </c>
      <c r="D107" s="32">
        <f>E107</f>
        <v>0</v>
      </c>
      <c r="E107" s="32">
        <f>SUM(I107,K107,M107,O107,Q107,S107,U107,W107,Y107,AA107,AC107,AE107)</f>
        <v>0</v>
      </c>
      <c r="F107" s="30">
        <f t="shared" si="214"/>
        <v>0</v>
      </c>
      <c r="G107" s="30">
        <f t="shared" si="215"/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0</v>
      </c>
      <c r="U107" s="30">
        <v>0</v>
      </c>
      <c r="V107" s="30">
        <v>0</v>
      </c>
      <c r="W107" s="30">
        <v>0</v>
      </c>
      <c r="X107" s="30">
        <v>0</v>
      </c>
      <c r="Y107" s="30">
        <v>0</v>
      </c>
      <c r="Z107" s="30">
        <v>0</v>
      </c>
      <c r="AA107" s="30">
        <v>0</v>
      </c>
      <c r="AB107" s="30">
        <v>0</v>
      </c>
      <c r="AC107" s="30">
        <v>0</v>
      </c>
      <c r="AD107" s="30">
        <v>0</v>
      </c>
      <c r="AE107" s="30">
        <v>0</v>
      </c>
      <c r="AF107" s="33"/>
      <c r="AG107" s="46">
        <f t="shared" si="197"/>
        <v>0</v>
      </c>
      <c r="AH107" s="46">
        <f t="shared" si="198"/>
        <v>0</v>
      </c>
      <c r="AI107" s="46">
        <f t="shared" si="199"/>
        <v>0</v>
      </c>
      <c r="AJ107" s="46">
        <f t="shared" si="200"/>
        <v>0</v>
      </c>
    </row>
    <row r="108" spans="1:36" s="47" customFormat="1" ht="27.75" customHeight="1" x14ac:dyDescent="0.25">
      <c r="A108" s="67" t="s">
        <v>63</v>
      </c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8"/>
      <c r="AF108" s="35"/>
      <c r="AG108" s="46">
        <f t="shared" si="197"/>
        <v>0</v>
      </c>
      <c r="AH108" s="46">
        <f t="shared" si="198"/>
        <v>0</v>
      </c>
      <c r="AI108" s="46">
        <f t="shared" si="199"/>
        <v>0</v>
      </c>
      <c r="AJ108" s="46">
        <f t="shared" si="200"/>
        <v>0</v>
      </c>
    </row>
    <row r="109" spans="1:36" s="12" customFormat="1" x14ac:dyDescent="0.3">
      <c r="A109" s="29" t="s">
        <v>32</v>
      </c>
      <c r="B109" s="30">
        <f>B110+B111</f>
        <v>600</v>
      </c>
      <c r="C109" s="30">
        <f t="shared" ref="C109:E109" si="217">C110+C111</f>
        <v>0</v>
      </c>
      <c r="D109" s="30">
        <f t="shared" si="217"/>
        <v>0</v>
      </c>
      <c r="E109" s="30">
        <f t="shared" si="217"/>
        <v>0</v>
      </c>
      <c r="F109" s="30">
        <f t="shared" ref="F109:F112" si="218">IFERROR(E109/B109*100,0)</f>
        <v>0</v>
      </c>
      <c r="G109" s="30">
        <f t="shared" ref="G109:G112" si="219">IFERROR(E109/C109*100,0)</f>
        <v>0</v>
      </c>
      <c r="H109" s="30">
        <f>H110+H111</f>
        <v>0</v>
      </c>
      <c r="I109" s="30">
        <f t="shared" ref="I109:AE109" si="220">I110+I111</f>
        <v>0</v>
      </c>
      <c r="J109" s="30">
        <f t="shared" si="220"/>
        <v>0</v>
      </c>
      <c r="K109" s="30">
        <f t="shared" si="220"/>
        <v>0</v>
      </c>
      <c r="L109" s="30">
        <f t="shared" si="220"/>
        <v>0</v>
      </c>
      <c r="M109" s="30">
        <f t="shared" si="220"/>
        <v>0</v>
      </c>
      <c r="N109" s="30">
        <f t="shared" si="220"/>
        <v>0</v>
      </c>
      <c r="O109" s="30">
        <f t="shared" si="220"/>
        <v>0</v>
      </c>
      <c r="P109" s="30">
        <f t="shared" si="220"/>
        <v>0</v>
      </c>
      <c r="Q109" s="30">
        <f t="shared" si="220"/>
        <v>0</v>
      </c>
      <c r="R109" s="30">
        <f t="shared" si="220"/>
        <v>600</v>
      </c>
      <c r="S109" s="30">
        <f t="shared" si="220"/>
        <v>0</v>
      </c>
      <c r="T109" s="30">
        <f t="shared" si="220"/>
        <v>0</v>
      </c>
      <c r="U109" s="30">
        <f t="shared" si="220"/>
        <v>0</v>
      </c>
      <c r="V109" s="30">
        <f t="shared" si="220"/>
        <v>0</v>
      </c>
      <c r="W109" s="30">
        <f t="shared" si="220"/>
        <v>0</v>
      </c>
      <c r="X109" s="30">
        <f t="shared" si="220"/>
        <v>0</v>
      </c>
      <c r="Y109" s="30">
        <f t="shared" si="220"/>
        <v>0</v>
      </c>
      <c r="Z109" s="30">
        <f t="shared" si="220"/>
        <v>0</v>
      </c>
      <c r="AA109" s="30">
        <f t="shared" si="220"/>
        <v>0</v>
      </c>
      <c r="AB109" s="30">
        <f t="shared" si="220"/>
        <v>0</v>
      </c>
      <c r="AC109" s="30">
        <f t="shared" si="220"/>
        <v>0</v>
      </c>
      <c r="AD109" s="30">
        <f t="shared" si="220"/>
        <v>0</v>
      </c>
      <c r="AE109" s="30">
        <f t="shared" si="220"/>
        <v>0</v>
      </c>
      <c r="AF109" s="33"/>
      <c r="AG109" s="46">
        <f t="shared" si="197"/>
        <v>600</v>
      </c>
      <c r="AH109" s="46">
        <f t="shared" si="198"/>
        <v>600</v>
      </c>
      <c r="AI109" s="46">
        <f t="shared" si="199"/>
        <v>0</v>
      </c>
      <c r="AJ109" s="46">
        <f t="shared" si="200"/>
        <v>0</v>
      </c>
    </row>
    <row r="110" spans="1:36" s="47" customFormat="1" x14ac:dyDescent="0.3">
      <c r="A110" s="29" t="s">
        <v>34</v>
      </c>
      <c r="B110" s="32">
        <f>SUM(H110,J110,L110,N110,P110,R110,T110,V110,X110,Z110,AB110,AD110)</f>
        <v>0</v>
      </c>
      <c r="C110" s="32">
        <f>SUM(H110)</f>
        <v>0</v>
      </c>
      <c r="D110" s="32">
        <f>E110</f>
        <v>0</v>
      </c>
      <c r="E110" s="32">
        <f>SUM(I110,K110,M110,O110,Q110,S110,U110,W110,Y110,AA110,AC110,AE110)</f>
        <v>0</v>
      </c>
      <c r="F110" s="30">
        <f t="shared" si="218"/>
        <v>0</v>
      </c>
      <c r="G110" s="30">
        <f t="shared" si="219"/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U110" s="30">
        <v>0</v>
      </c>
      <c r="V110" s="30">
        <v>0</v>
      </c>
      <c r="W110" s="30">
        <v>0</v>
      </c>
      <c r="X110" s="30">
        <v>0</v>
      </c>
      <c r="Y110" s="30">
        <v>0</v>
      </c>
      <c r="Z110" s="30">
        <v>0</v>
      </c>
      <c r="AA110" s="30">
        <v>0</v>
      </c>
      <c r="AB110" s="30">
        <v>0</v>
      </c>
      <c r="AC110" s="30">
        <v>0</v>
      </c>
      <c r="AD110" s="30">
        <v>0</v>
      </c>
      <c r="AE110" s="30">
        <v>0</v>
      </c>
      <c r="AF110" s="33"/>
      <c r="AG110" s="46">
        <f t="shared" si="197"/>
        <v>0</v>
      </c>
      <c r="AH110" s="46">
        <f t="shared" si="198"/>
        <v>0</v>
      </c>
      <c r="AI110" s="46">
        <f t="shared" si="199"/>
        <v>0</v>
      </c>
      <c r="AJ110" s="46">
        <f t="shared" si="200"/>
        <v>0</v>
      </c>
    </row>
    <row r="111" spans="1:36" s="47" customFormat="1" x14ac:dyDescent="0.3">
      <c r="A111" s="29" t="s">
        <v>30</v>
      </c>
      <c r="B111" s="32">
        <f>SUM(H111,J111,L111,N111,P111,R111,T111,V111,X111,Z111,AB111,AD111)</f>
        <v>600</v>
      </c>
      <c r="C111" s="32">
        <f>SUM(H111)</f>
        <v>0</v>
      </c>
      <c r="D111" s="32">
        <f>E111</f>
        <v>0</v>
      </c>
      <c r="E111" s="32">
        <f>SUM(I111,K111,M111,O111,Q111,S111,U111,W111,Y111,AA111,AC111,AE111)</f>
        <v>0</v>
      </c>
      <c r="F111" s="30">
        <f t="shared" si="218"/>
        <v>0</v>
      </c>
      <c r="G111" s="30">
        <f t="shared" si="219"/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600</v>
      </c>
      <c r="S111" s="30">
        <v>0</v>
      </c>
      <c r="T111" s="30">
        <v>0</v>
      </c>
      <c r="U111" s="30">
        <v>0</v>
      </c>
      <c r="V111" s="30">
        <v>0</v>
      </c>
      <c r="W111" s="30">
        <v>0</v>
      </c>
      <c r="X111" s="30">
        <v>0</v>
      </c>
      <c r="Y111" s="30">
        <v>0</v>
      </c>
      <c r="Z111" s="30">
        <v>0</v>
      </c>
      <c r="AA111" s="30">
        <v>0</v>
      </c>
      <c r="AB111" s="30">
        <v>0</v>
      </c>
      <c r="AC111" s="30">
        <v>0</v>
      </c>
      <c r="AD111" s="30">
        <v>0</v>
      </c>
      <c r="AE111" s="30">
        <v>0</v>
      </c>
      <c r="AF111" s="33"/>
      <c r="AG111" s="46">
        <f t="shared" si="197"/>
        <v>600</v>
      </c>
      <c r="AH111" s="46">
        <f t="shared" si="198"/>
        <v>600</v>
      </c>
      <c r="AI111" s="46">
        <f t="shared" si="199"/>
        <v>0</v>
      </c>
      <c r="AJ111" s="46">
        <f t="shared" si="200"/>
        <v>0</v>
      </c>
    </row>
    <row r="112" spans="1:36" s="47" customFormat="1" ht="37.5" x14ac:dyDescent="0.3">
      <c r="A112" s="95" t="s">
        <v>31</v>
      </c>
      <c r="B112" s="32">
        <f>SUM(H112,J112,L112,N112,P112,R112,T112,V112,X112,Z112,AB112,AD112)</f>
        <v>0</v>
      </c>
      <c r="C112" s="32">
        <f>SUM(H112)</f>
        <v>0</v>
      </c>
      <c r="D112" s="32">
        <f>E112</f>
        <v>0</v>
      </c>
      <c r="E112" s="32">
        <f>SUM(I112,K112,M112,O112,Q112,S112,U112,W112,Y112,AA112,AC112,AE112)</f>
        <v>0</v>
      </c>
      <c r="F112" s="30">
        <f t="shared" si="218"/>
        <v>0</v>
      </c>
      <c r="G112" s="30">
        <f t="shared" si="219"/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>
        <v>0</v>
      </c>
      <c r="V112" s="30">
        <v>0</v>
      </c>
      <c r="W112" s="30">
        <v>0</v>
      </c>
      <c r="X112" s="30">
        <v>0</v>
      </c>
      <c r="Y112" s="30">
        <v>0</v>
      </c>
      <c r="Z112" s="30">
        <v>0</v>
      </c>
      <c r="AA112" s="30">
        <v>0</v>
      </c>
      <c r="AB112" s="30">
        <v>0</v>
      </c>
      <c r="AC112" s="30">
        <v>0</v>
      </c>
      <c r="AD112" s="30">
        <v>0</v>
      </c>
      <c r="AE112" s="30">
        <v>0</v>
      </c>
      <c r="AF112" s="33"/>
      <c r="AG112" s="46">
        <f t="shared" si="197"/>
        <v>0</v>
      </c>
      <c r="AH112" s="46">
        <f t="shared" si="198"/>
        <v>0</v>
      </c>
      <c r="AI112" s="46">
        <f t="shared" si="199"/>
        <v>0</v>
      </c>
      <c r="AJ112" s="46">
        <f t="shared" si="200"/>
        <v>0</v>
      </c>
    </row>
    <row r="113" spans="1:36" s="47" customFormat="1" ht="27.75" customHeight="1" x14ac:dyDescent="0.25">
      <c r="A113" s="67" t="s">
        <v>64</v>
      </c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8"/>
      <c r="AF113" s="35"/>
      <c r="AG113" s="46">
        <f t="shared" si="197"/>
        <v>0</v>
      </c>
      <c r="AH113" s="46">
        <f t="shared" si="198"/>
        <v>0</v>
      </c>
      <c r="AI113" s="46">
        <f t="shared" si="199"/>
        <v>0</v>
      </c>
      <c r="AJ113" s="46">
        <f t="shared" si="200"/>
        <v>0</v>
      </c>
    </row>
    <row r="114" spans="1:36" s="12" customFormat="1" x14ac:dyDescent="0.3">
      <c r="A114" s="29" t="s">
        <v>32</v>
      </c>
      <c r="B114" s="30">
        <f>B115+B116</f>
        <v>600</v>
      </c>
      <c r="C114" s="30">
        <f t="shared" ref="C114:E114" si="221">C115+C116</f>
        <v>0</v>
      </c>
      <c r="D114" s="30">
        <f t="shared" si="221"/>
        <v>0</v>
      </c>
      <c r="E114" s="30">
        <f t="shared" si="221"/>
        <v>0</v>
      </c>
      <c r="F114" s="30">
        <f t="shared" ref="F114:F117" si="222">IFERROR(E114/B114*100,0)</f>
        <v>0</v>
      </c>
      <c r="G114" s="30">
        <f t="shared" ref="G114:G117" si="223">IFERROR(E114/C114*100,0)</f>
        <v>0</v>
      </c>
      <c r="H114" s="30">
        <f>H115+H116</f>
        <v>0</v>
      </c>
      <c r="I114" s="30">
        <f t="shared" ref="I114:AE114" si="224">I115+I116</f>
        <v>0</v>
      </c>
      <c r="J114" s="30">
        <f t="shared" si="224"/>
        <v>0</v>
      </c>
      <c r="K114" s="30">
        <f t="shared" si="224"/>
        <v>0</v>
      </c>
      <c r="L114" s="30">
        <f t="shared" si="224"/>
        <v>0</v>
      </c>
      <c r="M114" s="30">
        <f t="shared" si="224"/>
        <v>0</v>
      </c>
      <c r="N114" s="30">
        <f t="shared" si="224"/>
        <v>0</v>
      </c>
      <c r="O114" s="30">
        <f t="shared" si="224"/>
        <v>0</v>
      </c>
      <c r="P114" s="30">
        <f t="shared" si="224"/>
        <v>0</v>
      </c>
      <c r="Q114" s="30">
        <f t="shared" si="224"/>
        <v>0</v>
      </c>
      <c r="R114" s="30">
        <f t="shared" si="224"/>
        <v>600</v>
      </c>
      <c r="S114" s="30">
        <f t="shared" si="224"/>
        <v>0</v>
      </c>
      <c r="T114" s="30">
        <f t="shared" si="224"/>
        <v>0</v>
      </c>
      <c r="U114" s="30">
        <f t="shared" si="224"/>
        <v>0</v>
      </c>
      <c r="V114" s="30">
        <f t="shared" si="224"/>
        <v>0</v>
      </c>
      <c r="W114" s="30">
        <f t="shared" si="224"/>
        <v>0</v>
      </c>
      <c r="X114" s="30">
        <f t="shared" si="224"/>
        <v>0</v>
      </c>
      <c r="Y114" s="30">
        <f t="shared" si="224"/>
        <v>0</v>
      </c>
      <c r="Z114" s="30">
        <f t="shared" si="224"/>
        <v>0</v>
      </c>
      <c r="AA114" s="30">
        <f t="shared" si="224"/>
        <v>0</v>
      </c>
      <c r="AB114" s="30">
        <f t="shared" si="224"/>
        <v>0</v>
      </c>
      <c r="AC114" s="30">
        <f t="shared" si="224"/>
        <v>0</v>
      </c>
      <c r="AD114" s="30">
        <f t="shared" si="224"/>
        <v>0</v>
      </c>
      <c r="AE114" s="30">
        <f t="shared" si="224"/>
        <v>0</v>
      </c>
      <c r="AF114" s="33"/>
      <c r="AG114" s="46">
        <f t="shared" si="197"/>
        <v>600</v>
      </c>
      <c r="AH114" s="46">
        <f t="shared" si="198"/>
        <v>600</v>
      </c>
      <c r="AI114" s="46">
        <f t="shared" si="199"/>
        <v>0</v>
      </c>
      <c r="AJ114" s="46">
        <f t="shared" si="200"/>
        <v>0</v>
      </c>
    </row>
    <row r="115" spans="1:36" s="47" customFormat="1" x14ac:dyDescent="0.3">
      <c r="A115" s="29" t="s">
        <v>34</v>
      </c>
      <c r="B115" s="32">
        <f>SUM(H115,J115,L115,N115,P115,R115,T115,V115,X115,Z115,AB115,AD115)</f>
        <v>0</v>
      </c>
      <c r="C115" s="32">
        <f>SUM(H115)</f>
        <v>0</v>
      </c>
      <c r="D115" s="32">
        <f>E115</f>
        <v>0</v>
      </c>
      <c r="E115" s="32">
        <f>SUM(I115,K115,M115,O115,Q115,S115,U115,W115,Y115,AA115,AC115,AE115)</f>
        <v>0</v>
      </c>
      <c r="F115" s="30">
        <f t="shared" si="222"/>
        <v>0</v>
      </c>
      <c r="G115" s="30">
        <f t="shared" si="223"/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>
        <v>0</v>
      </c>
      <c r="V115" s="30">
        <v>0</v>
      </c>
      <c r="W115" s="30">
        <v>0</v>
      </c>
      <c r="X115" s="30">
        <v>0</v>
      </c>
      <c r="Y115" s="30">
        <v>0</v>
      </c>
      <c r="Z115" s="30">
        <v>0</v>
      </c>
      <c r="AA115" s="30">
        <v>0</v>
      </c>
      <c r="AB115" s="30">
        <v>0</v>
      </c>
      <c r="AC115" s="30">
        <v>0</v>
      </c>
      <c r="AD115" s="30">
        <v>0</v>
      </c>
      <c r="AE115" s="30">
        <v>0</v>
      </c>
      <c r="AF115" s="33"/>
      <c r="AG115" s="46">
        <f t="shared" si="197"/>
        <v>0</v>
      </c>
      <c r="AH115" s="46">
        <f t="shared" si="198"/>
        <v>0</v>
      </c>
      <c r="AI115" s="46">
        <f t="shared" si="199"/>
        <v>0</v>
      </c>
      <c r="AJ115" s="46">
        <f t="shared" si="200"/>
        <v>0</v>
      </c>
    </row>
    <row r="116" spans="1:36" s="47" customFormat="1" x14ac:dyDescent="0.3">
      <c r="A116" s="29" t="s">
        <v>30</v>
      </c>
      <c r="B116" s="32">
        <f>SUM(H116,J116,L116,N116,P116,R116,T116,V116,X116,Z116,AB116,AD116)</f>
        <v>600</v>
      </c>
      <c r="C116" s="32">
        <f>SUM(H116)</f>
        <v>0</v>
      </c>
      <c r="D116" s="32">
        <f>E116</f>
        <v>0</v>
      </c>
      <c r="E116" s="32">
        <f>SUM(I116,K116,M116,O116,Q116,S116,U116,W116,Y116,AA116,AC116,AE116)</f>
        <v>0</v>
      </c>
      <c r="F116" s="30">
        <f t="shared" si="222"/>
        <v>0</v>
      </c>
      <c r="G116" s="30">
        <f t="shared" si="223"/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600</v>
      </c>
      <c r="S116" s="30">
        <v>0</v>
      </c>
      <c r="T116" s="30">
        <v>0</v>
      </c>
      <c r="U116" s="30">
        <v>0</v>
      </c>
      <c r="V116" s="30">
        <v>0</v>
      </c>
      <c r="W116" s="30">
        <v>0</v>
      </c>
      <c r="X116" s="30">
        <v>0</v>
      </c>
      <c r="Y116" s="30">
        <v>0</v>
      </c>
      <c r="Z116" s="30">
        <v>0</v>
      </c>
      <c r="AA116" s="30">
        <v>0</v>
      </c>
      <c r="AB116" s="30">
        <v>0</v>
      </c>
      <c r="AC116" s="30">
        <v>0</v>
      </c>
      <c r="AD116" s="30">
        <v>0</v>
      </c>
      <c r="AE116" s="30">
        <v>0</v>
      </c>
      <c r="AF116" s="33"/>
      <c r="AG116" s="46">
        <f t="shared" si="197"/>
        <v>600</v>
      </c>
      <c r="AH116" s="46">
        <f t="shared" si="198"/>
        <v>600</v>
      </c>
      <c r="AI116" s="46">
        <f t="shared" si="199"/>
        <v>0</v>
      </c>
      <c r="AJ116" s="46">
        <f t="shared" si="200"/>
        <v>0</v>
      </c>
    </row>
    <row r="117" spans="1:36" s="47" customFormat="1" ht="37.5" x14ac:dyDescent="0.3">
      <c r="A117" s="29" t="s">
        <v>31</v>
      </c>
      <c r="B117" s="32">
        <f>SUM(H117,J117,L117,N117,P117,R117,T117,V117,X117,Z117,AB117,AD117)</f>
        <v>0</v>
      </c>
      <c r="C117" s="32">
        <f>SUM(H117)</f>
        <v>0</v>
      </c>
      <c r="D117" s="32">
        <f>E117</f>
        <v>0</v>
      </c>
      <c r="E117" s="32">
        <f>SUM(I117,K117,M117,O117,Q117,S117,U117,W117,Y117,AA117,AC117,AE117)</f>
        <v>0</v>
      </c>
      <c r="F117" s="30">
        <f t="shared" si="222"/>
        <v>0</v>
      </c>
      <c r="G117" s="30">
        <f t="shared" si="223"/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U117" s="30">
        <v>0</v>
      </c>
      <c r="V117" s="30">
        <v>0</v>
      </c>
      <c r="W117" s="30">
        <v>0</v>
      </c>
      <c r="X117" s="30">
        <v>0</v>
      </c>
      <c r="Y117" s="30">
        <v>0</v>
      </c>
      <c r="Z117" s="30">
        <v>0</v>
      </c>
      <c r="AA117" s="30">
        <v>0</v>
      </c>
      <c r="AB117" s="30">
        <v>0</v>
      </c>
      <c r="AC117" s="30">
        <v>0</v>
      </c>
      <c r="AD117" s="30">
        <v>0</v>
      </c>
      <c r="AE117" s="30">
        <v>0</v>
      </c>
      <c r="AF117" s="33"/>
      <c r="AG117" s="46">
        <f t="shared" si="197"/>
        <v>0</v>
      </c>
      <c r="AH117" s="46">
        <f t="shared" si="198"/>
        <v>0</v>
      </c>
      <c r="AI117" s="46">
        <f t="shared" si="199"/>
        <v>0</v>
      </c>
      <c r="AJ117" s="46">
        <f t="shared" si="200"/>
        <v>0</v>
      </c>
    </row>
    <row r="118" spans="1:36" s="47" customFormat="1" x14ac:dyDescent="0.25">
      <c r="A118" s="67" t="s">
        <v>66</v>
      </c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8"/>
      <c r="AF118" s="33"/>
      <c r="AG118" s="46"/>
      <c r="AH118" s="46"/>
      <c r="AI118" s="46"/>
      <c r="AJ118" s="46"/>
    </row>
    <row r="119" spans="1:36" s="47" customFormat="1" x14ac:dyDescent="0.3">
      <c r="A119" s="29" t="s">
        <v>32</v>
      </c>
      <c r="B119" s="30">
        <f>B120+B121</f>
        <v>100</v>
      </c>
      <c r="C119" s="30">
        <f t="shared" ref="C119" si="225">C120+C121</f>
        <v>0</v>
      </c>
      <c r="D119" s="30">
        <f t="shared" ref="D119" si="226">D120+D121</f>
        <v>0</v>
      </c>
      <c r="E119" s="30">
        <f t="shared" ref="E119" si="227">E120+E121</f>
        <v>0</v>
      </c>
      <c r="F119" s="30">
        <f t="shared" ref="F119:F122" si="228">IFERROR(E119/B119*100,0)</f>
        <v>0</v>
      </c>
      <c r="G119" s="30">
        <f t="shared" ref="G119:G122" si="229">IFERROR(E119/C119*100,0)</f>
        <v>0</v>
      </c>
      <c r="H119" s="30">
        <f>H120+H121</f>
        <v>0</v>
      </c>
      <c r="I119" s="30">
        <f t="shared" ref="I119" si="230">I120+I121</f>
        <v>0</v>
      </c>
      <c r="J119" s="30">
        <f t="shared" ref="J119" si="231">J120+J121</f>
        <v>0</v>
      </c>
      <c r="K119" s="30">
        <f t="shared" ref="K119" si="232">K120+K121</f>
        <v>0</v>
      </c>
      <c r="L119" s="30">
        <f t="shared" ref="L119" si="233">L120+L121</f>
        <v>0</v>
      </c>
      <c r="M119" s="30">
        <f t="shared" ref="M119" si="234">M120+M121</f>
        <v>0</v>
      </c>
      <c r="N119" s="30">
        <f t="shared" ref="N119" si="235">N120+N121</f>
        <v>0</v>
      </c>
      <c r="O119" s="30">
        <f t="shared" ref="O119" si="236">O120+O121</f>
        <v>0</v>
      </c>
      <c r="P119" s="30">
        <f t="shared" ref="P119" si="237">P120+P121</f>
        <v>0</v>
      </c>
      <c r="Q119" s="30">
        <f t="shared" ref="Q119" si="238">Q120+Q121</f>
        <v>0</v>
      </c>
      <c r="R119" s="30">
        <f t="shared" ref="R119" si="239">R120+R121</f>
        <v>100</v>
      </c>
      <c r="S119" s="30">
        <f t="shared" ref="S119" si="240">S120+S121</f>
        <v>0</v>
      </c>
      <c r="T119" s="30">
        <f t="shared" ref="T119" si="241">T120+T121</f>
        <v>0</v>
      </c>
      <c r="U119" s="30">
        <f t="shared" ref="U119" si="242">U120+U121</f>
        <v>0</v>
      </c>
      <c r="V119" s="30">
        <f t="shared" ref="V119" si="243">V120+V121</f>
        <v>0</v>
      </c>
      <c r="W119" s="30">
        <f t="shared" ref="W119" si="244">W120+W121</f>
        <v>0</v>
      </c>
      <c r="X119" s="30">
        <f t="shared" ref="X119" si="245">X120+X121</f>
        <v>0</v>
      </c>
      <c r="Y119" s="30">
        <f t="shared" ref="Y119" si="246">Y120+Y121</f>
        <v>0</v>
      </c>
      <c r="Z119" s="30">
        <f t="shared" ref="Z119" si="247">Z120+Z121</f>
        <v>0</v>
      </c>
      <c r="AA119" s="30">
        <f t="shared" ref="AA119" si="248">AA120+AA121</f>
        <v>0</v>
      </c>
      <c r="AB119" s="30">
        <f t="shared" ref="AB119" si="249">AB120+AB121</f>
        <v>0</v>
      </c>
      <c r="AC119" s="30">
        <f t="shared" ref="AC119" si="250">AC120+AC121</f>
        <v>0</v>
      </c>
      <c r="AD119" s="30">
        <f t="shared" ref="AD119" si="251">AD120+AD121</f>
        <v>0</v>
      </c>
      <c r="AE119" s="30">
        <f t="shared" ref="AE119" si="252">AE120+AE121</f>
        <v>0</v>
      </c>
      <c r="AF119" s="33"/>
      <c r="AG119" s="46"/>
      <c r="AH119" s="46"/>
      <c r="AI119" s="46"/>
      <c r="AJ119" s="46"/>
    </row>
    <row r="120" spans="1:36" s="47" customFormat="1" x14ac:dyDescent="0.3">
      <c r="A120" s="29" t="s">
        <v>34</v>
      </c>
      <c r="B120" s="32">
        <f>SUM(H120,J120,L120,N120,P120,R120,T120,V120,X120,Z120,AB120,AD120)</f>
        <v>95</v>
      </c>
      <c r="C120" s="32">
        <f>SUM(H120)</f>
        <v>0</v>
      </c>
      <c r="D120" s="32">
        <f>E120</f>
        <v>0</v>
      </c>
      <c r="E120" s="32">
        <f>SUM(I120,K120,M120,O120,Q120,S120,U120,W120,Y120,AA120,AC120,AE120)</f>
        <v>0</v>
      </c>
      <c r="F120" s="30">
        <f t="shared" si="228"/>
        <v>0</v>
      </c>
      <c r="G120" s="30">
        <f t="shared" si="229"/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95</v>
      </c>
      <c r="S120" s="30">
        <v>0</v>
      </c>
      <c r="T120" s="30">
        <v>0</v>
      </c>
      <c r="U120" s="30">
        <v>0</v>
      </c>
      <c r="V120" s="30">
        <v>0</v>
      </c>
      <c r="W120" s="30">
        <v>0</v>
      </c>
      <c r="X120" s="30">
        <v>0</v>
      </c>
      <c r="Y120" s="30">
        <v>0</v>
      </c>
      <c r="Z120" s="30">
        <v>0</v>
      </c>
      <c r="AA120" s="30">
        <v>0</v>
      </c>
      <c r="AB120" s="30">
        <v>0</v>
      </c>
      <c r="AC120" s="30">
        <v>0</v>
      </c>
      <c r="AD120" s="30">
        <v>0</v>
      </c>
      <c r="AE120" s="30">
        <v>0</v>
      </c>
      <c r="AF120" s="33"/>
      <c r="AG120" s="46"/>
      <c r="AH120" s="46"/>
      <c r="AI120" s="46"/>
      <c r="AJ120" s="46"/>
    </row>
    <row r="121" spans="1:36" s="47" customFormat="1" x14ac:dyDescent="0.3">
      <c r="A121" s="29" t="s">
        <v>30</v>
      </c>
      <c r="B121" s="32">
        <f>SUM(H121,J121,L121,N121,P121,R121,T121,V121,X121,Z121,AB121,AD121)</f>
        <v>5</v>
      </c>
      <c r="C121" s="32">
        <f>SUM(H121)</f>
        <v>0</v>
      </c>
      <c r="D121" s="32">
        <f>E121</f>
        <v>0</v>
      </c>
      <c r="E121" s="32">
        <f>SUM(I121,K121,M121,O121,Q121,S121,U121,W121,Y121,AA121,AC121,AE121)</f>
        <v>0</v>
      </c>
      <c r="F121" s="30">
        <f t="shared" si="228"/>
        <v>0</v>
      </c>
      <c r="G121" s="30">
        <f t="shared" si="229"/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5</v>
      </c>
      <c r="S121" s="30">
        <v>0</v>
      </c>
      <c r="T121" s="30">
        <v>0</v>
      </c>
      <c r="U121" s="30">
        <v>0</v>
      </c>
      <c r="V121" s="30">
        <v>0</v>
      </c>
      <c r="W121" s="30">
        <v>0</v>
      </c>
      <c r="X121" s="30">
        <v>0</v>
      </c>
      <c r="Y121" s="30">
        <v>0</v>
      </c>
      <c r="Z121" s="30">
        <v>0</v>
      </c>
      <c r="AA121" s="30">
        <v>0</v>
      </c>
      <c r="AB121" s="30">
        <v>0</v>
      </c>
      <c r="AC121" s="30">
        <v>0</v>
      </c>
      <c r="AD121" s="30">
        <v>0</v>
      </c>
      <c r="AE121" s="30">
        <v>0</v>
      </c>
      <c r="AF121" s="33"/>
      <c r="AG121" s="46"/>
      <c r="AH121" s="46"/>
      <c r="AI121" s="46"/>
      <c r="AJ121" s="46"/>
    </row>
    <row r="122" spans="1:36" s="47" customFormat="1" ht="37.5" x14ac:dyDescent="0.3">
      <c r="A122" s="29" t="s">
        <v>31</v>
      </c>
      <c r="B122" s="32">
        <f>SUM(H122,J122,L122,N122,P122,R122,T122,V122,X122,Z122,AB122,AD122)</f>
        <v>5</v>
      </c>
      <c r="C122" s="32">
        <f>SUM(H122)</f>
        <v>0</v>
      </c>
      <c r="D122" s="32">
        <f>E122</f>
        <v>0</v>
      </c>
      <c r="E122" s="32">
        <f>SUM(I122,K122,M122,O122,Q122,S122,U122,W122,Y122,AA122,AC122,AE122)</f>
        <v>0</v>
      </c>
      <c r="F122" s="30">
        <f t="shared" si="228"/>
        <v>0</v>
      </c>
      <c r="G122" s="30">
        <f t="shared" si="229"/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5</v>
      </c>
      <c r="S122" s="30">
        <v>0</v>
      </c>
      <c r="T122" s="30">
        <v>0</v>
      </c>
      <c r="U122" s="30">
        <v>0</v>
      </c>
      <c r="V122" s="30">
        <v>0</v>
      </c>
      <c r="W122" s="30">
        <v>0</v>
      </c>
      <c r="X122" s="30">
        <v>0</v>
      </c>
      <c r="Y122" s="30">
        <v>0</v>
      </c>
      <c r="Z122" s="30">
        <v>0</v>
      </c>
      <c r="AA122" s="30">
        <v>0</v>
      </c>
      <c r="AB122" s="30">
        <v>0</v>
      </c>
      <c r="AC122" s="30">
        <v>0</v>
      </c>
      <c r="AD122" s="30">
        <v>0</v>
      </c>
      <c r="AE122" s="30">
        <v>0</v>
      </c>
      <c r="AF122" s="33"/>
      <c r="AG122" s="46"/>
      <c r="AH122" s="46"/>
      <c r="AI122" s="46"/>
      <c r="AJ122" s="46"/>
    </row>
    <row r="123" spans="1:36" s="73" customFormat="1" x14ac:dyDescent="0.25">
      <c r="A123" s="58" t="s">
        <v>40</v>
      </c>
      <c r="B123" s="59"/>
      <c r="C123" s="60"/>
      <c r="D123" s="60"/>
      <c r="E123" s="59"/>
      <c r="F123" s="61"/>
      <c r="G123" s="61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3"/>
      <c r="AF123" s="96"/>
    </row>
    <row r="124" spans="1:36" s="47" customFormat="1" ht="24" customHeight="1" x14ac:dyDescent="0.25">
      <c r="A124" s="100" t="s">
        <v>65</v>
      </c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1"/>
      <c r="AF124" s="33"/>
      <c r="AG124" s="46"/>
      <c r="AH124" s="46"/>
      <c r="AI124" s="46"/>
      <c r="AJ124" s="46"/>
    </row>
    <row r="125" spans="1:36" s="12" customFormat="1" ht="27.75" customHeight="1" x14ac:dyDescent="0.3">
      <c r="A125" s="68" t="s">
        <v>32</v>
      </c>
      <c r="B125" s="69">
        <f>B126</f>
        <v>93.1</v>
      </c>
      <c r="C125" s="69">
        <f t="shared" ref="C125:E125" si="253">C126</f>
        <v>0</v>
      </c>
      <c r="D125" s="69">
        <f t="shared" si="253"/>
        <v>0</v>
      </c>
      <c r="E125" s="69">
        <f t="shared" si="253"/>
        <v>0</v>
      </c>
      <c r="F125" s="69">
        <f t="shared" ref="F125:F126" si="254">IFERROR(E125/B125*100,0)</f>
        <v>0</v>
      </c>
      <c r="G125" s="69">
        <f t="shared" ref="G125:G126" si="255">IFERROR(E125/C125*100,0)</f>
        <v>0</v>
      </c>
      <c r="H125" s="69">
        <f>H126</f>
        <v>0</v>
      </c>
      <c r="I125" s="69">
        <f t="shared" ref="I125:AE125" si="256">I126</f>
        <v>0</v>
      </c>
      <c r="J125" s="69">
        <f t="shared" si="256"/>
        <v>0</v>
      </c>
      <c r="K125" s="69">
        <f t="shared" si="256"/>
        <v>0</v>
      </c>
      <c r="L125" s="69">
        <f t="shared" si="256"/>
        <v>0</v>
      </c>
      <c r="M125" s="69">
        <f t="shared" si="256"/>
        <v>0</v>
      </c>
      <c r="N125" s="69">
        <f t="shared" si="256"/>
        <v>0</v>
      </c>
      <c r="O125" s="69">
        <f t="shared" si="256"/>
        <v>0</v>
      </c>
      <c r="P125" s="69">
        <f t="shared" si="256"/>
        <v>0</v>
      </c>
      <c r="Q125" s="69">
        <f t="shared" si="256"/>
        <v>0</v>
      </c>
      <c r="R125" s="69">
        <f t="shared" si="256"/>
        <v>0</v>
      </c>
      <c r="S125" s="69">
        <f t="shared" si="256"/>
        <v>0</v>
      </c>
      <c r="T125" s="69">
        <f t="shared" si="256"/>
        <v>0</v>
      </c>
      <c r="U125" s="69">
        <f t="shared" si="256"/>
        <v>0</v>
      </c>
      <c r="V125" s="69">
        <f t="shared" si="256"/>
        <v>0</v>
      </c>
      <c r="W125" s="69">
        <f t="shared" si="256"/>
        <v>0</v>
      </c>
      <c r="X125" s="69">
        <f t="shared" si="256"/>
        <v>0</v>
      </c>
      <c r="Y125" s="69">
        <f t="shared" si="256"/>
        <v>0</v>
      </c>
      <c r="Z125" s="69">
        <f t="shared" si="256"/>
        <v>0</v>
      </c>
      <c r="AA125" s="69">
        <f t="shared" si="256"/>
        <v>0</v>
      </c>
      <c r="AB125" s="69">
        <f t="shared" si="256"/>
        <v>93.1</v>
      </c>
      <c r="AC125" s="69">
        <f t="shared" si="256"/>
        <v>0</v>
      </c>
      <c r="AD125" s="69">
        <f t="shared" si="256"/>
        <v>0</v>
      </c>
      <c r="AE125" s="69">
        <f t="shared" si="256"/>
        <v>0</v>
      </c>
      <c r="AF125" s="69"/>
      <c r="AG125" s="46">
        <f t="shared" ref="AG125:AG152" si="257">H125+J125+L125+N125+P125+R125+T125+V125+X125+Z125+AB125+AD125</f>
        <v>93.1</v>
      </c>
      <c r="AH125" s="46">
        <f t="shared" ref="AH125:AH142" si="258">H125+J125+L125+N125+P125+R125+T125+V125+X125</f>
        <v>0</v>
      </c>
      <c r="AI125" s="46">
        <f t="shared" ref="AI125:AI152" si="259">I125+K125+M125+O125+Q125+S125+U125+W125+Y125+AA125+AC125+AE125</f>
        <v>0</v>
      </c>
      <c r="AJ125" s="46">
        <f t="shared" ref="AJ125:AJ152" si="260">E125-C125</f>
        <v>0</v>
      </c>
    </row>
    <row r="126" spans="1:36" s="47" customFormat="1" ht="24.75" customHeight="1" x14ac:dyDescent="0.3">
      <c r="A126" s="29" t="s">
        <v>30</v>
      </c>
      <c r="B126" s="31">
        <f>B129</f>
        <v>93.1</v>
      </c>
      <c r="C126" s="31">
        <f>C129</f>
        <v>0</v>
      </c>
      <c r="D126" s="31">
        <f>D129</f>
        <v>0</v>
      </c>
      <c r="E126" s="31">
        <f>E129</f>
        <v>0</v>
      </c>
      <c r="F126" s="31">
        <f t="shared" si="254"/>
        <v>0</v>
      </c>
      <c r="G126" s="31">
        <f t="shared" si="255"/>
        <v>0</v>
      </c>
      <c r="H126" s="31">
        <f t="shared" ref="H126:AE126" si="261">H129</f>
        <v>0</v>
      </c>
      <c r="I126" s="31">
        <f t="shared" si="261"/>
        <v>0</v>
      </c>
      <c r="J126" s="31">
        <f t="shared" si="261"/>
        <v>0</v>
      </c>
      <c r="K126" s="31">
        <f t="shared" si="261"/>
        <v>0</v>
      </c>
      <c r="L126" s="31">
        <f t="shared" si="261"/>
        <v>0</v>
      </c>
      <c r="M126" s="31">
        <f t="shared" si="261"/>
        <v>0</v>
      </c>
      <c r="N126" s="31">
        <f t="shared" si="261"/>
        <v>0</v>
      </c>
      <c r="O126" s="31">
        <f t="shared" si="261"/>
        <v>0</v>
      </c>
      <c r="P126" s="31">
        <f t="shared" si="261"/>
        <v>0</v>
      </c>
      <c r="Q126" s="31">
        <f t="shared" si="261"/>
        <v>0</v>
      </c>
      <c r="R126" s="31">
        <f t="shared" si="261"/>
        <v>0</v>
      </c>
      <c r="S126" s="31">
        <f t="shared" si="261"/>
        <v>0</v>
      </c>
      <c r="T126" s="31">
        <f t="shared" si="261"/>
        <v>0</v>
      </c>
      <c r="U126" s="31">
        <f t="shared" si="261"/>
        <v>0</v>
      </c>
      <c r="V126" s="31">
        <f t="shared" si="261"/>
        <v>0</v>
      </c>
      <c r="W126" s="31">
        <f t="shared" si="261"/>
        <v>0</v>
      </c>
      <c r="X126" s="31">
        <f t="shared" si="261"/>
        <v>0</v>
      </c>
      <c r="Y126" s="31">
        <f t="shared" si="261"/>
        <v>0</v>
      </c>
      <c r="Z126" s="31">
        <f t="shared" si="261"/>
        <v>0</v>
      </c>
      <c r="AA126" s="31">
        <f t="shared" si="261"/>
        <v>0</v>
      </c>
      <c r="AB126" s="31">
        <f t="shared" si="261"/>
        <v>93.1</v>
      </c>
      <c r="AC126" s="31">
        <f t="shared" si="261"/>
        <v>0</v>
      </c>
      <c r="AD126" s="31">
        <f t="shared" si="261"/>
        <v>0</v>
      </c>
      <c r="AE126" s="31">
        <f t="shared" si="261"/>
        <v>0</v>
      </c>
      <c r="AF126" s="31"/>
      <c r="AG126" s="46">
        <f t="shared" si="257"/>
        <v>93.1</v>
      </c>
      <c r="AH126" s="46">
        <f t="shared" si="258"/>
        <v>0</v>
      </c>
      <c r="AI126" s="46">
        <f t="shared" si="259"/>
        <v>0</v>
      </c>
      <c r="AJ126" s="46">
        <f t="shared" si="260"/>
        <v>0</v>
      </c>
    </row>
    <row r="127" spans="1:36" s="47" customFormat="1" ht="21.75" customHeight="1" x14ac:dyDescent="0.25">
      <c r="A127" s="102" t="s">
        <v>52</v>
      </c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1"/>
      <c r="AF127" s="33"/>
      <c r="AG127" s="46">
        <f t="shared" si="257"/>
        <v>0</v>
      </c>
      <c r="AH127" s="46">
        <f t="shared" si="258"/>
        <v>0</v>
      </c>
      <c r="AI127" s="46">
        <f t="shared" si="259"/>
        <v>0</v>
      </c>
      <c r="AJ127" s="46">
        <f t="shared" si="260"/>
        <v>0</v>
      </c>
    </row>
    <row r="128" spans="1:36" s="12" customFormat="1" x14ac:dyDescent="0.3">
      <c r="A128" s="29" t="s">
        <v>32</v>
      </c>
      <c r="B128" s="30">
        <f>B129</f>
        <v>93.1</v>
      </c>
      <c r="C128" s="30">
        <f t="shared" ref="C128:E128" si="262">C129</f>
        <v>0</v>
      </c>
      <c r="D128" s="30">
        <f t="shared" si="262"/>
        <v>0</v>
      </c>
      <c r="E128" s="30">
        <f t="shared" si="262"/>
        <v>0</v>
      </c>
      <c r="F128" s="30">
        <f t="shared" ref="F128:F141" si="263">IFERROR(E128/B128*100,0)</f>
        <v>0</v>
      </c>
      <c r="G128" s="30">
        <f t="shared" ref="G128:G141" si="264">IFERROR(E128/C128*100,0)</f>
        <v>0</v>
      </c>
      <c r="H128" s="30">
        <f>H129</f>
        <v>0</v>
      </c>
      <c r="I128" s="30">
        <f t="shared" ref="I128:AE128" si="265">I129</f>
        <v>0</v>
      </c>
      <c r="J128" s="30">
        <f t="shared" si="265"/>
        <v>0</v>
      </c>
      <c r="K128" s="30">
        <f t="shared" si="265"/>
        <v>0</v>
      </c>
      <c r="L128" s="30">
        <f t="shared" si="265"/>
        <v>0</v>
      </c>
      <c r="M128" s="30">
        <f t="shared" si="265"/>
        <v>0</v>
      </c>
      <c r="N128" s="30">
        <f t="shared" si="265"/>
        <v>0</v>
      </c>
      <c r="O128" s="30">
        <f t="shared" si="265"/>
        <v>0</v>
      </c>
      <c r="P128" s="30">
        <f t="shared" si="265"/>
        <v>0</v>
      </c>
      <c r="Q128" s="30">
        <f t="shared" si="265"/>
        <v>0</v>
      </c>
      <c r="R128" s="30">
        <f t="shared" si="265"/>
        <v>0</v>
      </c>
      <c r="S128" s="30">
        <f t="shared" si="265"/>
        <v>0</v>
      </c>
      <c r="T128" s="30">
        <f t="shared" si="265"/>
        <v>0</v>
      </c>
      <c r="U128" s="30">
        <f t="shared" si="265"/>
        <v>0</v>
      </c>
      <c r="V128" s="30">
        <f t="shared" si="265"/>
        <v>0</v>
      </c>
      <c r="W128" s="30">
        <f t="shared" si="265"/>
        <v>0</v>
      </c>
      <c r="X128" s="30">
        <f t="shared" si="265"/>
        <v>0</v>
      </c>
      <c r="Y128" s="30">
        <f t="shared" si="265"/>
        <v>0</v>
      </c>
      <c r="Z128" s="30">
        <f t="shared" si="265"/>
        <v>0</v>
      </c>
      <c r="AA128" s="30">
        <f t="shared" si="265"/>
        <v>0</v>
      </c>
      <c r="AB128" s="30">
        <f t="shared" si="265"/>
        <v>93.1</v>
      </c>
      <c r="AC128" s="30">
        <f t="shared" si="265"/>
        <v>0</v>
      </c>
      <c r="AD128" s="30">
        <f t="shared" si="265"/>
        <v>0</v>
      </c>
      <c r="AE128" s="30">
        <f t="shared" si="265"/>
        <v>0</v>
      </c>
      <c r="AF128" s="33"/>
      <c r="AG128" s="46">
        <f t="shared" si="257"/>
        <v>93.1</v>
      </c>
      <c r="AH128" s="46">
        <f t="shared" si="258"/>
        <v>0</v>
      </c>
      <c r="AI128" s="46">
        <f t="shared" si="259"/>
        <v>0</v>
      </c>
      <c r="AJ128" s="46">
        <f t="shared" si="260"/>
        <v>0</v>
      </c>
    </row>
    <row r="129" spans="1:36" s="47" customFormat="1" x14ac:dyDescent="0.3">
      <c r="A129" s="29" t="s">
        <v>30</v>
      </c>
      <c r="B129" s="32">
        <f>SUM(H129,J129,L129,N129,P129,R129,T129,V129,X129,Z129,AB129,AD129)</f>
        <v>93.1</v>
      </c>
      <c r="C129" s="32">
        <f>SUM(H129)</f>
        <v>0</v>
      </c>
      <c r="D129" s="32">
        <f>E129</f>
        <v>0</v>
      </c>
      <c r="E129" s="32">
        <f>SUM(I129,K129,M129,O129,Q129,S129,U129,W129,Y129,AA129,AC129,AE129)</f>
        <v>0</v>
      </c>
      <c r="F129" s="30">
        <f t="shared" si="263"/>
        <v>0</v>
      </c>
      <c r="G129" s="30">
        <f t="shared" si="264"/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0</v>
      </c>
      <c r="U129" s="30">
        <v>0</v>
      </c>
      <c r="V129" s="30">
        <v>0</v>
      </c>
      <c r="W129" s="30">
        <v>0</v>
      </c>
      <c r="X129" s="30">
        <v>0</v>
      </c>
      <c r="Y129" s="30">
        <v>0</v>
      </c>
      <c r="Z129" s="30">
        <v>0</v>
      </c>
      <c r="AA129" s="30">
        <v>0</v>
      </c>
      <c r="AB129" s="30">
        <v>93.1</v>
      </c>
      <c r="AC129" s="30">
        <v>0</v>
      </c>
      <c r="AD129" s="30">
        <v>0</v>
      </c>
      <c r="AE129" s="30">
        <v>0</v>
      </c>
      <c r="AF129" s="33"/>
      <c r="AG129" s="46">
        <f t="shared" si="257"/>
        <v>93.1</v>
      </c>
      <c r="AH129" s="46">
        <f t="shared" si="258"/>
        <v>0</v>
      </c>
      <c r="AI129" s="46">
        <f t="shared" si="259"/>
        <v>0</v>
      </c>
      <c r="AJ129" s="46">
        <f t="shared" si="260"/>
        <v>0</v>
      </c>
    </row>
    <row r="130" spans="1:36" s="73" customFormat="1" x14ac:dyDescent="0.3">
      <c r="A130" s="97" t="s">
        <v>43</v>
      </c>
      <c r="B130" s="70"/>
      <c r="C130" s="71"/>
      <c r="D130" s="71"/>
      <c r="E130" s="71"/>
      <c r="F130" s="55"/>
      <c r="G130" s="5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72"/>
    </row>
    <row r="131" spans="1:36" s="47" customFormat="1" x14ac:dyDescent="0.25">
      <c r="A131" s="79" t="s">
        <v>32</v>
      </c>
      <c r="B131" s="36">
        <f>B132+B133</f>
        <v>9173.3100000000013</v>
      </c>
      <c r="C131" s="36">
        <f t="shared" ref="C131:E131" si="266">C132+C133</f>
        <v>0</v>
      </c>
      <c r="D131" s="36">
        <f t="shared" si="266"/>
        <v>0</v>
      </c>
      <c r="E131" s="36">
        <f t="shared" si="266"/>
        <v>0</v>
      </c>
      <c r="F131" s="36">
        <f t="shared" si="263"/>
        <v>0</v>
      </c>
      <c r="G131" s="36">
        <f t="shared" si="264"/>
        <v>0</v>
      </c>
      <c r="H131" s="36">
        <f>H132+H133</f>
        <v>0</v>
      </c>
      <c r="I131" s="36">
        <f t="shared" ref="I131:AE131" si="267">I132+I133</f>
        <v>0</v>
      </c>
      <c r="J131" s="36">
        <f t="shared" si="267"/>
        <v>0</v>
      </c>
      <c r="K131" s="36">
        <f t="shared" si="267"/>
        <v>0</v>
      </c>
      <c r="L131" s="36">
        <f t="shared" si="267"/>
        <v>0</v>
      </c>
      <c r="M131" s="36">
        <f t="shared" si="267"/>
        <v>0</v>
      </c>
      <c r="N131" s="36">
        <f t="shared" si="267"/>
        <v>0</v>
      </c>
      <c r="O131" s="36">
        <f t="shared" si="267"/>
        <v>0</v>
      </c>
      <c r="P131" s="36">
        <f t="shared" si="267"/>
        <v>0</v>
      </c>
      <c r="Q131" s="36">
        <f t="shared" si="267"/>
        <v>0</v>
      </c>
      <c r="R131" s="36">
        <f t="shared" si="267"/>
        <v>4656.3999999999996</v>
      </c>
      <c r="S131" s="36">
        <f t="shared" si="267"/>
        <v>0</v>
      </c>
      <c r="T131" s="36">
        <f t="shared" si="267"/>
        <v>4373.8100000000004</v>
      </c>
      <c r="U131" s="36">
        <f t="shared" si="267"/>
        <v>0</v>
      </c>
      <c r="V131" s="36">
        <f t="shared" si="267"/>
        <v>0</v>
      </c>
      <c r="W131" s="36">
        <f t="shared" si="267"/>
        <v>0</v>
      </c>
      <c r="X131" s="36">
        <f t="shared" si="267"/>
        <v>0</v>
      </c>
      <c r="Y131" s="36">
        <f t="shared" si="267"/>
        <v>0</v>
      </c>
      <c r="Z131" s="36">
        <f t="shared" si="267"/>
        <v>0</v>
      </c>
      <c r="AA131" s="36">
        <f t="shared" si="267"/>
        <v>0</v>
      </c>
      <c r="AB131" s="36">
        <f t="shared" si="267"/>
        <v>143.1</v>
      </c>
      <c r="AC131" s="36">
        <f t="shared" si="267"/>
        <v>0</v>
      </c>
      <c r="AD131" s="36">
        <f t="shared" si="267"/>
        <v>0</v>
      </c>
      <c r="AE131" s="36">
        <f t="shared" si="267"/>
        <v>0</v>
      </c>
      <c r="AF131" s="36"/>
      <c r="AG131" s="46">
        <f t="shared" si="257"/>
        <v>9173.31</v>
      </c>
      <c r="AH131" s="46">
        <f t="shared" si="258"/>
        <v>9030.2099999999991</v>
      </c>
      <c r="AI131" s="46">
        <f t="shared" si="259"/>
        <v>0</v>
      </c>
      <c r="AJ131" s="46">
        <f t="shared" si="260"/>
        <v>0</v>
      </c>
    </row>
    <row r="132" spans="1:36" s="47" customFormat="1" x14ac:dyDescent="0.3">
      <c r="A132" s="29" t="s">
        <v>34</v>
      </c>
      <c r="B132" s="30">
        <f>B137</f>
        <v>4297.6000000000004</v>
      </c>
      <c r="C132" s="30">
        <f t="shared" ref="C132:E132" si="268">C137</f>
        <v>0</v>
      </c>
      <c r="D132" s="30">
        <f t="shared" si="268"/>
        <v>0</v>
      </c>
      <c r="E132" s="30">
        <f t="shared" si="268"/>
        <v>0</v>
      </c>
      <c r="F132" s="31">
        <f t="shared" si="263"/>
        <v>0</v>
      </c>
      <c r="G132" s="31">
        <f t="shared" si="264"/>
        <v>0</v>
      </c>
      <c r="H132" s="30">
        <f>H137</f>
        <v>0</v>
      </c>
      <c r="I132" s="30">
        <f t="shared" ref="I132:AE132" si="269">I137</f>
        <v>0</v>
      </c>
      <c r="J132" s="30">
        <f t="shared" si="269"/>
        <v>0</v>
      </c>
      <c r="K132" s="30">
        <f t="shared" si="269"/>
        <v>0</v>
      </c>
      <c r="L132" s="30">
        <f t="shared" si="269"/>
        <v>0</v>
      </c>
      <c r="M132" s="30">
        <f t="shared" si="269"/>
        <v>0</v>
      </c>
      <c r="N132" s="30">
        <f t="shared" si="269"/>
        <v>0</v>
      </c>
      <c r="O132" s="30">
        <f t="shared" si="269"/>
        <v>0</v>
      </c>
      <c r="P132" s="30">
        <f t="shared" si="269"/>
        <v>0</v>
      </c>
      <c r="Q132" s="30">
        <f t="shared" si="269"/>
        <v>0</v>
      </c>
      <c r="R132" s="30">
        <f t="shared" si="269"/>
        <v>95</v>
      </c>
      <c r="S132" s="30">
        <f t="shared" si="269"/>
        <v>0</v>
      </c>
      <c r="T132" s="30">
        <f t="shared" si="269"/>
        <v>4155.1000000000004</v>
      </c>
      <c r="U132" s="30">
        <f t="shared" si="269"/>
        <v>0</v>
      </c>
      <c r="V132" s="30">
        <f t="shared" si="269"/>
        <v>0</v>
      </c>
      <c r="W132" s="30">
        <f t="shared" si="269"/>
        <v>0</v>
      </c>
      <c r="X132" s="30">
        <f t="shared" si="269"/>
        <v>0</v>
      </c>
      <c r="Y132" s="30">
        <f t="shared" si="269"/>
        <v>0</v>
      </c>
      <c r="Z132" s="30">
        <f t="shared" si="269"/>
        <v>0</v>
      </c>
      <c r="AA132" s="30">
        <f t="shared" si="269"/>
        <v>0</v>
      </c>
      <c r="AB132" s="30">
        <f t="shared" si="269"/>
        <v>47.5</v>
      </c>
      <c r="AC132" s="30">
        <f t="shared" si="269"/>
        <v>0</v>
      </c>
      <c r="AD132" s="30">
        <f t="shared" si="269"/>
        <v>0</v>
      </c>
      <c r="AE132" s="30">
        <f t="shared" si="269"/>
        <v>0</v>
      </c>
      <c r="AF132" s="33"/>
      <c r="AG132" s="46">
        <f t="shared" si="257"/>
        <v>4297.6000000000004</v>
      </c>
      <c r="AH132" s="46">
        <f t="shared" si="258"/>
        <v>4250.1000000000004</v>
      </c>
      <c r="AI132" s="46">
        <f t="shared" si="259"/>
        <v>0</v>
      </c>
      <c r="AJ132" s="46">
        <f t="shared" si="260"/>
        <v>0</v>
      </c>
    </row>
    <row r="133" spans="1:36" s="47" customFormat="1" x14ac:dyDescent="0.3">
      <c r="A133" s="29" t="s">
        <v>30</v>
      </c>
      <c r="B133" s="30">
        <f>B138+B142</f>
        <v>4875.71</v>
      </c>
      <c r="C133" s="30">
        <f>C36+C61+C126</f>
        <v>0</v>
      </c>
      <c r="D133" s="30">
        <f>D36+D61+D126</f>
        <v>0</v>
      </c>
      <c r="E133" s="30">
        <f>E36+E61+E126</f>
        <v>0</v>
      </c>
      <c r="F133" s="31">
        <f t="shared" si="263"/>
        <v>0</v>
      </c>
      <c r="G133" s="31">
        <f t="shared" si="264"/>
        <v>0</v>
      </c>
      <c r="H133" s="30">
        <f t="shared" ref="H133:AE133" si="270">H36+H61+H126</f>
        <v>0</v>
      </c>
      <c r="I133" s="30">
        <f t="shared" si="270"/>
        <v>0</v>
      </c>
      <c r="J133" s="30">
        <f t="shared" si="270"/>
        <v>0</v>
      </c>
      <c r="K133" s="30">
        <f t="shared" si="270"/>
        <v>0</v>
      </c>
      <c r="L133" s="30">
        <f t="shared" si="270"/>
        <v>0</v>
      </c>
      <c r="M133" s="30">
        <f t="shared" si="270"/>
        <v>0</v>
      </c>
      <c r="N133" s="30">
        <f t="shared" si="270"/>
        <v>0</v>
      </c>
      <c r="O133" s="30">
        <f t="shared" si="270"/>
        <v>0</v>
      </c>
      <c r="P133" s="30">
        <f t="shared" si="270"/>
        <v>0</v>
      </c>
      <c r="Q133" s="30">
        <f t="shared" si="270"/>
        <v>0</v>
      </c>
      <c r="R133" s="30">
        <f t="shared" si="270"/>
        <v>4561.3999999999996</v>
      </c>
      <c r="S133" s="30">
        <f t="shared" si="270"/>
        <v>0</v>
      </c>
      <c r="T133" s="30">
        <f t="shared" si="270"/>
        <v>218.70999999999998</v>
      </c>
      <c r="U133" s="30">
        <f t="shared" si="270"/>
        <v>0</v>
      </c>
      <c r="V133" s="30">
        <f t="shared" si="270"/>
        <v>0</v>
      </c>
      <c r="W133" s="30">
        <f t="shared" si="270"/>
        <v>0</v>
      </c>
      <c r="X133" s="30">
        <f t="shared" si="270"/>
        <v>0</v>
      </c>
      <c r="Y133" s="30">
        <f t="shared" si="270"/>
        <v>0</v>
      </c>
      <c r="Z133" s="30">
        <f t="shared" si="270"/>
        <v>0</v>
      </c>
      <c r="AA133" s="30">
        <f t="shared" si="270"/>
        <v>0</v>
      </c>
      <c r="AB133" s="30">
        <f t="shared" si="270"/>
        <v>95.6</v>
      </c>
      <c r="AC133" s="30">
        <f t="shared" si="270"/>
        <v>0</v>
      </c>
      <c r="AD133" s="30">
        <f t="shared" si="270"/>
        <v>0</v>
      </c>
      <c r="AE133" s="30">
        <f t="shared" si="270"/>
        <v>0</v>
      </c>
      <c r="AF133" s="33"/>
      <c r="AG133" s="46">
        <f t="shared" si="257"/>
        <v>4875.71</v>
      </c>
      <c r="AH133" s="46">
        <f t="shared" si="258"/>
        <v>4780.1099999999997</v>
      </c>
      <c r="AI133" s="46">
        <f t="shared" si="259"/>
        <v>0</v>
      </c>
      <c r="AJ133" s="46">
        <f t="shared" si="260"/>
        <v>0</v>
      </c>
    </row>
    <row r="134" spans="1:36" s="47" customFormat="1" ht="37.5" x14ac:dyDescent="0.3">
      <c r="A134" s="95" t="s">
        <v>31</v>
      </c>
      <c r="B134" s="30">
        <f>B139</f>
        <v>226.20999999999998</v>
      </c>
      <c r="C134" s="30">
        <f t="shared" ref="C134:AE134" si="271">C139</f>
        <v>0</v>
      </c>
      <c r="D134" s="30">
        <f t="shared" si="271"/>
        <v>0</v>
      </c>
      <c r="E134" s="30">
        <f t="shared" si="271"/>
        <v>0</v>
      </c>
      <c r="F134" s="31">
        <f t="shared" si="263"/>
        <v>0</v>
      </c>
      <c r="G134" s="31">
        <f t="shared" si="264"/>
        <v>0</v>
      </c>
      <c r="H134" s="30">
        <f t="shared" si="271"/>
        <v>0</v>
      </c>
      <c r="I134" s="30">
        <f t="shared" si="271"/>
        <v>0</v>
      </c>
      <c r="J134" s="30">
        <f t="shared" si="271"/>
        <v>0</v>
      </c>
      <c r="K134" s="30">
        <f t="shared" si="271"/>
        <v>0</v>
      </c>
      <c r="L134" s="30">
        <f t="shared" si="271"/>
        <v>0</v>
      </c>
      <c r="M134" s="30">
        <f t="shared" si="271"/>
        <v>0</v>
      </c>
      <c r="N134" s="30">
        <f t="shared" si="271"/>
        <v>0</v>
      </c>
      <c r="O134" s="30">
        <f t="shared" si="271"/>
        <v>0</v>
      </c>
      <c r="P134" s="30">
        <f t="shared" si="271"/>
        <v>0</v>
      </c>
      <c r="Q134" s="30">
        <f t="shared" si="271"/>
        <v>0</v>
      </c>
      <c r="R134" s="30">
        <f t="shared" si="271"/>
        <v>5</v>
      </c>
      <c r="S134" s="30">
        <f t="shared" si="271"/>
        <v>0</v>
      </c>
      <c r="T134" s="30">
        <f t="shared" si="271"/>
        <v>218.70999999999998</v>
      </c>
      <c r="U134" s="30">
        <f t="shared" si="271"/>
        <v>0</v>
      </c>
      <c r="V134" s="30">
        <f t="shared" si="271"/>
        <v>0</v>
      </c>
      <c r="W134" s="30">
        <f t="shared" si="271"/>
        <v>0</v>
      </c>
      <c r="X134" s="30">
        <f t="shared" si="271"/>
        <v>0</v>
      </c>
      <c r="Y134" s="30">
        <f t="shared" si="271"/>
        <v>0</v>
      </c>
      <c r="Z134" s="30">
        <f t="shared" si="271"/>
        <v>0</v>
      </c>
      <c r="AA134" s="30">
        <f t="shared" si="271"/>
        <v>0</v>
      </c>
      <c r="AB134" s="30">
        <f t="shared" si="271"/>
        <v>2.5</v>
      </c>
      <c r="AC134" s="30">
        <f t="shared" si="271"/>
        <v>0</v>
      </c>
      <c r="AD134" s="30">
        <f t="shared" si="271"/>
        <v>0</v>
      </c>
      <c r="AE134" s="30">
        <f t="shared" si="271"/>
        <v>0</v>
      </c>
      <c r="AF134" s="33"/>
      <c r="AG134" s="46">
        <f t="shared" si="257"/>
        <v>226.20999999999998</v>
      </c>
      <c r="AH134" s="46">
        <f t="shared" si="258"/>
        <v>223.70999999999998</v>
      </c>
      <c r="AI134" s="46">
        <f t="shared" si="259"/>
        <v>0</v>
      </c>
      <c r="AJ134" s="46">
        <f t="shared" si="260"/>
        <v>0</v>
      </c>
    </row>
    <row r="135" spans="1:36" s="73" customFormat="1" x14ac:dyDescent="0.3">
      <c r="A135" s="74" t="s">
        <v>53</v>
      </c>
      <c r="B135" s="75"/>
      <c r="C135" s="75"/>
      <c r="D135" s="75"/>
      <c r="E135" s="75"/>
      <c r="F135" s="76"/>
      <c r="G135" s="76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7"/>
      <c r="AE135" s="54"/>
      <c r="AF135" s="78"/>
    </row>
    <row r="136" spans="1:36" s="47" customFormat="1" x14ac:dyDescent="0.25">
      <c r="A136" s="79" t="s">
        <v>32</v>
      </c>
      <c r="B136" s="36">
        <f>B137+B138</f>
        <v>9080.2099999999991</v>
      </c>
      <c r="C136" s="36">
        <f t="shared" ref="C136:E136" si="272">C137+C138</f>
        <v>0</v>
      </c>
      <c r="D136" s="36">
        <f t="shared" si="272"/>
        <v>0</v>
      </c>
      <c r="E136" s="36">
        <f t="shared" si="272"/>
        <v>0</v>
      </c>
      <c r="F136" s="36">
        <f t="shared" si="263"/>
        <v>0</v>
      </c>
      <c r="G136" s="36">
        <f t="shared" si="264"/>
        <v>0</v>
      </c>
      <c r="H136" s="36">
        <f>H137+H138</f>
        <v>0</v>
      </c>
      <c r="I136" s="36">
        <f t="shared" ref="I136:AE136" si="273">I137+I138</f>
        <v>0</v>
      </c>
      <c r="J136" s="36">
        <f t="shared" si="273"/>
        <v>0</v>
      </c>
      <c r="K136" s="36">
        <f t="shared" si="273"/>
        <v>0</v>
      </c>
      <c r="L136" s="36">
        <f t="shared" si="273"/>
        <v>0</v>
      </c>
      <c r="M136" s="36">
        <f t="shared" si="273"/>
        <v>0</v>
      </c>
      <c r="N136" s="36">
        <f t="shared" si="273"/>
        <v>0</v>
      </c>
      <c r="O136" s="36">
        <f t="shared" si="273"/>
        <v>0</v>
      </c>
      <c r="P136" s="36">
        <f t="shared" si="273"/>
        <v>0</v>
      </c>
      <c r="Q136" s="36">
        <f t="shared" si="273"/>
        <v>0</v>
      </c>
      <c r="R136" s="36">
        <f t="shared" si="273"/>
        <v>4656.3999999999996</v>
      </c>
      <c r="S136" s="36">
        <f t="shared" si="273"/>
        <v>0</v>
      </c>
      <c r="T136" s="36">
        <f t="shared" si="273"/>
        <v>4373.8100000000004</v>
      </c>
      <c r="U136" s="36">
        <f t="shared" si="273"/>
        <v>0</v>
      </c>
      <c r="V136" s="36">
        <f t="shared" si="273"/>
        <v>0</v>
      </c>
      <c r="W136" s="36">
        <f t="shared" si="273"/>
        <v>0</v>
      </c>
      <c r="X136" s="36">
        <f t="shared" si="273"/>
        <v>0</v>
      </c>
      <c r="Y136" s="36">
        <f t="shared" si="273"/>
        <v>0</v>
      </c>
      <c r="Z136" s="36">
        <f t="shared" si="273"/>
        <v>0</v>
      </c>
      <c r="AA136" s="36">
        <f t="shared" si="273"/>
        <v>0</v>
      </c>
      <c r="AB136" s="36">
        <f t="shared" si="273"/>
        <v>50</v>
      </c>
      <c r="AC136" s="36">
        <f t="shared" si="273"/>
        <v>0</v>
      </c>
      <c r="AD136" s="36">
        <f t="shared" si="273"/>
        <v>0</v>
      </c>
      <c r="AE136" s="36">
        <f t="shared" si="273"/>
        <v>0</v>
      </c>
      <c r="AF136" s="36"/>
      <c r="AG136" s="46">
        <f t="shared" si="257"/>
        <v>9080.2099999999991</v>
      </c>
      <c r="AH136" s="46">
        <f t="shared" si="258"/>
        <v>9030.2099999999991</v>
      </c>
      <c r="AI136" s="46">
        <f t="shared" si="259"/>
        <v>0</v>
      </c>
      <c r="AJ136" s="46">
        <f t="shared" si="260"/>
        <v>0</v>
      </c>
    </row>
    <row r="137" spans="1:36" s="47" customFormat="1" x14ac:dyDescent="0.3">
      <c r="A137" s="29" t="s">
        <v>34</v>
      </c>
      <c r="B137" s="30">
        <f t="shared" ref="B137:E139" si="274">B35+B60</f>
        <v>4297.6000000000004</v>
      </c>
      <c r="C137" s="30">
        <f t="shared" si="274"/>
        <v>0</v>
      </c>
      <c r="D137" s="30">
        <f t="shared" si="274"/>
        <v>0</v>
      </c>
      <c r="E137" s="30">
        <f t="shared" si="274"/>
        <v>0</v>
      </c>
      <c r="F137" s="31">
        <f t="shared" si="263"/>
        <v>0</v>
      </c>
      <c r="G137" s="31">
        <f t="shared" si="264"/>
        <v>0</v>
      </c>
      <c r="H137" s="30">
        <f>H35+H60</f>
        <v>0</v>
      </c>
      <c r="I137" s="30">
        <f t="shared" ref="I137:AE139" si="275">I35+I60</f>
        <v>0</v>
      </c>
      <c r="J137" s="30">
        <f t="shared" si="275"/>
        <v>0</v>
      </c>
      <c r="K137" s="30">
        <f t="shared" si="275"/>
        <v>0</v>
      </c>
      <c r="L137" s="30">
        <f t="shared" si="275"/>
        <v>0</v>
      </c>
      <c r="M137" s="30">
        <f t="shared" si="275"/>
        <v>0</v>
      </c>
      <c r="N137" s="30">
        <f t="shared" si="275"/>
        <v>0</v>
      </c>
      <c r="O137" s="30">
        <f t="shared" si="275"/>
        <v>0</v>
      </c>
      <c r="P137" s="30">
        <f t="shared" si="275"/>
        <v>0</v>
      </c>
      <c r="Q137" s="30">
        <f t="shared" si="275"/>
        <v>0</v>
      </c>
      <c r="R137" s="30">
        <f t="shared" si="275"/>
        <v>95</v>
      </c>
      <c r="S137" s="30">
        <f t="shared" si="275"/>
        <v>0</v>
      </c>
      <c r="T137" s="30">
        <f t="shared" si="275"/>
        <v>4155.1000000000004</v>
      </c>
      <c r="U137" s="30">
        <f t="shared" si="275"/>
        <v>0</v>
      </c>
      <c r="V137" s="30">
        <f t="shared" si="275"/>
        <v>0</v>
      </c>
      <c r="W137" s="30">
        <f t="shared" si="275"/>
        <v>0</v>
      </c>
      <c r="X137" s="30">
        <f t="shared" si="275"/>
        <v>0</v>
      </c>
      <c r="Y137" s="30">
        <f t="shared" si="275"/>
        <v>0</v>
      </c>
      <c r="Z137" s="30">
        <f t="shared" si="275"/>
        <v>0</v>
      </c>
      <c r="AA137" s="30">
        <f t="shared" si="275"/>
        <v>0</v>
      </c>
      <c r="AB137" s="30">
        <f t="shared" si="275"/>
        <v>47.5</v>
      </c>
      <c r="AC137" s="30">
        <f t="shared" si="275"/>
        <v>0</v>
      </c>
      <c r="AD137" s="30">
        <f t="shared" si="275"/>
        <v>0</v>
      </c>
      <c r="AE137" s="30">
        <f t="shared" si="275"/>
        <v>0</v>
      </c>
      <c r="AF137" s="33"/>
      <c r="AG137" s="46">
        <f t="shared" si="257"/>
        <v>4297.6000000000004</v>
      </c>
      <c r="AH137" s="46">
        <f t="shared" si="258"/>
        <v>4250.1000000000004</v>
      </c>
      <c r="AI137" s="46">
        <f t="shared" si="259"/>
        <v>0</v>
      </c>
      <c r="AJ137" s="46">
        <f t="shared" si="260"/>
        <v>0</v>
      </c>
    </row>
    <row r="138" spans="1:36" s="47" customFormat="1" x14ac:dyDescent="0.3">
      <c r="A138" s="29" t="s">
        <v>30</v>
      </c>
      <c r="B138" s="30">
        <f t="shared" si="274"/>
        <v>4782.6099999999997</v>
      </c>
      <c r="C138" s="30">
        <f t="shared" si="274"/>
        <v>0</v>
      </c>
      <c r="D138" s="30">
        <f t="shared" si="274"/>
        <v>0</v>
      </c>
      <c r="E138" s="30">
        <f t="shared" si="274"/>
        <v>0</v>
      </c>
      <c r="F138" s="31">
        <f t="shared" si="263"/>
        <v>0</v>
      </c>
      <c r="G138" s="31">
        <f t="shared" si="264"/>
        <v>0</v>
      </c>
      <c r="H138" s="30">
        <f t="shared" ref="H138:W139" si="276">H36+H61</f>
        <v>0</v>
      </c>
      <c r="I138" s="30">
        <f t="shared" si="276"/>
        <v>0</v>
      </c>
      <c r="J138" s="30">
        <f t="shared" si="276"/>
        <v>0</v>
      </c>
      <c r="K138" s="30">
        <f t="shared" si="276"/>
        <v>0</v>
      </c>
      <c r="L138" s="30">
        <f t="shared" si="276"/>
        <v>0</v>
      </c>
      <c r="M138" s="30">
        <f t="shared" si="276"/>
        <v>0</v>
      </c>
      <c r="N138" s="30">
        <f t="shared" si="276"/>
        <v>0</v>
      </c>
      <c r="O138" s="30">
        <f t="shared" si="276"/>
        <v>0</v>
      </c>
      <c r="P138" s="30">
        <f t="shared" si="276"/>
        <v>0</v>
      </c>
      <c r="Q138" s="30">
        <f t="shared" si="276"/>
        <v>0</v>
      </c>
      <c r="R138" s="30">
        <f t="shared" si="276"/>
        <v>4561.3999999999996</v>
      </c>
      <c r="S138" s="30">
        <f t="shared" si="276"/>
        <v>0</v>
      </c>
      <c r="T138" s="30">
        <f t="shared" si="276"/>
        <v>218.70999999999998</v>
      </c>
      <c r="U138" s="30">
        <f t="shared" si="276"/>
        <v>0</v>
      </c>
      <c r="V138" s="30">
        <f t="shared" si="276"/>
        <v>0</v>
      </c>
      <c r="W138" s="30">
        <f t="shared" si="276"/>
        <v>0</v>
      </c>
      <c r="X138" s="30">
        <f t="shared" si="275"/>
        <v>0</v>
      </c>
      <c r="Y138" s="30">
        <f t="shared" si="275"/>
        <v>0</v>
      </c>
      <c r="Z138" s="30">
        <f t="shared" si="275"/>
        <v>0</v>
      </c>
      <c r="AA138" s="30">
        <f t="shared" si="275"/>
        <v>0</v>
      </c>
      <c r="AB138" s="30">
        <f t="shared" si="275"/>
        <v>2.5</v>
      </c>
      <c r="AC138" s="30">
        <f t="shared" si="275"/>
        <v>0</v>
      </c>
      <c r="AD138" s="30">
        <f t="shared" si="275"/>
        <v>0</v>
      </c>
      <c r="AE138" s="30">
        <f t="shared" si="275"/>
        <v>0</v>
      </c>
      <c r="AF138" s="33"/>
      <c r="AG138" s="46">
        <f t="shared" si="257"/>
        <v>4782.6099999999997</v>
      </c>
      <c r="AH138" s="46">
        <f t="shared" si="258"/>
        <v>4780.1099999999997</v>
      </c>
      <c r="AI138" s="46">
        <f t="shared" si="259"/>
        <v>0</v>
      </c>
      <c r="AJ138" s="46">
        <f t="shared" si="260"/>
        <v>0</v>
      </c>
    </row>
    <row r="139" spans="1:36" s="47" customFormat="1" ht="37.5" x14ac:dyDescent="0.3">
      <c r="A139" s="95" t="s">
        <v>31</v>
      </c>
      <c r="B139" s="30">
        <f t="shared" si="274"/>
        <v>226.20999999999998</v>
      </c>
      <c r="C139" s="30">
        <f t="shared" si="274"/>
        <v>0</v>
      </c>
      <c r="D139" s="30">
        <f t="shared" si="274"/>
        <v>0</v>
      </c>
      <c r="E139" s="30">
        <f t="shared" si="274"/>
        <v>0</v>
      </c>
      <c r="F139" s="31">
        <f t="shared" si="263"/>
        <v>0</v>
      </c>
      <c r="G139" s="31">
        <f t="shared" si="264"/>
        <v>0</v>
      </c>
      <c r="H139" s="30">
        <f t="shared" si="276"/>
        <v>0</v>
      </c>
      <c r="I139" s="30">
        <f t="shared" si="276"/>
        <v>0</v>
      </c>
      <c r="J139" s="30">
        <f t="shared" si="276"/>
        <v>0</v>
      </c>
      <c r="K139" s="30">
        <f t="shared" si="276"/>
        <v>0</v>
      </c>
      <c r="L139" s="30">
        <f t="shared" si="276"/>
        <v>0</v>
      </c>
      <c r="M139" s="30">
        <f t="shared" si="276"/>
        <v>0</v>
      </c>
      <c r="N139" s="30">
        <f t="shared" si="276"/>
        <v>0</v>
      </c>
      <c r="O139" s="30">
        <f t="shared" si="276"/>
        <v>0</v>
      </c>
      <c r="P139" s="30">
        <f t="shared" si="276"/>
        <v>0</v>
      </c>
      <c r="Q139" s="30">
        <f t="shared" si="276"/>
        <v>0</v>
      </c>
      <c r="R139" s="30">
        <f t="shared" si="276"/>
        <v>5</v>
      </c>
      <c r="S139" s="30">
        <f t="shared" si="276"/>
        <v>0</v>
      </c>
      <c r="T139" s="30">
        <f t="shared" si="276"/>
        <v>218.70999999999998</v>
      </c>
      <c r="U139" s="30">
        <f t="shared" si="276"/>
        <v>0</v>
      </c>
      <c r="V139" s="30">
        <f t="shared" si="276"/>
        <v>0</v>
      </c>
      <c r="W139" s="30">
        <f t="shared" si="276"/>
        <v>0</v>
      </c>
      <c r="X139" s="30">
        <f t="shared" si="275"/>
        <v>0</v>
      </c>
      <c r="Y139" s="30">
        <f t="shared" si="275"/>
        <v>0</v>
      </c>
      <c r="Z139" s="30">
        <f t="shared" si="275"/>
        <v>0</v>
      </c>
      <c r="AA139" s="30">
        <f t="shared" si="275"/>
        <v>0</v>
      </c>
      <c r="AB139" s="30">
        <f t="shared" si="275"/>
        <v>2.5</v>
      </c>
      <c r="AC139" s="30">
        <f t="shared" si="275"/>
        <v>0</v>
      </c>
      <c r="AD139" s="30">
        <f t="shared" si="275"/>
        <v>0</v>
      </c>
      <c r="AE139" s="30">
        <f t="shared" si="275"/>
        <v>0</v>
      </c>
      <c r="AF139" s="33"/>
      <c r="AG139" s="46">
        <f t="shared" si="257"/>
        <v>226.20999999999998</v>
      </c>
      <c r="AH139" s="46">
        <f t="shared" si="258"/>
        <v>223.70999999999998</v>
      </c>
      <c r="AI139" s="46">
        <f t="shared" si="259"/>
        <v>0</v>
      </c>
      <c r="AJ139" s="46">
        <f t="shared" si="260"/>
        <v>0</v>
      </c>
    </row>
    <row r="140" spans="1:36" s="73" customFormat="1" x14ac:dyDescent="0.3">
      <c r="A140" s="74" t="s">
        <v>44</v>
      </c>
      <c r="B140" s="75"/>
      <c r="C140" s="75"/>
      <c r="D140" s="75"/>
      <c r="E140" s="75"/>
      <c r="F140" s="76"/>
      <c r="G140" s="76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7"/>
      <c r="AE140" s="54"/>
      <c r="AF140" s="78"/>
    </row>
    <row r="141" spans="1:36" s="47" customFormat="1" x14ac:dyDescent="0.25">
      <c r="A141" s="79" t="s">
        <v>32</v>
      </c>
      <c r="B141" s="36">
        <f>B142</f>
        <v>93.1</v>
      </c>
      <c r="C141" s="36">
        <f t="shared" ref="C141:E141" si="277">C142</f>
        <v>0</v>
      </c>
      <c r="D141" s="36">
        <f t="shared" si="277"/>
        <v>0</v>
      </c>
      <c r="E141" s="36">
        <f t="shared" si="277"/>
        <v>0</v>
      </c>
      <c r="F141" s="36">
        <f t="shared" si="263"/>
        <v>0</v>
      </c>
      <c r="G141" s="36">
        <f t="shared" si="264"/>
        <v>0</v>
      </c>
      <c r="H141" s="36">
        <f>H142</f>
        <v>0</v>
      </c>
      <c r="I141" s="36">
        <f t="shared" ref="I141:AE141" si="278">I142</f>
        <v>0</v>
      </c>
      <c r="J141" s="36">
        <f t="shared" si="278"/>
        <v>0</v>
      </c>
      <c r="K141" s="36">
        <f t="shared" si="278"/>
        <v>0</v>
      </c>
      <c r="L141" s="36">
        <f t="shared" si="278"/>
        <v>0</v>
      </c>
      <c r="M141" s="36">
        <f t="shared" si="278"/>
        <v>0</v>
      </c>
      <c r="N141" s="36">
        <f t="shared" si="278"/>
        <v>0</v>
      </c>
      <c r="O141" s="36">
        <f t="shared" si="278"/>
        <v>0</v>
      </c>
      <c r="P141" s="36">
        <f t="shared" si="278"/>
        <v>0</v>
      </c>
      <c r="Q141" s="36">
        <f t="shared" si="278"/>
        <v>0</v>
      </c>
      <c r="R141" s="36">
        <f t="shared" si="278"/>
        <v>0</v>
      </c>
      <c r="S141" s="36">
        <f t="shared" si="278"/>
        <v>0</v>
      </c>
      <c r="T141" s="36">
        <f t="shared" si="278"/>
        <v>0</v>
      </c>
      <c r="U141" s="36">
        <f t="shared" si="278"/>
        <v>0</v>
      </c>
      <c r="V141" s="36">
        <f t="shared" si="278"/>
        <v>0</v>
      </c>
      <c r="W141" s="36">
        <f t="shared" si="278"/>
        <v>0</v>
      </c>
      <c r="X141" s="36">
        <f t="shared" si="278"/>
        <v>0</v>
      </c>
      <c r="Y141" s="36">
        <f t="shared" si="278"/>
        <v>0</v>
      </c>
      <c r="Z141" s="36">
        <f t="shared" si="278"/>
        <v>0</v>
      </c>
      <c r="AA141" s="36">
        <f t="shared" si="278"/>
        <v>0</v>
      </c>
      <c r="AB141" s="36">
        <f t="shared" si="278"/>
        <v>93.1</v>
      </c>
      <c r="AC141" s="36">
        <f t="shared" si="278"/>
        <v>0</v>
      </c>
      <c r="AD141" s="36">
        <f t="shared" si="278"/>
        <v>0</v>
      </c>
      <c r="AE141" s="36">
        <f t="shared" si="278"/>
        <v>0</v>
      </c>
      <c r="AF141" s="36"/>
      <c r="AG141" s="46">
        <f t="shared" si="257"/>
        <v>93.1</v>
      </c>
      <c r="AH141" s="46">
        <f t="shared" si="258"/>
        <v>0</v>
      </c>
      <c r="AI141" s="46">
        <f t="shared" si="259"/>
        <v>0</v>
      </c>
      <c r="AJ141" s="46">
        <f t="shared" si="260"/>
        <v>0</v>
      </c>
    </row>
    <row r="142" spans="1:36" s="47" customFormat="1" x14ac:dyDescent="0.3">
      <c r="A142" s="29" t="s">
        <v>30</v>
      </c>
      <c r="B142" s="30">
        <f>B126</f>
        <v>93.1</v>
      </c>
      <c r="C142" s="30">
        <f>C126</f>
        <v>0</v>
      </c>
      <c r="D142" s="30">
        <f>D126</f>
        <v>0</v>
      </c>
      <c r="E142" s="30">
        <f>E126</f>
        <v>0</v>
      </c>
      <c r="F142" s="31">
        <f t="shared" ref="F142:G142" si="279">F248</f>
        <v>0</v>
      </c>
      <c r="G142" s="31">
        <f t="shared" si="279"/>
        <v>0</v>
      </c>
      <c r="H142" s="30">
        <f t="shared" ref="H142:AE142" si="280">H126</f>
        <v>0</v>
      </c>
      <c r="I142" s="30">
        <f t="shared" si="280"/>
        <v>0</v>
      </c>
      <c r="J142" s="30">
        <f t="shared" si="280"/>
        <v>0</v>
      </c>
      <c r="K142" s="30">
        <f t="shared" si="280"/>
        <v>0</v>
      </c>
      <c r="L142" s="30">
        <f t="shared" si="280"/>
        <v>0</v>
      </c>
      <c r="M142" s="30">
        <f t="shared" si="280"/>
        <v>0</v>
      </c>
      <c r="N142" s="30">
        <f t="shared" si="280"/>
        <v>0</v>
      </c>
      <c r="O142" s="30">
        <f t="shared" si="280"/>
        <v>0</v>
      </c>
      <c r="P142" s="30">
        <f t="shared" si="280"/>
        <v>0</v>
      </c>
      <c r="Q142" s="30">
        <f t="shared" si="280"/>
        <v>0</v>
      </c>
      <c r="R142" s="30">
        <f t="shared" si="280"/>
        <v>0</v>
      </c>
      <c r="S142" s="30">
        <f t="shared" si="280"/>
        <v>0</v>
      </c>
      <c r="T142" s="30">
        <f t="shared" si="280"/>
        <v>0</v>
      </c>
      <c r="U142" s="30">
        <f t="shared" si="280"/>
        <v>0</v>
      </c>
      <c r="V142" s="30">
        <f t="shared" si="280"/>
        <v>0</v>
      </c>
      <c r="W142" s="30">
        <f t="shared" si="280"/>
        <v>0</v>
      </c>
      <c r="X142" s="30">
        <f t="shared" si="280"/>
        <v>0</v>
      </c>
      <c r="Y142" s="30">
        <f t="shared" si="280"/>
        <v>0</v>
      </c>
      <c r="Z142" s="30">
        <f t="shared" si="280"/>
        <v>0</v>
      </c>
      <c r="AA142" s="30">
        <f t="shared" si="280"/>
        <v>0</v>
      </c>
      <c r="AB142" s="30">
        <f t="shared" si="280"/>
        <v>93.1</v>
      </c>
      <c r="AC142" s="30">
        <f t="shared" si="280"/>
        <v>0</v>
      </c>
      <c r="AD142" s="30">
        <f t="shared" si="280"/>
        <v>0</v>
      </c>
      <c r="AE142" s="30">
        <f t="shared" si="280"/>
        <v>0</v>
      </c>
      <c r="AF142" s="33"/>
      <c r="AG142" s="46">
        <f t="shared" si="257"/>
        <v>93.1</v>
      </c>
      <c r="AH142" s="46">
        <f t="shared" si="258"/>
        <v>0</v>
      </c>
      <c r="AI142" s="46">
        <f t="shared" si="259"/>
        <v>0</v>
      </c>
      <c r="AJ142" s="46">
        <f t="shared" si="260"/>
        <v>0</v>
      </c>
    </row>
    <row r="143" spans="1:36" s="47" customFormat="1" ht="45" customHeight="1" x14ac:dyDescent="0.3">
      <c r="A143" s="98" t="s">
        <v>45</v>
      </c>
      <c r="B143" s="99">
        <f>B144+B145</f>
        <v>64603.608</v>
      </c>
      <c r="C143" s="99">
        <f t="shared" ref="C143:E143" si="281">C144+C145</f>
        <v>7237.6039999999994</v>
      </c>
      <c r="D143" s="99">
        <f t="shared" si="281"/>
        <v>4175.28</v>
      </c>
      <c r="E143" s="99">
        <f t="shared" si="281"/>
        <v>4175.28</v>
      </c>
      <c r="F143" s="99">
        <f>IFERROR(E143/B143*100,0)</f>
        <v>6.4629207706170213</v>
      </c>
      <c r="G143" s="99">
        <f>IFERROR(E143/C143*100,0)</f>
        <v>57.688704714985796</v>
      </c>
      <c r="H143" s="99">
        <f>H144+H145</f>
        <v>7237.6039999999994</v>
      </c>
      <c r="I143" s="99">
        <f t="shared" ref="I143:AE143" si="282">I144+I145</f>
        <v>4175.28</v>
      </c>
      <c r="J143" s="99">
        <f t="shared" si="282"/>
        <v>4682.5730000000003</v>
      </c>
      <c r="K143" s="99">
        <f t="shared" si="282"/>
        <v>0</v>
      </c>
      <c r="L143" s="99">
        <f t="shared" si="282"/>
        <v>3749.53</v>
      </c>
      <c r="M143" s="99">
        <f t="shared" si="282"/>
        <v>0</v>
      </c>
      <c r="N143" s="99">
        <f t="shared" si="282"/>
        <v>5461.0169999999998</v>
      </c>
      <c r="O143" s="99">
        <f t="shared" si="282"/>
        <v>0</v>
      </c>
      <c r="P143" s="99">
        <f t="shared" si="282"/>
        <v>4261.335</v>
      </c>
      <c r="Q143" s="99">
        <f t="shared" si="282"/>
        <v>0</v>
      </c>
      <c r="R143" s="99">
        <f t="shared" si="282"/>
        <v>8396.2889999999989</v>
      </c>
      <c r="S143" s="99">
        <f t="shared" si="282"/>
        <v>0</v>
      </c>
      <c r="T143" s="99">
        <f t="shared" si="282"/>
        <v>9834.2180000000008</v>
      </c>
      <c r="U143" s="99">
        <f t="shared" si="282"/>
        <v>0</v>
      </c>
      <c r="V143" s="99">
        <f t="shared" si="282"/>
        <v>4302.0550000000003</v>
      </c>
      <c r="W143" s="99">
        <f t="shared" si="282"/>
        <v>0</v>
      </c>
      <c r="X143" s="99">
        <f t="shared" si="282"/>
        <v>3741.759</v>
      </c>
      <c r="Y143" s="99">
        <f t="shared" si="282"/>
        <v>0</v>
      </c>
      <c r="Z143" s="99">
        <f t="shared" si="282"/>
        <v>5458.6390000000001</v>
      </c>
      <c r="AA143" s="99">
        <f t="shared" si="282"/>
        <v>0</v>
      </c>
      <c r="AB143" s="99">
        <f t="shared" si="282"/>
        <v>4405.8450000000003</v>
      </c>
      <c r="AC143" s="99">
        <f t="shared" si="282"/>
        <v>0</v>
      </c>
      <c r="AD143" s="99">
        <f t="shared" si="282"/>
        <v>3072.7439999999997</v>
      </c>
      <c r="AE143" s="99">
        <f t="shared" si="282"/>
        <v>0</v>
      </c>
      <c r="AF143" s="30"/>
      <c r="AG143" s="46">
        <f t="shared" si="257"/>
        <v>64603.608</v>
      </c>
      <c r="AH143" s="46">
        <f>H143+J143+L143+N143</f>
        <v>21130.724000000002</v>
      </c>
      <c r="AI143" s="46">
        <f t="shared" si="259"/>
        <v>4175.28</v>
      </c>
      <c r="AJ143" s="46">
        <f t="shared" si="260"/>
        <v>-3062.3239999999996</v>
      </c>
    </row>
    <row r="144" spans="1:36" s="47" customFormat="1" x14ac:dyDescent="0.3">
      <c r="A144" s="29" t="s">
        <v>34</v>
      </c>
      <c r="B144" s="31">
        <f>B148</f>
        <v>4297.6000000000004</v>
      </c>
      <c r="C144" s="31">
        <f t="shared" ref="C144:AE144" si="283">C148</f>
        <v>0</v>
      </c>
      <c r="D144" s="31">
        <f t="shared" si="283"/>
        <v>0</v>
      </c>
      <c r="E144" s="31">
        <f t="shared" si="283"/>
        <v>0</v>
      </c>
      <c r="F144" s="31">
        <f t="shared" si="283"/>
        <v>0</v>
      </c>
      <c r="G144" s="30">
        <f t="shared" ref="G144:G146" si="284">IFERROR(E144/C144*100,0)</f>
        <v>0</v>
      </c>
      <c r="H144" s="31">
        <f t="shared" si="283"/>
        <v>0</v>
      </c>
      <c r="I144" s="31">
        <f t="shared" si="283"/>
        <v>0</v>
      </c>
      <c r="J144" s="31">
        <f t="shared" si="283"/>
        <v>0</v>
      </c>
      <c r="K144" s="31">
        <f t="shared" si="283"/>
        <v>0</v>
      </c>
      <c r="L144" s="31">
        <f t="shared" si="283"/>
        <v>0</v>
      </c>
      <c r="M144" s="31">
        <f t="shared" si="283"/>
        <v>0</v>
      </c>
      <c r="N144" s="31">
        <f t="shared" si="283"/>
        <v>0</v>
      </c>
      <c r="O144" s="31">
        <f t="shared" si="283"/>
        <v>0</v>
      </c>
      <c r="P144" s="31">
        <f t="shared" si="283"/>
        <v>0</v>
      </c>
      <c r="Q144" s="31">
        <f t="shared" si="283"/>
        <v>0</v>
      </c>
      <c r="R144" s="31">
        <f t="shared" si="283"/>
        <v>95</v>
      </c>
      <c r="S144" s="31">
        <f t="shared" si="283"/>
        <v>0</v>
      </c>
      <c r="T144" s="31">
        <f t="shared" si="283"/>
        <v>4155.1000000000004</v>
      </c>
      <c r="U144" s="31">
        <f t="shared" si="283"/>
        <v>0</v>
      </c>
      <c r="V144" s="31">
        <f t="shared" si="283"/>
        <v>0</v>
      </c>
      <c r="W144" s="31">
        <f t="shared" si="283"/>
        <v>0</v>
      </c>
      <c r="X144" s="31">
        <f t="shared" si="283"/>
        <v>0</v>
      </c>
      <c r="Y144" s="31">
        <f t="shared" si="283"/>
        <v>0</v>
      </c>
      <c r="Z144" s="31">
        <f t="shared" si="283"/>
        <v>0</v>
      </c>
      <c r="AA144" s="31">
        <f t="shared" si="283"/>
        <v>0</v>
      </c>
      <c r="AB144" s="31">
        <f t="shared" si="283"/>
        <v>47.5</v>
      </c>
      <c r="AC144" s="31">
        <f t="shared" si="283"/>
        <v>0</v>
      </c>
      <c r="AD144" s="31">
        <f t="shared" si="283"/>
        <v>0</v>
      </c>
      <c r="AE144" s="31">
        <f t="shared" si="283"/>
        <v>0</v>
      </c>
      <c r="AF144" s="30"/>
      <c r="AG144" s="46">
        <f t="shared" si="257"/>
        <v>4297.6000000000004</v>
      </c>
      <c r="AH144" s="46">
        <f>H144+J144+L144+N144+P144+R144+T144+V144+X144</f>
        <v>4250.1000000000004</v>
      </c>
      <c r="AI144" s="46">
        <f t="shared" si="259"/>
        <v>0</v>
      </c>
      <c r="AJ144" s="46">
        <f t="shared" si="260"/>
        <v>0</v>
      </c>
    </row>
    <row r="145" spans="1:41" s="47" customFormat="1" x14ac:dyDescent="0.3">
      <c r="A145" s="29" t="s">
        <v>30</v>
      </c>
      <c r="B145" s="31">
        <f>B149+B152</f>
        <v>60306.008000000002</v>
      </c>
      <c r="C145" s="31">
        <f t="shared" ref="C145:E145" si="285">C149+C152</f>
        <v>7237.6039999999994</v>
      </c>
      <c r="D145" s="31">
        <f t="shared" si="285"/>
        <v>4175.28</v>
      </c>
      <c r="E145" s="31">
        <f t="shared" si="285"/>
        <v>4175.28</v>
      </c>
      <c r="F145" s="30"/>
      <c r="G145" s="30">
        <f t="shared" si="284"/>
        <v>57.688704714985796</v>
      </c>
      <c r="H145" s="31">
        <f t="shared" ref="H145:AE145" si="286">H30+H133</f>
        <v>7237.6039999999994</v>
      </c>
      <c r="I145" s="31">
        <f t="shared" si="286"/>
        <v>4175.28</v>
      </c>
      <c r="J145" s="31">
        <f t="shared" si="286"/>
        <v>4682.5730000000003</v>
      </c>
      <c r="K145" s="31">
        <f t="shared" si="286"/>
        <v>0</v>
      </c>
      <c r="L145" s="31">
        <f t="shared" si="286"/>
        <v>3749.53</v>
      </c>
      <c r="M145" s="31">
        <f t="shared" si="286"/>
        <v>0</v>
      </c>
      <c r="N145" s="31">
        <f t="shared" si="286"/>
        <v>5461.0169999999998</v>
      </c>
      <c r="O145" s="31">
        <f t="shared" si="286"/>
        <v>0</v>
      </c>
      <c r="P145" s="31">
        <f t="shared" si="286"/>
        <v>4261.335</v>
      </c>
      <c r="Q145" s="31">
        <f t="shared" si="286"/>
        <v>0</v>
      </c>
      <c r="R145" s="31">
        <f t="shared" si="286"/>
        <v>8301.2889999999989</v>
      </c>
      <c r="S145" s="31">
        <f t="shared" si="286"/>
        <v>0</v>
      </c>
      <c r="T145" s="31">
        <f t="shared" si="286"/>
        <v>5679.1180000000004</v>
      </c>
      <c r="U145" s="31">
        <f t="shared" si="286"/>
        <v>0</v>
      </c>
      <c r="V145" s="31">
        <f t="shared" si="286"/>
        <v>4302.0550000000003</v>
      </c>
      <c r="W145" s="31">
        <f t="shared" si="286"/>
        <v>0</v>
      </c>
      <c r="X145" s="31">
        <f t="shared" si="286"/>
        <v>3741.759</v>
      </c>
      <c r="Y145" s="31">
        <f t="shared" si="286"/>
        <v>0</v>
      </c>
      <c r="Z145" s="31">
        <f t="shared" si="286"/>
        <v>5458.6390000000001</v>
      </c>
      <c r="AA145" s="31">
        <f t="shared" si="286"/>
        <v>0</v>
      </c>
      <c r="AB145" s="31">
        <f t="shared" si="286"/>
        <v>4358.3450000000003</v>
      </c>
      <c r="AC145" s="31">
        <f t="shared" si="286"/>
        <v>0</v>
      </c>
      <c r="AD145" s="31">
        <f t="shared" si="286"/>
        <v>3072.7439999999997</v>
      </c>
      <c r="AE145" s="31">
        <f t="shared" si="286"/>
        <v>0</v>
      </c>
      <c r="AF145" s="30"/>
      <c r="AG145" s="46">
        <f t="shared" si="257"/>
        <v>60306.008000000002</v>
      </c>
      <c r="AH145" s="46">
        <f>H145+J145+L145+N145+P145+R145+T145+V145+X145</f>
        <v>47416.28</v>
      </c>
      <c r="AI145" s="46">
        <f t="shared" si="259"/>
        <v>4175.28</v>
      </c>
      <c r="AJ145" s="46">
        <f t="shared" si="260"/>
        <v>-3062.3239999999996</v>
      </c>
    </row>
    <row r="146" spans="1:41" s="47" customFormat="1" ht="37.5" x14ac:dyDescent="0.3">
      <c r="A146" s="95" t="s">
        <v>31</v>
      </c>
      <c r="B146" s="31">
        <f>B150</f>
        <v>226.20999999999998</v>
      </c>
      <c r="C146" s="31">
        <f t="shared" ref="C146:AE146" si="287">C150</f>
        <v>0</v>
      </c>
      <c r="D146" s="31">
        <f t="shared" si="287"/>
        <v>0</v>
      </c>
      <c r="E146" s="31">
        <f t="shared" si="287"/>
        <v>0</v>
      </c>
      <c r="F146" s="30">
        <f t="shared" ref="F146" si="288">IFERROR(E146/B146*100,0)</f>
        <v>0</v>
      </c>
      <c r="G146" s="30">
        <f t="shared" si="284"/>
        <v>0</v>
      </c>
      <c r="H146" s="31">
        <f t="shared" si="287"/>
        <v>0</v>
      </c>
      <c r="I146" s="31">
        <f t="shared" si="287"/>
        <v>0</v>
      </c>
      <c r="J146" s="31">
        <f t="shared" si="287"/>
        <v>0</v>
      </c>
      <c r="K146" s="31">
        <f t="shared" si="287"/>
        <v>0</v>
      </c>
      <c r="L146" s="31">
        <f t="shared" si="287"/>
        <v>0</v>
      </c>
      <c r="M146" s="31">
        <f t="shared" si="287"/>
        <v>0</v>
      </c>
      <c r="N146" s="31">
        <f t="shared" si="287"/>
        <v>0</v>
      </c>
      <c r="O146" s="31">
        <f t="shared" si="287"/>
        <v>0</v>
      </c>
      <c r="P146" s="31">
        <f t="shared" si="287"/>
        <v>0</v>
      </c>
      <c r="Q146" s="31">
        <f t="shared" si="287"/>
        <v>0</v>
      </c>
      <c r="R146" s="31">
        <f t="shared" si="287"/>
        <v>5</v>
      </c>
      <c r="S146" s="31">
        <f t="shared" si="287"/>
        <v>0</v>
      </c>
      <c r="T146" s="31">
        <f t="shared" si="287"/>
        <v>218.70999999999998</v>
      </c>
      <c r="U146" s="31">
        <f t="shared" si="287"/>
        <v>0</v>
      </c>
      <c r="V146" s="31">
        <f t="shared" si="287"/>
        <v>0</v>
      </c>
      <c r="W146" s="31">
        <f t="shared" si="287"/>
        <v>0</v>
      </c>
      <c r="X146" s="31">
        <f t="shared" si="287"/>
        <v>0</v>
      </c>
      <c r="Y146" s="31">
        <f t="shared" si="287"/>
        <v>0</v>
      </c>
      <c r="Z146" s="31">
        <f t="shared" si="287"/>
        <v>0</v>
      </c>
      <c r="AA146" s="31">
        <f t="shared" si="287"/>
        <v>0</v>
      </c>
      <c r="AB146" s="31">
        <f t="shared" si="287"/>
        <v>2.5</v>
      </c>
      <c r="AC146" s="31">
        <f t="shared" si="287"/>
        <v>0</v>
      </c>
      <c r="AD146" s="31">
        <f t="shared" si="287"/>
        <v>0</v>
      </c>
      <c r="AE146" s="31">
        <f t="shared" si="287"/>
        <v>0</v>
      </c>
      <c r="AF146" s="30"/>
      <c r="AG146" s="46">
        <f t="shared" si="257"/>
        <v>226.20999999999998</v>
      </c>
      <c r="AH146" s="46">
        <f>H146+J146+L146+N146+P146+R146+T146+V146+X146</f>
        <v>223.70999999999998</v>
      </c>
      <c r="AI146" s="46">
        <f t="shared" si="259"/>
        <v>0</v>
      </c>
      <c r="AJ146" s="46">
        <f t="shared" si="260"/>
        <v>0</v>
      </c>
    </row>
    <row r="147" spans="1:41" s="47" customFormat="1" ht="45" customHeight="1" x14ac:dyDescent="0.3">
      <c r="A147" s="80" t="s">
        <v>46</v>
      </c>
      <c r="B147" s="30">
        <f>B148+B149</f>
        <v>9080.2099999999991</v>
      </c>
      <c r="C147" s="30">
        <f t="shared" ref="C147:E147" si="289">C148+C149</f>
        <v>0</v>
      </c>
      <c r="D147" s="30">
        <f t="shared" si="289"/>
        <v>0</v>
      </c>
      <c r="E147" s="30">
        <f t="shared" si="289"/>
        <v>0</v>
      </c>
      <c r="F147" s="30">
        <f>IFERROR(E147/B147*100,0)</f>
        <v>0</v>
      </c>
      <c r="G147" s="30">
        <f>IFERROR(E147/C147*100,0)</f>
        <v>0</v>
      </c>
      <c r="H147" s="30">
        <f>H148+H149</f>
        <v>0</v>
      </c>
      <c r="I147" s="30">
        <f t="shared" ref="I147:AE147" si="290">I148+I149</f>
        <v>0</v>
      </c>
      <c r="J147" s="30">
        <f t="shared" si="290"/>
        <v>0</v>
      </c>
      <c r="K147" s="30">
        <f t="shared" si="290"/>
        <v>0</v>
      </c>
      <c r="L147" s="30">
        <f t="shared" si="290"/>
        <v>0</v>
      </c>
      <c r="M147" s="30">
        <f t="shared" si="290"/>
        <v>0</v>
      </c>
      <c r="N147" s="30">
        <f t="shared" si="290"/>
        <v>0</v>
      </c>
      <c r="O147" s="30">
        <f t="shared" si="290"/>
        <v>0</v>
      </c>
      <c r="P147" s="30">
        <f t="shared" si="290"/>
        <v>0</v>
      </c>
      <c r="Q147" s="30">
        <f t="shared" si="290"/>
        <v>0</v>
      </c>
      <c r="R147" s="30">
        <f t="shared" si="290"/>
        <v>4656.3999999999996</v>
      </c>
      <c r="S147" s="30">
        <f t="shared" si="290"/>
        <v>0</v>
      </c>
      <c r="T147" s="30">
        <f t="shared" si="290"/>
        <v>4373.8100000000004</v>
      </c>
      <c r="U147" s="30">
        <f t="shared" si="290"/>
        <v>0</v>
      </c>
      <c r="V147" s="30">
        <f t="shared" si="290"/>
        <v>0</v>
      </c>
      <c r="W147" s="30">
        <f t="shared" si="290"/>
        <v>0</v>
      </c>
      <c r="X147" s="30">
        <f t="shared" si="290"/>
        <v>0</v>
      </c>
      <c r="Y147" s="30">
        <f t="shared" si="290"/>
        <v>0</v>
      </c>
      <c r="Z147" s="30">
        <f t="shared" si="290"/>
        <v>0</v>
      </c>
      <c r="AA147" s="30">
        <f t="shared" si="290"/>
        <v>0</v>
      </c>
      <c r="AB147" s="30">
        <f t="shared" si="290"/>
        <v>50</v>
      </c>
      <c r="AC147" s="30">
        <f t="shared" si="290"/>
        <v>0</v>
      </c>
      <c r="AD147" s="30">
        <f t="shared" si="290"/>
        <v>0</v>
      </c>
      <c r="AE147" s="30">
        <f t="shared" si="290"/>
        <v>0</v>
      </c>
      <c r="AF147" s="30"/>
      <c r="AG147" s="46">
        <f t="shared" si="257"/>
        <v>9080.2099999999991</v>
      </c>
      <c r="AH147" s="46">
        <f>H147+J147+L147+N147</f>
        <v>0</v>
      </c>
      <c r="AI147" s="46">
        <f t="shared" si="259"/>
        <v>0</v>
      </c>
      <c r="AJ147" s="46">
        <f t="shared" si="260"/>
        <v>0</v>
      </c>
    </row>
    <row r="148" spans="1:41" s="47" customFormat="1" x14ac:dyDescent="0.3">
      <c r="A148" s="29" t="s">
        <v>34</v>
      </c>
      <c r="B148" s="31">
        <f t="shared" ref="B148:E150" si="291">B137</f>
        <v>4297.6000000000004</v>
      </c>
      <c r="C148" s="31">
        <f t="shared" si="291"/>
        <v>0</v>
      </c>
      <c r="D148" s="31">
        <f t="shared" si="291"/>
        <v>0</v>
      </c>
      <c r="E148" s="31">
        <f t="shared" si="291"/>
        <v>0</v>
      </c>
      <c r="F148" s="30">
        <f t="shared" ref="F148:F152" si="292">IFERROR(E148/B148*100,0)</f>
        <v>0</v>
      </c>
      <c r="G148" s="30">
        <f t="shared" ref="G148:G150" si="293">IFERROR(E148/C148*100,0)</f>
        <v>0</v>
      </c>
      <c r="H148" s="31">
        <f t="shared" ref="H148:AE148" si="294">H137</f>
        <v>0</v>
      </c>
      <c r="I148" s="31">
        <f t="shared" si="294"/>
        <v>0</v>
      </c>
      <c r="J148" s="31">
        <f t="shared" si="294"/>
        <v>0</v>
      </c>
      <c r="K148" s="31">
        <f t="shared" si="294"/>
        <v>0</v>
      </c>
      <c r="L148" s="31">
        <f t="shared" si="294"/>
        <v>0</v>
      </c>
      <c r="M148" s="31">
        <f t="shared" si="294"/>
        <v>0</v>
      </c>
      <c r="N148" s="31">
        <f t="shared" si="294"/>
        <v>0</v>
      </c>
      <c r="O148" s="31">
        <f t="shared" si="294"/>
        <v>0</v>
      </c>
      <c r="P148" s="31">
        <f t="shared" si="294"/>
        <v>0</v>
      </c>
      <c r="Q148" s="31">
        <f t="shared" si="294"/>
        <v>0</v>
      </c>
      <c r="R148" s="31">
        <f t="shared" si="294"/>
        <v>95</v>
      </c>
      <c r="S148" s="31">
        <f t="shared" si="294"/>
        <v>0</v>
      </c>
      <c r="T148" s="31">
        <f t="shared" si="294"/>
        <v>4155.1000000000004</v>
      </c>
      <c r="U148" s="31">
        <f t="shared" si="294"/>
        <v>0</v>
      </c>
      <c r="V148" s="31">
        <f t="shared" si="294"/>
        <v>0</v>
      </c>
      <c r="W148" s="31">
        <f t="shared" si="294"/>
        <v>0</v>
      </c>
      <c r="X148" s="31">
        <f t="shared" si="294"/>
        <v>0</v>
      </c>
      <c r="Y148" s="31">
        <f t="shared" si="294"/>
        <v>0</v>
      </c>
      <c r="Z148" s="31">
        <f t="shared" si="294"/>
        <v>0</v>
      </c>
      <c r="AA148" s="31">
        <f t="shared" si="294"/>
        <v>0</v>
      </c>
      <c r="AB148" s="31">
        <f t="shared" si="294"/>
        <v>47.5</v>
      </c>
      <c r="AC148" s="31">
        <f t="shared" si="294"/>
        <v>0</v>
      </c>
      <c r="AD148" s="31">
        <f t="shared" si="294"/>
        <v>0</v>
      </c>
      <c r="AE148" s="31">
        <f t="shared" si="294"/>
        <v>0</v>
      </c>
      <c r="AF148" s="30"/>
      <c r="AG148" s="46">
        <f t="shared" si="257"/>
        <v>4297.6000000000004</v>
      </c>
      <c r="AH148" s="46">
        <f>H148+J148+L148+N148+P148+R148+T148+V148+X148</f>
        <v>4250.1000000000004</v>
      </c>
      <c r="AI148" s="46">
        <f t="shared" si="259"/>
        <v>0</v>
      </c>
      <c r="AJ148" s="46">
        <f t="shared" si="260"/>
        <v>0</v>
      </c>
    </row>
    <row r="149" spans="1:41" s="47" customFormat="1" x14ac:dyDescent="0.3">
      <c r="A149" s="29" t="s">
        <v>30</v>
      </c>
      <c r="B149" s="31">
        <f t="shared" si="291"/>
        <v>4782.6099999999997</v>
      </c>
      <c r="C149" s="31">
        <f t="shared" si="291"/>
        <v>0</v>
      </c>
      <c r="D149" s="31">
        <f t="shared" si="291"/>
        <v>0</v>
      </c>
      <c r="E149" s="31">
        <f t="shared" si="291"/>
        <v>0</v>
      </c>
      <c r="F149" s="30">
        <f t="shared" si="292"/>
        <v>0</v>
      </c>
      <c r="G149" s="30">
        <f t="shared" si="293"/>
        <v>0</v>
      </c>
      <c r="H149" s="31">
        <f t="shared" ref="H149:AE149" si="295">H138</f>
        <v>0</v>
      </c>
      <c r="I149" s="31">
        <f t="shared" si="295"/>
        <v>0</v>
      </c>
      <c r="J149" s="31">
        <f t="shared" si="295"/>
        <v>0</v>
      </c>
      <c r="K149" s="31">
        <f t="shared" si="295"/>
        <v>0</v>
      </c>
      <c r="L149" s="31">
        <f t="shared" si="295"/>
        <v>0</v>
      </c>
      <c r="M149" s="31">
        <f t="shared" si="295"/>
        <v>0</v>
      </c>
      <c r="N149" s="31">
        <f t="shared" si="295"/>
        <v>0</v>
      </c>
      <c r="O149" s="31">
        <f t="shared" si="295"/>
        <v>0</v>
      </c>
      <c r="P149" s="31">
        <f t="shared" si="295"/>
        <v>0</v>
      </c>
      <c r="Q149" s="31">
        <f t="shared" si="295"/>
        <v>0</v>
      </c>
      <c r="R149" s="31">
        <f t="shared" si="295"/>
        <v>4561.3999999999996</v>
      </c>
      <c r="S149" s="31">
        <f t="shared" si="295"/>
        <v>0</v>
      </c>
      <c r="T149" s="31">
        <f t="shared" si="295"/>
        <v>218.70999999999998</v>
      </c>
      <c r="U149" s="31">
        <f t="shared" si="295"/>
        <v>0</v>
      </c>
      <c r="V149" s="31">
        <f t="shared" si="295"/>
        <v>0</v>
      </c>
      <c r="W149" s="31">
        <f t="shared" si="295"/>
        <v>0</v>
      </c>
      <c r="X149" s="31">
        <f t="shared" si="295"/>
        <v>0</v>
      </c>
      <c r="Y149" s="31">
        <f t="shared" si="295"/>
        <v>0</v>
      </c>
      <c r="Z149" s="31">
        <f t="shared" si="295"/>
        <v>0</v>
      </c>
      <c r="AA149" s="31">
        <f t="shared" si="295"/>
        <v>0</v>
      </c>
      <c r="AB149" s="31">
        <f t="shared" si="295"/>
        <v>2.5</v>
      </c>
      <c r="AC149" s="31">
        <f t="shared" si="295"/>
        <v>0</v>
      </c>
      <c r="AD149" s="31">
        <f t="shared" si="295"/>
        <v>0</v>
      </c>
      <c r="AE149" s="31">
        <f t="shared" si="295"/>
        <v>0</v>
      </c>
      <c r="AF149" s="30"/>
      <c r="AG149" s="46">
        <f t="shared" si="257"/>
        <v>4782.6099999999997</v>
      </c>
      <c r="AH149" s="46">
        <f>H149+J149+L149+N149+P149+R149+T149+V149+X149</f>
        <v>4780.1099999999997</v>
      </c>
      <c r="AI149" s="46">
        <f t="shared" si="259"/>
        <v>0</v>
      </c>
      <c r="AJ149" s="46">
        <f t="shared" si="260"/>
        <v>0</v>
      </c>
    </row>
    <row r="150" spans="1:41" s="47" customFormat="1" ht="37.5" x14ac:dyDescent="0.3">
      <c r="A150" s="95" t="s">
        <v>31</v>
      </c>
      <c r="B150" s="31">
        <f t="shared" si="291"/>
        <v>226.20999999999998</v>
      </c>
      <c r="C150" s="31">
        <f t="shared" si="291"/>
        <v>0</v>
      </c>
      <c r="D150" s="31">
        <f t="shared" si="291"/>
        <v>0</v>
      </c>
      <c r="E150" s="31">
        <f t="shared" si="291"/>
        <v>0</v>
      </c>
      <c r="F150" s="30">
        <f t="shared" si="292"/>
        <v>0</v>
      </c>
      <c r="G150" s="30">
        <f t="shared" si="293"/>
        <v>0</v>
      </c>
      <c r="H150" s="31">
        <f t="shared" ref="H150:AE150" si="296">H139</f>
        <v>0</v>
      </c>
      <c r="I150" s="31">
        <f t="shared" si="296"/>
        <v>0</v>
      </c>
      <c r="J150" s="31">
        <f t="shared" si="296"/>
        <v>0</v>
      </c>
      <c r="K150" s="31">
        <f t="shared" si="296"/>
        <v>0</v>
      </c>
      <c r="L150" s="31">
        <f t="shared" si="296"/>
        <v>0</v>
      </c>
      <c r="M150" s="31">
        <f t="shared" si="296"/>
        <v>0</v>
      </c>
      <c r="N150" s="31">
        <f t="shared" si="296"/>
        <v>0</v>
      </c>
      <c r="O150" s="31">
        <f t="shared" si="296"/>
        <v>0</v>
      </c>
      <c r="P150" s="31">
        <f t="shared" si="296"/>
        <v>0</v>
      </c>
      <c r="Q150" s="31">
        <f t="shared" si="296"/>
        <v>0</v>
      </c>
      <c r="R150" s="31">
        <f t="shared" si="296"/>
        <v>5</v>
      </c>
      <c r="S150" s="31">
        <f t="shared" si="296"/>
        <v>0</v>
      </c>
      <c r="T150" s="31">
        <f t="shared" si="296"/>
        <v>218.70999999999998</v>
      </c>
      <c r="U150" s="31">
        <f t="shared" si="296"/>
        <v>0</v>
      </c>
      <c r="V150" s="31">
        <f t="shared" si="296"/>
        <v>0</v>
      </c>
      <c r="W150" s="31">
        <f t="shared" si="296"/>
        <v>0</v>
      </c>
      <c r="X150" s="31">
        <f t="shared" si="296"/>
        <v>0</v>
      </c>
      <c r="Y150" s="31">
        <f t="shared" si="296"/>
        <v>0</v>
      </c>
      <c r="Z150" s="31">
        <f t="shared" si="296"/>
        <v>0</v>
      </c>
      <c r="AA150" s="31">
        <f t="shared" si="296"/>
        <v>0</v>
      </c>
      <c r="AB150" s="31">
        <f t="shared" si="296"/>
        <v>2.5</v>
      </c>
      <c r="AC150" s="31">
        <f t="shared" si="296"/>
        <v>0</v>
      </c>
      <c r="AD150" s="31">
        <f t="shared" si="296"/>
        <v>0</v>
      </c>
      <c r="AE150" s="31">
        <f t="shared" si="296"/>
        <v>0</v>
      </c>
      <c r="AF150" s="30"/>
      <c r="AG150" s="46">
        <f t="shared" si="257"/>
        <v>226.20999999999998</v>
      </c>
      <c r="AH150" s="46">
        <f>H150+J150+L150+N150+P150+R150+T150+V150+X150</f>
        <v>223.70999999999998</v>
      </c>
      <c r="AI150" s="46">
        <f t="shared" si="259"/>
        <v>0</v>
      </c>
      <c r="AJ150" s="46">
        <f t="shared" si="260"/>
        <v>0</v>
      </c>
    </row>
    <row r="151" spans="1:41" s="47" customFormat="1" ht="45" customHeight="1" x14ac:dyDescent="0.3">
      <c r="A151" s="80" t="s">
        <v>47</v>
      </c>
      <c r="B151" s="30">
        <f>B152</f>
        <v>55523.398000000001</v>
      </c>
      <c r="C151" s="30">
        <f t="shared" ref="C151:H151" si="297">C152</f>
        <v>7237.6039999999994</v>
      </c>
      <c r="D151" s="30">
        <f t="shared" si="297"/>
        <v>4175.28</v>
      </c>
      <c r="E151" s="30">
        <f t="shared" si="297"/>
        <v>4175.28</v>
      </c>
      <c r="F151" s="30">
        <f t="shared" si="292"/>
        <v>7.5198567638097362</v>
      </c>
      <c r="G151" s="30">
        <f t="shared" ref="G151:G152" si="298">IFERROR(E151/C151*100,0)</f>
        <v>57.688704714985796</v>
      </c>
      <c r="H151" s="30">
        <f t="shared" si="297"/>
        <v>7237.6039999999994</v>
      </c>
      <c r="I151" s="30">
        <f t="shared" ref="I151" si="299">I152</f>
        <v>4175.28</v>
      </c>
      <c r="J151" s="30">
        <f t="shared" ref="J151" si="300">J152</f>
        <v>4682.5730000000003</v>
      </c>
      <c r="K151" s="30">
        <f t="shared" ref="K151" si="301">K152</f>
        <v>0</v>
      </c>
      <c r="L151" s="30">
        <f t="shared" ref="L151" si="302">L152</f>
        <v>3749.53</v>
      </c>
      <c r="M151" s="30">
        <f t="shared" ref="M151" si="303">M152</f>
        <v>0</v>
      </c>
      <c r="N151" s="30">
        <f t="shared" ref="N151" si="304">N152</f>
        <v>5461.0169999999998</v>
      </c>
      <c r="O151" s="30">
        <f t="shared" ref="O151" si="305">O152</f>
        <v>0</v>
      </c>
      <c r="P151" s="30">
        <f t="shared" ref="P151" si="306">P152</f>
        <v>4261.335</v>
      </c>
      <c r="Q151" s="30">
        <f t="shared" ref="Q151" si="307">Q152</f>
        <v>0</v>
      </c>
      <c r="R151" s="30">
        <f t="shared" ref="R151" si="308">R152</f>
        <v>3739.8889999999997</v>
      </c>
      <c r="S151" s="30">
        <f t="shared" ref="S151" si="309">S152</f>
        <v>0</v>
      </c>
      <c r="T151" s="30">
        <f t="shared" ref="T151" si="310">T152</f>
        <v>5460.4080000000004</v>
      </c>
      <c r="U151" s="30">
        <f t="shared" ref="U151" si="311">U152</f>
        <v>0</v>
      </c>
      <c r="V151" s="30">
        <f t="shared" ref="V151" si="312">V152</f>
        <v>4302.0550000000003</v>
      </c>
      <c r="W151" s="30">
        <f t="shared" ref="W151" si="313">W152</f>
        <v>0</v>
      </c>
      <c r="X151" s="30">
        <f t="shared" ref="X151" si="314">X152</f>
        <v>3741.759</v>
      </c>
      <c r="Y151" s="30">
        <f t="shared" ref="Y151" si="315">Y152</f>
        <v>0</v>
      </c>
      <c r="Z151" s="30">
        <f t="shared" ref="Z151" si="316">Z152</f>
        <v>5458.6390000000001</v>
      </c>
      <c r="AA151" s="30">
        <f t="shared" ref="AA151" si="317">AA152</f>
        <v>0</v>
      </c>
      <c r="AB151" s="30">
        <f t="shared" ref="AB151" si="318">AB152</f>
        <v>4355.8450000000003</v>
      </c>
      <c r="AC151" s="30">
        <f t="shared" ref="AC151" si="319">AC152</f>
        <v>0</v>
      </c>
      <c r="AD151" s="30">
        <f t="shared" ref="AD151" si="320">AD152</f>
        <v>3072.7439999999997</v>
      </c>
      <c r="AE151" s="30">
        <f t="shared" ref="AE151" si="321">AE152</f>
        <v>0</v>
      </c>
      <c r="AF151" s="30"/>
      <c r="AG151" s="46">
        <f t="shared" si="257"/>
        <v>55523.398000000001</v>
      </c>
      <c r="AH151" s="46">
        <f>H151+J151+L151+N151</f>
        <v>21130.724000000002</v>
      </c>
      <c r="AI151" s="46">
        <f t="shared" si="259"/>
        <v>4175.28</v>
      </c>
      <c r="AJ151" s="46">
        <f t="shared" si="260"/>
        <v>-3062.3239999999996</v>
      </c>
    </row>
    <row r="152" spans="1:41" s="47" customFormat="1" x14ac:dyDescent="0.3">
      <c r="A152" s="29" t="s">
        <v>30</v>
      </c>
      <c r="B152" s="31">
        <f>B12+B126</f>
        <v>55523.398000000001</v>
      </c>
      <c r="C152" s="31">
        <f>C12+C126</f>
        <v>7237.6039999999994</v>
      </c>
      <c r="D152" s="31">
        <f>D12+D126</f>
        <v>4175.28</v>
      </c>
      <c r="E152" s="31">
        <f>E12+E126</f>
        <v>4175.28</v>
      </c>
      <c r="F152" s="30">
        <f t="shared" si="292"/>
        <v>7.5198567638097362</v>
      </c>
      <c r="G152" s="30">
        <f t="shared" si="298"/>
        <v>57.688704714985796</v>
      </c>
      <c r="H152" s="31">
        <f t="shared" ref="H152:AE152" si="322">H12+H126</f>
        <v>7237.6039999999994</v>
      </c>
      <c r="I152" s="31">
        <f t="shared" si="322"/>
        <v>4175.28</v>
      </c>
      <c r="J152" s="31">
        <f t="shared" si="322"/>
        <v>4682.5730000000003</v>
      </c>
      <c r="K152" s="31">
        <f t="shared" si="322"/>
        <v>0</v>
      </c>
      <c r="L152" s="31">
        <f t="shared" si="322"/>
        <v>3749.53</v>
      </c>
      <c r="M152" s="31">
        <f t="shared" si="322"/>
        <v>0</v>
      </c>
      <c r="N152" s="31">
        <f t="shared" si="322"/>
        <v>5461.0169999999998</v>
      </c>
      <c r="O152" s="31">
        <f t="shared" si="322"/>
        <v>0</v>
      </c>
      <c r="P152" s="31">
        <f t="shared" si="322"/>
        <v>4261.335</v>
      </c>
      <c r="Q152" s="31">
        <f t="shared" si="322"/>
        <v>0</v>
      </c>
      <c r="R152" s="31">
        <f t="shared" si="322"/>
        <v>3739.8889999999997</v>
      </c>
      <c r="S152" s="31">
        <f t="shared" si="322"/>
        <v>0</v>
      </c>
      <c r="T152" s="31">
        <f t="shared" si="322"/>
        <v>5460.4080000000004</v>
      </c>
      <c r="U152" s="31">
        <f t="shared" si="322"/>
        <v>0</v>
      </c>
      <c r="V152" s="31">
        <f t="shared" si="322"/>
        <v>4302.0550000000003</v>
      </c>
      <c r="W152" s="31">
        <f t="shared" si="322"/>
        <v>0</v>
      </c>
      <c r="X152" s="31">
        <f t="shared" si="322"/>
        <v>3741.759</v>
      </c>
      <c r="Y152" s="31">
        <f t="shared" si="322"/>
        <v>0</v>
      </c>
      <c r="Z152" s="31">
        <f t="shared" si="322"/>
        <v>5458.6390000000001</v>
      </c>
      <c r="AA152" s="31">
        <f t="shared" si="322"/>
        <v>0</v>
      </c>
      <c r="AB152" s="31">
        <f t="shared" si="322"/>
        <v>4355.8450000000003</v>
      </c>
      <c r="AC152" s="31">
        <f t="shared" si="322"/>
        <v>0</v>
      </c>
      <c r="AD152" s="31">
        <f t="shared" si="322"/>
        <v>3072.7439999999997</v>
      </c>
      <c r="AE152" s="31">
        <f t="shared" si="322"/>
        <v>0</v>
      </c>
      <c r="AF152" s="30"/>
      <c r="AG152" s="46">
        <f t="shared" si="257"/>
        <v>55523.398000000001</v>
      </c>
      <c r="AH152" s="46">
        <f>H152+J152+L152+N152+P152+R152+T152+V152+X152</f>
        <v>42636.17</v>
      </c>
      <c r="AI152" s="46">
        <f t="shared" si="259"/>
        <v>4175.28</v>
      </c>
      <c r="AJ152" s="46">
        <f t="shared" si="260"/>
        <v>-3062.3239999999996</v>
      </c>
    </row>
    <row r="153" spans="1:41" ht="34.5" customHeight="1" x14ac:dyDescent="0.25">
      <c r="A153" s="10"/>
      <c r="B153" s="15"/>
      <c r="C153" s="10"/>
      <c r="D153" s="10"/>
      <c r="E153" s="15"/>
      <c r="F153" s="10"/>
      <c r="G153" s="10"/>
      <c r="H153" s="10"/>
      <c r="I153" s="15"/>
      <c r="J153" s="16"/>
      <c r="K153" s="12"/>
      <c r="L153" s="12"/>
      <c r="M153" s="12"/>
      <c r="N153" s="84"/>
      <c r="O153" s="17"/>
      <c r="P153" s="17"/>
      <c r="Q153" s="84"/>
      <c r="R153" s="84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1"/>
      <c r="AF153" s="18"/>
      <c r="AG153" s="11"/>
      <c r="AH153" s="11"/>
      <c r="AI153" s="11"/>
      <c r="AJ153" s="11"/>
      <c r="AK153" s="11"/>
      <c r="AL153" s="11"/>
      <c r="AM153" s="11"/>
      <c r="AN153" s="11"/>
      <c r="AO153" s="9"/>
    </row>
    <row r="154" spans="1:41" ht="24" customHeight="1" x14ac:dyDescent="0.25">
      <c r="B154" s="19"/>
      <c r="C154" s="8"/>
      <c r="D154" s="1"/>
      <c r="E154" s="1"/>
      <c r="F154" s="1"/>
      <c r="G154" s="1"/>
      <c r="H154" s="11"/>
      <c r="I154" s="11"/>
      <c r="J154" s="11"/>
      <c r="K154" s="22"/>
      <c r="L154" s="11"/>
      <c r="M154" s="11"/>
      <c r="N154" s="22"/>
      <c r="O154" s="11"/>
      <c r="P154" s="11"/>
      <c r="Q154" s="22"/>
      <c r="R154" s="22"/>
      <c r="S154" s="11"/>
      <c r="T154" s="8"/>
      <c r="U154" s="8"/>
      <c r="V154" s="8"/>
      <c r="W154" s="8"/>
      <c r="X154" s="8"/>
      <c r="Y154" s="8"/>
      <c r="Z154" s="8"/>
      <c r="AA154" s="20"/>
      <c r="AB154" s="8"/>
      <c r="AC154" s="8"/>
      <c r="AD154" s="8"/>
      <c r="AE154" s="11"/>
      <c r="AF154" s="18"/>
      <c r="AG154" s="11"/>
      <c r="AH154" s="11"/>
      <c r="AI154" s="11"/>
      <c r="AJ154" s="11"/>
      <c r="AK154" s="11"/>
      <c r="AL154" s="11"/>
      <c r="AM154" s="11"/>
      <c r="AN154" s="11"/>
      <c r="AO154" s="9"/>
    </row>
  </sheetData>
  <mergeCells count="42">
    <mergeCell ref="A38:AE38"/>
    <mergeCell ref="A8:AE8"/>
    <mergeCell ref="Z4:AA5"/>
    <mergeCell ref="AB4:AC5"/>
    <mergeCell ref="A2:Q2"/>
    <mergeCell ref="A3:Q3"/>
    <mergeCell ref="A4:A6"/>
    <mergeCell ref="B4:B5"/>
    <mergeCell ref="C4:C5"/>
    <mergeCell ref="D4:D5"/>
    <mergeCell ref="E4:E5"/>
    <mergeCell ref="F4:G5"/>
    <mergeCell ref="H4:I5"/>
    <mergeCell ref="J4:K5"/>
    <mergeCell ref="P4:Q5"/>
    <mergeCell ref="L4:M5"/>
    <mergeCell ref="A43:AE43"/>
    <mergeCell ref="AF4:AF6"/>
    <mergeCell ref="A10:AE10"/>
    <mergeCell ref="A13:AE13"/>
    <mergeCell ref="A16:AE16"/>
    <mergeCell ref="A19:AE19"/>
    <mergeCell ref="N4:O5"/>
    <mergeCell ref="V4:W5"/>
    <mergeCell ref="X4:Y5"/>
    <mergeCell ref="AD4:AE5"/>
    <mergeCell ref="R4:S5"/>
    <mergeCell ref="T4:U5"/>
    <mergeCell ref="A22:AE22"/>
    <mergeCell ref="A25:AE25"/>
    <mergeCell ref="A31:AE31"/>
    <mergeCell ref="A33:AE33"/>
    <mergeCell ref="A124:AE124"/>
    <mergeCell ref="A127:AE127"/>
    <mergeCell ref="A63:AE63"/>
    <mergeCell ref="A53:AE53"/>
    <mergeCell ref="A48:AE48"/>
    <mergeCell ref="A58:AE58"/>
    <mergeCell ref="A68:AE68"/>
    <mergeCell ref="A73:AE73"/>
    <mergeCell ref="A78:AE78"/>
    <mergeCell ref="A83:AE83"/>
  </mergeCells>
  <hyperlinks>
    <hyperlink ref="AG1" location="ОГЛАВЛЕНИЕ!A1" display="ОГЛАВЛЕНИЕ!A1"/>
  </hyperlinks>
  <pageMargins left="0" right="0" top="0.74803149606299213" bottom="0.74803149606299213" header="0.31496062992125984" footer="0.31496062992125984"/>
  <pageSetup paperSize="9" scale="21" fitToHeight="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СЭР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2024-02-15T11:36:56Z</dcterms:modified>
</cp:coreProperties>
</file>