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6" i="1" l="1"/>
  <c r="D89" i="1"/>
  <c r="D88" i="1"/>
  <c r="E89" i="1"/>
  <c r="C89" i="1"/>
  <c r="C88" i="1"/>
  <c r="B89" i="1"/>
  <c r="B88" i="1"/>
  <c r="F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I89" i="1"/>
  <c r="J89" i="1"/>
  <c r="H89" i="1"/>
  <c r="H88" i="1"/>
  <c r="C83" i="1"/>
  <c r="E67" i="1" l="1"/>
  <c r="C68" i="1"/>
  <c r="C67" i="1"/>
  <c r="G67" i="1" l="1"/>
  <c r="C53" i="1"/>
  <c r="C74" i="1" l="1"/>
  <c r="C46" i="1"/>
  <c r="C39" i="1"/>
  <c r="E32" i="1"/>
  <c r="C32" i="1"/>
  <c r="E83" i="1" l="1"/>
  <c r="E53" i="1"/>
  <c r="G53" i="1" s="1"/>
  <c r="B53" i="1" l="1"/>
  <c r="E39" i="1" l="1"/>
  <c r="E74" i="1" l="1"/>
  <c r="G74" i="1" s="1"/>
  <c r="E18" i="1"/>
  <c r="C18" i="1"/>
  <c r="D60" i="1" l="1"/>
  <c r="B32" i="1" l="1"/>
  <c r="F53" i="1"/>
  <c r="F32" i="1" l="1"/>
  <c r="E46" i="1"/>
  <c r="E68" i="1" l="1"/>
  <c r="G68" i="1" s="1"/>
  <c r="C60" i="1"/>
  <c r="E60" i="1" l="1"/>
  <c r="G60" i="1" s="1"/>
  <c r="B83" i="1"/>
  <c r="F83" i="1" s="1"/>
  <c r="AE80" i="1"/>
  <c r="AE79" i="1" s="1"/>
  <c r="AD80" i="1"/>
  <c r="AD79" i="1" s="1"/>
  <c r="AC80" i="1"/>
  <c r="AB80" i="1"/>
  <c r="AB79" i="1" s="1"/>
  <c r="AA80" i="1"/>
  <c r="AA79" i="1" s="1"/>
  <c r="Z80" i="1"/>
  <c r="Z79" i="1" s="1"/>
  <c r="Y80" i="1"/>
  <c r="Y79" i="1" s="1"/>
  <c r="X80" i="1"/>
  <c r="X79" i="1" s="1"/>
  <c r="W80" i="1"/>
  <c r="W79" i="1" s="1"/>
  <c r="V80" i="1"/>
  <c r="V79" i="1" s="1"/>
  <c r="U80" i="1"/>
  <c r="U79" i="1" s="1"/>
  <c r="T80" i="1"/>
  <c r="T79" i="1" s="1"/>
  <c r="S80" i="1"/>
  <c r="S79" i="1" s="1"/>
  <c r="R80" i="1"/>
  <c r="R79" i="1" s="1"/>
  <c r="Q80" i="1"/>
  <c r="Q79" i="1" s="1"/>
  <c r="P80" i="1"/>
  <c r="P79" i="1" s="1"/>
  <c r="O80" i="1"/>
  <c r="O79" i="1" s="1"/>
  <c r="N80" i="1"/>
  <c r="N79" i="1" s="1"/>
  <c r="M80" i="1"/>
  <c r="M79" i="1" s="1"/>
  <c r="L80" i="1"/>
  <c r="L79" i="1" s="1"/>
  <c r="K80" i="1"/>
  <c r="K79" i="1" s="1"/>
  <c r="J80" i="1"/>
  <c r="J79" i="1" s="1"/>
  <c r="I80" i="1"/>
  <c r="I79" i="1" s="1"/>
  <c r="H80" i="1"/>
  <c r="H79" i="1" s="1"/>
  <c r="E80" i="1"/>
  <c r="E79" i="1" s="1"/>
  <c r="D80" i="1"/>
  <c r="D79" i="1" s="1"/>
  <c r="C80" i="1"/>
  <c r="C79" i="1" s="1"/>
  <c r="AC79" i="1"/>
  <c r="B74" i="1"/>
  <c r="F74" i="1" s="1"/>
  <c r="AE72" i="1"/>
  <c r="AE71" i="1" s="1"/>
  <c r="AD72" i="1"/>
  <c r="AD71" i="1" s="1"/>
  <c r="AC72" i="1"/>
  <c r="AC71" i="1" s="1"/>
  <c r="AB72" i="1"/>
  <c r="AB71" i="1" s="1"/>
  <c r="AA72" i="1"/>
  <c r="AA71" i="1" s="1"/>
  <c r="Z72" i="1"/>
  <c r="Z71" i="1" s="1"/>
  <c r="Y72" i="1"/>
  <c r="Y71" i="1" s="1"/>
  <c r="X72" i="1"/>
  <c r="X71" i="1" s="1"/>
  <c r="W72" i="1"/>
  <c r="W71" i="1" s="1"/>
  <c r="V72" i="1"/>
  <c r="V71" i="1" s="1"/>
  <c r="U72" i="1"/>
  <c r="T72" i="1"/>
  <c r="T71" i="1" s="1"/>
  <c r="S72" i="1"/>
  <c r="S71" i="1" s="1"/>
  <c r="R72" i="1"/>
  <c r="Q72" i="1"/>
  <c r="Q71" i="1" s="1"/>
  <c r="P72" i="1"/>
  <c r="P71" i="1" s="1"/>
  <c r="O72" i="1"/>
  <c r="O71" i="1" s="1"/>
  <c r="N72" i="1"/>
  <c r="N71" i="1" s="1"/>
  <c r="M72" i="1"/>
  <c r="M71" i="1" s="1"/>
  <c r="L72" i="1"/>
  <c r="L71" i="1" s="1"/>
  <c r="K72" i="1"/>
  <c r="K71" i="1" s="1"/>
  <c r="J72" i="1"/>
  <c r="J71" i="1" s="1"/>
  <c r="I72" i="1"/>
  <c r="I71" i="1" s="1"/>
  <c r="H72" i="1"/>
  <c r="H71" i="1" s="1"/>
  <c r="D72" i="1"/>
  <c r="D71" i="1" s="1"/>
  <c r="C72" i="1"/>
  <c r="U71" i="1"/>
  <c r="R71" i="1"/>
  <c r="E65" i="1"/>
  <c r="C65" i="1"/>
  <c r="C64" i="1" s="1"/>
  <c r="B68" i="1"/>
  <c r="B67" i="1"/>
  <c r="AE65" i="1"/>
  <c r="AE64" i="1" s="1"/>
  <c r="AD65" i="1"/>
  <c r="AC65" i="1"/>
  <c r="AC64" i="1" s="1"/>
  <c r="AB65" i="1"/>
  <c r="AB64" i="1" s="1"/>
  <c r="AA65" i="1"/>
  <c r="AA64" i="1" s="1"/>
  <c r="Z65" i="1"/>
  <c r="Z64" i="1" s="1"/>
  <c r="Y65" i="1"/>
  <c r="Y64" i="1" s="1"/>
  <c r="X65" i="1"/>
  <c r="X64" i="1" s="1"/>
  <c r="W65" i="1"/>
  <c r="W64" i="1" s="1"/>
  <c r="V65" i="1"/>
  <c r="V64" i="1" s="1"/>
  <c r="U65" i="1"/>
  <c r="T65" i="1"/>
  <c r="T64" i="1" s="1"/>
  <c r="S65" i="1"/>
  <c r="S64" i="1" s="1"/>
  <c r="R65" i="1"/>
  <c r="R64" i="1" s="1"/>
  <c r="Q65" i="1"/>
  <c r="Q64" i="1" s="1"/>
  <c r="P65" i="1"/>
  <c r="P64" i="1" s="1"/>
  <c r="O65" i="1"/>
  <c r="O64" i="1" s="1"/>
  <c r="N65" i="1"/>
  <c r="N64" i="1" s="1"/>
  <c r="M65" i="1"/>
  <c r="M64" i="1" s="1"/>
  <c r="L65" i="1"/>
  <c r="L64" i="1" s="1"/>
  <c r="K65" i="1"/>
  <c r="K64" i="1" s="1"/>
  <c r="J65" i="1"/>
  <c r="J64" i="1" s="1"/>
  <c r="I65" i="1"/>
  <c r="I64" i="1" s="1"/>
  <c r="H65" i="1"/>
  <c r="H64" i="1" s="1"/>
  <c r="D65" i="1"/>
  <c r="AD64" i="1"/>
  <c r="U64" i="1"/>
  <c r="D64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D61" i="1"/>
  <c r="AE60" i="1"/>
  <c r="AE88" i="1" s="1"/>
  <c r="AD60" i="1"/>
  <c r="AD88" i="1" s="1"/>
  <c r="AC60" i="1"/>
  <c r="AC88" i="1" s="1"/>
  <c r="AB60" i="1"/>
  <c r="AB88" i="1" s="1"/>
  <c r="AA60" i="1"/>
  <c r="AA88" i="1" s="1"/>
  <c r="Z60" i="1"/>
  <c r="Z88" i="1" s="1"/>
  <c r="Y60" i="1"/>
  <c r="Y88" i="1" s="1"/>
  <c r="X60" i="1"/>
  <c r="X88" i="1" s="1"/>
  <c r="W60" i="1"/>
  <c r="W88" i="1" s="1"/>
  <c r="V60" i="1"/>
  <c r="V88" i="1" s="1"/>
  <c r="U60" i="1"/>
  <c r="U88" i="1" s="1"/>
  <c r="T60" i="1"/>
  <c r="T88" i="1" s="1"/>
  <c r="S60" i="1"/>
  <c r="S88" i="1" s="1"/>
  <c r="R60" i="1"/>
  <c r="R88" i="1" s="1"/>
  <c r="Q60" i="1"/>
  <c r="Q88" i="1" s="1"/>
  <c r="P60" i="1"/>
  <c r="P88" i="1" s="1"/>
  <c r="O60" i="1"/>
  <c r="N60" i="1"/>
  <c r="N88" i="1" s="1"/>
  <c r="M60" i="1"/>
  <c r="M58" i="1" s="1"/>
  <c r="M57" i="1" s="1"/>
  <c r="L60" i="1"/>
  <c r="L88" i="1" s="1"/>
  <c r="K60" i="1"/>
  <c r="K88" i="1" s="1"/>
  <c r="J60" i="1"/>
  <c r="J88" i="1" s="1"/>
  <c r="I60" i="1"/>
  <c r="I88" i="1" s="1"/>
  <c r="H60" i="1"/>
  <c r="S58" i="1"/>
  <c r="S57" i="1" s="1"/>
  <c r="D58" i="1"/>
  <c r="D57" i="1" s="1"/>
  <c r="C51" i="1"/>
  <c r="C50" i="1" s="1"/>
  <c r="B51" i="1"/>
  <c r="B50" i="1" s="1"/>
  <c r="AE51" i="1"/>
  <c r="AE50" i="1" s="1"/>
  <c r="AD51" i="1"/>
  <c r="AD50" i="1" s="1"/>
  <c r="AC51" i="1"/>
  <c r="AC50" i="1" s="1"/>
  <c r="AB51" i="1"/>
  <c r="AB50" i="1" s="1"/>
  <c r="AA51" i="1"/>
  <c r="AA50" i="1" s="1"/>
  <c r="Z51" i="1"/>
  <c r="Z50" i="1" s="1"/>
  <c r="Y51" i="1"/>
  <c r="Y50" i="1" s="1"/>
  <c r="X51" i="1"/>
  <c r="X50" i="1" s="1"/>
  <c r="W51" i="1"/>
  <c r="W50" i="1" s="1"/>
  <c r="V51" i="1"/>
  <c r="V50" i="1" s="1"/>
  <c r="U51" i="1"/>
  <c r="U50" i="1" s="1"/>
  <c r="T51" i="1"/>
  <c r="T50" i="1" s="1"/>
  <c r="S51" i="1"/>
  <c r="S50" i="1" s="1"/>
  <c r="R51" i="1"/>
  <c r="R50" i="1" s="1"/>
  <c r="Q51" i="1"/>
  <c r="Q50" i="1" s="1"/>
  <c r="P51" i="1"/>
  <c r="P50" i="1" s="1"/>
  <c r="O51" i="1"/>
  <c r="O50" i="1" s="1"/>
  <c r="N51" i="1"/>
  <c r="N50" i="1" s="1"/>
  <c r="M51" i="1"/>
  <c r="M50" i="1" s="1"/>
  <c r="L51" i="1"/>
  <c r="L50" i="1" s="1"/>
  <c r="K51" i="1"/>
  <c r="K50" i="1" s="1"/>
  <c r="J51" i="1"/>
  <c r="J50" i="1" s="1"/>
  <c r="I51" i="1"/>
  <c r="I50" i="1" s="1"/>
  <c r="H51" i="1"/>
  <c r="H50" i="1" s="1"/>
  <c r="D51" i="1"/>
  <c r="D50" i="1" s="1"/>
  <c r="B46" i="1"/>
  <c r="G46" i="1" s="1"/>
  <c r="AE44" i="1"/>
  <c r="AD44" i="1"/>
  <c r="AD43" i="1" s="1"/>
  <c r="AC44" i="1"/>
  <c r="AC43" i="1" s="1"/>
  <c r="AB44" i="1"/>
  <c r="AB43" i="1" s="1"/>
  <c r="AA44" i="1"/>
  <c r="AA43" i="1" s="1"/>
  <c r="Z44" i="1"/>
  <c r="Z43" i="1" s="1"/>
  <c r="Y44" i="1"/>
  <c r="Y43" i="1" s="1"/>
  <c r="X44" i="1"/>
  <c r="X43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Q44" i="1"/>
  <c r="P44" i="1"/>
  <c r="P43" i="1" s="1"/>
  <c r="O44" i="1"/>
  <c r="O43" i="1" s="1"/>
  <c r="N44" i="1"/>
  <c r="M44" i="1"/>
  <c r="M43" i="1" s="1"/>
  <c r="L44" i="1"/>
  <c r="L43" i="1" s="1"/>
  <c r="K44" i="1"/>
  <c r="J44" i="1"/>
  <c r="I44" i="1"/>
  <c r="H44" i="1"/>
  <c r="H43" i="1" s="1"/>
  <c r="E44" i="1"/>
  <c r="E43" i="1" s="1"/>
  <c r="D44" i="1"/>
  <c r="C44" i="1"/>
  <c r="B44" i="1"/>
  <c r="B43" i="1" s="1"/>
  <c r="AE43" i="1"/>
  <c r="R43" i="1"/>
  <c r="Q43" i="1"/>
  <c r="N43" i="1"/>
  <c r="K43" i="1"/>
  <c r="J43" i="1"/>
  <c r="I43" i="1"/>
  <c r="D43" i="1"/>
  <c r="B39" i="1"/>
  <c r="G39" i="1" s="1"/>
  <c r="AE37" i="1"/>
  <c r="AD37" i="1"/>
  <c r="AC37" i="1"/>
  <c r="AB37" i="1"/>
  <c r="AA37" i="1"/>
  <c r="AA36" i="1" s="1"/>
  <c r="Z37" i="1"/>
  <c r="Z36" i="1" s="1"/>
  <c r="Y37" i="1"/>
  <c r="Y36" i="1" s="1"/>
  <c r="X37" i="1"/>
  <c r="X36" i="1" s="1"/>
  <c r="W37" i="1"/>
  <c r="V37" i="1"/>
  <c r="V36" i="1" s="1"/>
  <c r="U37" i="1"/>
  <c r="U36" i="1" s="1"/>
  <c r="T37" i="1"/>
  <c r="T36" i="1" s="1"/>
  <c r="S37" i="1"/>
  <c r="S36" i="1" s="1"/>
  <c r="R37" i="1"/>
  <c r="R36" i="1" s="1"/>
  <c r="Q37" i="1"/>
  <c r="Q36" i="1" s="1"/>
  <c r="P37" i="1"/>
  <c r="P36" i="1" s="1"/>
  <c r="O37" i="1"/>
  <c r="N37" i="1"/>
  <c r="M37" i="1"/>
  <c r="M36" i="1" s="1"/>
  <c r="L37" i="1"/>
  <c r="L36" i="1" s="1"/>
  <c r="K37" i="1"/>
  <c r="J37" i="1"/>
  <c r="I37" i="1"/>
  <c r="I36" i="1" s="1"/>
  <c r="H37" i="1"/>
  <c r="H36" i="1" s="1"/>
  <c r="E37" i="1"/>
  <c r="D37" i="1"/>
  <c r="D36" i="1" s="1"/>
  <c r="C37" i="1"/>
  <c r="B37" i="1"/>
  <c r="B36" i="1" s="1"/>
  <c r="AE36" i="1"/>
  <c r="AD36" i="1"/>
  <c r="AC36" i="1"/>
  <c r="AB36" i="1"/>
  <c r="W36" i="1"/>
  <c r="O36" i="1"/>
  <c r="N36" i="1"/>
  <c r="K36" i="1"/>
  <c r="J36" i="1"/>
  <c r="E25" i="1"/>
  <c r="AE30" i="1"/>
  <c r="AE29" i="1" s="1"/>
  <c r="AD30" i="1"/>
  <c r="AD29" i="1" s="1"/>
  <c r="AC30" i="1"/>
  <c r="AC29" i="1" s="1"/>
  <c r="AB30" i="1"/>
  <c r="AA30" i="1"/>
  <c r="AA29" i="1" s="1"/>
  <c r="Z30" i="1"/>
  <c r="Z29" i="1" s="1"/>
  <c r="Y30" i="1"/>
  <c r="Y29" i="1" s="1"/>
  <c r="X30" i="1"/>
  <c r="X29" i="1" s="1"/>
  <c r="W30" i="1"/>
  <c r="W29" i="1" s="1"/>
  <c r="V30" i="1"/>
  <c r="V29" i="1" s="1"/>
  <c r="U30" i="1"/>
  <c r="U29" i="1" s="1"/>
  <c r="T30" i="1"/>
  <c r="T29" i="1" s="1"/>
  <c r="S30" i="1"/>
  <c r="S29" i="1" s="1"/>
  <c r="R30" i="1"/>
  <c r="R29" i="1" s="1"/>
  <c r="Q30" i="1"/>
  <c r="Q29" i="1" s="1"/>
  <c r="P30" i="1"/>
  <c r="P29" i="1" s="1"/>
  <c r="O30" i="1"/>
  <c r="O29" i="1" s="1"/>
  <c r="N30" i="1"/>
  <c r="N29" i="1" s="1"/>
  <c r="M30" i="1"/>
  <c r="M29" i="1" s="1"/>
  <c r="L30" i="1"/>
  <c r="L29" i="1" s="1"/>
  <c r="K30" i="1"/>
  <c r="K29" i="1" s="1"/>
  <c r="J30" i="1"/>
  <c r="J29" i="1" s="1"/>
  <c r="I30" i="1"/>
  <c r="I29" i="1" s="1"/>
  <c r="H30" i="1"/>
  <c r="H29" i="1" s="1"/>
  <c r="D30" i="1"/>
  <c r="D29" i="1" s="1"/>
  <c r="C30" i="1"/>
  <c r="C29" i="1" s="1"/>
  <c r="B30" i="1"/>
  <c r="B29" i="1" s="1"/>
  <c r="AB29" i="1"/>
  <c r="M25" i="1"/>
  <c r="M23" i="1" s="1"/>
  <c r="M22" i="1" s="1"/>
  <c r="H25" i="1"/>
  <c r="H23" i="1" s="1"/>
  <c r="H22" i="1" s="1"/>
  <c r="D25" i="1"/>
  <c r="C25" i="1"/>
  <c r="AE23" i="1"/>
  <c r="AD23" i="1"/>
  <c r="AD22" i="1" s="1"/>
  <c r="AC23" i="1"/>
  <c r="AC22" i="1" s="1"/>
  <c r="AB23" i="1"/>
  <c r="AB22" i="1" s="1"/>
  <c r="AA23" i="1"/>
  <c r="Z23" i="1"/>
  <c r="Z22" i="1" s="1"/>
  <c r="Y23" i="1"/>
  <c r="Y22" i="1" s="1"/>
  <c r="X23" i="1"/>
  <c r="X22" i="1" s="1"/>
  <c r="W23" i="1"/>
  <c r="V23" i="1"/>
  <c r="V22" i="1" s="1"/>
  <c r="U23" i="1"/>
  <c r="U22" i="1" s="1"/>
  <c r="T23" i="1"/>
  <c r="T22" i="1" s="1"/>
  <c r="S23" i="1"/>
  <c r="R23" i="1"/>
  <c r="R22" i="1" s="1"/>
  <c r="Q23" i="1"/>
  <c r="Q22" i="1" s="1"/>
  <c r="P23" i="1"/>
  <c r="P22" i="1" s="1"/>
  <c r="O23" i="1"/>
  <c r="N23" i="1"/>
  <c r="N22" i="1" s="1"/>
  <c r="L23" i="1"/>
  <c r="L22" i="1" s="1"/>
  <c r="K23" i="1"/>
  <c r="K22" i="1" s="1"/>
  <c r="J23" i="1"/>
  <c r="I23" i="1"/>
  <c r="I22" i="1" s="1"/>
  <c r="AE22" i="1"/>
  <c r="AA22" i="1"/>
  <c r="W22" i="1"/>
  <c r="S22" i="1"/>
  <c r="O22" i="1"/>
  <c r="J22" i="1"/>
  <c r="AD16" i="1"/>
  <c r="AD15" i="1" s="1"/>
  <c r="AC16" i="1"/>
  <c r="AC15" i="1" s="1"/>
  <c r="AB16" i="1"/>
  <c r="AB15" i="1" s="1"/>
  <c r="AA16" i="1"/>
  <c r="AA15" i="1" s="1"/>
  <c r="Z16" i="1"/>
  <c r="Z15" i="1" s="1"/>
  <c r="Y16" i="1"/>
  <c r="Y15" i="1" s="1"/>
  <c r="X16" i="1"/>
  <c r="X15" i="1" s="1"/>
  <c r="W16" i="1"/>
  <c r="W15" i="1" s="1"/>
  <c r="V16" i="1"/>
  <c r="V15" i="1" s="1"/>
  <c r="U16" i="1"/>
  <c r="U15" i="1" s="1"/>
  <c r="T16" i="1"/>
  <c r="T15" i="1" s="1"/>
  <c r="S16" i="1"/>
  <c r="S15" i="1" s="1"/>
  <c r="R16" i="1"/>
  <c r="R15" i="1" s="1"/>
  <c r="Q16" i="1"/>
  <c r="Q15" i="1" s="1"/>
  <c r="P16" i="1"/>
  <c r="P15" i="1" s="1"/>
  <c r="O16" i="1"/>
  <c r="O15" i="1" s="1"/>
  <c r="N16" i="1"/>
  <c r="N15" i="1" s="1"/>
  <c r="M16" i="1"/>
  <c r="M15" i="1" s="1"/>
  <c r="L16" i="1"/>
  <c r="L15" i="1" s="1"/>
  <c r="K16" i="1"/>
  <c r="K15" i="1" s="1"/>
  <c r="J16" i="1"/>
  <c r="J15" i="1" s="1"/>
  <c r="E16" i="1"/>
  <c r="E15" i="1" s="1"/>
  <c r="D16" i="1"/>
  <c r="D15" i="1" s="1"/>
  <c r="C16" i="1"/>
  <c r="C15" i="1" s="1"/>
  <c r="AE15" i="1"/>
  <c r="N58" i="1" l="1"/>
  <c r="N57" i="1" s="1"/>
  <c r="R58" i="1"/>
  <c r="R57" i="1" s="1"/>
  <c r="J86" i="1"/>
  <c r="G37" i="1"/>
  <c r="G44" i="1"/>
  <c r="H58" i="1"/>
  <c r="H57" i="1" s="1"/>
  <c r="F67" i="1"/>
  <c r="B65" i="1"/>
  <c r="B64" i="1" s="1"/>
  <c r="U58" i="1"/>
  <c r="U57" i="1" s="1"/>
  <c r="T58" i="1"/>
  <c r="T57" i="1" s="1"/>
  <c r="W58" i="1"/>
  <c r="W57" i="1" s="1"/>
  <c r="O58" i="1"/>
  <c r="O57" i="1" s="1"/>
  <c r="G65" i="1"/>
  <c r="AB86" i="1"/>
  <c r="B80" i="1"/>
  <c r="B79" i="1" s="1"/>
  <c r="F79" i="1" s="1"/>
  <c r="AD86" i="1"/>
  <c r="Z86" i="1"/>
  <c r="V86" i="1"/>
  <c r="T86" i="1"/>
  <c r="R86" i="1"/>
  <c r="P86" i="1"/>
  <c r="E64" i="1"/>
  <c r="G64" i="1" s="1"/>
  <c r="B61" i="1"/>
  <c r="F61" i="1" s="1"/>
  <c r="F68" i="1"/>
  <c r="AD58" i="1"/>
  <c r="AD57" i="1" s="1"/>
  <c r="P58" i="1"/>
  <c r="P57" i="1" s="1"/>
  <c r="L58" i="1"/>
  <c r="L57" i="1" s="1"/>
  <c r="O88" i="1"/>
  <c r="O86" i="1" s="1"/>
  <c r="K58" i="1"/>
  <c r="K57" i="1" s="1"/>
  <c r="J58" i="1"/>
  <c r="J57" i="1" s="1"/>
  <c r="I58" i="1"/>
  <c r="I57" i="1" s="1"/>
  <c r="F43" i="1"/>
  <c r="F46" i="1"/>
  <c r="C43" i="1"/>
  <c r="G43" i="1" s="1"/>
  <c r="F44" i="1"/>
  <c r="F37" i="1"/>
  <c r="C36" i="1"/>
  <c r="F39" i="1"/>
  <c r="B25" i="1"/>
  <c r="B23" i="1" s="1"/>
  <c r="B22" i="1" s="1"/>
  <c r="H86" i="1"/>
  <c r="B16" i="1"/>
  <c r="B15" i="1" s="1"/>
  <c r="F18" i="1"/>
  <c r="G18" i="1"/>
  <c r="D23" i="1"/>
  <c r="D22" i="1" s="1"/>
  <c r="S86" i="1"/>
  <c r="L86" i="1"/>
  <c r="C23" i="1"/>
  <c r="E23" i="1"/>
  <c r="E36" i="1"/>
  <c r="F36" i="1" s="1"/>
  <c r="AC58" i="1"/>
  <c r="AC57" i="1" s="1"/>
  <c r="AE58" i="1"/>
  <c r="AE57" i="1" s="1"/>
  <c r="C71" i="1"/>
  <c r="M88" i="1"/>
  <c r="AA58" i="1"/>
  <c r="AA57" i="1" s="1"/>
  <c r="Q58" i="1"/>
  <c r="Q57" i="1" s="1"/>
  <c r="AB58" i="1"/>
  <c r="AB57" i="1" s="1"/>
  <c r="B72" i="1"/>
  <c r="B71" i="1" s="1"/>
  <c r="B60" i="1"/>
  <c r="F60" i="1" s="1"/>
  <c r="Z58" i="1"/>
  <c r="Z57" i="1" s="1"/>
  <c r="X86" i="1"/>
  <c r="X58" i="1"/>
  <c r="X57" i="1" s="1"/>
  <c r="V58" i="1"/>
  <c r="V57" i="1" s="1"/>
  <c r="Y58" i="1"/>
  <c r="Y57" i="1" s="1"/>
  <c r="W86" i="1"/>
  <c r="I86" i="1"/>
  <c r="Q86" i="1"/>
  <c r="U86" i="1"/>
  <c r="Y86" i="1"/>
  <c r="AC86" i="1"/>
  <c r="K86" i="1"/>
  <c r="AA86" i="1"/>
  <c r="N86" i="1"/>
  <c r="AE86" i="1"/>
  <c r="C61" i="1"/>
  <c r="C58" i="1" s="1"/>
  <c r="C57" i="1" s="1"/>
  <c r="E72" i="1"/>
  <c r="G72" i="1" s="1"/>
  <c r="E51" i="1"/>
  <c r="E30" i="1"/>
  <c r="E61" i="1"/>
  <c r="G61" i="1" s="1"/>
  <c r="G23" i="1" l="1"/>
  <c r="G25" i="1"/>
  <c r="F80" i="1"/>
  <c r="E58" i="1"/>
  <c r="F64" i="1"/>
  <c r="F65" i="1"/>
  <c r="E88" i="1"/>
  <c r="B86" i="1"/>
  <c r="C86" i="1"/>
  <c r="B58" i="1"/>
  <c r="B57" i="1" s="1"/>
  <c r="F25" i="1"/>
  <c r="C22" i="1"/>
  <c r="G22" i="1" s="1"/>
  <c r="E29" i="1"/>
  <c r="F29" i="1" s="1"/>
  <c r="F30" i="1"/>
  <c r="M86" i="1"/>
  <c r="E50" i="1"/>
  <c r="F50" i="1" s="1"/>
  <c r="F51" i="1"/>
  <c r="E22" i="1"/>
  <c r="F22" i="1" s="1"/>
  <c r="F23" i="1"/>
  <c r="E57" i="1"/>
  <c r="E71" i="1"/>
  <c r="F72" i="1"/>
  <c r="F88" i="1" l="1"/>
  <c r="G89" i="1"/>
  <c r="G88" i="1"/>
  <c r="F71" i="1"/>
  <c r="G71" i="1"/>
  <c r="E86" i="1"/>
  <c r="G86" i="1" s="1"/>
  <c r="F57" i="1"/>
  <c r="F58" i="1"/>
  <c r="F86" i="1" l="1"/>
</calcChain>
</file>

<file path=xl/sharedStrings.xml><?xml version="1.0" encoding="utf-8"?>
<sst xmlns="http://schemas.openxmlformats.org/spreadsheetml/2006/main" count="137" uniqueCount="56">
  <si>
    <t>«Социальное и демографическое развитие города Когалыма» (постановление Администрации города Когалыма от 11.10.2013 №2904)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</si>
  <si>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</si>
  <si>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</si>
  <si>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</si>
  <si>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</si>
  <si>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</si>
  <si>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</si>
  <si>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</si>
  <si>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</si>
  <si>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</si>
  <si>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</si>
  <si>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</si>
  <si>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</si>
  <si>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</si>
  <si>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</si>
  <si>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</si>
  <si>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</si>
  <si>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</si>
  <si>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</si>
  <si>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касса</t>
  </si>
  <si>
    <t>Подпрограмма 1 «Поддержка семьи, материнства и детства»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</si>
  <si>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</si>
  <si>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</si>
  <si>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</si>
  <si>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</si>
  <si>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</si>
  <si>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</si>
  <si>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</si>
  <si>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(2)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</si>
  <si>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</si>
  <si>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</si>
  <si>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>1.3.Организация отдыха и оздоровления детей-сирот и детей, оставшихся без попечения родителей (1)</t>
  </si>
  <si>
    <t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(3)</t>
  </si>
  <si>
    <t>1.5. Повышение уровня благосостояния граждан, нуждающихся в особой заботе государства (1)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</si>
  <si>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</si>
  <si>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</si>
  <si>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</si>
  <si>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2.1. Оказание поддержки гражданам удостоенным звания «Почётный гражданин города Когалыма» (4)</t>
  </si>
  <si>
    <t>Всего по муниципальной программе: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</si>
  <si>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</si>
  <si>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</si>
  <si>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План на 2022         год</t>
  </si>
  <si>
    <t>План на 01.02.2022</t>
  </si>
  <si>
    <t>Профинансировано на 01.02.2022</t>
  </si>
  <si>
    <t>Кассовый расход на 01.02.2022</t>
  </si>
  <si>
    <t xml:space="preserve">На 01.02.2022 года 46 приёмных родителя являются получателями вознаграждения за воспитание 67 приёмных детей. Исполнение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</si>
  <si>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01.02.2022 года экономия составляет 811,78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</t>
  </si>
  <si>
    <t>В 2022 году запланировано размещение двух  аукционов в электронной форме среди субъектов малого предпринимательства, социально ориентированных некоммерческих организаций на оказание услуг по организации отдыха детей-сирот и детей, оставшихся без попечения родителей в детском оздоровительном лагере с обеспечением доставки детей к месту отдыха и обратно.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</si>
  <si>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2022 году – 10 человек.
В 2022 году на реализацию муниципальной программы «Социальное и демографическое развитие города Когалыма» предусмотрены средства  в размере 23 445 700 рублей. в том числе: 
- средства бюджета ХМАО– Югры – 19 661 400  рублей;
- средства бюджета г.Когалыма – 3 784 300 рублей.</t>
  </si>
  <si>
    <t>Остаток плана на 01.02.2022г. составляет 51587,82 руб., в т.ч.:
1) 10149,29 руб.- услуги связи на оплату КЗ (позднее финансирование с округа);
2) 21905,77 руб. - выполнение работ по техническому обслуживанию и ремонту компьютерной и копировальной техники, серверного и сетевого оборудования, устройств печати на оплату КЗ (позднее финансирование с округа);
3) 17210,59 руб. - обслуживание программных продуктов на оплату КЗ (позднее финансирование с округа);
4) 2322,17 руб. - коммунальные услуги на оплату КЗ (позднее финансирование с округа).</t>
  </si>
  <si>
    <t xml:space="preserve">
Остаток плана на 01.02.2022г. составляет 35826,82 руб., в т.ч.:
1) 13335,80 руб.- услуги связи на оплату кредиторской задолженности (позднее финансирование с округа);
2) 17460,64 руб. - выполнение работ по техническому обслуживанию и ремонту компьютерной и копировальной техники, серверного и сетевого оборудования, устройств печати на оплату кредиторской задолженности (позднее финансирование с округа);
3) 448,64 руб. - обслуживание программных продуктов на оплату кредиторской задолженности (позднее финансирование с округа);
4) 4581,74 руб. - коммунальные услуги на оплату кредиторской задолженности (позднее финансирование с округа).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</si>
  <si>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
С 2017 года по 2021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                                                                                На 01.02.2022 неисполнение субвенции составляет 28,57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</si>
  <si>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С 2022 года в соответствии с решением Думы города Когалыма от 24.09.2021 №608-ГД "О внесении изменения в решение Думы города Когалыма от 23.09.2014 №456-ГД" гражданам, удостоенным звания "Почётный гражданин города Когалыма" муниципальными правовыми актами могут быть предусмотрены меры социальной поддержки:                    - ежегодное материальное вознаграждение ко Дню города Когалыма в размере 115500 руб.;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 руб.</t>
    </r>
    <r>
      <rPr>
        <sz val="14"/>
        <color rgb="FFC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</si>
  <si>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Неисполнение по заработной плате в связи с тем, что выплата денежного поощрения по результатам работы за год была выплачена за фактически отработанное временя.
Неисполнение по  коммунальным услугам, услугам связи, в связи с поздним поступлением средств окружного бюджета.</t>
  </si>
  <si>
    <t xml:space="preserve">С 2019 года полномочие органа опеки и попечительства по подготовке граждан, выразивших желание стать опекунами 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</t>
  </si>
  <si>
    <t>15.02.2022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</si>
</sst>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2" fillId="2" borderId="0" xfId="0" applyFont="1" applyFill="1" applyBorder="1" applyAlignment="1">
      <alignment vertical="center" wrapText="1"/>
    </xf>
    <xf numFmtId="166" fontId="9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left" vertical="center" wrapText="1"/>
    </xf>
    <xf numFmtId="166" fontId="5" fillId="2" borderId="6" xfId="0" applyNumberFormat="1" applyFont="1" applyFill="1" applyBorder="1" applyAlignment="1" applyProtection="1">
      <alignment horizontal="center" wrapText="1"/>
    </xf>
    <xf numFmtId="166" fontId="5" fillId="2" borderId="6" xfId="0" applyNumberFormat="1" applyFont="1" applyFill="1" applyBorder="1" applyAlignment="1" applyProtection="1">
      <alignment horizontal="left" vertical="top" wrapText="1"/>
    </xf>
    <xf numFmtId="166" fontId="5" fillId="2" borderId="6" xfId="0" applyNumberFormat="1" applyFont="1" applyFill="1" applyBorder="1" applyAlignment="1" applyProtection="1">
      <alignment horizontal="left" vertical="center" wrapText="1"/>
    </xf>
    <xf numFmtId="166" fontId="5" fillId="2" borderId="6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164" fontId="4" fillId="2" borderId="0" xfId="0" applyNumberFormat="1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Alignment="1">
      <alignment vertical="center" wrapText="1"/>
    </xf>
    <xf numFmtId="0" fontId="9" fillId="2" borderId="6" xfId="0" applyFont="1" applyFill="1" applyBorder="1" applyAlignment="1" applyProtection="1">
      <alignment wrapText="1"/>
    </xf>
    <xf numFmtId="0" fontId="9" fillId="2" borderId="6" xfId="0" applyFont="1" applyFill="1" applyBorder="1" applyAlignment="1">
      <alignment horizontal="left" vertical="top" wrapText="1"/>
    </xf>
    <xf numFmtId="166" fontId="9" fillId="2" borderId="6" xfId="0" applyNumberFormat="1" applyFont="1" applyFill="1" applyBorder="1" applyAlignment="1">
      <alignment horizontal="center" wrapText="1"/>
    </xf>
    <xf numFmtId="166" fontId="9" fillId="2" borderId="6" xfId="0" applyNumberFormat="1" applyFont="1" applyFill="1" applyBorder="1" applyAlignment="1" applyProtection="1">
      <alignment horizontal="center" wrapText="1"/>
    </xf>
    <xf numFmtId="49" fontId="5" fillId="2" borderId="6" xfId="0" applyNumberFormat="1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>
      <alignment horizontal="justify" wrapText="1"/>
    </xf>
    <xf numFmtId="166" fontId="5" fillId="2" borderId="6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justify" wrapText="1"/>
    </xf>
    <xf numFmtId="164" fontId="9" fillId="2" borderId="6" xfId="0" applyNumberFormat="1" applyFont="1" applyFill="1" applyBorder="1" applyAlignment="1" applyProtection="1">
      <alignment vertical="center" wrapText="1"/>
    </xf>
    <xf numFmtId="0" fontId="5" fillId="2" borderId="6" xfId="0" applyFont="1" applyFill="1" applyBorder="1" applyAlignment="1">
      <alignment horizontal="left" wrapText="1"/>
    </xf>
    <xf numFmtId="166" fontId="5" fillId="2" borderId="6" xfId="0" applyNumberFormat="1" applyFont="1" applyFill="1" applyBorder="1" applyAlignment="1">
      <alignment horizontal="justify" wrapText="1"/>
    </xf>
    <xf numFmtId="166" fontId="9" fillId="2" borderId="6" xfId="0" applyNumberFormat="1" applyFont="1" applyFill="1" applyBorder="1" applyAlignment="1" applyProtection="1">
      <alignment vertical="center" wrapText="1"/>
    </xf>
    <xf numFmtId="166" fontId="5" fillId="2" borderId="6" xfId="0" applyNumberFormat="1" applyFont="1" applyFill="1" applyBorder="1" applyAlignment="1">
      <alignment horizontal="left" wrapText="1"/>
    </xf>
    <xf numFmtId="166" fontId="9" fillId="2" borderId="6" xfId="0" applyNumberFormat="1" applyFont="1" applyFill="1" applyBorder="1" applyAlignment="1">
      <alignment horizontal="left" wrapText="1"/>
    </xf>
    <xf numFmtId="166" fontId="9" fillId="2" borderId="6" xfId="0" applyNumberFormat="1" applyFont="1" applyFill="1" applyBorder="1" applyAlignment="1">
      <alignment horizontal="justify" wrapText="1"/>
    </xf>
    <xf numFmtId="166" fontId="5" fillId="2" borderId="6" xfId="0" applyNumberFormat="1" applyFont="1" applyFill="1" applyBorder="1" applyAlignment="1" applyProtection="1">
      <alignment horizontal="center" vertical="center" wrapText="1"/>
    </xf>
    <xf numFmtId="166" fontId="5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wrapText="1"/>
    </xf>
    <xf numFmtId="164" fontId="9" fillId="2" borderId="6" xfId="0" applyNumberFormat="1" applyFont="1" applyFill="1" applyBorder="1" applyAlignment="1" applyProtection="1">
      <alignment horizontal="center" wrapText="1"/>
    </xf>
    <xf numFmtId="164" fontId="5" fillId="2" borderId="6" xfId="0" applyNumberFormat="1" applyFont="1" applyFill="1" applyBorder="1" applyAlignment="1" applyProtection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2" fontId="9" fillId="2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left" vertical="top" wrapText="1"/>
    </xf>
    <xf numFmtId="166" fontId="13" fillId="2" borderId="6" xfId="0" applyNumberFormat="1" applyFont="1" applyFill="1" applyBorder="1" applyAlignment="1" applyProtection="1">
      <alignment horizontal="left" wrapText="1"/>
    </xf>
    <xf numFmtId="0" fontId="5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tabSelected="1" topLeftCell="A15" zoomScale="60" zoomScaleNormal="60" workbookViewId="0">
      <selection activeCell="A15" sqref="A15"/>
    </sheetView>
  </sheetViews>
  <sheetFormatPr defaultRowHeight="15.75" x14ac:dyDescent="0.25"/>
  <cols>
    <col min="1" max="1" width="45.42578125" style="6" customWidth="1"/>
    <col min="2" max="7" width="18.5703125" style="6" customWidth="1"/>
    <col min="8" max="19" width="16.28515625" style="3" customWidth="1"/>
    <col min="20" max="31" width="16.28515625" style="4" customWidth="1"/>
    <col min="32" max="32" width="87.5703125" style="4" customWidth="1"/>
    <col min="33" max="274" width="9.140625" style="3"/>
    <col min="275" max="275" width="45.42578125" style="3" customWidth="1"/>
    <col min="276" max="276" width="18.5703125" style="3" customWidth="1"/>
    <col min="277" max="288" width="16.28515625" style="3" customWidth="1"/>
    <col min="289" max="530" width="9.140625" style="3"/>
    <col min="531" max="531" width="45.42578125" style="3" customWidth="1"/>
    <col min="532" max="532" width="18.5703125" style="3" customWidth="1"/>
    <col min="533" max="544" width="16.28515625" style="3" customWidth="1"/>
    <col min="545" max="786" width="9.140625" style="3"/>
    <col min="787" max="787" width="45.42578125" style="3" customWidth="1"/>
    <col min="788" max="788" width="18.5703125" style="3" customWidth="1"/>
    <col min="789" max="800" width="16.28515625" style="3" customWidth="1"/>
    <col min="801" max="1042" width="9.140625" style="3"/>
    <col min="1043" max="1043" width="45.42578125" style="3" customWidth="1"/>
    <col min="1044" max="1044" width="18.5703125" style="3" customWidth="1"/>
    <col min="1045" max="1056" width="16.28515625" style="3" customWidth="1"/>
    <col min="1057" max="1298" width="9.140625" style="3"/>
    <col min="1299" max="1299" width="45.42578125" style="3" customWidth="1"/>
    <col min="1300" max="1300" width="18.5703125" style="3" customWidth="1"/>
    <col min="1301" max="1312" width="16.28515625" style="3" customWidth="1"/>
    <col min="1313" max="1554" width="9.140625" style="3"/>
    <col min="1555" max="1555" width="45.42578125" style="3" customWidth="1"/>
    <col min="1556" max="1556" width="18.5703125" style="3" customWidth="1"/>
    <col min="1557" max="1568" width="16.28515625" style="3" customWidth="1"/>
    <col min="1569" max="1810" width="9.140625" style="3"/>
    <col min="1811" max="1811" width="45.42578125" style="3" customWidth="1"/>
    <col min="1812" max="1812" width="18.5703125" style="3" customWidth="1"/>
    <col min="1813" max="1824" width="16.28515625" style="3" customWidth="1"/>
    <col min="1825" max="2066" width="9.140625" style="3"/>
    <col min="2067" max="2067" width="45.42578125" style="3" customWidth="1"/>
    <col min="2068" max="2068" width="18.5703125" style="3" customWidth="1"/>
    <col min="2069" max="2080" width="16.28515625" style="3" customWidth="1"/>
    <col min="2081" max="2322" width="9.140625" style="3"/>
    <col min="2323" max="2323" width="45.42578125" style="3" customWidth="1"/>
    <col min="2324" max="2324" width="18.5703125" style="3" customWidth="1"/>
    <col min="2325" max="2336" width="16.28515625" style="3" customWidth="1"/>
    <col min="2337" max="2578" width="9.140625" style="3"/>
    <col min="2579" max="2579" width="45.42578125" style="3" customWidth="1"/>
    <col min="2580" max="2580" width="18.5703125" style="3" customWidth="1"/>
    <col min="2581" max="2592" width="16.28515625" style="3" customWidth="1"/>
    <col min="2593" max="2834" width="9.140625" style="3"/>
    <col min="2835" max="2835" width="45.42578125" style="3" customWidth="1"/>
    <col min="2836" max="2836" width="18.5703125" style="3" customWidth="1"/>
    <col min="2837" max="2848" width="16.28515625" style="3" customWidth="1"/>
    <col min="2849" max="3090" width="9.140625" style="3"/>
    <col min="3091" max="3091" width="45.42578125" style="3" customWidth="1"/>
    <col min="3092" max="3092" width="18.5703125" style="3" customWidth="1"/>
    <col min="3093" max="3104" width="16.28515625" style="3" customWidth="1"/>
    <col min="3105" max="3346" width="9.140625" style="3"/>
    <col min="3347" max="3347" width="45.42578125" style="3" customWidth="1"/>
    <col min="3348" max="3348" width="18.5703125" style="3" customWidth="1"/>
    <col min="3349" max="3360" width="16.28515625" style="3" customWidth="1"/>
    <col min="3361" max="3602" width="9.140625" style="3"/>
    <col min="3603" max="3603" width="45.42578125" style="3" customWidth="1"/>
    <col min="3604" max="3604" width="18.5703125" style="3" customWidth="1"/>
    <col min="3605" max="3616" width="16.28515625" style="3" customWidth="1"/>
    <col min="3617" max="3858" width="9.140625" style="3"/>
    <col min="3859" max="3859" width="45.42578125" style="3" customWidth="1"/>
    <col min="3860" max="3860" width="18.5703125" style="3" customWidth="1"/>
    <col min="3861" max="3872" width="16.28515625" style="3" customWidth="1"/>
    <col min="3873" max="4114" width="9.140625" style="3"/>
    <col min="4115" max="4115" width="45.42578125" style="3" customWidth="1"/>
    <col min="4116" max="4116" width="18.5703125" style="3" customWidth="1"/>
    <col min="4117" max="4128" width="16.28515625" style="3" customWidth="1"/>
    <col min="4129" max="4370" width="9.140625" style="3"/>
    <col min="4371" max="4371" width="45.42578125" style="3" customWidth="1"/>
    <col min="4372" max="4372" width="18.5703125" style="3" customWidth="1"/>
    <col min="4373" max="4384" width="16.28515625" style="3" customWidth="1"/>
    <col min="4385" max="4626" width="9.140625" style="3"/>
    <col min="4627" max="4627" width="45.42578125" style="3" customWidth="1"/>
    <col min="4628" max="4628" width="18.5703125" style="3" customWidth="1"/>
    <col min="4629" max="4640" width="16.28515625" style="3" customWidth="1"/>
    <col min="4641" max="4882" width="9.140625" style="3"/>
    <col min="4883" max="4883" width="45.42578125" style="3" customWidth="1"/>
    <col min="4884" max="4884" width="18.5703125" style="3" customWidth="1"/>
    <col min="4885" max="4896" width="16.28515625" style="3" customWidth="1"/>
    <col min="4897" max="5138" width="9.140625" style="3"/>
    <col min="5139" max="5139" width="45.42578125" style="3" customWidth="1"/>
    <col min="5140" max="5140" width="18.5703125" style="3" customWidth="1"/>
    <col min="5141" max="5152" width="16.28515625" style="3" customWidth="1"/>
    <col min="5153" max="5394" width="9.140625" style="3"/>
    <col min="5395" max="5395" width="45.42578125" style="3" customWidth="1"/>
    <col min="5396" max="5396" width="18.5703125" style="3" customWidth="1"/>
    <col min="5397" max="5408" width="16.28515625" style="3" customWidth="1"/>
    <col min="5409" max="5650" width="9.140625" style="3"/>
    <col min="5651" max="5651" width="45.42578125" style="3" customWidth="1"/>
    <col min="5652" max="5652" width="18.5703125" style="3" customWidth="1"/>
    <col min="5653" max="5664" width="16.28515625" style="3" customWidth="1"/>
    <col min="5665" max="5906" width="9.140625" style="3"/>
    <col min="5907" max="5907" width="45.42578125" style="3" customWidth="1"/>
    <col min="5908" max="5908" width="18.5703125" style="3" customWidth="1"/>
    <col min="5909" max="5920" width="16.28515625" style="3" customWidth="1"/>
    <col min="5921" max="6162" width="9.140625" style="3"/>
    <col min="6163" max="6163" width="45.42578125" style="3" customWidth="1"/>
    <col min="6164" max="6164" width="18.5703125" style="3" customWidth="1"/>
    <col min="6165" max="6176" width="16.28515625" style="3" customWidth="1"/>
    <col min="6177" max="6418" width="9.140625" style="3"/>
    <col min="6419" max="6419" width="45.42578125" style="3" customWidth="1"/>
    <col min="6420" max="6420" width="18.5703125" style="3" customWidth="1"/>
    <col min="6421" max="6432" width="16.28515625" style="3" customWidth="1"/>
    <col min="6433" max="6674" width="9.140625" style="3"/>
    <col min="6675" max="6675" width="45.42578125" style="3" customWidth="1"/>
    <col min="6676" max="6676" width="18.5703125" style="3" customWidth="1"/>
    <col min="6677" max="6688" width="16.28515625" style="3" customWidth="1"/>
    <col min="6689" max="6930" width="9.140625" style="3"/>
    <col min="6931" max="6931" width="45.42578125" style="3" customWidth="1"/>
    <col min="6932" max="6932" width="18.5703125" style="3" customWidth="1"/>
    <col min="6933" max="6944" width="16.28515625" style="3" customWidth="1"/>
    <col min="6945" max="7186" width="9.140625" style="3"/>
    <col min="7187" max="7187" width="45.42578125" style="3" customWidth="1"/>
    <col min="7188" max="7188" width="18.5703125" style="3" customWidth="1"/>
    <col min="7189" max="7200" width="16.28515625" style="3" customWidth="1"/>
    <col min="7201" max="7442" width="9.140625" style="3"/>
    <col min="7443" max="7443" width="45.42578125" style="3" customWidth="1"/>
    <col min="7444" max="7444" width="18.5703125" style="3" customWidth="1"/>
    <col min="7445" max="7456" width="16.28515625" style="3" customWidth="1"/>
    <col min="7457" max="7698" width="9.140625" style="3"/>
    <col min="7699" max="7699" width="45.42578125" style="3" customWidth="1"/>
    <col min="7700" max="7700" width="18.5703125" style="3" customWidth="1"/>
    <col min="7701" max="7712" width="16.28515625" style="3" customWidth="1"/>
    <col min="7713" max="7954" width="9.140625" style="3"/>
    <col min="7955" max="7955" width="45.42578125" style="3" customWidth="1"/>
    <col min="7956" max="7956" width="18.5703125" style="3" customWidth="1"/>
    <col min="7957" max="7968" width="16.28515625" style="3" customWidth="1"/>
    <col min="7969" max="8210" width="9.140625" style="3"/>
    <col min="8211" max="8211" width="45.42578125" style="3" customWidth="1"/>
    <col min="8212" max="8212" width="18.5703125" style="3" customWidth="1"/>
    <col min="8213" max="8224" width="16.28515625" style="3" customWidth="1"/>
    <col min="8225" max="8466" width="9.140625" style="3"/>
    <col min="8467" max="8467" width="45.42578125" style="3" customWidth="1"/>
    <col min="8468" max="8468" width="18.5703125" style="3" customWidth="1"/>
    <col min="8469" max="8480" width="16.28515625" style="3" customWidth="1"/>
    <col min="8481" max="8722" width="9.140625" style="3"/>
    <col min="8723" max="8723" width="45.42578125" style="3" customWidth="1"/>
    <col min="8724" max="8724" width="18.5703125" style="3" customWidth="1"/>
    <col min="8725" max="8736" width="16.28515625" style="3" customWidth="1"/>
    <col min="8737" max="8978" width="9.140625" style="3"/>
    <col min="8979" max="8979" width="45.42578125" style="3" customWidth="1"/>
    <col min="8980" max="8980" width="18.5703125" style="3" customWidth="1"/>
    <col min="8981" max="8992" width="16.28515625" style="3" customWidth="1"/>
    <col min="8993" max="9234" width="9.140625" style="3"/>
    <col min="9235" max="9235" width="45.42578125" style="3" customWidth="1"/>
    <col min="9236" max="9236" width="18.5703125" style="3" customWidth="1"/>
    <col min="9237" max="9248" width="16.28515625" style="3" customWidth="1"/>
    <col min="9249" max="9490" width="9.140625" style="3"/>
    <col min="9491" max="9491" width="45.42578125" style="3" customWidth="1"/>
    <col min="9492" max="9492" width="18.5703125" style="3" customWidth="1"/>
    <col min="9493" max="9504" width="16.28515625" style="3" customWidth="1"/>
    <col min="9505" max="9746" width="9.140625" style="3"/>
    <col min="9747" max="9747" width="45.42578125" style="3" customWidth="1"/>
    <col min="9748" max="9748" width="18.5703125" style="3" customWidth="1"/>
    <col min="9749" max="9760" width="16.28515625" style="3" customWidth="1"/>
    <col min="9761" max="10002" width="9.140625" style="3"/>
    <col min="10003" max="10003" width="45.42578125" style="3" customWidth="1"/>
    <col min="10004" max="10004" width="18.5703125" style="3" customWidth="1"/>
    <col min="10005" max="10016" width="16.28515625" style="3" customWidth="1"/>
    <col min="10017" max="10258" width="9.140625" style="3"/>
    <col min="10259" max="10259" width="45.42578125" style="3" customWidth="1"/>
    <col min="10260" max="10260" width="18.5703125" style="3" customWidth="1"/>
    <col min="10261" max="10272" width="16.28515625" style="3" customWidth="1"/>
    <col min="10273" max="10514" width="9.140625" style="3"/>
    <col min="10515" max="10515" width="45.42578125" style="3" customWidth="1"/>
    <col min="10516" max="10516" width="18.5703125" style="3" customWidth="1"/>
    <col min="10517" max="10528" width="16.28515625" style="3" customWidth="1"/>
    <col min="10529" max="10770" width="9.140625" style="3"/>
    <col min="10771" max="10771" width="45.42578125" style="3" customWidth="1"/>
    <col min="10772" max="10772" width="18.5703125" style="3" customWidth="1"/>
    <col min="10773" max="10784" width="16.28515625" style="3" customWidth="1"/>
    <col min="10785" max="11026" width="9.140625" style="3"/>
    <col min="11027" max="11027" width="45.42578125" style="3" customWidth="1"/>
    <col min="11028" max="11028" width="18.5703125" style="3" customWidth="1"/>
    <col min="11029" max="11040" width="16.28515625" style="3" customWidth="1"/>
    <col min="11041" max="11282" width="9.140625" style="3"/>
    <col min="11283" max="11283" width="45.42578125" style="3" customWidth="1"/>
    <col min="11284" max="11284" width="18.5703125" style="3" customWidth="1"/>
    <col min="11285" max="11296" width="16.28515625" style="3" customWidth="1"/>
    <col min="11297" max="11538" width="9.140625" style="3"/>
    <col min="11539" max="11539" width="45.42578125" style="3" customWidth="1"/>
    <col min="11540" max="11540" width="18.5703125" style="3" customWidth="1"/>
    <col min="11541" max="11552" width="16.28515625" style="3" customWidth="1"/>
    <col min="11553" max="11794" width="9.140625" style="3"/>
    <col min="11795" max="11795" width="45.42578125" style="3" customWidth="1"/>
    <col min="11796" max="11796" width="18.5703125" style="3" customWidth="1"/>
    <col min="11797" max="11808" width="16.28515625" style="3" customWidth="1"/>
    <col min="11809" max="12050" width="9.140625" style="3"/>
    <col min="12051" max="12051" width="45.42578125" style="3" customWidth="1"/>
    <col min="12052" max="12052" width="18.5703125" style="3" customWidth="1"/>
    <col min="12053" max="12064" width="16.28515625" style="3" customWidth="1"/>
    <col min="12065" max="12306" width="9.140625" style="3"/>
    <col min="12307" max="12307" width="45.42578125" style="3" customWidth="1"/>
    <col min="12308" max="12308" width="18.5703125" style="3" customWidth="1"/>
    <col min="12309" max="12320" width="16.28515625" style="3" customWidth="1"/>
    <col min="12321" max="12562" width="9.140625" style="3"/>
    <col min="12563" max="12563" width="45.42578125" style="3" customWidth="1"/>
    <col min="12564" max="12564" width="18.5703125" style="3" customWidth="1"/>
    <col min="12565" max="12576" width="16.28515625" style="3" customWidth="1"/>
    <col min="12577" max="12818" width="9.140625" style="3"/>
    <col min="12819" max="12819" width="45.42578125" style="3" customWidth="1"/>
    <col min="12820" max="12820" width="18.5703125" style="3" customWidth="1"/>
    <col min="12821" max="12832" width="16.28515625" style="3" customWidth="1"/>
    <col min="12833" max="13074" width="9.140625" style="3"/>
    <col min="13075" max="13075" width="45.42578125" style="3" customWidth="1"/>
    <col min="13076" max="13076" width="18.5703125" style="3" customWidth="1"/>
    <col min="13077" max="13088" width="16.28515625" style="3" customWidth="1"/>
    <col min="13089" max="13330" width="9.140625" style="3"/>
    <col min="13331" max="13331" width="45.42578125" style="3" customWidth="1"/>
    <col min="13332" max="13332" width="18.5703125" style="3" customWidth="1"/>
    <col min="13333" max="13344" width="16.28515625" style="3" customWidth="1"/>
    <col min="13345" max="13586" width="9.140625" style="3"/>
    <col min="13587" max="13587" width="45.42578125" style="3" customWidth="1"/>
    <col min="13588" max="13588" width="18.5703125" style="3" customWidth="1"/>
    <col min="13589" max="13600" width="16.28515625" style="3" customWidth="1"/>
    <col min="13601" max="13842" width="9.140625" style="3"/>
    <col min="13843" max="13843" width="45.42578125" style="3" customWidth="1"/>
    <col min="13844" max="13844" width="18.5703125" style="3" customWidth="1"/>
    <col min="13845" max="13856" width="16.28515625" style="3" customWidth="1"/>
    <col min="13857" max="14098" width="9.140625" style="3"/>
    <col min="14099" max="14099" width="45.42578125" style="3" customWidth="1"/>
    <col min="14100" max="14100" width="18.5703125" style="3" customWidth="1"/>
    <col min="14101" max="14112" width="16.28515625" style="3" customWidth="1"/>
    <col min="14113" max="14354" width="9.140625" style="3"/>
    <col min="14355" max="14355" width="45.42578125" style="3" customWidth="1"/>
    <col min="14356" max="14356" width="18.5703125" style="3" customWidth="1"/>
    <col min="14357" max="14368" width="16.28515625" style="3" customWidth="1"/>
    <col min="14369" max="14610" width="9.140625" style="3"/>
    <col min="14611" max="14611" width="45.42578125" style="3" customWidth="1"/>
    <col min="14612" max="14612" width="18.5703125" style="3" customWidth="1"/>
    <col min="14613" max="14624" width="16.28515625" style="3" customWidth="1"/>
    <col min="14625" max="14866" width="9.140625" style="3"/>
    <col min="14867" max="14867" width="45.42578125" style="3" customWidth="1"/>
    <col min="14868" max="14868" width="18.5703125" style="3" customWidth="1"/>
    <col min="14869" max="14880" width="16.28515625" style="3" customWidth="1"/>
    <col min="14881" max="15122" width="9.140625" style="3"/>
    <col min="15123" max="15123" width="45.42578125" style="3" customWidth="1"/>
    <col min="15124" max="15124" width="18.5703125" style="3" customWidth="1"/>
    <col min="15125" max="15136" width="16.28515625" style="3" customWidth="1"/>
    <col min="15137" max="15378" width="9.140625" style="3"/>
    <col min="15379" max="15379" width="45.42578125" style="3" customWidth="1"/>
    <col min="15380" max="15380" width="18.5703125" style="3" customWidth="1"/>
    <col min="15381" max="15392" width="16.28515625" style="3" customWidth="1"/>
    <col min="15393" max="15634" width="9.140625" style="3"/>
    <col min="15635" max="15635" width="45.42578125" style="3" customWidth="1"/>
    <col min="15636" max="15636" width="18.5703125" style="3" customWidth="1"/>
    <col min="15637" max="15648" width="16.28515625" style="3" customWidth="1"/>
    <col min="15649" max="15890" width="9.140625" style="3"/>
    <col min="15891" max="15891" width="45.42578125" style="3" customWidth="1"/>
    <col min="15892" max="15892" width="18.5703125" style="3" customWidth="1"/>
    <col min="15893" max="15904" width="16.28515625" style="3" customWidth="1"/>
    <col min="15905" max="16146" width="9.140625" style="3"/>
    <col min="16147" max="16147" width="45.42578125" style="3" customWidth="1"/>
    <col min="16148" max="16148" width="18.5703125" style="3" customWidth="1"/>
    <col min="16149" max="16160" width="16.28515625" style="3" customWidth="1"/>
    <col min="16161" max="16384" width="9.140625" style="3"/>
  </cols>
  <sheetData>
    <row r="1" spans="1:32" ht="21" customHeight="1" x14ac:dyDescent="0.25">
      <c r="J1" s="4"/>
      <c r="K1" s="4"/>
      <c r="T1" s="3"/>
      <c r="U1" s="3"/>
      <c r="V1" s="3"/>
      <c r="W1" s="3"/>
      <c r="AB1" s="12"/>
      <c r="AC1" s="12"/>
      <c r="AD1" s="12"/>
      <c r="AE1" s="12"/>
      <c r="AF1" s="12"/>
    </row>
    <row r="2" spans="1:32" ht="54" hidden="1" customHeight="1" x14ac:dyDescent="0.25">
      <c r="A2" s="13"/>
      <c r="J2" s="4"/>
      <c r="K2" s="4"/>
      <c r="T2" s="3"/>
      <c r="U2" s="3"/>
      <c r="V2" s="3"/>
      <c r="W2" s="3"/>
      <c r="X2" s="14"/>
      <c r="Y2" s="14"/>
      <c r="Z2" s="14"/>
      <c r="AA2" s="14"/>
      <c r="AB2" s="14"/>
      <c r="AC2" s="14"/>
      <c r="AD2" s="14"/>
      <c r="AE2" s="14"/>
      <c r="AF2" s="14"/>
    </row>
    <row r="3" spans="1:32" ht="27.75" hidden="1" customHeight="1" x14ac:dyDescent="0.25">
      <c r="J3" s="15"/>
      <c r="K3" s="15"/>
      <c r="T3" s="3"/>
      <c r="U3" s="3"/>
      <c r="V3" s="3"/>
      <c r="W3" s="3"/>
      <c r="X3" s="14"/>
      <c r="Y3" s="14"/>
      <c r="Z3" s="14"/>
      <c r="AA3" s="14"/>
      <c r="AB3" s="14"/>
      <c r="AC3" s="14"/>
      <c r="AD3" s="14"/>
      <c r="AE3" s="14"/>
      <c r="AF3" s="14"/>
    </row>
    <row r="4" spans="1:32" ht="16.5" hidden="1" customHeight="1" x14ac:dyDescent="0.3">
      <c r="A4" s="16"/>
      <c r="P4" s="17"/>
      <c r="Q4" s="17"/>
      <c r="R4" s="18"/>
      <c r="S4" s="18"/>
      <c r="AD4" s="19"/>
      <c r="AE4" s="19"/>
      <c r="AF4" s="19"/>
    </row>
    <row r="5" spans="1:32" ht="16.5" hidden="1" customHeight="1" x14ac:dyDescent="0.3">
      <c r="A5" s="16"/>
      <c r="P5" s="17"/>
      <c r="Q5" s="17"/>
      <c r="R5" s="18"/>
      <c r="S5" s="18"/>
      <c r="AD5" s="19"/>
      <c r="AE5" s="19"/>
      <c r="AF5" s="19"/>
    </row>
    <row r="6" spans="1:32" ht="21.75" hidden="1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4" hidden="1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23" customFormat="1" ht="21" hidden="1" customHeight="1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2"/>
      <c r="AF8" s="22"/>
    </row>
    <row r="9" spans="1:32" s="23" customFormat="1" ht="15" customHeight="1" x14ac:dyDescent="0.2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1:32" s="23" customFormat="1" ht="40.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s="26" customFormat="1" ht="40.5" customHeight="1" x14ac:dyDescent="0.25">
      <c r="A11" s="24" t="s">
        <v>1</v>
      </c>
      <c r="B11" s="72" t="s">
        <v>41</v>
      </c>
      <c r="C11" s="72" t="s">
        <v>42</v>
      </c>
      <c r="D11" s="72" t="s">
        <v>43</v>
      </c>
      <c r="E11" s="72" t="s">
        <v>44</v>
      </c>
      <c r="F11" s="68" t="s">
        <v>2</v>
      </c>
      <c r="G11" s="69"/>
      <c r="H11" s="68" t="s">
        <v>3</v>
      </c>
      <c r="I11" s="69"/>
      <c r="J11" s="68" t="s">
        <v>4</v>
      </c>
      <c r="K11" s="69"/>
      <c r="L11" s="68" t="s">
        <v>5</v>
      </c>
      <c r="M11" s="69"/>
      <c r="N11" s="68" t="s">
        <v>6</v>
      </c>
      <c r="O11" s="69"/>
      <c r="P11" s="68" t="s">
        <v>7</v>
      </c>
      <c r="Q11" s="69"/>
      <c r="R11" s="68" t="s">
        <v>8</v>
      </c>
      <c r="S11" s="69"/>
      <c r="T11" s="68" t="s">
        <v>9</v>
      </c>
      <c r="U11" s="69"/>
      <c r="V11" s="68" t="s">
        <v>10</v>
      </c>
      <c r="W11" s="69"/>
      <c r="X11" s="68" t="s">
        <v>11</v>
      </c>
      <c r="Y11" s="69"/>
      <c r="Z11" s="68" t="s">
        <v>12</v>
      </c>
      <c r="AA11" s="69"/>
      <c r="AB11" s="68" t="s">
        <v>13</v>
      </c>
      <c r="AC11" s="69"/>
      <c r="AD11" s="68" t="s">
        <v>14</v>
      </c>
      <c r="AE11" s="69"/>
      <c r="AF11" s="25" t="s">
        <v>15</v>
      </c>
    </row>
    <row r="12" spans="1:32" s="30" customFormat="1" ht="51.75" customHeight="1" x14ac:dyDescent="0.25">
      <c r="A12" s="27"/>
      <c r="B12" s="73"/>
      <c r="C12" s="73"/>
      <c r="D12" s="73"/>
      <c r="E12" s="73"/>
      <c r="F12" s="67" t="s">
        <v>16</v>
      </c>
      <c r="G12" s="67" t="s">
        <v>17</v>
      </c>
      <c r="H12" s="28" t="s">
        <v>18</v>
      </c>
      <c r="I12" s="28" t="s">
        <v>19</v>
      </c>
      <c r="J12" s="28" t="s">
        <v>18</v>
      </c>
      <c r="K12" s="28" t="s">
        <v>19</v>
      </c>
      <c r="L12" s="28" t="s">
        <v>18</v>
      </c>
      <c r="M12" s="28" t="s">
        <v>19</v>
      </c>
      <c r="N12" s="28" t="s">
        <v>18</v>
      </c>
      <c r="O12" s="28" t="s">
        <v>19</v>
      </c>
      <c r="P12" s="28" t="s">
        <v>18</v>
      </c>
      <c r="Q12" s="28" t="s">
        <v>19</v>
      </c>
      <c r="R12" s="28" t="s">
        <v>18</v>
      </c>
      <c r="S12" s="28" t="s">
        <v>19</v>
      </c>
      <c r="T12" s="28" t="s">
        <v>18</v>
      </c>
      <c r="U12" s="28" t="s">
        <v>19</v>
      </c>
      <c r="V12" s="28" t="s">
        <v>18</v>
      </c>
      <c r="W12" s="28" t="s">
        <v>19</v>
      </c>
      <c r="X12" s="28" t="s">
        <v>18</v>
      </c>
      <c r="Y12" s="28" t="s">
        <v>19</v>
      </c>
      <c r="Z12" s="28" t="s">
        <v>18</v>
      </c>
      <c r="AA12" s="28" t="s">
        <v>19</v>
      </c>
      <c r="AB12" s="28" t="s">
        <v>18</v>
      </c>
      <c r="AC12" s="28" t="s">
        <v>19</v>
      </c>
      <c r="AD12" s="28" t="s">
        <v>18</v>
      </c>
      <c r="AE12" s="28" t="s">
        <v>19</v>
      </c>
      <c r="AF12" s="29"/>
    </row>
    <row r="13" spans="1:32" s="33" customFormat="1" ht="24.75" customHeight="1" x14ac:dyDescent="0.2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  <c r="U13" s="31">
        <v>21</v>
      </c>
      <c r="V13" s="31">
        <v>22</v>
      </c>
      <c r="W13" s="31">
        <v>23</v>
      </c>
      <c r="X13" s="31">
        <v>24</v>
      </c>
      <c r="Y13" s="31">
        <v>25</v>
      </c>
      <c r="Z13" s="31">
        <v>26</v>
      </c>
      <c r="AA13" s="31">
        <v>27</v>
      </c>
      <c r="AB13" s="31">
        <v>28</v>
      </c>
      <c r="AC13" s="31">
        <v>29</v>
      </c>
      <c r="AD13" s="31">
        <v>30</v>
      </c>
      <c r="AE13" s="31">
        <v>31</v>
      </c>
      <c r="AF13" s="32"/>
    </row>
    <row r="14" spans="1:32" s="1" customFormat="1" ht="39.75" customHeight="1" x14ac:dyDescent="0.3">
      <c r="A14" s="34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s="1" customFormat="1" ht="157.5" customHeight="1" x14ac:dyDescent="0.3">
      <c r="A15" s="35" t="s">
        <v>21</v>
      </c>
      <c r="B15" s="36">
        <f>B16</f>
        <v>29335</v>
      </c>
      <c r="C15" s="36">
        <f>C16</f>
        <v>29335</v>
      </c>
      <c r="D15" s="36">
        <f>D16</f>
        <v>60</v>
      </c>
      <c r="E15" s="36">
        <f>E16</f>
        <v>56.1</v>
      </c>
      <c r="F15" s="36">
        <v>7.5009132965738576</v>
      </c>
      <c r="G15" s="36">
        <v>99.999089667728725</v>
      </c>
      <c r="H15" s="37">
        <v>0</v>
      </c>
      <c r="I15" s="37">
        <v>0</v>
      </c>
      <c r="J15" s="37">
        <f t="shared" ref="J15:AE15" si="0">J16</f>
        <v>2250</v>
      </c>
      <c r="K15" s="37">
        <f t="shared" si="0"/>
        <v>0</v>
      </c>
      <c r="L15" s="37">
        <f t="shared" si="0"/>
        <v>2250</v>
      </c>
      <c r="M15" s="37">
        <f t="shared" si="0"/>
        <v>0</v>
      </c>
      <c r="N15" s="37">
        <f t="shared" si="0"/>
        <v>2250</v>
      </c>
      <c r="O15" s="37">
        <f t="shared" si="0"/>
        <v>0</v>
      </c>
      <c r="P15" s="37">
        <f t="shared" si="0"/>
        <v>2300</v>
      </c>
      <c r="Q15" s="37">
        <f t="shared" si="0"/>
        <v>0</v>
      </c>
      <c r="R15" s="37">
        <f t="shared" si="0"/>
        <v>2300</v>
      </c>
      <c r="S15" s="37">
        <f t="shared" si="0"/>
        <v>0</v>
      </c>
      <c r="T15" s="37">
        <f t="shared" si="0"/>
        <v>2200</v>
      </c>
      <c r="U15" s="37">
        <f t="shared" si="0"/>
        <v>0</v>
      </c>
      <c r="V15" s="37">
        <f t="shared" si="0"/>
        <v>2100</v>
      </c>
      <c r="W15" s="37">
        <f t="shared" si="0"/>
        <v>0</v>
      </c>
      <c r="X15" s="37">
        <f t="shared" si="0"/>
        <v>2250</v>
      </c>
      <c r="Y15" s="37">
        <f t="shared" si="0"/>
        <v>0</v>
      </c>
      <c r="Z15" s="37">
        <f t="shared" si="0"/>
        <v>2300</v>
      </c>
      <c r="AA15" s="37">
        <f t="shared" si="0"/>
        <v>0</v>
      </c>
      <c r="AB15" s="37">
        <f t="shared" si="0"/>
        <v>2300</v>
      </c>
      <c r="AC15" s="37">
        <f t="shared" si="0"/>
        <v>0</v>
      </c>
      <c r="AD15" s="37">
        <f t="shared" si="0"/>
        <v>6778.9</v>
      </c>
      <c r="AE15" s="37">
        <f t="shared" si="0"/>
        <v>0</v>
      </c>
      <c r="AF15" s="38" t="s">
        <v>45</v>
      </c>
    </row>
    <row r="16" spans="1:32" s="1" customFormat="1" ht="18.75" x14ac:dyDescent="0.3">
      <c r="A16" s="39" t="s">
        <v>22</v>
      </c>
      <c r="B16" s="40">
        <f>B18</f>
        <v>29335</v>
      </c>
      <c r="C16" s="40">
        <f>C18</f>
        <v>29335</v>
      </c>
      <c r="D16" s="40">
        <f>D18</f>
        <v>60</v>
      </c>
      <c r="E16" s="40">
        <f>E18</f>
        <v>56.1</v>
      </c>
      <c r="F16" s="36">
        <v>7.5009132965738576</v>
      </c>
      <c r="G16" s="36">
        <v>99.999089667728725</v>
      </c>
      <c r="H16" s="40">
        <v>0</v>
      </c>
      <c r="I16" s="40">
        <v>0</v>
      </c>
      <c r="J16" s="40">
        <f t="shared" ref="J16:AD16" si="1">J18</f>
        <v>2250</v>
      </c>
      <c r="K16" s="40">
        <f t="shared" si="1"/>
        <v>0</v>
      </c>
      <c r="L16" s="40">
        <f t="shared" si="1"/>
        <v>2250</v>
      </c>
      <c r="M16" s="40">
        <f t="shared" si="1"/>
        <v>0</v>
      </c>
      <c r="N16" s="40">
        <f t="shared" si="1"/>
        <v>2250</v>
      </c>
      <c r="O16" s="40">
        <f t="shared" si="1"/>
        <v>0</v>
      </c>
      <c r="P16" s="40">
        <f t="shared" si="1"/>
        <v>2300</v>
      </c>
      <c r="Q16" s="40">
        <f t="shared" si="1"/>
        <v>0</v>
      </c>
      <c r="R16" s="40">
        <f t="shared" si="1"/>
        <v>2300</v>
      </c>
      <c r="S16" s="40">
        <f t="shared" si="1"/>
        <v>0</v>
      </c>
      <c r="T16" s="40">
        <f t="shared" si="1"/>
        <v>2200</v>
      </c>
      <c r="U16" s="40">
        <f t="shared" si="1"/>
        <v>0</v>
      </c>
      <c r="V16" s="40">
        <f t="shared" si="1"/>
        <v>2100</v>
      </c>
      <c r="W16" s="40">
        <f t="shared" si="1"/>
        <v>0</v>
      </c>
      <c r="X16" s="40">
        <f t="shared" si="1"/>
        <v>2250</v>
      </c>
      <c r="Y16" s="40">
        <f t="shared" si="1"/>
        <v>0</v>
      </c>
      <c r="Z16" s="40">
        <f t="shared" si="1"/>
        <v>2300</v>
      </c>
      <c r="AA16" s="40">
        <f t="shared" si="1"/>
        <v>0</v>
      </c>
      <c r="AB16" s="40">
        <f t="shared" si="1"/>
        <v>2300</v>
      </c>
      <c r="AC16" s="40">
        <f t="shared" si="1"/>
        <v>0</v>
      </c>
      <c r="AD16" s="40">
        <f t="shared" si="1"/>
        <v>6778.9</v>
      </c>
      <c r="AE16" s="40">
        <v>0</v>
      </c>
      <c r="AF16" s="40"/>
    </row>
    <row r="17" spans="1:33" s="1" customFormat="1" ht="18.75" x14ac:dyDescent="0.3">
      <c r="A17" s="41" t="s">
        <v>23</v>
      </c>
      <c r="B17" s="40"/>
      <c r="C17" s="40"/>
      <c r="D17" s="40"/>
      <c r="E17" s="40"/>
      <c r="F17" s="36"/>
      <c r="G17" s="3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3" s="1" customFormat="1" ht="37.5" x14ac:dyDescent="0.3">
      <c r="A18" s="43" t="s">
        <v>24</v>
      </c>
      <c r="B18" s="40">
        <v>29335</v>
      </c>
      <c r="C18" s="40">
        <f>H18+J18+L18+N18+P18+R18+T18+V18+X18+Z18+AB18+AD18</f>
        <v>29335</v>
      </c>
      <c r="D18" s="40">
        <v>60</v>
      </c>
      <c r="E18" s="40">
        <f>I18+K18+M18+O18+Q18+S18+U18+W18+Y18+AA18+AC18+AE18</f>
        <v>56.1</v>
      </c>
      <c r="F18" s="36">
        <f>E18/B18*100</f>
        <v>0.19123913414010568</v>
      </c>
      <c r="G18" s="36">
        <f>C18/B18*100</f>
        <v>100</v>
      </c>
      <c r="H18" s="8">
        <v>56.1</v>
      </c>
      <c r="I18" s="8">
        <v>56.1</v>
      </c>
      <c r="J18" s="8">
        <v>2250</v>
      </c>
      <c r="K18" s="8">
        <v>0</v>
      </c>
      <c r="L18" s="8">
        <v>2250</v>
      </c>
      <c r="M18" s="8">
        <v>0</v>
      </c>
      <c r="N18" s="8">
        <v>2250</v>
      </c>
      <c r="O18" s="8">
        <v>0</v>
      </c>
      <c r="P18" s="8">
        <v>2300</v>
      </c>
      <c r="Q18" s="8">
        <v>0</v>
      </c>
      <c r="R18" s="8">
        <v>2300</v>
      </c>
      <c r="S18" s="8">
        <v>0</v>
      </c>
      <c r="T18" s="8">
        <v>2200</v>
      </c>
      <c r="U18" s="8">
        <v>0</v>
      </c>
      <c r="V18" s="8">
        <v>2100</v>
      </c>
      <c r="W18" s="8">
        <v>0</v>
      </c>
      <c r="X18" s="8">
        <v>2250</v>
      </c>
      <c r="Y18" s="8">
        <v>0</v>
      </c>
      <c r="Z18" s="8">
        <v>2300</v>
      </c>
      <c r="AA18" s="8">
        <v>0</v>
      </c>
      <c r="AB18" s="8">
        <v>2300</v>
      </c>
      <c r="AC18" s="8">
        <v>0</v>
      </c>
      <c r="AD18" s="8">
        <v>6778.9</v>
      </c>
      <c r="AE18" s="8">
        <v>0</v>
      </c>
      <c r="AF18" s="8"/>
    </row>
    <row r="19" spans="1:33" s="1" customFormat="1" ht="18.75" x14ac:dyDescent="0.3">
      <c r="A19" s="44" t="s">
        <v>25</v>
      </c>
      <c r="B19" s="44"/>
      <c r="C19" s="44"/>
      <c r="D19" s="44"/>
      <c r="E19" s="44"/>
      <c r="F19" s="36"/>
      <c r="G19" s="36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3" s="1" customFormat="1" ht="37.5" x14ac:dyDescent="0.3">
      <c r="A20" s="46" t="s">
        <v>26</v>
      </c>
      <c r="B20" s="44"/>
      <c r="C20" s="44"/>
      <c r="D20" s="44"/>
      <c r="E20" s="44"/>
      <c r="F20" s="36"/>
      <c r="G20" s="3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3" s="1" customFormat="1" ht="18.75" x14ac:dyDescent="0.3">
      <c r="A21" s="44" t="s">
        <v>27</v>
      </c>
      <c r="B21" s="44"/>
      <c r="C21" s="44"/>
      <c r="D21" s="44"/>
      <c r="E21" s="44"/>
      <c r="F21" s="36"/>
      <c r="G21" s="3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3" s="1" customFormat="1" ht="195" customHeight="1" x14ac:dyDescent="0.3">
      <c r="A22" s="47" t="s">
        <v>28</v>
      </c>
      <c r="B22" s="36">
        <f>B23</f>
        <v>19745.400000000001</v>
      </c>
      <c r="C22" s="36">
        <f>C23</f>
        <v>2352.0500000000002</v>
      </c>
      <c r="D22" s="36">
        <f>D23</f>
        <v>2346</v>
      </c>
      <c r="E22" s="36">
        <f>E23</f>
        <v>1540.22</v>
      </c>
      <c r="F22" s="36">
        <f t="shared" ref="F22:F80" si="2">E22/B22*100</f>
        <v>7.8003990802921184</v>
      </c>
      <c r="G22" s="36">
        <f t="shared" ref="G22:G25" si="3">C22/B22*100</f>
        <v>11.911888338549739</v>
      </c>
      <c r="H22" s="37">
        <f t="shared" ref="H22:AE22" si="4">H23</f>
        <v>2352.0500000000002</v>
      </c>
      <c r="I22" s="37">
        <f t="shared" si="4"/>
        <v>1448.27</v>
      </c>
      <c r="J22" s="37">
        <f t="shared" si="4"/>
        <v>1256.4441099999999</v>
      </c>
      <c r="K22" s="37">
        <f t="shared" si="4"/>
        <v>1358.83</v>
      </c>
      <c r="L22" s="37">
        <f t="shared" si="4"/>
        <v>1560.34014</v>
      </c>
      <c r="M22" s="37">
        <f t="shared" si="4"/>
        <v>0</v>
      </c>
      <c r="N22" s="37">
        <f t="shared" si="4"/>
        <v>1742.51511</v>
      </c>
      <c r="O22" s="37">
        <f t="shared" si="4"/>
        <v>0</v>
      </c>
      <c r="P22" s="37">
        <f t="shared" si="4"/>
        <v>1606.29411</v>
      </c>
      <c r="Q22" s="37">
        <f t="shared" si="4"/>
        <v>0</v>
      </c>
      <c r="R22" s="37">
        <f t="shared" si="4"/>
        <v>1728.69011</v>
      </c>
      <c r="S22" s="37">
        <f t="shared" si="4"/>
        <v>0</v>
      </c>
      <c r="T22" s="37">
        <f t="shared" si="4"/>
        <v>1972.16111</v>
      </c>
      <c r="U22" s="37">
        <f t="shared" si="4"/>
        <v>0</v>
      </c>
      <c r="V22" s="37">
        <f t="shared" si="4"/>
        <v>1247.6951100000001</v>
      </c>
      <c r="W22" s="37">
        <f t="shared" si="4"/>
        <v>0</v>
      </c>
      <c r="X22" s="37">
        <f t="shared" si="4"/>
        <v>852.90611000000001</v>
      </c>
      <c r="Y22" s="37">
        <f t="shared" si="4"/>
        <v>0</v>
      </c>
      <c r="Z22" s="37">
        <f t="shared" si="4"/>
        <v>1693.2957100000001</v>
      </c>
      <c r="AA22" s="37">
        <f t="shared" si="4"/>
        <v>0</v>
      </c>
      <c r="AB22" s="37">
        <f t="shared" si="4"/>
        <v>1426.3271099999999</v>
      </c>
      <c r="AC22" s="37">
        <f t="shared" si="4"/>
        <v>0</v>
      </c>
      <c r="AD22" s="37">
        <f t="shared" si="4"/>
        <v>2822.7208900000001</v>
      </c>
      <c r="AE22" s="37">
        <f t="shared" si="4"/>
        <v>0</v>
      </c>
      <c r="AF22" s="9" t="s">
        <v>46</v>
      </c>
    </row>
    <row r="23" spans="1:33" s="1" customFormat="1" ht="18.75" x14ac:dyDescent="0.3">
      <c r="A23" s="48" t="s">
        <v>22</v>
      </c>
      <c r="B23" s="40">
        <f>B25</f>
        <v>19745.400000000001</v>
      </c>
      <c r="C23" s="40">
        <f>C25</f>
        <v>2352.0500000000002</v>
      </c>
      <c r="D23" s="40">
        <f>D25</f>
        <v>2346</v>
      </c>
      <c r="E23" s="40">
        <f>E25</f>
        <v>1540.22</v>
      </c>
      <c r="F23" s="36">
        <f t="shared" si="2"/>
        <v>7.8003990802921184</v>
      </c>
      <c r="G23" s="36">
        <f t="shared" si="3"/>
        <v>11.911888338549739</v>
      </c>
      <c r="H23" s="49">
        <f t="shared" ref="H23:AE23" si="5">H25</f>
        <v>2352.0500000000002</v>
      </c>
      <c r="I23" s="49">
        <f t="shared" si="5"/>
        <v>1448.27</v>
      </c>
      <c r="J23" s="49">
        <f t="shared" si="5"/>
        <v>1256.4441099999999</v>
      </c>
      <c r="K23" s="49">
        <f t="shared" si="5"/>
        <v>1358.83</v>
      </c>
      <c r="L23" s="49">
        <f t="shared" si="5"/>
        <v>1560.34014</v>
      </c>
      <c r="M23" s="49">
        <f t="shared" si="5"/>
        <v>0</v>
      </c>
      <c r="N23" s="49">
        <f t="shared" si="5"/>
        <v>1742.51511</v>
      </c>
      <c r="O23" s="49">
        <f t="shared" si="5"/>
        <v>0</v>
      </c>
      <c r="P23" s="49">
        <f t="shared" si="5"/>
        <v>1606.29411</v>
      </c>
      <c r="Q23" s="49">
        <f t="shared" si="5"/>
        <v>0</v>
      </c>
      <c r="R23" s="49">
        <f t="shared" si="5"/>
        <v>1728.69011</v>
      </c>
      <c r="S23" s="49">
        <f t="shared" si="5"/>
        <v>0</v>
      </c>
      <c r="T23" s="49">
        <f t="shared" si="5"/>
        <v>1972.16111</v>
      </c>
      <c r="U23" s="49">
        <f t="shared" si="5"/>
        <v>0</v>
      </c>
      <c r="V23" s="49">
        <f t="shared" si="5"/>
        <v>1247.6951100000001</v>
      </c>
      <c r="W23" s="49">
        <f t="shared" si="5"/>
        <v>0</v>
      </c>
      <c r="X23" s="49">
        <f t="shared" si="5"/>
        <v>852.90611000000001</v>
      </c>
      <c r="Y23" s="49">
        <f t="shared" si="5"/>
        <v>0</v>
      </c>
      <c r="Z23" s="49">
        <f t="shared" si="5"/>
        <v>1693.2957100000001</v>
      </c>
      <c r="AA23" s="49">
        <f t="shared" si="5"/>
        <v>0</v>
      </c>
      <c r="AB23" s="49">
        <f t="shared" si="5"/>
        <v>1426.3271099999999</v>
      </c>
      <c r="AC23" s="49">
        <f t="shared" si="5"/>
        <v>0</v>
      </c>
      <c r="AD23" s="49">
        <f t="shared" si="5"/>
        <v>2822.7208900000001</v>
      </c>
      <c r="AE23" s="49">
        <f t="shared" si="5"/>
        <v>0</v>
      </c>
      <c r="AF23" s="49"/>
      <c r="AG23" s="2"/>
    </row>
    <row r="24" spans="1:33" s="1" customFormat="1" ht="18.75" x14ac:dyDescent="0.3">
      <c r="A24" s="44" t="s">
        <v>23</v>
      </c>
      <c r="B24" s="44"/>
      <c r="C24" s="44"/>
      <c r="D24" s="44"/>
      <c r="E24" s="44"/>
      <c r="F24" s="36"/>
      <c r="G24" s="3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3" s="1" customFormat="1" ht="37.5" x14ac:dyDescent="0.3">
      <c r="A25" s="46" t="s">
        <v>24</v>
      </c>
      <c r="B25" s="40">
        <f>B32+B39</f>
        <v>19745.400000000001</v>
      </c>
      <c r="C25" s="40">
        <f>C32+C39</f>
        <v>2352.0500000000002</v>
      </c>
      <c r="D25" s="40">
        <f>D32+D39</f>
        <v>2346</v>
      </c>
      <c r="E25" s="40">
        <f>E32+E39</f>
        <v>1540.22</v>
      </c>
      <c r="F25" s="36">
        <f t="shared" si="2"/>
        <v>7.8003990802921184</v>
      </c>
      <c r="G25" s="36">
        <f t="shared" si="3"/>
        <v>11.911888338549739</v>
      </c>
      <c r="H25" s="8">
        <f>H32+H39</f>
        <v>2352.0500000000002</v>
      </c>
      <c r="I25" s="8">
        <v>1448.27</v>
      </c>
      <c r="J25" s="8">
        <v>1256.4441099999999</v>
      </c>
      <c r="K25" s="8">
        <v>1358.83</v>
      </c>
      <c r="L25" s="8">
        <v>1560.34014</v>
      </c>
      <c r="M25" s="8">
        <f>M32+M39</f>
        <v>0</v>
      </c>
      <c r="N25" s="8">
        <v>1742.51511</v>
      </c>
      <c r="O25" s="8">
        <v>0</v>
      </c>
      <c r="P25" s="8">
        <v>1606.29411</v>
      </c>
      <c r="Q25" s="8">
        <v>0</v>
      </c>
      <c r="R25" s="8">
        <v>1728.69011</v>
      </c>
      <c r="S25" s="8">
        <v>0</v>
      </c>
      <c r="T25" s="8">
        <v>1972.16111</v>
      </c>
      <c r="U25" s="8">
        <v>0</v>
      </c>
      <c r="V25" s="8">
        <v>1247.6951100000001</v>
      </c>
      <c r="W25" s="8">
        <v>0</v>
      </c>
      <c r="X25" s="8">
        <v>852.90611000000001</v>
      </c>
      <c r="Y25" s="8">
        <v>0</v>
      </c>
      <c r="Z25" s="8">
        <v>1693.2957100000001</v>
      </c>
      <c r="AA25" s="8">
        <v>0</v>
      </c>
      <c r="AB25" s="8">
        <v>1426.3271099999999</v>
      </c>
      <c r="AC25" s="8">
        <v>0</v>
      </c>
      <c r="AD25" s="8">
        <v>2822.7208900000001</v>
      </c>
      <c r="AE25" s="8">
        <v>0</v>
      </c>
      <c r="AF25" s="8"/>
    </row>
    <row r="26" spans="1:33" s="1" customFormat="1" ht="18.75" x14ac:dyDescent="0.3">
      <c r="A26" s="44" t="s">
        <v>25</v>
      </c>
      <c r="B26" s="44"/>
      <c r="C26" s="44"/>
      <c r="D26" s="44"/>
      <c r="E26" s="44"/>
      <c r="F26" s="36"/>
      <c r="G26" s="3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3" s="1" customFormat="1" ht="37.5" x14ac:dyDescent="0.3">
      <c r="A27" s="46" t="s">
        <v>26</v>
      </c>
      <c r="B27" s="44"/>
      <c r="C27" s="44"/>
      <c r="D27" s="44"/>
      <c r="E27" s="44"/>
      <c r="F27" s="36"/>
      <c r="G27" s="3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3" s="1" customFormat="1" ht="18.75" x14ac:dyDescent="0.3">
      <c r="A28" s="44" t="s">
        <v>27</v>
      </c>
      <c r="B28" s="44"/>
      <c r="C28" s="44"/>
      <c r="D28" s="44"/>
      <c r="E28" s="44"/>
      <c r="F28" s="36"/>
      <c r="G28" s="36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3" s="1" customFormat="1" ht="222" customHeight="1" x14ac:dyDescent="0.3">
      <c r="A29" s="47" t="s">
        <v>29</v>
      </c>
      <c r="B29" s="36">
        <f>B30</f>
        <v>18967.100000000002</v>
      </c>
      <c r="C29" s="36">
        <f>C30</f>
        <v>2352.0500000000002</v>
      </c>
      <c r="D29" s="36">
        <f>D30</f>
        <v>2346</v>
      </c>
      <c r="E29" s="36">
        <f>E30</f>
        <v>1540.22</v>
      </c>
      <c r="F29" s="36">
        <f t="shared" si="2"/>
        <v>8.1204823088400442</v>
      </c>
      <c r="G29" s="36">
        <v>90.620177591207081</v>
      </c>
      <c r="H29" s="8">
        <f t="shared" ref="H29:AE29" si="6">H30</f>
        <v>2352.0500000000002</v>
      </c>
      <c r="I29" s="8">
        <f t="shared" si="6"/>
        <v>1540.22</v>
      </c>
      <c r="J29" s="8">
        <f t="shared" si="6"/>
        <v>1648.13</v>
      </c>
      <c r="K29" s="8">
        <f t="shared" si="6"/>
        <v>0</v>
      </c>
      <c r="L29" s="8">
        <f t="shared" si="6"/>
        <v>1194.81</v>
      </c>
      <c r="M29" s="8">
        <f t="shared" si="6"/>
        <v>0</v>
      </c>
      <c r="N29" s="8">
        <f t="shared" si="6"/>
        <v>1950.77</v>
      </c>
      <c r="O29" s="8">
        <f t="shared" si="6"/>
        <v>0</v>
      </c>
      <c r="P29" s="8">
        <f t="shared" si="6"/>
        <v>1859.25</v>
      </c>
      <c r="Q29" s="8">
        <f t="shared" si="6"/>
        <v>0</v>
      </c>
      <c r="R29" s="8">
        <f t="shared" si="6"/>
        <v>1312.81</v>
      </c>
      <c r="S29" s="8">
        <f t="shared" si="6"/>
        <v>0</v>
      </c>
      <c r="T29" s="8">
        <f t="shared" si="6"/>
        <v>2506.7800000000002</v>
      </c>
      <c r="U29" s="8">
        <f t="shared" si="6"/>
        <v>0</v>
      </c>
      <c r="V29" s="8">
        <f t="shared" si="6"/>
        <v>1070.2</v>
      </c>
      <c r="W29" s="8">
        <f t="shared" si="6"/>
        <v>0</v>
      </c>
      <c r="X29" s="8">
        <f t="shared" si="6"/>
        <v>768.7</v>
      </c>
      <c r="Y29" s="8">
        <f t="shared" si="6"/>
        <v>0</v>
      </c>
      <c r="Z29" s="8">
        <f t="shared" si="6"/>
        <v>1638.08</v>
      </c>
      <c r="AA29" s="8">
        <f t="shared" si="6"/>
        <v>0</v>
      </c>
      <c r="AB29" s="8">
        <f t="shared" si="6"/>
        <v>1048.52</v>
      </c>
      <c r="AC29" s="8">
        <f t="shared" si="6"/>
        <v>0</v>
      </c>
      <c r="AD29" s="8">
        <f t="shared" si="6"/>
        <v>1617</v>
      </c>
      <c r="AE29" s="8">
        <f t="shared" si="6"/>
        <v>0</v>
      </c>
      <c r="AF29" s="10" t="s">
        <v>49</v>
      </c>
    </row>
    <row r="30" spans="1:33" s="1" customFormat="1" ht="18.75" x14ac:dyDescent="0.3">
      <c r="A30" s="48" t="s">
        <v>22</v>
      </c>
      <c r="B30" s="40">
        <f>B32</f>
        <v>18967.100000000002</v>
      </c>
      <c r="C30" s="40">
        <f>C32</f>
        <v>2352.0500000000002</v>
      </c>
      <c r="D30" s="40">
        <f>D32</f>
        <v>2346</v>
      </c>
      <c r="E30" s="40">
        <f>E32</f>
        <v>1540.22</v>
      </c>
      <c r="F30" s="36">
        <f t="shared" si="2"/>
        <v>8.1204823088400442</v>
      </c>
      <c r="G30" s="36">
        <v>90.620177591207081</v>
      </c>
      <c r="H30" s="8">
        <f t="shared" ref="H30:AE30" si="7">H32</f>
        <v>2352.0500000000002</v>
      </c>
      <c r="I30" s="8">
        <f t="shared" si="7"/>
        <v>1540.22</v>
      </c>
      <c r="J30" s="8">
        <f t="shared" si="7"/>
        <v>1648.13</v>
      </c>
      <c r="K30" s="8">
        <f t="shared" si="7"/>
        <v>0</v>
      </c>
      <c r="L30" s="8">
        <f t="shared" si="7"/>
        <v>1194.81</v>
      </c>
      <c r="M30" s="8">
        <f t="shared" si="7"/>
        <v>0</v>
      </c>
      <c r="N30" s="8">
        <f t="shared" si="7"/>
        <v>1950.77</v>
      </c>
      <c r="O30" s="8">
        <f t="shared" si="7"/>
        <v>0</v>
      </c>
      <c r="P30" s="8">
        <f t="shared" si="7"/>
        <v>1859.25</v>
      </c>
      <c r="Q30" s="8">
        <f t="shared" si="7"/>
        <v>0</v>
      </c>
      <c r="R30" s="8">
        <f t="shared" si="7"/>
        <v>1312.81</v>
      </c>
      <c r="S30" s="8">
        <f t="shared" si="7"/>
        <v>0</v>
      </c>
      <c r="T30" s="8">
        <f t="shared" si="7"/>
        <v>2506.7800000000002</v>
      </c>
      <c r="U30" s="8">
        <f t="shared" si="7"/>
        <v>0</v>
      </c>
      <c r="V30" s="8">
        <f t="shared" si="7"/>
        <v>1070.2</v>
      </c>
      <c r="W30" s="8">
        <f t="shared" si="7"/>
        <v>0</v>
      </c>
      <c r="X30" s="8">
        <f t="shared" si="7"/>
        <v>768.7</v>
      </c>
      <c r="Y30" s="8">
        <f t="shared" si="7"/>
        <v>0</v>
      </c>
      <c r="Z30" s="8">
        <f t="shared" si="7"/>
        <v>1638.08</v>
      </c>
      <c r="AA30" s="8">
        <f t="shared" si="7"/>
        <v>0</v>
      </c>
      <c r="AB30" s="8">
        <f t="shared" si="7"/>
        <v>1048.52</v>
      </c>
      <c r="AC30" s="8">
        <f t="shared" si="7"/>
        <v>0</v>
      </c>
      <c r="AD30" s="8">
        <f t="shared" si="7"/>
        <v>1617</v>
      </c>
      <c r="AE30" s="8">
        <f t="shared" si="7"/>
        <v>0</v>
      </c>
      <c r="AF30" s="8"/>
    </row>
    <row r="31" spans="1:33" s="1" customFormat="1" ht="18.75" x14ac:dyDescent="0.3">
      <c r="A31" s="44" t="s">
        <v>23</v>
      </c>
      <c r="B31" s="44"/>
      <c r="C31" s="44"/>
      <c r="D31" s="44"/>
      <c r="E31" s="44"/>
      <c r="F31" s="36"/>
      <c r="G31" s="36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3" s="1" customFormat="1" ht="37.5" x14ac:dyDescent="0.3">
      <c r="A32" s="46" t="s">
        <v>24</v>
      </c>
      <c r="B32" s="40">
        <f>H32+J32+L32+N32+P32+R32+T32+V32+X32+Z32+AB32+AD32</f>
        <v>18967.100000000002</v>
      </c>
      <c r="C32" s="40">
        <f>H32</f>
        <v>2352.0500000000002</v>
      </c>
      <c r="D32" s="40">
        <v>2346</v>
      </c>
      <c r="E32" s="40">
        <f>I32+K32+M32+O32+Q32+S32+U32+W32+Y32+AA32+AC32+AE32</f>
        <v>1540.22</v>
      </c>
      <c r="F32" s="36">
        <f t="shared" si="2"/>
        <v>8.1204823088400442</v>
      </c>
      <c r="G32" s="36">
        <v>90.620177591207081</v>
      </c>
      <c r="H32" s="8">
        <v>2352.0500000000002</v>
      </c>
      <c r="I32" s="8">
        <v>1540.22</v>
      </c>
      <c r="J32" s="8">
        <v>1648.13</v>
      </c>
      <c r="K32" s="8"/>
      <c r="L32" s="8">
        <v>1194.81</v>
      </c>
      <c r="M32" s="8"/>
      <c r="N32" s="8">
        <v>1950.77</v>
      </c>
      <c r="O32" s="8"/>
      <c r="P32" s="8">
        <v>1859.25</v>
      </c>
      <c r="Q32" s="8"/>
      <c r="R32" s="8">
        <v>1312.81</v>
      </c>
      <c r="S32" s="8"/>
      <c r="T32" s="8">
        <v>2506.7800000000002</v>
      </c>
      <c r="U32" s="8"/>
      <c r="V32" s="8">
        <v>1070.2</v>
      </c>
      <c r="W32" s="8"/>
      <c r="X32" s="8">
        <v>768.7</v>
      </c>
      <c r="Y32" s="8"/>
      <c r="Z32" s="8">
        <v>1638.08</v>
      </c>
      <c r="AA32" s="8"/>
      <c r="AB32" s="8">
        <v>1048.52</v>
      </c>
      <c r="AC32" s="8"/>
      <c r="AD32" s="8">
        <v>1617</v>
      </c>
      <c r="AE32" s="8"/>
      <c r="AF32" s="8"/>
    </row>
    <row r="33" spans="1:32" s="1" customFormat="1" ht="18.75" x14ac:dyDescent="0.3">
      <c r="A33" s="44" t="s">
        <v>25</v>
      </c>
      <c r="B33" s="44"/>
      <c r="C33" s="44"/>
      <c r="D33" s="44"/>
      <c r="E33" s="44"/>
      <c r="F33" s="36"/>
      <c r="G33" s="36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s="1" customFormat="1" ht="37.5" x14ac:dyDescent="0.3">
      <c r="A34" s="46" t="s">
        <v>26</v>
      </c>
      <c r="B34" s="44"/>
      <c r="C34" s="44"/>
      <c r="D34" s="44"/>
      <c r="E34" s="44"/>
      <c r="F34" s="36"/>
      <c r="G34" s="3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s="1" customFormat="1" ht="18.75" x14ac:dyDescent="0.3">
      <c r="A35" s="44" t="s">
        <v>27</v>
      </c>
      <c r="B35" s="44"/>
      <c r="C35" s="44"/>
      <c r="D35" s="44"/>
      <c r="E35" s="44"/>
      <c r="F35" s="36"/>
      <c r="G35" s="36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s="1" customFormat="1" ht="246" customHeight="1" x14ac:dyDescent="0.3">
      <c r="A36" s="47" t="s">
        <v>30</v>
      </c>
      <c r="B36" s="36">
        <f>B37</f>
        <v>778.3</v>
      </c>
      <c r="C36" s="36">
        <f>C37</f>
        <v>0</v>
      </c>
      <c r="D36" s="36">
        <f>D37</f>
        <v>0</v>
      </c>
      <c r="E36" s="36">
        <f>E37</f>
        <v>0</v>
      </c>
      <c r="F36" s="36">
        <f t="shared" si="2"/>
        <v>0</v>
      </c>
      <c r="G36" s="36">
        <v>0</v>
      </c>
      <c r="H36" s="36">
        <f t="shared" ref="H36:AE36" si="8">H37</f>
        <v>0</v>
      </c>
      <c r="I36" s="36">
        <f t="shared" si="8"/>
        <v>0</v>
      </c>
      <c r="J36" s="36">
        <f t="shared" si="8"/>
        <v>0</v>
      </c>
      <c r="K36" s="36">
        <f t="shared" si="8"/>
        <v>0</v>
      </c>
      <c r="L36" s="36">
        <f t="shared" si="8"/>
        <v>0</v>
      </c>
      <c r="M36" s="36">
        <f t="shared" si="8"/>
        <v>0</v>
      </c>
      <c r="N36" s="36">
        <f t="shared" si="8"/>
        <v>0</v>
      </c>
      <c r="O36" s="36">
        <f t="shared" si="8"/>
        <v>0</v>
      </c>
      <c r="P36" s="36">
        <f t="shared" si="8"/>
        <v>0</v>
      </c>
      <c r="Q36" s="36">
        <f t="shared" si="8"/>
        <v>0</v>
      </c>
      <c r="R36" s="36">
        <f t="shared" si="8"/>
        <v>0</v>
      </c>
      <c r="S36" s="36">
        <f t="shared" si="8"/>
        <v>0</v>
      </c>
      <c r="T36" s="36">
        <f t="shared" si="8"/>
        <v>0</v>
      </c>
      <c r="U36" s="36">
        <f t="shared" si="8"/>
        <v>0</v>
      </c>
      <c r="V36" s="36">
        <f t="shared" si="8"/>
        <v>0</v>
      </c>
      <c r="W36" s="36">
        <f t="shared" si="8"/>
        <v>0</v>
      </c>
      <c r="X36" s="36">
        <f t="shared" si="8"/>
        <v>0</v>
      </c>
      <c r="Y36" s="36">
        <f t="shared" si="8"/>
        <v>0</v>
      </c>
      <c r="Z36" s="36">
        <f t="shared" si="8"/>
        <v>0</v>
      </c>
      <c r="AA36" s="36">
        <f t="shared" si="8"/>
        <v>0</v>
      </c>
      <c r="AB36" s="36">
        <f t="shared" si="8"/>
        <v>0</v>
      </c>
      <c r="AC36" s="36">
        <f t="shared" si="8"/>
        <v>0</v>
      </c>
      <c r="AD36" s="36">
        <f t="shared" si="8"/>
        <v>778.3</v>
      </c>
      <c r="AE36" s="36">
        <f t="shared" si="8"/>
        <v>0</v>
      </c>
      <c r="AF36" s="50" t="s">
        <v>54</v>
      </c>
    </row>
    <row r="37" spans="1:32" s="1" customFormat="1" ht="18.75" x14ac:dyDescent="0.3">
      <c r="A37" s="48" t="s">
        <v>22</v>
      </c>
      <c r="B37" s="40">
        <f>B39</f>
        <v>778.3</v>
      </c>
      <c r="C37" s="40">
        <f>C39</f>
        <v>0</v>
      </c>
      <c r="D37" s="40">
        <f>D39</f>
        <v>0</v>
      </c>
      <c r="E37" s="40">
        <f>E39</f>
        <v>0</v>
      </c>
      <c r="F37" s="36">
        <f t="shared" si="2"/>
        <v>0</v>
      </c>
      <c r="G37" s="36">
        <f>C37/B37*100</f>
        <v>0</v>
      </c>
      <c r="H37" s="40">
        <f t="shared" ref="H37:AE37" si="9">H39</f>
        <v>0</v>
      </c>
      <c r="I37" s="40">
        <f t="shared" si="9"/>
        <v>0</v>
      </c>
      <c r="J37" s="40">
        <f t="shared" si="9"/>
        <v>0</v>
      </c>
      <c r="K37" s="40">
        <f t="shared" si="9"/>
        <v>0</v>
      </c>
      <c r="L37" s="40">
        <f t="shared" si="9"/>
        <v>0</v>
      </c>
      <c r="M37" s="40">
        <f t="shared" si="9"/>
        <v>0</v>
      </c>
      <c r="N37" s="40">
        <f t="shared" si="9"/>
        <v>0</v>
      </c>
      <c r="O37" s="40">
        <f t="shared" si="9"/>
        <v>0</v>
      </c>
      <c r="P37" s="40">
        <f t="shared" si="9"/>
        <v>0</v>
      </c>
      <c r="Q37" s="40">
        <f t="shared" si="9"/>
        <v>0</v>
      </c>
      <c r="R37" s="40">
        <f t="shared" si="9"/>
        <v>0</v>
      </c>
      <c r="S37" s="40">
        <f t="shared" si="9"/>
        <v>0</v>
      </c>
      <c r="T37" s="40">
        <f t="shared" si="9"/>
        <v>0</v>
      </c>
      <c r="U37" s="40">
        <f t="shared" si="9"/>
        <v>0</v>
      </c>
      <c r="V37" s="40">
        <f t="shared" si="9"/>
        <v>0</v>
      </c>
      <c r="W37" s="40">
        <f t="shared" si="9"/>
        <v>0</v>
      </c>
      <c r="X37" s="40">
        <f t="shared" si="9"/>
        <v>0</v>
      </c>
      <c r="Y37" s="40">
        <f t="shared" si="9"/>
        <v>0</v>
      </c>
      <c r="Z37" s="40">
        <f t="shared" si="9"/>
        <v>0</v>
      </c>
      <c r="AA37" s="40">
        <f t="shared" si="9"/>
        <v>0</v>
      </c>
      <c r="AB37" s="40">
        <f t="shared" si="9"/>
        <v>0</v>
      </c>
      <c r="AC37" s="40">
        <f t="shared" si="9"/>
        <v>0</v>
      </c>
      <c r="AD37" s="40">
        <f t="shared" si="9"/>
        <v>778.3</v>
      </c>
      <c r="AE37" s="40">
        <f t="shared" si="9"/>
        <v>0</v>
      </c>
      <c r="AF37" s="40"/>
    </row>
    <row r="38" spans="1:32" s="1" customFormat="1" ht="18.75" x14ac:dyDescent="0.3">
      <c r="A38" s="44" t="s">
        <v>23</v>
      </c>
      <c r="B38" s="44"/>
      <c r="C38" s="44"/>
      <c r="D38" s="44"/>
      <c r="E38" s="44"/>
      <c r="F38" s="36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1" customFormat="1" ht="37.5" x14ac:dyDescent="0.3">
      <c r="A39" s="46" t="s">
        <v>24</v>
      </c>
      <c r="B39" s="40">
        <f>H39+J39+L39+N39+P39+R39+T39+V39+X39+Z39+AB39+AD39</f>
        <v>778.3</v>
      </c>
      <c r="C39" s="40">
        <f>H39</f>
        <v>0</v>
      </c>
      <c r="D39" s="40">
        <v>0</v>
      </c>
      <c r="E39" s="40">
        <f>I39+K39+M39+O39+Q39+S39+U39+W39+Y39+AA39+AC39+AE39</f>
        <v>0</v>
      </c>
      <c r="F39" s="36">
        <f t="shared" si="2"/>
        <v>0</v>
      </c>
      <c r="G39" s="36">
        <f>C39/B39*100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778.3</v>
      </c>
      <c r="AE39" s="8">
        <v>0</v>
      </c>
      <c r="AF39" s="8"/>
    </row>
    <row r="40" spans="1:32" s="1" customFormat="1" ht="18.75" x14ac:dyDescent="0.3">
      <c r="A40" s="41" t="s">
        <v>25</v>
      </c>
      <c r="B40" s="41"/>
      <c r="C40" s="41"/>
      <c r="D40" s="41"/>
      <c r="E40" s="41"/>
      <c r="F40" s="36"/>
      <c r="G40" s="3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s="1" customFormat="1" ht="37.5" x14ac:dyDescent="0.3">
      <c r="A41" s="43" t="s">
        <v>26</v>
      </c>
      <c r="B41" s="41"/>
      <c r="C41" s="41"/>
      <c r="D41" s="41"/>
      <c r="E41" s="41"/>
      <c r="F41" s="36"/>
      <c r="G41" s="36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s="1" customFormat="1" ht="18.75" x14ac:dyDescent="0.3">
      <c r="A42" s="41" t="s">
        <v>27</v>
      </c>
      <c r="B42" s="41"/>
      <c r="C42" s="41"/>
      <c r="D42" s="41"/>
      <c r="E42" s="41"/>
      <c r="F42" s="36"/>
      <c r="G42" s="36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 s="1" customFormat="1" ht="122.25" customHeight="1" x14ac:dyDescent="0.3">
      <c r="A43" s="51" t="s">
        <v>31</v>
      </c>
      <c r="B43" s="37">
        <f>B44</f>
        <v>2673</v>
      </c>
      <c r="C43" s="37">
        <f>C44</f>
        <v>0</v>
      </c>
      <c r="D43" s="37">
        <f>D44</f>
        <v>0</v>
      </c>
      <c r="E43" s="37">
        <f>E44</f>
        <v>0</v>
      </c>
      <c r="F43" s="36">
        <f t="shared" si="2"/>
        <v>0</v>
      </c>
      <c r="G43" s="36">
        <f t="shared" ref="G43:G44" si="10">C43/B43*100</f>
        <v>0</v>
      </c>
      <c r="H43" s="52">
        <f t="shared" ref="H43:AE43" si="11">H44</f>
        <v>0</v>
      </c>
      <c r="I43" s="52">
        <f t="shared" si="11"/>
        <v>0</v>
      </c>
      <c r="J43" s="52">
        <f t="shared" si="11"/>
        <v>0</v>
      </c>
      <c r="K43" s="52">
        <f t="shared" si="11"/>
        <v>0</v>
      </c>
      <c r="L43" s="52">
        <f t="shared" si="11"/>
        <v>0</v>
      </c>
      <c r="M43" s="52">
        <f t="shared" si="11"/>
        <v>0</v>
      </c>
      <c r="N43" s="52">
        <f t="shared" si="11"/>
        <v>0</v>
      </c>
      <c r="O43" s="52">
        <f t="shared" si="11"/>
        <v>0</v>
      </c>
      <c r="P43" s="52">
        <f t="shared" si="11"/>
        <v>0</v>
      </c>
      <c r="Q43" s="52">
        <f t="shared" si="11"/>
        <v>0</v>
      </c>
      <c r="R43" s="52">
        <f t="shared" si="11"/>
        <v>0</v>
      </c>
      <c r="S43" s="52">
        <f t="shared" si="11"/>
        <v>0</v>
      </c>
      <c r="T43" s="52">
        <f t="shared" si="11"/>
        <v>1458</v>
      </c>
      <c r="U43" s="52">
        <f t="shared" si="11"/>
        <v>0</v>
      </c>
      <c r="V43" s="52">
        <f t="shared" si="11"/>
        <v>1215</v>
      </c>
      <c r="W43" s="52">
        <f t="shared" si="11"/>
        <v>0</v>
      </c>
      <c r="X43" s="52">
        <f t="shared" si="11"/>
        <v>0</v>
      </c>
      <c r="Y43" s="52">
        <f t="shared" si="11"/>
        <v>0</v>
      </c>
      <c r="Z43" s="52">
        <f t="shared" si="11"/>
        <v>0</v>
      </c>
      <c r="AA43" s="52">
        <f t="shared" si="11"/>
        <v>0</v>
      </c>
      <c r="AB43" s="52">
        <f t="shared" si="11"/>
        <v>0</v>
      </c>
      <c r="AC43" s="52">
        <f t="shared" si="11"/>
        <v>0</v>
      </c>
      <c r="AD43" s="52">
        <f t="shared" si="11"/>
        <v>0</v>
      </c>
      <c r="AE43" s="52">
        <f t="shared" si="11"/>
        <v>0</v>
      </c>
      <c r="AF43" s="74" t="s">
        <v>47</v>
      </c>
    </row>
    <row r="44" spans="1:32" s="1" customFormat="1" ht="18.75" x14ac:dyDescent="0.3">
      <c r="A44" s="39" t="s">
        <v>22</v>
      </c>
      <c r="B44" s="40">
        <f>B46</f>
        <v>2673</v>
      </c>
      <c r="C44" s="40">
        <f>C46</f>
        <v>0</v>
      </c>
      <c r="D44" s="40">
        <f>D46</f>
        <v>0</v>
      </c>
      <c r="E44" s="40">
        <f>E46</f>
        <v>0</v>
      </c>
      <c r="F44" s="36">
        <f t="shared" si="2"/>
        <v>0</v>
      </c>
      <c r="G44" s="36">
        <f t="shared" si="10"/>
        <v>0</v>
      </c>
      <c r="H44" s="53">
        <f t="shared" ref="H44:AE44" si="12">H46</f>
        <v>0</v>
      </c>
      <c r="I44" s="53">
        <f t="shared" si="12"/>
        <v>0</v>
      </c>
      <c r="J44" s="53">
        <f t="shared" si="12"/>
        <v>0</v>
      </c>
      <c r="K44" s="53">
        <f t="shared" si="12"/>
        <v>0</v>
      </c>
      <c r="L44" s="53">
        <f t="shared" si="12"/>
        <v>0</v>
      </c>
      <c r="M44" s="53">
        <f t="shared" si="12"/>
        <v>0</v>
      </c>
      <c r="N44" s="53">
        <f t="shared" si="12"/>
        <v>0</v>
      </c>
      <c r="O44" s="53">
        <f t="shared" si="12"/>
        <v>0</v>
      </c>
      <c r="P44" s="53">
        <f t="shared" si="12"/>
        <v>0</v>
      </c>
      <c r="Q44" s="53">
        <f t="shared" si="12"/>
        <v>0</v>
      </c>
      <c r="R44" s="53">
        <f t="shared" si="12"/>
        <v>0</v>
      </c>
      <c r="S44" s="53">
        <f t="shared" si="12"/>
        <v>0</v>
      </c>
      <c r="T44" s="53">
        <f t="shared" si="12"/>
        <v>1458</v>
      </c>
      <c r="U44" s="53">
        <f t="shared" si="12"/>
        <v>0</v>
      </c>
      <c r="V44" s="53">
        <f t="shared" si="12"/>
        <v>1215</v>
      </c>
      <c r="W44" s="53">
        <f t="shared" si="12"/>
        <v>0</v>
      </c>
      <c r="X44" s="53">
        <f t="shared" si="12"/>
        <v>0</v>
      </c>
      <c r="Y44" s="53">
        <f t="shared" si="12"/>
        <v>0</v>
      </c>
      <c r="Z44" s="53">
        <f t="shared" si="12"/>
        <v>0</v>
      </c>
      <c r="AA44" s="53">
        <f t="shared" si="12"/>
        <v>0</v>
      </c>
      <c r="AB44" s="53">
        <f t="shared" si="12"/>
        <v>0</v>
      </c>
      <c r="AC44" s="53">
        <f t="shared" si="12"/>
        <v>0</v>
      </c>
      <c r="AD44" s="53">
        <f t="shared" si="12"/>
        <v>0</v>
      </c>
      <c r="AE44" s="53">
        <f t="shared" si="12"/>
        <v>0</v>
      </c>
      <c r="AF44" s="53"/>
    </row>
    <row r="45" spans="1:32" s="1" customFormat="1" ht="18.75" x14ac:dyDescent="0.3">
      <c r="A45" s="41" t="s">
        <v>23</v>
      </c>
      <c r="B45" s="41"/>
      <c r="C45" s="41"/>
      <c r="D45" s="41"/>
      <c r="E45" s="41"/>
      <c r="F45" s="36"/>
      <c r="G45" s="3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s="1" customFormat="1" ht="37.5" x14ac:dyDescent="0.3">
      <c r="A46" s="43" t="s">
        <v>24</v>
      </c>
      <c r="B46" s="40">
        <f>H46+J46+L46+N46+P46+R46+T46+V46+X46+Z46+AB46+AD46</f>
        <v>2673</v>
      </c>
      <c r="C46" s="40">
        <f>H46</f>
        <v>0</v>
      </c>
      <c r="D46" s="40">
        <v>0</v>
      </c>
      <c r="E46" s="40">
        <f>I46+K46+M46+O46+Q46+S46+U46+W46+Y46+AA46</f>
        <v>0</v>
      </c>
      <c r="F46" s="36">
        <f t="shared" si="2"/>
        <v>0</v>
      </c>
      <c r="G46" s="37">
        <f>C46/B46*100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1458</v>
      </c>
      <c r="U46" s="8">
        <v>0</v>
      </c>
      <c r="V46" s="8">
        <v>1215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/>
    </row>
    <row r="47" spans="1:32" s="1" customFormat="1" ht="18.75" x14ac:dyDescent="0.3">
      <c r="A47" s="41" t="s">
        <v>25</v>
      </c>
      <c r="B47" s="41"/>
      <c r="C47" s="41"/>
      <c r="D47" s="41"/>
      <c r="E47" s="41"/>
      <c r="F47" s="36"/>
      <c r="G47" s="3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s="1" customFormat="1" ht="37.5" x14ac:dyDescent="0.3">
      <c r="A48" s="54" t="s">
        <v>26</v>
      </c>
      <c r="B48" s="41"/>
      <c r="C48" s="41"/>
      <c r="D48" s="41"/>
      <c r="E48" s="41"/>
      <c r="F48" s="36"/>
      <c r="G48" s="3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s="1" customFormat="1" ht="18.75" x14ac:dyDescent="0.3">
      <c r="A49" s="54" t="s">
        <v>27</v>
      </c>
      <c r="B49" s="41"/>
      <c r="C49" s="41"/>
      <c r="D49" s="41"/>
      <c r="E49" s="41"/>
      <c r="F49" s="36"/>
      <c r="G49" s="3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s="1" customFormat="1" ht="215.25" customHeight="1" x14ac:dyDescent="0.3">
      <c r="A50" s="35" t="s">
        <v>32</v>
      </c>
      <c r="B50" s="55">
        <f>B51</f>
        <v>8142.5999999999995</v>
      </c>
      <c r="C50" s="55">
        <f>C51</f>
        <v>738.28</v>
      </c>
      <c r="D50" s="55">
        <f>D51</f>
        <v>750</v>
      </c>
      <c r="E50" s="55">
        <f>E51</f>
        <v>569.1</v>
      </c>
      <c r="F50" s="36">
        <f t="shared" si="2"/>
        <v>6.9891680789919679</v>
      </c>
      <c r="G50" s="55">
        <v>87.868159244751126</v>
      </c>
      <c r="H50" s="37">
        <f t="shared" ref="H50:AE50" si="13">H51</f>
        <v>738.28</v>
      </c>
      <c r="I50" s="37">
        <f t="shared" si="13"/>
        <v>569.1</v>
      </c>
      <c r="J50" s="37">
        <f t="shared" si="13"/>
        <v>549.52</v>
      </c>
      <c r="K50" s="37">
        <f t="shared" si="13"/>
        <v>0</v>
      </c>
      <c r="L50" s="37">
        <f t="shared" si="13"/>
        <v>649.65</v>
      </c>
      <c r="M50" s="37">
        <f t="shared" si="13"/>
        <v>0</v>
      </c>
      <c r="N50" s="37">
        <f t="shared" si="13"/>
        <v>1510.11</v>
      </c>
      <c r="O50" s="37">
        <f t="shared" si="13"/>
        <v>0</v>
      </c>
      <c r="P50" s="37">
        <f t="shared" si="13"/>
        <v>847.57</v>
      </c>
      <c r="Q50" s="37">
        <f t="shared" si="13"/>
        <v>0</v>
      </c>
      <c r="R50" s="37">
        <f t="shared" si="13"/>
        <v>452.88</v>
      </c>
      <c r="S50" s="37">
        <f t="shared" si="13"/>
        <v>0</v>
      </c>
      <c r="T50" s="37">
        <f t="shared" si="13"/>
        <v>871.05</v>
      </c>
      <c r="U50" s="37">
        <f t="shared" si="13"/>
        <v>0</v>
      </c>
      <c r="V50" s="37">
        <f t="shared" si="13"/>
        <v>650.92999999999995</v>
      </c>
      <c r="W50" s="37">
        <f t="shared" si="13"/>
        <v>0</v>
      </c>
      <c r="X50" s="37">
        <f t="shared" si="13"/>
        <v>370.29</v>
      </c>
      <c r="Y50" s="37">
        <f t="shared" si="13"/>
        <v>0</v>
      </c>
      <c r="Z50" s="37">
        <f t="shared" si="13"/>
        <v>504.49</v>
      </c>
      <c r="AA50" s="37">
        <f t="shared" si="13"/>
        <v>0</v>
      </c>
      <c r="AB50" s="37">
        <f t="shared" si="13"/>
        <v>370.29</v>
      </c>
      <c r="AC50" s="37">
        <f t="shared" si="13"/>
        <v>0</v>
      </c>
      <c r="AD50" s="37">
        <f t="shared" si="13"/>
        <v>627.54</v>
      </c>
      <c r="AE50" s="37">
        <f t="shared" si="13"/>
        <v>0</v>
      </c>
      <c r="AF50" s="11" t="s">
        <v>50</v>
      </c>
    </row>
    <row r="51" spans="1:32" s="1" customFormat="1" ht="18.75" x14ac:dyDescent="0.3">
      <c r="A51" s="39" t="s">
        <v>22</v>
      </c>
      <c r="B51" s="56">
        <f>B53</f>
        <v>8142.5999999999995</v>
      </c>
      <c r="C51" s="56">
        <f>C53</f>
        <v>738.28</v>
      </c>
      <c r="D51" s="56">
        <f>D53</f>
        <v>750</v>
      </c>
      <c r="E51" s="56">
        <f>E53</f>
        <v>569.1</v>
      </c>
      <c r="F51" s="36">
        <f t="shared" si="2"/>
        <v>6.9891680789919679</v>
      </c>
      <c r="G51" s="55">
        <v>87.868159244751126</v>
      </c>
      <c r="H51" s="8">
        <f t="shared" ref="H51:AE51" si="14">H53</f>
        <v>738.28</v>
      </c>
      <c r="I51" s="8">
        <f t="shared" si="14"/>
        <v>569.1</v>
      </c>
      <c r="J51" s="8">
        <f t="shared" si="14"/>
        <v>549.52</v>
      </c>
      <c r="K51" s="8">
        <f t="shared" si="14"/>
        <v>0</v>
      </c>
      <c r="L51" s="8">
        <f t="shared" si="14"/>
        <v>649.65</v>
      </c>
      <c r="M51" s="8">
        <f t="shared" si="14"/>
        <v>0</v>
      </c>
      <c r="N51" s="8">
        <f t="shared" si="14"/>
        <v>1510.11</v>
      </c>
      <c r="O51" s="8">
        <f t="shared" si="14"/>
        <v>0</v>
      </c>
      <c r="P51" s="8">
        <f t="shared" si="14"/>
        <v>847.57</v>
      </c>
      <c r="Q51" s="8">
        <f t="shared" si="14"/>
        <v>0</v>
      </c>
      <c r="R51" s="8">
        <f t="shared" si="14"/>
        <v>452.88</v>
      </c>
      <c r="S51" s="8">
        <f t="shared" si="14"/>
        <v>0</v>
      </c>
      <c r="T51" s="8">
        <f t="shared" si="14"/>
        <v>871.05</v>
      </c>
      <c r="U51" s="8">
        <f t="shared" si="14"/>
        <v>0</v>
      </c>
      <c r="V51" s="8">
        <f t="shared" si="14"/>
        <v>650.92999999999995</v>
      </c>
      <c r="W51" s="8">
        <f t="shared" si="14"/>
        <v>0</v>
      </c>
      <c r="X51" s="8">
        <f t="shared" si="14"/>
        <v>370.29</v>
      </c>
      <c r="Y51" s="8">
        <f t="shared" si="14"/>
        <v>0</v>
      </c>
      <c r="Z51" s="8">
        <f t="shared" si="14"/>
        <v>504.49</v>
      </c>
      <c r="AA51" s="8">
        <f t="shared" si="14"/>
        <v>0</v>
      </c>
      <c r="AB51" s="8">
        <f t="shared" si="14"/>
        <v>370.29</v>
      </c>
      <c r="AC51" s="8">
        <f t="shared" si="14"/>
        <v>0</v>
      </c>
      <c r="AD51" s="8">
        <f t="shared" si="14"/>
        <v>627.54</v>
      </c>
      <c r="AE51" s="8">
        <f t="shared" si="14"/>
        <v>0</v>
      </c>
      <c r="AF51" s="8"/>
    </row>
    <row r="52" spans="1:32" s="1" customFormat="1" ht="18.75" x14ac:dyDescent="0.3">
      <c r="A52" s="41" t="s">
        <v>23</v>
      </c>
      <c r="B52" s="41"/>
      <c r="C52" s="41"/>
      <c r="D52" s="41"/>
      <c r="E52" s="41"/>
      <c r="F52" s="36"/>
      <c r="G52" s="5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s="1" customFormat="1" ht="95.25" customHeight="1" x14ac:dyDescent="0.3">
      <c r="A53" s="41" t="s">
        <v>24</v>
      </c>
      <c r="B53" s="56">
        <f>H53+J53+L53+N53+P53+R53+T53+V53+X53+Z53+AB53+AD53</f>
        <v>8142.5999999999995</v>
      </c>
      <c r="C53" s="56">
        <f>H53</f>
        <v>738.28</v>
      </c>
      <c r="D53" s="56">
        <v>750</v>
      </c>
      <c r="E53" s="56">
        <f>I53+K53+M53+O53+Q53+S53+U53+W53+Y53+AA53+AC53+AE53</f>
        <v>569.1</v>
      </c>
      <c r="F53" s="36">
        <f t="shared" si="2"/>
        <v>6.9891680789919679</v>
      </c>
      <c r="G53" s="55">
        <f>E53/C53*100</f>
        <v>77.084574958010521</v>
      </c>
      <c r="H53" s="8">
        <v>738.28</v>
      </c>
      <c r="I53" s="8">
        <v>569.1</v>
      </c>
      <c r="J53" s="8">
        <v>549.52</v>
      </c>
      <c r="K53" s="8"/>
      <c r="L53" s="8">
        <v>649.65</v>
      </c>
      <c r="M53" s="8"/>
      <c r="N53" s="8">
        <v>1510.11</v>
      </c>
      <c r="O53" s="8"/>
      <c r="P53" s="8">
        <v>847.57</v>
      </c>
      <c r="Q53" s="8"/>
      <c r="R53" s="8">
        <v>452.88</v>
      </c>
      <c r="S53" s="8"/>
      <c r="T53" s="8">
        <v>871.05</v>
      </c>
      <c r="U53" s="8"/>
      <c r="V53" s="8">
        <v>650.92999999999995</v>
      </c>
      <c r="W53" s="8"/>
      <c r="X53" s="8">
        <v>370.29</v>
      </c>
      <c r="Y53" s="8"/>
      <c r="Z53" s="8">
        <v>504.49</v>
      </c>
      <c r="AA53" s="8"/>
      <c r="AB53" s="8">
        <v>370.29</v>
      </c>
      <c r="AC53" s="8"/>
      <c r="AD53" s="8">
        <v>627.54</v>
      </c>
      <c r="AE53" s="8"/>
      <c r="AF53" s="9" t="s">
        <v>53</v>
      </c>
    </row>
    <row r="54" spans="1:32" s="1" customFormat="1" ht="18.75" x14ac:dyDescent="0.3">
      <c r="A54" s="41" t="s">
        <v>25</v>
      </c>
      <c r="B54" s="41"/>
      <c r="C54" s="41"/>
      <c r="D54" s="41"/>
      <c r="E54" s="41"/>
      <c r="F54" s="36"/>
      <c r="G54" s="5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1" customFormat="1" ht="37.5" x14ac:dyDescent="0.3">
      <c r="A55" s="41" t="s">
        <v>26</v>
      </c>
      <c r="B55" s="41"/>
      <c r="C55" s="41"/>
      <c r="D55" s="41"/>
      <c r="E55" s="41"/>
      <c r="F55" s="36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s="1" customFormat="1" ht="18.75" x14ac:dyDescent="0.3">
      <c r="A56" s="41" t="s">
        <v>27</v>
      </c>
      <c r="B56" s="41"/>
      <c r="C56" s="41"/>
      <c r="D56" s="41"/>
      <c r="E56" s="41"/>
      <c r="F56" s="36"/>
      <c r="G56" s="41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s="1" customFormat="1" ht="178.5" customHeight="1" x14ac:dyDescent="0.3">
      <c r="A57" s="51" t="s">
        <v>33</v>
      </c>
      <c r="B57" s="36">
        <f>B58</f>
        <v>24128.5</v>
      </c>
      <c r="C57" s="36">
        <f>C58</f>
        <v>37.97</v>
      </c>
      <c r="D57" s="36">
        <f>D58</f>
        <v>38</v>
      </c>
      <c r="E57" s="36">
        <f>E58</f>
        <v>9.4</v>
      </c>
      <c r="F57" s="36">
        <f t="shared" si="2"/>
        <v>3.8958078620718241E-2</v>
      </c>
      <c r="G57" s="36">
        <v>78.617660656495588</v>
      </c>
      <c r="H57" s="37">
        <f t="shared" ref="H57:AE57" si="15">H58</f>
        <v>37.97</v>
      </c>
      <c r="I57" s="37">
        <f t="shared" si="15"/>
        <v>9.4</v>
      </c>
      <c r="J57" s="37">
        <f t="shared" si="15"/>
        <v>49.43</v>
      </c>
      <c r="K57" s="37">
        <f t="shared" si="15"/>
        <v>0</v>
      </c>
      <c r="L57" s="37">
        <f t="shared" si="15"/>
        <v>49.43</v>
      </c>
      <c r="M57" s="37">
        <f t="shared" si="15"/>
        <v>0</v>
      </c>
      <c r="N57" s="37">
        <f t="shared" si="15"/>
        <v>49.43</v>
      </c>
      <c r="O57" s="37">
        <f t="shared" si="15"/>
        <v>0</v>
      </c>
      <c r="P57" s="37">
        <f t="shared" si="15"/>
        <v>49.43</v>
      </c>
      <c r="Q57" s="37">
        <f t="shared" si="15"/>
        <v>0</v>
      </c>
      <c r="R57" s="37">
        <f t="shared" si="15"/>
        <v>49.43</v>
      </c>
      <c r="S57" s="37">
        <f t="shared" si="15"/>
        <v>0</v>
      </c>
      <c r="T57" s="37">
        <f t="shared" si="15"/>
        <v>49.43</v>
      </c>
      <c r="U57" s="37">
        <f t="shared" si="15"/>
        <v>0</v>
      </c>
      <c r="V57" s="37">
        <f t="shared" si="15"/>
        <v>49.44</v>
      </c>
      <c r="W57" s="37">
        <f t="shared" si="15"/>
        <v>0</v>
      </c>
      <c r="X57" s="37">
        <f t="shared" si="15"/>
        <v>49.44</v>
      </c>
      <c r="Y57" s="37">
        <f t="shared" si="15"/>
        <v>0</v>
      </c>
      <c r="Z57" s="37">
        <f t="shared" si="15"/>
        <v>49.44</v>
      </c>
      <c r="AA57" s="37">
        <f t="shared" si="15"/>
        <v>0</v>
      </c>
      <c r="AB57" s="37">
        <f t="shared" si="15"/>
        <v>49.44</v>
      </c>
      <c r="AC57" s="37">
        <f t="shared" si="15"/>
        <v>0</v>
      </c>
      <c r="AD57" s="37">
        <f t="shared" si="15"/>
        <v>23596.190000000002</v>
      </c>
      <c r="AE57" s="37">
        <f t="shared" si="15"/>
        <v>0</v>
      </c>
      <c r="AF57" s="11" t="s">
        <v>48</v>
      </c>
    </row>
    <row r="58" spans="1:32" s="1" customFormat="1" ht="18.75" x14ac:dyDescent="0.3">
      <c r="A58" s="39" t="s">
        <v>22</v>
      </c>
      <c r="B58" s="40">
        <f>B60+B61</f>
        <v>24128.5</v>
      </c>
      <c r="C58" s="40">
        <f>C60+C61</f>
        <v>37.97</v>
      </c>
      <c r="D58" s="40">
        <f>D60+D61</f>
        <v>38</v>
      </c>
      <c r="E58" s="40">
        <f>E60+E61</f>
        <v>9.4</v>
      </c>
      <c r="F58" s="36">
        <f t="shared" si="2"/>
        <v>3.8958078620718241E-2</v>
      </c>
      <c r="G58" s="36">
        <v>78.617660656495588</v>
      </c>
      <c r="H58" s="49">
        <f t="shared" ref="H58:AE58" si="16">H60+H61</f>
        <v>37.97</v>
      </c>
      <c r="I58" s="49">
        <f t="shared" si="16"/>
        <v>9.4</v>
      </c>
      <c r="J58" s="49">
        <f t="shared" si="16"/>
        <v>49.43</v>
      </c>
      <c r="K58" s="49">
        <f t="shared" si="16"/>
        <v>0</v>
      </c>
      <c r="L58" s="49">
        <f t="shared" si="16"/>
        <v>49.43</v>
      </c>
      <c r="M58" s="49">
        <f t="shared" si="16"/>
        <v>0</v>
      </c>
      <c r="N58" s="49">
        <f t="shared" si="16"/>
        <v>49.43</v>
      </c>
      <c r="O58" s="49">
        <f t="shared" si="16"/>
        <v>0</v>
      </c>
      <c r="P58" s="49">
        <f t="shared" si="16"/>
        <v>49.43</v>
      </c>
      <c r="Q58" s="49">
        <f t="shared" si="16"/>
        <v>0</v>
      </c>
      <c r="R58" s="49">
        <f t="shared" si="16"/>
        <v>49.43</v>
      </c>
      <c r="S58" s="49">
        <f t="shared" si="16"/>
        <v>0</v>
      </c>
      <c r="T58" s="49">
        <f t="shared" si="16"/>
        <v>49.43</v>
      </c>
      <c r="U58" s="49">
        <f t="shared" si="16"/>
        <v>0</v>
      </c>
      <c r="V58" s="49">
        <f t="shared" si="16"/>
        <v>49.44</v>
      </c>
      <c r="W58" s="49">
        <f t="shared" si="16"/>
        <v>0</v>
      </c>
      <c r="X58" s="49">
        <f t="shared" si="16"/>
        <v>49.44</v>
      </c>
      <c r="Y58" s="49">
        <f t="shared" si="16"/>
        <v>0</v>
      </c>
      <c r="Z58" s="49">
        <f t="shared" si="16"/>
        <v>49.44</v>
      </c>
      <c r="AA58" s="49">
        <f t="shared" si="16"/>
        <v>0</v>
      </c>
      <c r="AB58" s="49">
        <f t="shared" si="16"/>
        <v>49.44</v>
      </c>
      <c r="AC58" s="49">
        <f t="shared" si="16"/>
        <v>0</v>
      </c>
      <c r="AD58" s="49">
        <f t="shared" si="16"/>
        <v>23596.190000000002</v>
      </c>
      <c r="AE58" s="49">
        <f t="shared" si="16"/>
        <v>0</v>
      </c>
      <c r="AF58" s="49"/>
    </row>
    <row r="59" spans="1:32" s="1" customFormat="1" ht="18.75" x14ac:dyDescent="0.3">
      <c r="A59" s="41" t="s">
        <v>23</v>
      </c>
      <c r="B59" s="41"/>
      <c r="C59" s="41"/>
      <c r="D59" s="41"/>
      <c r="E59" s="41"/>
      <c r="F59" s="36"/>
      <c r="G59" s="36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s="1" customFormat="1" ht="37.5" x14ac:dyDescent="0.3">
      <c r="A60" s="41" t="s">
        <v>24</v>
      </c>
      <c r="B60" s="40">
        <f>B67+B74</f>
        <v>20344.2</v>
      </c>
      <c r="C60" s="40">
        <f>C74+C67</f>
        <v>37.97</v>
      </c>
      <c r="D60" s="40">
        <f>D74+D67</f>
        <v>38</v>
      </c>
      <c r="E60" s="40">
        <f>E74+E67</f>
        <v>9.4</v>
      </c>
      <c r="F60" s="36">
        <f t="shared" si="2"/>
        <v>4.6204815131585419E-2</v>
      </c>
      <c r="G60" s="36">
        <f>E60/C60*100</f>
        <v>24.756386621016592</v>
      </c>
      <c r="H60" s="8">
        <f t="shared" ref="H60:AE60" si="17">H67+H74</f>
        <v>37.97</v>
      </c>
      <c r="I60" s="8">
        <f t="shared" si="17"/>
        <v>9.4</v>
      </c>
      <c r="J60" s="8">
        <f t="shared" si="17"/>
        <v>49.43</v>
      </c>
      <c r="K60" s="8">
        <f t="shared" si="17"/>
        <v>0</v>
      </c>
      <c r="L60" s="8">
        <f t="shared" si="17"/>
        <v>49.43</v>
      </c>
      <c r="M60" s="8">
        <f t="shared" si="17"/>
        <v>0</v>
      </c>
      <c r="N60" s="8">
        <f t="shared" si="17"/>
        <v>49.43</v>
      </c>
      <c r="O60" s="8">
        <f t="shared" si="17"/>
        <v>0</v>
      </c>
      <c r="P60" s="8">
        <f t="shared" si="17"/>
        <v>49.43</v>
      </c>
      <c r="Q60" s="8">
        <f t="shared" si="17"/>
        <v>0</v>
      </c>
      <c r="R60" s="8">
        <f t="shared" si="17"/>
        <v>49.43</v>
      </c>
      <c r="S60" s="8">
        <f t="shared" si="17"/>
        <v>0</v>
      </c>
      <c r="T60" s="8">
        <f t="shared" si="17"/>
        <v>49.43</v>
      </c>
      <c r="U60" s="8">
        <f t="shared" si="17"/>
        <v>0</v>
      </c>
      <c r="V60" s="8">
        <f t="shared" si="17"/>
        <v>49.44</v>
      </c>
      <c r="W60" s="8">
        <f t="shared" si="17"/>
        <v>0</v>
      </c>
      <c r="X60" s="8">
        <f t="shared" si="17"/>
        <v>49.44</v>
      </c>
      <c r="Y60" s="8">
        <f t="shared" si="17"/>
        <v>0</v>
      </c>
      <c r="Z60" s="8">
        <f t="shared" si="17"/>
        <v>49.44</v>
      </c>
      <c r="AA60" s="8">
        <f t="shared" si="17"/>
        <v>0</v>
      </c>
      <c r="AB60" s="8">
        <f t="shared" si="17"/>
        <v>49.44</v>
      </c>
      <c r="AC60" s="8">
        <f t="shared" si="17"/>
        <v>0</v>
      </c>
      <c r="AD60" s="8">
        <f t="shared" si="17"/>
        <v>19811.890000000003</v>
      </c>
      <c r="AE60" s="8">
        <f t="shared" si="17"/>
        <v>0</v>
      </c>
      <c r="AF60" s="8"/>
    </row>
    <row r="61" spans="1:32" s="1" customFormat="1" ht="18.75" x14ac:dyDescent="0.3">
      <c r="A61" s="41" t="s">
        <v>25</v>
      </c>
      <c r="B61" s="40">
        <f>B68</f>
        <v>3784.3</v>
      </c>
      <c r="C61" s="40">
        <f>C68</f>
        <v>0</v>
      </c>
      <c r="D61" s="40">
        <f>D68</f>
        <v>0</v>
      </c>
      <c r="E61" s="40">
        <f>E68</f>
        <v>0</v>
      </c>
      <c r="F61" s="36">
        <f t="shared" si="2"/>
        <v>0</v>
      </c>
      <c r="G61" s="36" t="e">
        <f>E61/C61*100</f>
        <v>#DIV/0!</v>
      </c>
      <c r="H61" s="53">
        <f t="shared" ref="H61:AE61" si="18">H68</f>
        <v>0</v>
      </c>
      <c r="I61" s="53">
        <f t="shared" si="18"/>
        <v>0</v>
      </c>
      <c r="J61" s="53">
        <f t="shared" si="18"/>
        <v>0</v>
      </c>
      <c r="K61" s="53">
        <f t="shared" si="18"/>
        <v>0</v>
      </c>
      <c r="L61" s="53">
        <f t="shared" si="18"/>
        <v>0</v>
      </c>
      <c r="M61" s="53">
        <f t="shared" si="18"/>
        <v>0</v>
      </c>
      <c r="N61" s="53">
        <f t="shared" si="18"/>
        <v>0</v>
      </c>
      <c r="O61" s="53">
        <f t="shared" si="18"/>
        <v>0</v>
      </c>
      <c r="P61" s="53">
        <f t="shared" si="18"/>
        <v>0</v>
      </c>
      <c r="Q61" s="53">
        <f t="shared" si="18"/>
        <v>0</v>
      </c>
      <c r="R61" s="53">
        <f t="shared" si="18"/>
        <v>0</v>
      </c>
      <c r="S61" s="53">
        <f t="shared" si="18"/>
        <v>0</v>
      </c>
      <c r="T61" s="53">
        <f t="shared" si="18"/>
        <v>0</v>
      </c>
      <c r="U61" s="53">
        <f t="shared" si="18"/>
        <v>0</v>
      </c>
      <c r="V61" s="53">
        <f t="shared" si="18"/>
        <v>0</v>
      </c>
      <c r="W61" s="53">
        <f t="shared" si="18"/>
        <v>0</v>
      </c>
      <c r="X61" s="53">
        <f t="shared" si="18"/>
        <v>0</v>
      </c>
      <c r="Y61" s="53">
        <f t="shared" si="18"/>
        <v>0</v>
      </c>
      <c r="Z61" s="53">
        <f t="shared" si="18"/>
        <v>0</v>
      </c>
      <c r="AA61" s="53">
        <f t="shared" si="18"/>
        <v>0</v>
      </c>
      <c r="AB61" s="53">
        <f t="shared" si="18"/>
        <v>0</v>
      </c>
      <c r="AC61" s="53">
        <f t="shared" si="18"/>
        <v>0</v>
      </c>
      <c r="AD61" s="53">
        <f t="shared" si="18"/>
        <v>3784.3</v>
      </c>
      <c r="AE61" s="53">
        <f t="shared" si="18"/>
        <v>0</v>
      </c>
      <c r="AF61" s="53"/>
    </row>
    <row r="62" spans="1:32" s="1" customFormat="1" ht="37.5" x14ac:dyDescent="0.3">
      <c r="A62" s="41" t="s">
        <v>26</v>
      </c>
      <c r="B62" s="41"/>
      <c r="C62" s="41"/>
      <c r="D62" s="41"/>
      <c r="E62" s="41"/>
      <c r="F62" s="36"/>
      <c r="G62" s="36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s="1" customFormat="1" ht="18.75" x14ac:dyDescent="0.3">
      <c r="A63" s="41" t="s">
        <v>27</v>
      </c>
      <c r="B63" s="41"/>
      <c r="C63" s="41"/>
      <c r="D63" s="41"/>
      <c r="E63" s="41"/>
      <c r="F63" s="36"/>
      <c r="G63" s="36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s="1" customFormat="1" ht="126.75" customHeight="1" x14ac:dyDescent="0.3">
      <c r="A64" s="39" t="s">
        <v>34</v>
      </c>
      <c r="B64" s="36">
        <f>B65</f>
        <v>23445.7</v>
      </c>
      <c r="C64" s="36">
        <f>C65</f>
        <v>0</v>
      </c>
      <c r="D64" s="36">
        <f>D65</f>
        <v>0</v>
      </c>
      <c r="E64" s="36">
        <f>E65</f>
        <v>0</v>
      </c>
      <c r="F64" s="36">
        <f t="shared" si="2"/>
        <v>0</v>
      </c>
      <c r="G64" s="36" t="e">
        <f t="shared" ref="G64:G74" si="19">E64/C64*100</f>
        <v>#DIV/0!</v>
      </c>
      <c r="H64" s="36">
        <f t="shared" ref="H64:AE64" si="20">H65</f>
        <v>0</v>
      </c>
      <c r="I64" s="36">
        <f t="shared" si="20"/>
        <v>0</v>
      </c>
      <c r="J64" s="36">
        <f t="shared" si="20"/>
        <v>0</v>
      </c>
      <c r="K64" s="36">
        <f t="shared" si="20"/>
        <v>0</v>
      </c>
      <c r="L64" s="36">
        <f t="shared" si="20"/>
        <v>0</v>
      </c>
      <c r="M64" s="36">
        <f t="shared" si="20"/>
        <v>0</v>
      </c>
      <c r="N64" s="36">
        <f t="shared" si="20"/>
        <v>0</v>
      </c>
      <c r="O64" s="36">
        <f t="shared" si="20"/>
        <v>0</v>
      </c>
      <c r="P64" s="36">
        <f t="shared" si="20"/>
        <v>0</v>
      </c>
      <c r="Q64" s="36">
        <f t="shared" si="20"/>
        <v>0</v>
      </c>
      <c r="R64" s="36">
        <f t="shared" si="20"/>
        <v>0</v>
      </c>
      <c r="S64" s="36">
        <f t="shared" si="20"/>
        <v>0</v>
      </c>
      <c r="T64" s="36">
        <f t="shared" si="20"/>
        <v>0</v>
      </c>
      <c r="U64" s="36">
        <f t="shared" si="20"/>
        <v>0</v>
      </c>
      <c r="V64" s="36">
        <f t="shared" si="20"/>
        <v>0</v>
      </c>
      <c r="W64" s="36">
        <f t="shared" si="20"/>
        <v>0</v>
      </c>
      <c r="X64" s="36">
        <f t="shared" si="20"/>
        <v>0</v>
      </c>
      <c r="Y64" s="36">
        <f t="shared" si="20"/>
        <v>0</v>
      </c>
      <c r="Z64" s="36">
        <f t="shared" si="20"/>
        <v>0</v>
      </c>
      <c r="AA64" s="36">
        <f t="shared" si="20"/>
        <v>0</v>
      </c>
      <c r="AB64" s="36">
        <f t="shared" si="20"/>
        <v>0</v>
      </c>
      <c r="AC64" s="36">
        <f t="shared" si="20"/>
        <v>0</v>
      </c>
      <c r="AD64" s="36">
        <f t="shared" si="20"/>
        <v>23445.7</v>
      </c>
      <c r="AE64" s="36">
        <f t="shared" si="20"/>
        <v>0</v>
      </c>
      <c r="AF64" s="46"/>
    </row>
    <row r="65" spans="1:32" s="1" customFormat="1" ht="18.75" x14ac:dyDescent="0.3">
      <c r="A65" s="39" t="s">
        <v>22</v>
      </c>
      <c r="B65" s="40">
        <f>B67+B68</f>
        <v>23445.7</v>
      </c>
      <c r="C65" s="40">
        <f>C67+C68</f>
        <v>0</v>
      </c>
      <c r="D65" s="40">
        <f>D67+D68</f>
        <v>0</v>
      </c>
      <c r="E65" s="40">
        <f>E67+E68</f>
        <v>0</v>
      </c>
      <c r="F65" s="36">
        <f t="shared" si="2"/>
        <v>0</v>
      </c>
      <c r="G65" s="36" t="e">
        <f t="shared" si="19"/>
        <v>#DIV/0!</v>
      </c>
      <c r="H65" s="40">
        <f t="shared" ref="H65:AE65" si="21">H67+H68</f>
        <v>0</v>
      </c>
      <c r="I65" s="40">
        <f t="shared" si="21"/>
        <v>0</v>
      </c>
      <c r="J65" s="40">
        <f t="shared" si="21"/>
        <v>0</v>
      </c>
      <c r="K65" s="40">
        <f t="shared" si="21"/>
        <v>0</v>
      </c>
      <c r="L65" s="40">
        <f t="shared" si="21"/>
        <v>0</v>
      </c>
      <c r="M65" s="40">
        <f t="shared" si="21"/>
        <v>0</v>
      </c>
      <c r="N65" s="40">
        <f t="shared" si="21"/>
        <v>0</v>
      </c>
      <c r="O65" s="40">
        <f t="shared" si="21"/>
        <v>0</v>
      </c>
      <c r="P65" s="40">
        <f t="shared" si="21"/>
        <v>0</v>
      </c>
      <c r="Q65" s="40">
        <f t="shared" si="21"/>
        <v>0</v>
      </c>
      <c r="R65" s="40">
        <f t="shared" si="21"/>
        <v>0</v>
      </c>
      <c r="S65" s="40">
        <f t="shared" si="21"/>
        <v>0</v>
      </c>
      <c r="T65" s="40">
        <f t="shared" si="21"/>
        <v>0</v>
      </c>
      <c r="U65" s="40">
        <f t="shared" si="21"/>
        <v>0</v>
      </c>
      <c r="V65" s="40">
        <f t="shared" si="21"/>
        <v>0</v>
      </c>
      <c r="W65" s="40">
        <f t="shared" si="21"/>
        <v>0</v>
      </c>
      <c r="X65" s="40">
        <f t="shared" si="21"/>
        <v>0</v>
      </c>
      <c r="Y65" s="40">
        <f t="shared" si="21"/>
        <v>0</v>
      </c>
      <c r="Z65" s="40">
        <f t="shared" si="21"/>
        <v>0</v>
      </c>
      <c r="AA65" s="40">
        <f t="shared" si="21"/>
        <v>0</v>
      </c>
      <c r="AB65" s="40">
        <f t="shared" si="21"/>
        <v>0</v>
      </c>
      <c r="AC65" s="40">
        <f t="shared" si="21"/>
        <v>0</v>
      </c>
      <c r="AD65" s="40">
        <f t="shared" si="21"/>
        <v>23445.7</v>
      </c>
      <c r="AE65" s="40">
        <f t="shared" si="21"/>
        <v>0</v>
      </c>
      <c r="AF65" s="40"/>
    </row>
    <row r="66" spans="1:32" s="1" customFormat="1" ht="18.75" x14ac:dyDescent="0.3">
      <c r="A66" s="41" t="s">
        <v>23</v>
      </c>
      <c r="B66" s="41"/>
      <c r="C66" s="41"/>
      <c r="D66" s="41"/>
      <c r="E66" s="41"/>
      <c r="F66" s="36"/>
      <c r="G66" s="36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s="1" customFormat="1" ht="37.5" x14ac:dyDescent="0.3">
      <c r="A67" s="41" t="s">
        <v>24</v>
      </c>
      <c r="B67" s="40">
        <f>H67+J67+L67+N67+P67+R67+T67+V67+X67+Z67+AB67+AD67</f>
        <v>19661.400000000001</v>
      </c>
      <c r="C67" s="40">
        <f>H67</f>
        <v>0</v>
      </c>
      <c r="D67" s="40">
        <v>0</v>
      </c>
      <c r="E67" s="40">
        <f>I67+K67+M67+O67+Q67+S67+U67+W67+Y67</f>
        <v>0</v>
      </c>
      <c r="F67" s="36">
        <f t="shared" si="2"/>
        <v>0</v>
      </c>
      <c r="G67" s="36" t="e">
        <f t="shared" si="19"/>
        <v>#DIV/0!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19661.400000000001</v>
      </c>
      <c r="AE67" s="8">
        <v>0</v>
      </c>
      <c r="AF67" s="8"/>
    </row>
    <row r="68" spans="1:32" s="1" customFormat="1" ht="18.75" x14ac:dyDescent="0.3">
      <c r="A68" s="41" t="s">
        <v>25</v>
      </c>
      <c r="B68" s="40">
        <f>H68+J68+L68+N68+P68+R68+T68+V68+X68+Z68+AB68+AD68</f>
        <v>3784.3</v>
      </c>
      <c r="C68" s="40">
        <f>H68</f>
        <v>0</v>
      </c>
      <c r="D68" s="40">
        <v>0</v>
      </c>
      <c r="E68" s="40">
        <f>I68+K68+M68+O68+Q68+S68+U68+W68+Y68</f>
        <v>0</v>
      </c>
      <c r="F68" s="36">
        <f t="shared" si="2"/>
        <v>0</v>
      </c>
      <c r="G68" s="36" t="e">
        <f t="shared" si="19"/>
        <v>#DIV/0!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3784.3</v>
      </c>
      <c r="AE68" s="8">
        <v>0</v>
      </c>
      <c r="AF68" s="8"/>
    </row>
    <row r="69" spans="1:32" s="1" customFormat="1" ht="37.5" x14ac:dyDescent="0.3">
      <c r="A69" s="41" t="s">
        <v>26</v>
      </c>
      <c r="B69" s="41"/>
      <c r="C69" s="41"/>
      <c r="D69" s="41"/>
      <c r="E69" s="41"/>
      <c r="F69" s="36"/>
      <c r="G69" s="36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s="1" customFormat="1" ht="18.75" x14ac:dyDescent="0.3">
      <c r="A70" s="41" t="s">
        <v>27</v>
      </c>
      <c r="B70" s="41"/>
      <c r="C70" s="41"/>
      <c r="D70" s="41"/>
      <c r="E70" s="41"/>
      <c r="F70" s="36"/>
      <c r="G70" s="36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s="1" customFormat="1" ht="361.5" customHeight="1" x14ac:dyDescent="0.3">
      <c r="A71" s="39" t="s">
        <v>35</v>
      </c>
      <c r="B71" s="36">
        <f>B72</f>
        <v>682.8</v>
      </c>
      <c r="C71" s="36">
        <f>C72</f>
        <v>37.97</v>
      </c>
      <c r="D71" s="36">
        <f>D72</f>
        <v>38</v>
      </c>
      <c r="E71" s="36">
        <f>E72</f>
        <v>9.4</v>
      </c>
      <c r="F71" s="36">
        <f t="shared" si="2"/>
        <v>1.3766842413591096</v>
      </c>
      <c r="G71" s="36">
        <f t="shared" si="19"/>
        <v>24.756386621016592</v>
      </c>
      <c r="H71" s="37">
        <f t="shared" ref="H71:AE71" si="22">H72</f>
        <v>37.97</v>
      </c>
      <c r="I71" s="37">
        <f t="shared" si="22"/>
        <v>9.4</v>
      </c>
      <c r="J71" s="37">
        <f t="shared" si="22"/>
        <v>49.43</v>
      </c>
      <c r="K71" s="37">
        <f t="shared" si="22"/>
        <v>0</v>
      </c>
      <c r="L71" s="37">
        <f t="shared" si="22"/>
        <v>49.43</v>
      </c>
      <c r="M71" s="37">
        <f t="shared" si="22"/>
        <v>0</v>
      </c>
      <c r="N71" s="37">
        <f t="shared" si="22"/>
        <v>49.43</v>
      </c>
      <c r="O71" s="37">
        <f t="shared" si="22"/>
        <v>0</v>
      </c>
      <c r="P71" s="37">
        <f t="shared" si="22"/>
        <v>49.43</v>
      </c>
      <c r="Q71" s="37">
        <f t="shared" si="22"/>
        <v>0</v>
      </c>
      <c r="R71" s="37">
        <f t="shared" si="22"/>
        <v>49.43</v>
      </c>
      <c r="S71" s="37">
        <f t="shared" si="22"/>
        <v>0</v>
      </c>
      <c r="T71" s="37">
        <f t="shared" si="22"/>
        <v>49.43</v>
      </c>
      <c r="U71" s="37">
        <f t="shared" si="22"/>
        <v>0</v>
      </c>
      <c r="V71" s="37">
        <f t="shared" si="22"/>
        <v>49.44</v>
      </c>
      <c r="W71" s="37">
        <f t="shared" si="22"/>
        <v>0</v>
      </c>
      <c r="X71" s="37">
        <f t="shared" si="22"/>
        <v>49.44</v>
      </c>
      <c r="Y71" s="37">
        <f t="shared" si="22"/>
        <v>0</v>
      </c>
      <c r="Z71" s="37">
        <f t="shared" si="22"/>
        <v>49.44</v>
      </c>
      <c r="AA71" s="37">
        <f t="shared" si="22"/>
        <v>0</v>
      </c>
      <c r="AB71" s="37">
        <f t="shared" si="22"/>
        <v>49.44</v>
      </c>
      <c r="AC71" s="37">
        <f t="shared" si="22"/>
        <v>0</v>
      </c>
      <c r="AD71" s="37">
        <f t="shared" si="22"/>
        <v>150.49</v>
      </c>
      <c r="AE71" s="37">
        <f t="shared" si="22"/>
        <v>0</v>
      </c>
      <c r="AF71" s="11" t="s">
        <v>51</v>
      </c>
    </row>
    <row r="72" spans="1:32" s="1" customFormat="1" ht="18.75" x14ac:dyDescent="0.3">
      <c r="A72" s="39" t="s">
        <v>22</v>
      </c>
      <c r="B72" s="40">
        <f>B74</f>
        <v>682.8</v>
      </c>
      <c r="C72" s="40">
        <f>C74</f>
        <v>37.97</v>
      </c>
      <c r="D72" s="40">
        <f>D74</f>
        <v>38</v>
      </c>
      <c r="E72" s="40">
        <f>E74</f>
        <v>9.4</v>
      </c>
      <c r="F72" s="36">
        <f t="shared" si="2"/>
        <v>1.3766842413591096</v>
      </c>
      <c r="G72" s="36">
        <f t="shared" si="19"/>
        <v>24.756386621016592</v>
      </c>
      <c r="H72" s="49">
        <f t="shared" ref="H72:AE72" si="23">H74</f>
        <v>37.97</v>
      </c>
      <c r="I72" s="49">
        <f t="shared" si="23"/>
        <v>9.4</v>
      </c>
      <c r="J72" s="49">
        <f t="shared" si="23"/>
        <v>49.43</v>
      </c>
      <c r="K72" s="49">
        <f t="shared" si="23"/>
        <v>0</v>
      </c>
      <c r="L72" s="49">
        <f t="shared" si="23"/>
        <v>49.43</v>
      </c>
      <c r="M72" s="49">
        <f t="shared" si="23"/>
        <v>0</v>
      </c>
      <c r="N72" s="49">
        <f t="shared" si="23"/>
        <v>49.43</v>
      </c>
      <c r="O72" s="49">
        <f t="shared" si="23"/>
        <v>0</v>
      </c>
      <c r="P72" s="49">
        <f t="shared" si="23"/>
        <v>49.43</v>
      </c>
      <c r="Q72" s="49">
        <f t="shared" si="23"/>
        <v>0</v>
      </c>
      <c r="R72" s="49">
        <f t="shared" si="23"/>
        <v>49.43</v>
      </c>
      <c r="S72" s="49">
        <f t="shared" si="23"/>
        <v>0</v>
      </c>
      <c r="T72" s="49">
        <f t="shared" si="23"/>
        <v>49.43</v>
      </c>
      <c r="U72" s="49">
        <f t="shared" si="23"/>
        <v>0</v>
      </c>
      <c r="V72" s="49">
        <f t="shared" si="23"/>
        <v>49.44</v>
      </c>
      <c r="W72" s="49">
        <f t="shared" si="23"/>
        <v>0</v>
      </c>
      <c r="X72" s="49">
        <f t="shared" si="23"/>
        <v>49.44</v>
      </c>
      <c r="Y72" s="49">
        <f t="shared" si="23"/>
        <v>0</v>
      </c>
      <c r="Z72" s="49">
        <f t="shared" si="23"/>
        <v>49.44</v>
      </c>
      <c r="AA72" s="49">
        <f t="shared" si="23"/>
        <v>0</v>
      </c>
      <c r="AB72" s="49">
        <f t="shared" si="23"/>
        <v>49.44</v>
      </c>
      <c r="AC72" s="49">
        <f t="shared" si="23"/>
        <v>0</v>
      </c>
      <c r="AD72" s="49">
        <f t="shared" si="23"/>
        <v>150.49</v>
      </c>
      <c r="AE72" s="49">
        <f t="shared" si="23"/>
        <v>0</v>
      </c>
      <c r="AF72" s="49"/>
    </row>
    <row r="73" spans="1:32" s="1" customFormat="1" ht="18.75" x14ac:dyDescent="0.3">
      <c r="A73" s="41" t="s">
        <v>23</v>
      </c>
      <c r="B73" s="41"/>
      <c r="C73" s="41"/>
      <c r="D73" s="41"/>
      <c r="E73" s="41"/>
      <c r="F73" s="36"/>
      <c r="G73" s="36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</row>
    <row r="74" spans="1:32" s="1" customFormat="1" ht="37.5" x14ac:dyDescent="0.3">
      <c r="A74" s="41" t="s">
        <v>24</v>
      </c>
      <c r="B74" s="40">
        <f>H74+J74+L74+N74+P74+R74+T74+V74+X74+Z74+AB74+AD74</f>
        <v>682.8</v>
      </c>
      <c r="C74" s="40">
        <f>H74</f>
        <v>37.97</v>
      </c>
      <c r="D74" s="40">
        <v>38</v>
      </c>
      <c r="E74" s="40">
        <f>I74+K74+M74+O74+Q74+S74+U74+W74+Y74+AA74+AC74+AE74</f>
        <v>9.4</v>
      </c>
      <c r="F74" s="36">
        <f t="shared" si="2"/>
        <v>1.3766842413591096</v>
      </c>
      <c r="G74" s="36">
        <f t="shared" si="19"/>
        <v>24.756386621016592</v>
      </c>
      <c r="H74" s="8">
        <v>37.97</v>
      </c>
      <c r="I74" s="8">
        <v>9.4</v>
      </c>
      <c r="J74" s="8">
        <v>49.43</v>
      </c>
      <c r="K74" s="8">
        <v>0</v>
      </c>
      <c r="L74" s="8">
        <v>49.43</v>
      </c>
      <c r="M74" s="8">
        <v>0</v>
      </c>
      <c r="N74" s="8">
        <v>49.43</v>
      </c>
      <c r="O74" s="8">
        <v>0</v>
      </c>
      <c r="P74" s="8">
        <v>49.43</v>
      </c>
      <c r="Q74" s="8"/>
      <c r="R74" s="8">
        <v>49.43</v>
      </c>
      <c r="S74" s="8"/>
      <c r="T74" s="8">
        <v>49.43</v>
      </c>
      <c r="U74" s="8"/>
      <c r="V74" s="8">
        <v>49.44</v>
      </c>
      <c r="W74" s="8"/>
      <c r="X74" s="8">
        <v>49.44</v>
      </c>
      <c r="Y74" s="8"/>
      <c r="Z74" s="8">
        <v>49.44</v>
      </c>
      <c r="AA74" s="8"/>
      <c r="AB74" s="8">
        <v>49.44</v>
      </c>
      <c r="AC74" s="8"/>
      <c r="AD74" s="8">
        <v>150.49</v>
      </c>
      <c r="AE74" s="8"/>
      <c r="AF74" s="8"/>
    </row>
    <row r="75" spans="1:32" s="1" customFormat="1" ht="18.75" x14ac:dyDescent="0.3">
      <c r="A75" s="41" t="s">
        <v>25</v>
      </c>
      <c r="B75" s="41"/>
      <c r="C75" s="41"/>
      <c r="D75" s="41"/>
      <c r="E75" s="41"/>
      <c r="F75" s="36"/>
      <c r="G75" s="36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</row>
    <row r="76" spans="1:32" s="1" customFormat="1" ht="37.5" x14ac:dyDescent="0.3">
      <c r="A76" s="41" t="s">
        <v>26</v>
      </c>
      <c r="B76" s="41"/>
      <c r="C76" s="41"/>
      <c r="D76" s="41"/>
      <c r="E76" s="41"/>
      <c r="F76" s="36"/>
      <c r="G76" s="41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</row>
    <row r="77" spans="1:32" s="1" customFormat="1" ht="18.75" x14ac:dyDescent="0.3">
      <c r="A77" s="41" t="s">
        <v>27</v>
      </c>
      <c r="B77" s="41"/>
      <c r="C77" s="41"/>
      <c r="D77" s="41"/>
      <c r="E77" s="41"/>
      <c r="F77" s="36"/>
      <c r="G77" s="41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 s="1" customFormat="1" ht="56.25" x14ac:dyDescent="0.3">
      <c r="A78" s="39" t="s">
        <v>36</v>
      </c>
      <c r="B78" s="41"/>
      <c r="C78" s="41"/>
      <c r="D78" s="41"/>
      <c r="E78" s="41"/>
      <c r="F78" s="36"/>
      <c r="G78" s="41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s="1" customFormat="1" ht="199.5" customHeight="1" x14ac:dyDescent="0.3">
      <c r="A79" s="39" t="s">
        <v>37</v>
      </c>
      <c r="B79" s="36">
        <f>B80</f>
        <v>1024</v>
      </c>
      <c r="C79" s="36">
        <f>C80</f>
        <v>0</v>
      </c>
      <c r="D79" s="36">
        <f>D80</f>
        <v>0</v>
      </c>
      <c r="E79" s="36">
        <f>E80</f>
        <v>0</v>
      </c>
      <c r="F79" s="36">
        <f t="shared" si="2"/>
        <v>0</v>
      </c>
      <c r="G79" s="36">
        <v>0</v>
      </c>
      <c r="H79" s="37">
        <f t="shared" ref="H79:AE79" si="24">H80</f>
        <v>0</v>
      </c>
      <c r="I79" s="37">
        <f t="shared" si="24"/>
        <v>0</v>
      </c>
      <c r="J79" s="37">
        <f t="shared" si="24"/>
        <v>0</v>
      </c>
      <c r="K79" s="37">
        <f t="shared" si="24"/>
        <v>0</v>
      </c>
      <c r="L79" s="37">
        <f t="shared" si="24"/>
        <v>0</v>
      </c>
      <c r="M79" s="37">
        <f t="shared" si="24"/>
        <v>0</v>
      </c>
      <c r="N79" s="37">
        <f t="shared" si="24"/>
        <v>0</v>
      </c>
      <c r="O79" s="37">
        <f t="shared" si="24"/>
        <v>0</v>
      </c>
      <c r="P79" s="37">
        <f t="shared" si="24"/>
        <v>0</v>
      </c>
      <c r="Q79" s="37">
        <f t="shared" si="24"/>
        <v>0</v>
      </c>
      <c r="R79" s="37">
        <f t="shared" si="24"/>
        <v>0</v>
      </c>
      <c r="S79" s="37">
        <f t="shared" si="24"/>
        <v>0</v>
      </c>
      <c r="T79" s="37">
        <f t="shared" si="24"/>
        <v>0</v>
      </c>
      <c r="U79" s="37">
        <f t="shared" si="24"/>
        <v>0</v>
      </c>
      <c r="V79" s="37">
        <f t="shared" si="24"/>
        <v>0</v>
      </c>
      <c r="W79" s="37">
        <f t="shared" si="24"/>
        <v>0</v>
      </c>
      <c r="X79" s="37">
        <f t="shared" si="24"/>
        <v>924</v>
      </c>
      <c r="Y79" s="37">
        <f t="shared" si="24"/>
        <v>0</v>
      </c>
      <c r="Z79" s="37">
        <f t="shared" si="24"/>
        <v>0</v>
      </c>
      <c r="AA79" s="37">
        <f t="shared" si="24"/>
        <v>0</v>
      </c>
      <c r="AB79" s="37">
        <f t="shared" si="24"/>
        <v>0</v>
      </c>
      <c r="AC79" s="37">
        <f t="shared" si="24"/>
        <v>0</v>
      </c>
      <c r="AD79" s="37">
        <f t="shared" si="24"/>
        <v>100</v>
      </c>
      <c r="AE79" s="37">
        <f t="shared" si="24"/>
        <v>0</v>
      </c>
      <c r="AF79" s="75" t="s">
        <v>52</v>
      </c>
    </row>
    <row r="80" spans="1:32" s="1" customFormat="1" ht="18.75" x14ac:dyDescent="0.3">
      <c r="A80" s="39" t="s">
        <v>22</v>
      </c>
      <c r="B80" s="40">
        <f>B83</f>
        <v>1024</v>
      </c>
      <c r="C80" s="40">
        <f>C83</f>
        <v>0</v>
      </c>
      <c r="D80" s="40">
        <f>D83</f>
        <v>0</v>
      </c>
      <c r="E80" s="40">
        <f>E83</f>
        <v>0</v>
      </c>
      <c r="F80" s="36">
        <f t="shared" si="2"/>
        <v>0</v>
      </c>
      <c r="G80" s="36">
        <v>0</v>
      </c>
      <c r="H80" s="49">
        <f t="shared" ref="H80:AE80" si="25">H83</f>
        <v>0</v>
      </c>
      <c r="I80" s="49">
        <f t="shared" si="25"/>
        <v>0</v>
      </c>
      <c r="J80" s="49">
        <f t="shared" si="25"/>
        <v>0</v>
      </c>
      <c r="K80" s="49">
        <f t="shared" si="25"/>
        <v>0</v>
      </c>
      <c r="L80" s="49">
        <f t="shared" si="25"/>
        <v>0</v>
      </c>
      <c r="M80" s="49">
        <f t="shared" si="25"/>
        <v>0</v>
      </c>
      <c r="N80" s="49">
        <f>N83</f>
        <v>0</v>
      </c>
      <c r="O80" s="49">
        <f t="shared" si="25"/>
        <v>0</v>
      </c>
      <c r="P80" s="49">
        <f t="shared" si="25"/>
        <v>0</v>
      </c>
      <c r="Q80" s="49">
        <f t="shared" si="25"/>
        <v>0</v>
      </c>
      <c r="R80" s="49">
        <f t="shared" si="25"/>
        <v>0</v>
      </c>
      <c r="S80" s="49">
        <f t="shared" si="25"/>
        <v>0</v>
      </c>
      <c r="T80" s="49">
        <f t="shared" si="25"/>
        <v>0</v>
      </c>
      <c r="U80" s="49">
        <f t="shared" si="25"/>
        <v>0</v>
      </c>
      <c r="V80" s="49">
        <f t="shared" si="25"/>
        <v>0</v>
      </c>
      <c r="W80" s="49">
        <f t="shared" si="25"/>
        <v>0</v>
      </c>
      <c r="X80" s="49">
        <f t="shared" si="25"/>
        <v>924</v>
      </c>
      <c r="Y80" s="49">
        <f t="shared" si="25"/>
        <v>0</v>
      </c>
      <c r="Z80" s="49">
        <f t="shared" si="25"/>
        <v>0</v>
      </c>
      <c r="AA80" s="49">
        <f t="shared" si="25"/>
        <v>0</v>
      </c>
      <c r="AB80" s="49">
        <f t="shared" si="25"/>
        <v>0</v>
      </c>
      <c r="AC80" s="49">
        <f t="shared" si="25"/>
        <v>0</v>
      </c>
      <c r="AD80" s="49">
        <f t="shared" si="25"/>
        <v>100</v>
      </c>
      <c r="AE80" s="49">
        <f t="shared" si="25"/>
        <v>0</v>
      </c>
      <c r="AF80" s="49"/>
    </row>
    <row r="81" spans="1:44" s="1" customFormat="1" ht="18.75" x14ac:dyDescent="0.3">
      <c r="A81" s="41" t="s">
        <v>23</v>
      </c>
      <c r="B81" s="44"/>
      <c r="C81" s="44"/>
      <c r="D81" s="44"/>
      <c r="E81" s="44"/>
      <c r="F81" s="36"/>
      <c r="G81" s="36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44" s="1" customFormat="1" ht="37.5" x14ac:dyDescent="0.3">
      <c r="A82" s="41" t="s">
        <v>24</v>
      </c>
      <c r="B82" s="44"/>
      <c r="C82" s="44"/>
      <c r="D82" s="44"/>
      <c r="E82" s="44"/>
      <c r="F82" s="36"/>
      <c r="G82" s="36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44" s="1" customFormat="1" ht="18.75" x14ac:dyDescent="0.3">
      <c r="A83" s="41" t="s">
        <v>25</v>
      </c>
      <c r="B83" s="40">
        <f>H83+J83+L83+N83+P83+R83+T83+V83+X83+Z83+AB83+AD83</f>
        <v>1024</v>
      </c>
      <c r="C83" s="40">
        <f>H83</f>
        <v>0</v>
      </c>
      <c r="D83" s="40">
        <v>0</v>
      </c>
      <c r="E83" s="40">
        <f>I83+K83+M83+O83+Q83+S83+U83+W83+Y83+AA83+AC83+AE83</f>
        <v>0</v>
      </c>
      <c r="F83" s="36">
        <f t="shared" ref="F83:F89" si="26">E83/B83*100</f>
        <v>0</v>
      </c>
      <c r="G83" s="36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924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100</v>
      </c>
      <c r="AE83" s="49">
        <v>0</v>
      </c>
      <c r="AF83" s="49"/>
    </row>
    <row r="84" spans="1:44" s="1" customFormat="1" ht="37.5" x14ac:dyDescent="0.3">
      <c r="A84" s="41" t="s">
        <v>26</v>
      </c>
      <c r="B84" s="44"/>
      <c r="C84" s="44"/>
      <c r="D84" s="44"/>
      <c r="E84" s="44"/>
      <c r="F84" s="36"/>
      <c r="G84" s="36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44" s="1" customFormat="1" ht="18.75" x14ac:dyDescent="0.3">
      <c r="A85" s="41" t="s">
        <v>27</v>
      </c>
      <c r="B85" s="41"/>
      <c r="C85" s="41"/>
      <c r="D85" s="41"/>
      <c r="E85" s="41"/>
      <c r="F85" s="36"/>
      <c r="G85" s="41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44" s="1" customFormat="1" ht="37.5" x14ac:dyDescent="0.3">
      <c r="A86" s="39" t="s">
        <v>38</v>
      </c>
      <c r="B86" s="58">
        <f>B88+B89</f>
        <v>84540.53962000001</v>
      </c>
      <c r="C86" s="58">
        <f>C88+C89</f>
        <v>84540.53962000001</v>
      </c>
      <c r="D86" s="58">
        <f>D88+D89</f>
        <v>3194</v>
      </c>
      <c r="E86" s="58">
        <f>E88+E89</f>
        <v>3441.7</v>
      </c>
      <c r="F86" s="58">
        <f t="shared" si="26"/>
        <v>4.0710646223339069</v>
      </c>
      <c r="G86" s="59">
        <f t="shared" ref="G86" si="27">E86/(C86/100)</f>
        <v>4.071064622333906</v>
      </c>
      <c r="H86" s="60">
        <f t="shared" ref="H86:AE86" si="28">H88+H89</f>
        <v>3184.4</v>
      </c>
      <c r="I86" s="60">
        <f t="shared" si="28"/>
        <v>2082.87</v>
      </c>
      <c r="J86" s="60">
        <f t="shared" si="28"/>
        <v>4105.3941099999993</v>
      </c>
      <c r="K86" s="60">
        <f t="shared" si="28"/>
        <v>1358.83</v>
      </c>
      <c r="L86" s="60">
        <f t="shared" si="28"/>
        <v>4509.4201400000002</v>
      </c>
      <c r="M86" s="60">
        <f t="shared" si="28"/>
        <v>0</v>
      </c>
      <c r="N86" s="60">
        <f t="shared" si="28"/>
        <v>5552.0551100000002</v>
      </c>
      <c r="O86" s="60">
        <f t="shared" si="28"/>
        <v>0</v>
      </c>
      <c r="P86" s="60">
        <f t="shared" si="28"/>
        <v>4803.2941099999998</v>
      </c>
      <c r="Q86" s="60">
        <f t="shared" si="28"/>
        <v>0</v>
      </c>
      <c r="R86" s="60">
        <f t="shared" si="28"/>
        <v>4531.0001099999999</v>
      </c>
      <c r="S86" s="60">
        <f t="shared" si="28"/>
        <v>0</v>
      </c>
      <c r="T86" s="60">
        <f t="shared" si="28"/>
        <v>6550.6411100000005</v>
      </c>
      <c r="U86" s="60">
        <f t="shared" si="28"/>
        <v>0</v>
      </c>
      <c r="V86" s="60">
        <f t="shared" si="28"/>
        <v>5263.0651099999995</v>
      </c>
      <c r="W86" s="60">
        <f t="shared" si="28"/>
        <v>0</v>
      </c>
      <c r="X86" s="60">
        <f t="shared" si="28"/>
        <v>3522.6361099999999</v>
      </c>
      <c r="Y86" s="60">
        <f t="shared" si="28"/>
        <v>0</v>
      </c>
      <c r="Z86" s="60">
        <f t="shared" si="28"/>
        <v>4547.2257100000006</v>
      </c>
      <c r="AA86" s="60">
        <f t="shared" si="28"/>
        <v>0</v>
      </c>
      <c r="AB86" s="60">
        <f t="shared" si="28"/>
        <v>4146.0571099999997</v>
      </c>
      <c r="AC86" s="60">
        <f t="shared" si="28"/>
        <v>0</v>
      </c>
      <c r="AD86" s="60">
        <f t="shared" si="28"/>
        <v>33825.350890000009</v>
      </c>
      <c r="AE86" s="60">
        <f t="shared" si="28"/>
        <v>0</v>
      </c>
      <c r="AF86" s="60"/>
    </row>
    <row r="87" spans="1:44" s="1" customFormat="1" ht="18.75" x14ac:dyDescent="0.3">
      <c r="A87" s="41" t="s">
        <v>23</v>
      </c>
      <c r="B87" s="41"/>
      <c r="C87" s="41"/>
      <c r="D87" s="41"/>
      <c r="E87" s="41"/>
      <c r="F87" s="36"/>
      <c r="G87" s="58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</row>
    <row r="88" spans="1:44" s="1" customFormat="1" ht="37.5" x14ac:dyDescent="0.3">
      <c r="A88" s="43" t="s">
        <v>24</v>
      </c>
      <c r="B88" s="61">
        <f>H88+J88+L88+N88+P88+R88+T88+V88+X88+Z88+AB88+AD88</f>
        <v>80756.239620000008</v>
      </c>
      <c r="C88" s="61">
        <f>H88+J88+L88+N88+P88+R88+T88+V88+X88+Z88+AB88+AD88</f>
        <v>80756.239620000008</v>
      </c>
      <c r="D88" s="61">
        <f>D60+D53+D46+D25+D18</f>
        <v>3194</v>
      </c>
      <c r="E88" s="61">
        <f>I88+K88+M88+O88+Q88+S88+U88+W88+Y88+AA88+AC88+AE88</f>
        <v>3441.7</v>
      </c>
      <c r="F88" s="62">
        <f>E88/B88*100</f>
        <v>4.2618378668880368</v>
      </c>
      <c r="G88" s="62">
        <f>E88/C88*100</f>
        <v>4.2618378668880368</v>
      </c>
      <c r="H88" s="57">
        <f>H60+H53+H46+H25+H18</f>
        <v>3184.4</v>
      </c>
      <c r="I88" s="57">
        <f>I60+I53+I46+I25+I18</f>
        <v>2082.87</v>
      </c>
      <c r="J88" s="57">
        <f>J60+J53+J46+J25+J18</f>
        <v>4105.3941099999993</v>
      </c>
      <c r="K88" s="57">
        <f>K60+K53+K46+K25+K18</f>
        <v>1358.83</v>
      </c>
      <c r="L88" s="57">
        <f>L60+L53+L46+L25+L18</f>
        <v>4509.4201400000002</v>
      </c>
      <c r="M88" s="57">
        <f>M60+M53+M46+M25+M18</f>
        <v>0</v>
      </c>
      <c r="N88" s="57">
        <f>N60+N53+N46+N25+N18</f>
        <v>5552.0551100000002</v>
      </c>
      <c r="O88" s="57">
        <f>O60+O53+O46+O25+O18</f>
        <v>0</v>
      </c>
      <c r="P88" s="57">
        <f>P60+P53+P46+P25+P18</f>
        <v>4803.2941099999998</v>
      </c>
      <c r="Q88" s="57">
        <f>Q60+Q53+Q46+Q25+Q18</f>
        <v>0</v>
      </c>
      <c r="R88" s="57">
        <f>R60+R53+R46+R25+R18</f>
        <v>4531.0001099999999</v>
      </c>
      <c r="S88" s="57">
        <f>S60+S53+S46+S25+S18</f>
        <v>0</v>
      </c>
      <c r="T88" s="57">
        <f>T60+T53+T46+T25+T18</f>
        <v>6550.6411100000005</v>
      </c>
      <c r="U88" s="57">
        <f>U60+U53+U46+U25+U18</f>
        <v>0</v>
      </c>
      <c r="V88" s="57">
        <f>V60+V53+V46+V25+V18</f>
        <v>5263.0651099999995</v>
      </c>
      <c r="W88" s="57">
        <f>W60+W53+W46+W25+W18</f>
        <v>0</v>
      </c>
      <c r="X88" s="57">
        <f>X60+X53+X46+X25+X18</f>
        <v>3522.6361099999999</v>
      </c>
      <c r="Y88" s="57">
        <f>Y60+Y53+Y46+Y25+Y18</f>
        <v>0</v>
      </c>
      <c r="Z88" s="57">
        <f>Z60+Z53+Z46+Z25+Z18</f>
        <v>4547.2257100000006</v>
      </c>
      <c r="AA88" s="57">
        <f>AA60+AA53+AA46+AA25+AA18</f>
        <v>0</v>
      </c>
      <c r="AB88" s="57">
        <f>AB60+AB53+AB46+AB25+AB18</f>
        <v>4146.0571099999997</v>
      </c>
      <c r="AC88" s="57">
        <f>AC60+AC53+AC46+AC25+AC18</f>
        <v>0</v>
      </c>
      <c r="AD88" s="57">
        <f>AD60+AD53+AD46+AD25+AD18</f>
        <v>30041.050890000006</v>
      </c>
      <c r="AE88" s="57">
        <f>AE60+AE53+AE46+AE25+AE18</f>
        <v>0</v>
      </c>
      <c r="AF88" s="57"/>
    </row>
    <row r="89" spans="1:44" s="1" customFormat="1" ht="18.75" x14ac:dyDescent="0.3">
      <c r="A89" s="41" t="s">
        <v>25</v>
      </c>
      <c r="B89" s="62">
        <f>H89+J89+L89+N89+P89+R89+T89+V89+X89+Z89+AB89+AD89</f>
        <v>3784.3</v>
      </c>
      <c r="C89" s="62">
        <f>H89+J89+L89+N89+P89+R89+T89+V89+X89+Z89+AB89+AD89</f>
        <v>3784.3</v>
      </c>
      <c r="D89" s="62">
        <f>D61+D83</f>
        <v>0</v>
      </c>
      <c r="E89" s="62">
        <f>I89+K89+M89+O89+Q89+S89+U89+W89+Y89+AA89+AC89+AE89</f>
        <v>0</v>
      </c>
      <c r="F89" s="40">
        <f>E89/B89*100</f>
        <v>0</v>
      </c>
      <c r="G89" s="62">
        <f>E88/C88*100</f>
        <v>4.2618378668880368</v>
      </c>
      <c r="H89" s="49">
        <f>H61</f>
        <v>0</v>
      </c>
      <c r="I89" s="49">
        <f t="shared" ref="I89:AE89" si="29">I61</f>
        <v>0</v>
      </c>
      <c r="J89" s="49">
        <f t="shared" si="29"/>
        <v>0</v>
      </c>
      <c r="K89" s="49">
        <f t="shared" si="29"/>
        <v>0</v>
      </c>
      <c r="L89" s="49">
        <f t="shared" si="29"/>
        <v>0</v>
      </c>
      <c r="M89" s="49">
        <f t="shared" si="29"/>
        <v>0</v>
      </c>
      <c r="N89" s="49">
        <f t="shared" si="29"/>
        <v>0</v>
      </c>
      <c r="O89" s="49">
        <f t="shared" si="29"/>
        <v>0</v>
      </c>
      <c r="P89" s="49">
        <f t="shared" si="29"/>
        <v>0</v>
      </c>
      <c r="Q89" s="49">
        <f t="shared" si="29"/>
        <v>0</v>
      </c>
      <c r="R89" s="49">
        <f t="shared" si="29"/>
        <v>0</v>
      </c>
      <c r="S89" s="49">
        <f t="shared" si="29"/>
        <v>0</v>
      </c>
      <c r="T89" s="49">
        <f t="shared" si="29"/>
        <v>0</v>
      </c>
      <c r="U89" s="49">
        <f t="shared" si="29"/>
        <v>0</v>
      </c>
      <c r="V89" s="49">
        <f t="shared" si="29"/>
        <v>0</v>
      </c>
      <c r="W89" s="49">
        <f t="shared" si="29"/>
        <v>0</v>
      </c>
      <c r="X89" s="49">
        <f t="shared" si="29"/>
        <v>0</v>
      </c>
      <c r="Y89" s="49">
        <f t="shared" si="29"/>
        <v>0</v>
      </c>
      <c r="Z89" s="49">
        <f t="shared" si="29"/>
        <v>0</v>
      </c>
      <c r="AA89" s="49">
        <f t="shared" si="29"/>
        <v>0</v>
      </c>
      <c r="AB89" s="49">
        <f t="shared" si="29"/>
        <v>0</v>
      </c>
      <c r="AC89" s="49">
        <f t="shared" si="29"/>
        <v>0</v>
      </c>
      <c r="AD89" s="49">
        <f t="shared" si="29"/>
        <v>3784.3</v>
      </c>
      <c r="AE89" s="49">
        <f t="shared" si="29"/>
        <v>0</v>
      </c>
      <c r="AF89" s="49"/>
    </row>
    <row r="90" spans="1:44" s="1" customFormat="1" ht="37.5" x14ac:dyDescent="0.3">
      <c r="A90" s="54" t="s">
        <v>26</v>
      </c>
      <c r="B90" s="41"/>
      <c r="C90" s="41"/>
      <c r="D90" s="41"/>
      <c r="E90" s="41"/>
      <c r="F90" s="36"/>
      <c r="G90" s="41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</row>
    <row r="91" spans="1:44" s="1" customFormat="1" ht="18.75" x14ac:dyDescent="0.3">
      <c r="A91" s="41" t="s">
        <v>27</v>
      </c>
      <c r="B91" s="41"/>
      <c r="C91" s="41"/>
      <c r="D91" s="41"/>
      <c r="E91" s="41"/>
      <c r="F91" s="36"/>
      <c r="G91" s="41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44" ht="21.6" customHeight="1" x14ac:dyDescent="0.3">
      <c r="A92" s="63"/>
      <c r="B92" s="64"/>
      <c r="C92" s="64"/>
      <c r="D92" s="64"/>
      <c r="E92" s="64"/>
      <c r="F92" s="64"/>
      <c r="G92" s="64"/>
      <c r="H92" s="65"/>
      <c r="I92" s="65"/>
    </row>
    <row r="93" spans="1:44" ht="73.5" customHeight="1" x14ac:dyDescent="0.25">
      <c r="A93" s="5" t="s">
        <v>39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6"/>
      <c r="O93" s="66"/>
      <c r="P93" s="4"/>
      <c r="Q93" s="4"/>
      <c r="R93" s="4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6"/>
    </row>
    <row r="94" spans="1:44" ht="12.75" customHeight="1" x14ac:dyDescent="0.25">
      <c r="B94" s="3"/>
      <c r="C94" s="3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6"/>
    </row>
    <row r="95" spans="1:44" ht="60.75" customHeight="1" x14ac:dyDescent="0.25">
      <c r="A95" s="76" t="s">
        <v>40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  <c r="S95" s="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6"/>
    </row>
    <row r="96" spans="1:44" ht="24" customHeight="1" x14ac:dyDescent="0.25">
      <c r="A96" s="5" t="s">
        <v>55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6"/>
    </row>
    <row r="97" spans="1:44" ht="9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  <c r="S97" s="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6"/>
    </row>
    <row r="98" spans="1:44" ht="18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"/>
      <c r="O98" s="5"/>
      <c r="P98" s="4"/>
      <c r="Q98" s="4"/>
      <c r="R98" s="4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6"/>
    </row>
    <row r="99" spans="1:44" ht="21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44" ht="48.75" customHeight="1" x14ac:dyDescent="0.25"/>
    <row r="101" spans="1:44" ht="18.75" x14ac:dyDescent="0.25">
      <c r="B101" s="5"/>
      <c r="C101" s="5"/>
      <c r="D101" s="5"/>
      <c r="E101" s="5"/>
      <c r="F101" s="5"/>
      <c r="G101" s="5"/>
    </row>
  </sheetData>
  <mergeCells count="18">
    <mergeCell ref="L11:M11"/>
    <mergeCell ref="B11:B12"/>
    <mergeCell ref="Z11:AA11"/>
    <mergeCell ref="AB11:AC11"/>
    <mergeCell ref="AD11:AE11"/>
    <mergeCell ref="H11:I11"/>
    <mergeCell ref="A9:AF10"/>
    <mergeCell ref="N11:O11"/>
    <mergeCell ref="P11:Q11"/>
    <mergeCell ref="R11:S11"/>
    <mergeCell ref="T11:U11"/>
    <mergeCell ref="V11:W11"/>
    <mergeCell ref="X11:Y11"/>
    <mergeCell ref="C11:C12"/>
    <mergeCell ref="D11:D12"/>
    <mergeCell ref="E11:E12"/>
    <mergeCell ref="F11:G11"/>
    <mergeCell ref="J11:K11"/>
  </mergeCells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2022-02-15T11:25:33Z</dcterms:modified>
</cp:coreProperties>
</file>