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40" activeTab="0"/>
  </bookViews>
  <sheets>
    <sheet name="01.06.2023" sheetId="1" r:id="rId1"/>
  </sheets>
  <definedNames>
    <definedName name="_xlnm.Print_Titles" localSheetId="0">'01.06.2023'!$A:$A</definedName>
    <definedName name="_xlnm.Print_Area" localSheetId="0">'01.06.2023'!$A$1:$AH$21</definedName>
  </definedNames>
  <calcPr fullCalcOnLoad="1"/>
</workbook>
</file>

<file path=xl/sharedStrings.xml><?xml version="1.0" encoding="utf-8"?>
<sst xmlns="http://schemas.openxmlformats.org/spreadsheetml/2006/main" count="61" uniqueCount="35">
  <si>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</si>
  <si>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</si>
  <si>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</si>
  <si>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</si>
  <si>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</si>
  <si>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</si>
  <si>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</si>
  <si>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</si>
  <si>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</si>
  <si>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</si>
  <si>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</si>
  <si>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</si>
  <si>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</si>
  <si>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</si>
  <si>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бюджет города Когалыма</t>
  </si>
  <si>
    <t>федеральный бюджет</t>
  </si>
  <si>
    <t>Всего</t>
  </si>
  <si>
    <t>тыс. руб.</t>
  </si>
  <si>
    <t>бюджет Ханты-Мансийского автономного округа - Югры</t>
  </si>
  <si>
    <t>иные источники финансирования</t>
  </si>
  <si>
    <t>Подпрограмма 2 «Развитие системы обращения с отходами производства и потребления в городе Когалыме»</t>
  </si>
  <si>
    <t>план</t>
  </si>
  <si>
    <t>факт</t>
  </si>
  <si>
    <t>Профинансировано</t>
  </si>
  <si>
    <t>Исполнение, %</t>
  </si>
  <si>
    <t>к текущему году</t>
  </si>
  <si>
    <t>Отчёт по реализации муниципальной программы</t>
  </si>
  <si>
    <t>2.1. Основное мероприятие "Обеспечение регулирования деятельности по обращению с отходами производства и потребления в городе Когалыме"</t>
  </si>
  <si>
    <t>Итого по программе «Экологическая безопасность в городе Когалыме», в том числе</t>
  </si>
  <si>
    <t>План на 2023 год, всего:</t>
  </si>
  <si>
    <t>На основании приказа Комитета финансов Администрации г.Когалыма от 25.04.2023 №40-О доведены плановые ассигнования в сумме 12,6 т.р. за счет средств бюджета ХМАО-Югры.
Неполное освоение плановых ассигнований обусловлено нахождением работника, осуществляющего отдельные гос.полномочия ХМАО-Югры в сфере обращения с ТКО, в отпуске. На время отсутствия данного работника приказ на доплату за исполнение его обязанностей не оформлялся.</t>
  </si>
  <si>
    <t>«Экологическая безопасность города Когалыма» по состоянию на 01.06.2023 (сетевой график)</t>
  </si>
  <si>
    <t>План на 01.06.2023</t>
  </si>
  <si>
    <t>Кассовый расход на 01.06.2023</t>
  </si>
  <si>
    <t>на 01.06.2023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</si>
</sst>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_(* #,##0.0000_);_(* \(#,##0.00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5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 wrapText="1"/>
    </xf>
    <xf numFmtId="175" fontId="6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4" fontId="5" fillId="0" borderId="10" xfId="61" applyFont="1" applyFill="1" applyBorder="1" applyAlignment="1" applyProtection="1">
      <alignment vertical="center" wrapText="1"/>
      <protection/>
    </xf>
    <xf numFmtId="174" fontId="6" fillId="0" borderId="10" xfId="61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0" xfId="53" applyFont="1" applyFill="1" applyBorder="1" applyAlignment="1">
      <alignment horizontal="left" vertical="center" wrapText="1"/>
      <protection/>
    </xf>
    <xf numFmtId="49" fontId="5" fillId="7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7" borderId="10" xfId="0" applyNumberFormat="1" applyFont="1" applyFill="1" applyBorder="1" applyAlignment="1" applyProtection="1">
      <alignment vertical="center"/>
      <protection locked="0"/>
    </xf>
    <xf numFmtId="0" fontId="5" fillId="7" borderId="10" xfId="0" applyFont="1" applyFill="1" applyBorder="1" applyAlignment="1">
      <alignment vertical="center" wrapText="1"/>
    </xf>
    <xf numFmtId="174" fontId="5" fillId="7" borderId="10" xfId="61" applyFont="1" applyFill="1" applyBorder="1" applyAlignment="1" applyProtection="1">
      <alignment vertical="center" wrapText="1"/>
      <protection/>
    </xf>
    <xf numFmtId="0" fontId="5" fillId="4" borderId="10" xfId="0" applyFont="1" applyFill="1" applyBorder="1" applyAlignment="1">
      <alignment horizontal="left" vertical="center" wrapText="1"/>
    </xf>
    <xf numFmtId="174" fontId="5" fillId="4" borderId="10" xfId="61" applyFont="1" applyFill="1" applyBorder="1" applyAlignment="1">
      <alignment horizontal="justify" vertical="center" wrapText="1"/>
    </xf>
    <xf numFmtId="174" fontId="5" fillId="4" borderId="10" xfId="61" applyFont="1" applyFill="1" applyBorder="1" applyAlignment="1" applyProtection="1">
      <alignment vertical="center" wrapText="1"/>
      <protection/>
    </xf>
    <xf numFmtId="174" fontId="5" fillId="4" borderId="10" xfId="61" applyFont="1" applyFill="1" applyBorder="1" applyAlignment="1">
      <alignment horizontal="justify" wrapText="1"/>
    </xf>
    <xf numFmtId="0" fontId="6" fillId="4" borderId="10" xfId="0" applyFont="1" applyFill="1" applyBorder="1" applyAlignment="1">
      <alignment horizontal="left" vertical="center" wrapText="1"/>
    </xf>
    <xf numFmtId="174" fontId="6" fillId="4" borderId="10" xfId="61" applyFont="1" applyFill="1" applyBorder="1" applyAlignment="1">
      <alignment horizontal="justify" wrapText="1"/>
    </xf>
    <xf numFmtId="0" fontId="6" fillId="7" borderId="10" xfId="53" applyFont="1" applyFill="1" applyBorder="1" applyAlignment="1">
      <alignment horizontal="left" vertical="center" wrapText="1"/>
      <protection/>
    </xf>
    <xf numFmtId="175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5" fontId="5" fillId="0" borderId="12" xfId="0" applyNumberFormat="1" applyFont="1" applyFill="1" applyBorder="1" applyAlignment="1">
      <alignment horizontal="center" vertical="center" wrapText="1"/>
    </xf>
    <xf numFmtId="175" fontId="5" fillId="0" borderId="13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175" fontId="5" fillId="0" borderId="14" xfId="0" applyNumberFormat="1" applyFont="1" applyFill="1" applyBorder="1" applyAlignment="1">
      <alignment horizontal="center" vertical="center" wrapText="1"/>
    </xf>
    <xf numFmtId="175" fontId="5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Q24"/>
  <sheetViews>
    <sheetView showGridLines="0" tabSelected="1" view="pageBreakPreview" zoomScale="60" zoomScaleNormal="70" zoomScalePageLayoutView="0" workbookViewId="0" topLeftCell="A1">
      <selection activeCell="L9" sqref="L9"/>
    </sheetView>
  </sheetViews>
  <sheetFormatPr defaultColWidth="9.140625" defaultRowHeight="12.75"/>
  <cols>
    <col min="1" max="1" width="45.421875" style="2" customWidth="1"/>
    <col min="2" max="7" width="14.8515625" style="2" customWidth="1"/>
    <col min="8" max="9" width="15.00390625" style="1" customWidth="1"/>
    <col min="10" max="10" width="13.57421875" style="1" customWidth="1"/>
    <col min="11" max="11" width="17.140625" style="1" customWidth="1"/>
    <col min="12" max="12" width="15.28125" style="1" customWidth="1"/>
    <col min="13" max="13" width="16.00390625" style="1" customWidth="1"/>
    <col min="14" max="14" width="17.00390625" style="1" customWidth="1"/>
    <col min="15" max="15" width="16.28125" style="1" customWidth="1"/>
    <col min="16" max="16" width="17.00390625" style="1" customWidth="1"/>
    <col min="17" max="17" width="16.57421875" style="1" customWidth="1"/>
    <col min="18" max="18" width="15.57421875" style="1" customWidth="1"/>
    <col min="19" max="19" width="14.7109375" style="1" customWidth="1"/>
    <col min="20" max="21" width="12.7109375" style="3" customWidth="1"/>
    <col min="22" max="23" width="14.421875" style="3" customWidth="1"/>
    <col min="24" max="25" width="13.140625" style="3" customWidth="1"/>
    <col min="26" max="27" width="14.00390625" style="3" customWidth="1"/>
    <col min="28" max="29" width="13.57421875" style="3" customWidth="1"/>
    <col min="30" max="30" width="14.28125" style="3" customWidth="1"/>
    <col min="31" max="31" width="14.421875" style="3" customWidth="1"/>
    <col min="32" max="32" width="84.7109375" style="2" customWidth="1"/>
    <col min="33" max="16384" width="9.140625" style="1" customWidth="1"/>
  </cols>
  <sheetData>
    <row r="1" spans="1:30" ht="30" customHeight="1">
      <c r="A1" s="15"/>
      <c r="H1" s="18"/>
      <c r="I1" s="18"/>
      <c r="J1" s="13"/>
      <c r="K1" s="13"/>
      <c r="Z1" s="39"/>
      <c r="AA1" s="39"/>
      <c r="AB1" s="39"/>
      <c r="AC1" s="39"/>
      <c r="AD1" s="39"/>
    </row>
    <row r="2" spans="1:32" ht="29.25" customHeight="1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4"/>
    </row>
    <row r="3" spans="1:32" ht="24" customHeight="1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F3" s="4"/>
    </row>
    <row r="4" spans="1:32" s="5" customFormat="1" ht="27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25"/>
      <c r="AD4" s="23" t="s">
        <v>17</v>
      </c>
      <c r="AE4" s="16"/>
      <c r="AF4" s="17"/>
    </row>
    <row r="5" spans="1:32" s="7" customFormat="1" ht="73.5" customHeight="1">
      <c r="A5" s="42" t="s">
        <v>5</v>
      </c>
      <c r="B5" s="44" t="s">
        <v>29</v>
      </c>
      <c r="C5" s="46" t="s">
        <v>32</v>
      </c>
      <c r="D5" s="46" t="s">
        <v>23</v>
      </c>
      <c r="E5" s="46" t="s">
        <v>33</v>
      </c>
      <c r="F5" s="46" t="s">
        <v>24</v>
      </c>
      <c r="G5" s="46"/>
      <c r="H5" s="47" t="s">
        <v>0</v>
      </c>
      <c r="I5" s="48"/>
      <c r="J5" s="47" t="s">
        <v>1</v>
      </c>
      <c r="K5" s="48"/>
      <c r="L5" s="47" t="s">
        <v>2</v>
      </c>
      <c r="M5" s="48"/>
      <c r="N5" s="47" t="s">
        <v>3</v>
      </c>
      <c r="O5" s="48"/>
      <c r="P5" s="47" t="s">
        <v>4</v>
      </c>
      <c r="Q5" s="48"/>
      <c r="R5" s="47" t="s">
        <v>6</v>
      </c>
      <c r="S5" s="48"/>
      <c r="T5" s="47" t="s">
        <v>7</v>
      </c>
      <c r="U5" s="48"/>
      <c r="V5" s="47" t="s">
        <v>8</v>
      </c>
      <c r="W5" s="48"/>
      <c r="X5" s="47" t="s">
        <v>9</v>
      </c>
      <c r="Y5" s="48"/>
      <c r="Z5" s="47" t="s">
        <v>10</v>
      </c>
      <c r="AA5" s="48"/>
      <c r="AB5" s="47" t="s">
        <v>11</v>
      </c>
      <c r="AC5" s="48"/>
      <c r="AD5" s="46" t="s">
        <v>12</v>
      </c>
      <c r="AE5" s="46"/>
      <c r="AF5" s="42" t="s">
        <v>13</v>
      </c>
    </row>
    <row r="6" spans="1:32" s="7" customFormat="1" ht="66" customHeight="1">
      <c r="A6" s="43"/>
      <c r="B6" s="45"/>
      <c r="C6" s="46"/>
      <c r="D6" s="46"/>
      <c r="E6" s="46"/>
      <c r="F6" s="6" t="s">
        <v>25</v>
      </c>
      <c r="G6" s="6" t="s">
        <v>34</v>
      </c>
      <c r="H6" s="6" t="s">
        <v>21</v>
      </c>
      <c r="I6" s="19" t="s">
        <v>22</v>
      </c>
      <c r="J6" s="6" t="s">
        <v>21</v>
      </c>
      <c r="K6" s="19" t="s">
        <v>22</v>
      </c>
      <c r="L6" s="6" t="s">
        <v>21</v>
      </c>
      <c r="M6" s="19" t="s">
        <v>22</v>
      </c>
      <c r="N6" s="6" t="s">
        <v>21</v>
      </c>
      <c r="O6" s="19" t="s">
        <v>22</v>
      </c>
      <c r="P6" s="6" t="s">
        <v>21</v>
      </c>
      <c r="Q6" s="19" t="s">
        <v>22</v>
      </c>
      <c r="R6" s="6" t="s">
        <v>21</v>
      </c>
      <c r="S6" s="19" t="s">
        <v>22</v>
      </c>
      <c r="T6" s="6" t="s">
        <v>21</v>
      </c>
      <c r="U6" s="19" t="s">
        <v>22</v>
      </c>
      <c r="V6" s="6" t="s">
        <v>21</v>
      </c>
      <c r="W6" s="19" t="s">
        <v>22</v>
      </c>
      <c r="X6" s="6" t="s">
        <v>21</v>
      </c>
      <c r="Y6" s="19" t="s">
        <v>22</v>
      </c>
      <c r="Z6" s="6" t="s">
        <v>21</v>
      </c>
      <c r="AA6" s="19" t="s">
        <v>22</v>
      </c>
      <c r="AB6" s="6" t="s">
        <v>21</v>
      </c>
      <c r="AC6" s="19" t="s">
        <v>22</v>
      </c>
      <c r="AD6" s="6" t="s">
        <v>21</v>
      </c>
      <c r="AE6" s="19" t="s">
        <v>22</v>
      </c>
      <c r="AF6" s="43"/>
    </row>
    <row r="7" spans="1:32" s="9" customFormat="1" ht="24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8">
        <v>31</v>
      </c>
      <c r="AF7" s="8">
        <v>32</v>
      </c>
    </row>
    <row r="8" spans="1:32" s="10" customFormat="1" ht="78" customHeight="1">
      <c r="A8" s="28" t="s">
        <v>20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32" s="11" customFormat="1" ht="164.25" customHeight="1">
      <c r="A9" s="30" t="s">
        <v>27</v>
      </c>
      <c r="B9" s="31">
        <f>B10</f>
        <v>151.59999999999997</v>
      </c>
      <c r="C9" s="31">
        <f aca="true" t="shared" si="0" ref="C9:AE9">C10</f>
        <v>43.769999999999996</v>
      </c>
      <c r="D9" s="31">
        <f t="shared" si="0"/>
        <v>38.31</v>
      </c>
      <c r="E9" s="31">
        <f t="shared" si="0"/>
        <v>38.31</v>
      </c>
      <c r="F9" s="31">
        <f t="shared" si="0"/>
        <v>25.270448548812674</v>
      </c>
      <c r="G9" s="31">
        <f>E9/C9*100</f>
        <v>87.52570253598357</v>
      </c>
      <c r="H9" s="31">
        <f t="shared" si="0"/>
        <v>0</v>
      </c>
      <c r="I9" s="31">
        <f t="shared" si="0"/>
        <v>0</v>
      </c>
      <c r="J9" s="31">
        <f t="shared" si="0"/>
        <v>10.94</v>
      </c>
      <c r="K9" s="31">
        <f t="shared" si="0"/>
        <v>10.94</v>
      </c>
      <c r="L9" s="31">
        <f t="shared" si="0"/>
        <v>10.95</v>
      </c>
      <c r="M9" s="31">
        <f t="shared" si="0"/>
        <v>10.95</v>
      </c>
      <c r="N9" s="31">
        <f t="shared" si="0"/>
        <v>10.94</v>
      </c>
      <c r="O9" s="31">
        <f t="shared" si="0"/>
        <v>5.47</v>
      </c>
      <c r="P9" s="31">
        <f t="shared" si="0"/>
        <v>10.94</v>
      </c>
      <c r="Q9" s="31">
        <f t="shared" si="0"/>
        <v>10.95</v>
      </c>
      <c r="R9" s="31">
        <f t="shared" si="0"/>
        <v>12.52</v>
      </c>
      <c r="S9" s="31">
        <f t="shared" si="0"/>
        <v>0</v>
      </c>
      <c r="T9" s="31">
        <f t="shared" si="0"/>
        <v>12.52</v>
      </c>
      <c r="U9" s="31">
        <f t="shared" si="0"/>
        <v>0</v>
      </c>
      <c r="V9" s="31">
        <f t="shared" si="0"/>
        <v>12.52</v>
      </c>
      <c r="W9" s="31">
        <f t="shared" si="0"/>
        <v>0</v>
      </c>
      <c r="X9" s="31">
        <f t="shared" si="0"/>
        <v>12.52</v>
      </c>
      <c r="Y9" s="31">
        <f t="shared" si="0"/>
        <v>0</v>
      </c>
      <c r="Z9" s="31">
        <f t="shared" si="0"/>
        <v>12.52</v>
      </c>
      <c r="AA9" s="31">
        <f t="shared" si="0"/>
        <v>0</v>
      </c>
      <c r="AB9" s="31">
        <f t="shared" si="0"/>
        <v>12.52</v>
      </c>
      <c r="AC9" s="31">
        <f t="shared" si="0"/>
        <v>0</v>
      </c>
      <c r="AD9" s="31">
        <f t="shared" si="0"/>
        <v>32.71</v>
      </c>
      <c r="AE9" s="31">
        <f t="shared" si="0"/>
        <v>0</v>
      </c>
      <c r="AF9" s="38" t="s">
        <v>30</v>
      </c>
    </row>
    <row r="10" spans="1:32" s="11" customFormat="1" ht="27" customHeight="1">
      <c r="A10" s="30" t="s">
        <v>16</v>
      </c>
      <c r="B10" s="31">
        <f>SUM(B11:B13)</f>
        <v>151.59999999999997</v>
      </c>
      <c r="C10" s="31">
        <f>SUM(C11:C13)</f>
        <v>43.769999999999996</v>
      </c>
      <c r="D10" s="31">
        <f>SUM(D11:D13)</f>
        <v>38.31</v>
      </c>
      <c r="E10" s="31">
        <f>SUM(E11:E13)</f>
        <v>38.31</v>
      </c>
      <c r="F10" s="31">
        <f>E10/B10*100</f>
        <v>25.270448548812674</v>
      </c>
      <c r="G10" s="31">
        <f>E10/C10*100</f>
        <v>87.52570253598357</v>
      </c>
      <c r="H10" s="31">
        <f>SUM(H11:H14)</f>
        <v>0</v>
      </c>
      <c r="I10" s="31"/>
      <c r="J10" s="31">
        <f aca="true" t="shared" si="1" ref="J10:AE10">SUM(J11:J14)</f>
        <v>10.94</v>
      </c>
      <c r="K10" s="31">
        <f t="shared" si="1"/>
        <v>10.94</v>
      </c>
      <c r="L10" s="31">
        <f t="shared" si="1"/>
        <v>10.95</v>
      </c>
      <c r="M10" s="31">
        <f t="shared" si="1"/>
        <v>10.95</v>
      </c>
      <c r="N10" s="31">
        <f t="shared" si="1"/>
        <v>10.94</v>
      </c>
      <c r="O10" s="31">
        <f t="shared" si="1"/>
        <v>5.47</v>
      </c>
      <c r="P10" s="31">
        <f t="shared" si="1"/>
        <v>10.94</v>
      </c>
      <c r="Q10" s="31">
        <f t="shared" si="1"/>
        <v>10.95</v>
      </c>
      <c r="R10" s="31">
        <f t="shared" si="1"/>
        <v>12.52</v>
      </c>
      <c r="S10" s="31">
        <f t="shared" si="1"/>
        <v>0</v>
      </c>
      <c r="T10" s="31">
        <f t="shared" si="1"/>
        <v>12.52</v>
      </c>
      <c r="U10" s="31">
        <f t="shared" si="1"/>
        <v>0</v>
      </c>
      <c r="V10" s="31">
        <f t="shared" si="1"/>
        <v>12.52</v>
      </c>
      <c r="W10" s="31">
        <f t="shared" si="1"/>
        <v>0</v>
      </c>
      <c r="X10" s="31">
        <f t="shared" si="1"/>
        <v>12.52</v>
      </c>
      <c r="Y10" s="31">
        <f t="shared" si="1"/>
        <v>0</v>
      </c>
      <c r="Z10" s="31">
        <f t="shared" si="1"/>
        <v>12.52</v>
      </c>
      <c r="AA10" s="31">
        <f t="shared" si="1"/>
        <v>0</v>
      </c>
      <c r="AB10" s="31">
        <f t="shared" si="1"/>
        <v>12.52</v>
      </c>
      <c r="AC10" s="31">
        <f t="shared" si="1"/>
        <v>0</v>
      </c>
      <c r="AD10" s="31">
        <f t="shared" si="1"/>
        <v>32.71</v>
      </c>
      <c r="AE10" s="31">
        <f t="shared" si="1"/>
        <v>0</v>
      </c>
      <c r="AF10" s="31"/>
    </row>
    <row r="11" spans="1:32" s="11" customFormat="1" ht="24" customHeight="1">
      <c r="A11" s="24" t="s">
        <v>15</v>
      </c>
      <c r="B11" s="22">
        <f>H11+J11+L11+N11+P11+R11+T11+V11+X11+Z11+AB11+AD11</f>
        <v>0</v>
      </c>
      <c r="C11" s="22">
        <f>H11+J11+L11</f>
        <v>0</v>
      </c>
      <c r="D11" s="22"/>
      <c r="E11" s="22">
        <f>I11+K11+M11+O11+Q11+S11+U11+W11+Y11+AA11+AC11+AE11</f>
        <v>0</v>
      </c>
      <c r="F11" s="22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2"/>
      <c r="Y11" s="22"/>
      <c r="Z11" s="21"/>
      <c r="AA11" s="21"/>
      <c r="AB11" s="21"/>
      <c r="AC11" s="21"/>
      <c r="AD11" s="21"/>
      <c r="AE11" s="21"/>
      <c r="AF11" s="21"/>
    </row>
    <row r="12" spans="1:32" s="11" customFormat="1" ht="57" customHeight="1">
      <c r="A12" s="24" t="s">
        <v>18</v>
      </c>
      <c r="B12" s="22">
        <f>H12+J12+L12+N12+P12+R12+T12+V12+X12+Z12+AB12+AD12</f>
        <v>151.59999999999997</v>
      </c>
      <c r="C12" s="22">
        <f>H12+J12+L12+N12+P12</f>
        <v>43.769999999999996</v>
      </c>
      <c r="D12" s="22">
        <v>38.31</v>
      </c>
      <c r="E12" s="22">
        <f>I12+K12+M12+O12+Q12+S12+U12+W12+Y12+AA12+AC12+AE12</f>
        <v>38.31</v>
      </c>
      <c r="F12" s="22">
        <f>E12/B12*100</f>
        <v>25.270448548812674</v>
      </c>
      <c r="G12" s="22">
        <f>E12/C12*100</f>
        <v>87.52570253598357</v>
      </c>
      <c r="H12" s="22"/>
      <c r="I12" s="22"/>
      <c r="J12" s="22">
        <v>10.94</v>
      </c>
      <c r="K12" s="22">
        <v>10.94</v>
      </c>
      <c r="L12" s="22">
        <v>10.95</v>
      </c>
      <c r="M12" s="22">
        <v>10.95</v>
      </c>
      <c r="N12" s="22">
        <v>10.94</v>
      </c>
      <c r="O12" s="22">
        <v>5.47</v>
      </c>
      <c r="P12" s="22">
        <v>10.94</v>
      </c>
      <c r="Q12" s="22">
        <v>10.95</v>
      </c>
      <c r="R12" s="22">
        <v>12.52</v>
      </c>
      <c r="S12" s="22"/>
      <c r="T12" s="22">
        <v>12.52</v>
      </c>
      <c r="U12" s="22"/>
      <c r="V12" s="22">
        <v>12.52</v>
      </c>
      <c r="W12" s="22"/>
      <c r="X12" s="22">
        <v>12.52</v>
      </c>
      <c r="Y12" s="22"/>
      <c r="Z12" s="22">
        <v>12.52</v>
      </c>
      <c r="AA12" s="22"/>
      <c r="AB12" s="22">
        <v>12.52</v>
      </c>
      <c r="AC12" s="22"/>
      <c r="AD12" s="22">
        <v>32.71</v>
      </c>
      <c r="AE12" s="22"/>
      <c r="AF12" s="27"/>
    </row>
    <row r="13" spans="1:32" s="11" customFormat="1" ht="27" customHeight="1">
      <c r="A13" s="24" t="s">
        <v>14</v>
      </c>
      <c r="B13" s="22">
        <f>H13+J13+L13+N13+P13+R13+T13+V13+X13+Z13+AB13+AD13</f>
        <v>0</v>
      </c>
      <c r="C13" s="22">
        <f>H13+J13</f>
        <v>0</v>
      </c>
      <c r="D13" s="22">
        <f>B13</f>
        <v>0</v>
      </c>
      <c r="E13" s="22"/>
      <c r="F13" s="22"/>
      <c r="G13" s="2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  <c r="W13" s="22"/>
      <c r="X13" s="22"/>
      <c r="Y13" s="22"/>
      <c r="Z13" s="21"/>
      <c r="AA13" s="21"/>
      <c r="AB13" s="21"/>
      <c r="AC13" s="21"/>
      <c r="AD13" s="21"/>
      <c r="AE13" s="21"/>
      <c r="AF13" s="22"/>
    </row>
    <row r="14" spans="1:32" s="11" customFormat="1" ht="28.5" customHeight="1">
      <c r="A14" s="24" t="s">
        <v>19</v>
      </c>
      <c r="B14" s="21"/>
      <c r="C14" s="22">
        <f>H14+J14</f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ht="97.5" customHeight="1">
      <c r="A15" s="32" t="s">
        <v>28</v>
      </c>
      <c r="B15" s="33">
        <f aca="true" t="shared" si="2" ref="B15:E19">B10</f>
        <v>151.59999999999997</v>
      </c>
      <c r="C15" s="33">
        <f t="shared" si="2"/>
        <v>43.769999999999996</v>
      </c>
      <c r="D15" s="33">
        <f t="shared" si="2"/>
        <v>38.31</v>
      </c>
      <c r="E15" s="33">
        <f t="shared" si="2"/>
        <v>38.31</v>
      </c>
      <c r="F15" s="34">
        <f>E15/B15*100</f>
        <v>25.270448548812674</v>
      </c>
      <c r="G15" s="34">
        <f>E15/C15*100</f>
        <v>87.52570253598357</v>
      </c>
      <c r="H15" s="33">
        <f aca="true" t="shared" si="3" ref="H15:AE19">H10</f>
        <v>0</v>
      </c>
      <c r="I15" s="33">
        <f t="shared" si="3"/>
        <v>0</v>
      </c>
      <c r="J15" s="33">
        <f t="shared" si="3"/>
        <v>10.94</v>
      </c>
      <c r="K15" s="33">
        <f t="shared" si="3"/>
        <v>10.94</v>
      </c>
      <c r="L15" s="33">
        <f t="shared" si="3"/>
        <v>10.95</v>
      </c>
      <c r="M15" s="33">
        <f t="shared" si="3"/>
        <v>10.95</v>
      </c>
      <c r="N15" s="33">
        <f t="shared" si="3"/>
        <v>10.94</v>
      </c>
      <c r="O15" s="33">
        <f t="shared" si="3"/>
        <v>5.47</v>
      </c>
      <c r="P15" s="33">
        <f t="shared" si="3"/>
        <v>10.94</v>
      </c>
      <c r="Q15" s="33">
        <f t="shared" si="3"/>
        <v>10.95</v>
      </c>
      <c r="R15" s="33">
        <f t="shared" si="3"/>
        <v>12.52</v>
      </c>
      <c r="S15" s="33">
        <f t="shared" si="3"/>
        <v>0</v>
      </c>
      <c r="T15" s="33">
        <f t="shared" si="3"/>
        <v>12.52</v>
      </c>
      <c r="U15" s="33">
        <f t="shared" si="3"/>
        <v>0</v>
      </c>
      <c r="V15" s="33">
        <f t="shared" si="3"/>
        <v>12.52</v>
      </c>
      <c r="W15" s="33">
        <f t="shared" si="3"/>
        <v>0</v>
      </c>
      <c r="X15" s="33">
        <f t="shared" si="3"/>
        <v>12.52</v>
      </c>
      <c r="Y15" s="33">
        <f t="shared" si="3"/>
        <v>0</v>
      </c>
      <c r="Z15" s="33">
        <f t="shared" si="3"/>
        <v>12.52</v>
      </c>
      <c r="AA15" s="33">
        <f t="shared" si="3"/>
        <v>0</v>
      </c>
      <c r="AB15" s="33">
        <f t="shared" si="3"/>
        <v>12.52</v>
      </c>
      <c r="AC15" s="33">
        <f t="shared" si="3"/>
        <v>0</v>
      </c>
      <c r="AD15" s="33">
        <f t="shared" si="3"/>
        <v>32.71</v>
      </c>
      <c r="AE15" s="33">
        <f t="shared" si="3"/>
        <v>0</v>
      </c>
      <c r="AF15" s="35"/>
    </row>
    <row r="16" spans="1:32" s="11" customFormat="1" ht="27" customHeight="1">
      <c r="A16" s="36" t="s">
        <v>15</v>
      </c>
      <c r="B16" s="33">
        <f t="shared" si="2"/>
        <v>0</v>
      </c>
      <c r="C16" s="33">
        <f t="shared" si="2"/>
        <v>0</v>
      </c>
      <c r="D16" s="33">
        <f t="shared" si="2"/>
        <v>0</v>
      </c>
      <c r="E16" s="33">
        <f t="shared" si="2"/>
        <v>0</v>
      </c>
      <c r="F16" s="33"/>
      <c r="G16" s="34"/>
      <c r="H16" s="33">
        <f t="shared" si="3"/>
        <v>0</v>
      </c>
      <c r="I16" s="33">
        <f t="shared" si="3"/>
        <v>0</v>
      </c>
      <c r="J16" s="33">
        <f t="shared" si="3"/>
        <v>0</v>
      </c>
      <c r="K16" s="33">
        <f t="shared" si="3"/>
        <v>0</v>
      </c>
      <c r="L16" s="33">
        <f t="shared" si="3"/>
        <v>0</v>
      </c>
      <c r="M16" s="33">
        <f t="shared" si="3"/>
        <v>0</v>
      </c>
      <c r="N16" s="33">
        <f t="shared" si="3"/>
        <v>0</v>
      </c>
      <c r="O16" s="33">
        <f t="shared" si="3"/>
        <v>0</v>
      </c>
      <c r="P16" s="33">
        <f t="shared" si="3"/>
        <v>0</v>
      </c>
      <c r="Q16" s="33">
        <f t="shared" si="3"/>
        <v>0</v>
      </c>
      <c r="R16" s="33">
        <f t="shared" si="3"/>
        <v>0</v>
      </c>
      <c r="S16" s="33">
        <f t="shared" si="3"/>
        <v>0</v>
      </c>
      <c r="T16" s="33">
        <f t="shared" si="3"/>
        <v>0</v>
      </c>
      <c r="U16" s="33">
        <f t="shared" si="3"/>
        <v>0</v>
      </c>
      <c r="V16" s="33">
        <f t="shared" si="3"/>
        <v>0</v>
      </c>
      <c r="W16" s="33">
        <f t="shared" si="3"/>
        <v>0</v>
      </c>
      <c r="X16" s="33">
        <f t="shared" si="3"/>
        <v>0</v>
      </c>
      <c r="Y16" s="33">
        <f t="shared" si="3"/>
        <v>0</v>
      </c>
      <c r="Z16" s="33">
        <f t="shared" si="3"/>
        <v>0</v>
      </c>
      <c r="AA16" s="33">
        <f t="shared" si="3"/>
        <v>0</v>
      </c>
      <c r="AB16" s="33">
        <f t="shared" si="3"/>
        <v>0</v>
      </c>
      <c r="AC16" s="33">
        <f t="shared" si="3"/>
        <v>0</v>
      </c>
      <c r="AD16" s="33">
        <f t="shared" si="3"/>
        <v>0</v>
      </c>
      <c r="AE16" s="33">
        <f t="shared" si="3"/>
        <v>0</v>
      </c>
      <c r="AF16" s="37"/>
    </row>
    <row r="17" spans="1:32" s="11" customFormat="1" ht="40.5" customHeight="1">
      <c r="A17" s="36" t="s">
        <v>18</v>
      </c>
      <c r="B17" s="33">
        <f t="shared" si="2"/>
        <v>151.59999999999997</v>
      </c>
      <c r="C17" s="33">
        <f t="shared" si="2"/>
        <v>43.769999999999996</v>
      </c>
      <c r="D17" s="33">
        <f t="shared" si="2"/>
        <v>38.31</v>
      </c>
      <c r="E17" s="33">
        <f t="shared" si="2"/>
        <v>38.31</v>
      </c>
      <c r="F17" s="34">
        <f>E17/B17*100</f>
        <v>25.270448548812674</v>
      </c>
      <c r="G17" s="34">
        <f>E17/C17*100</f>
        <v>87.52570253598357</v>
      </c>
      <c r="H17" s="33">
        <f t="shared" si="3"/>
        <v>0</v>
      </c>
      <c r="I17" s="33">
        <f t="shared" si="3"/>
        <v>0</v>
      </c>
      <c r="J17" s="33">
        <f t="shared" si="3"/>
        <v>10.94</v>
      </c>
      <c r="K17" s="33">
        <f t="shared" si="3"/>
        <v>10.94</v>
      </c>
      <c r="L17" s="33">
        <f t="shared" si="3"/>
        <v>10.95</v>
      </c>
      <c r="M17" s="33">
        <f t="shared" si="3"/>
        <v>10.95</v>
      </c>
      <c r="N17" s="33">
        <f t="shared" si="3"/>
        <v>10.94</v>
      </c>
      <c r="O17" s="33">
        <f t="shared" si="3"/>
        <v>5.47</v>
      </c>
      <c r="P17" s="33">
        <f t="shared" si="3"/>
        <v>10.94</v>
      </c>
      <c r="Q17" s="33">
        <f t="shared" si="3"/>
        <v>10.95</v>
      </c>
      <c r="R17" s="33">
        <f t="shared" si="3"/>
        <v>12.52</v>
      </c>
      <c r="S17" s="33">
        <f t="shared" si="3"/>
        <v>0</v>
      </c>
      <c r="T17" s="33">
        <f t="shared" si="3"/>
        <v>12.52</v>
      </c>
      <c r="U17" s="33">
        <f t="shared" si="3"/>
        <v>0</v>
      </c>
      <c r="V17" s="33">
        <f t="shared" si="3"/>
        <v>12.52</v>
      </c>
      <c r="W17" s="33">
        <f t="shared" si="3"/>
        <v>0</v>
      </c>
      <c r="X17" s="33">
        <f t="shared" si="3"/>
        <v>12.52</v>
      </c>
      <c r="Y17" s="33">
        <f t="shared" si="3"/>
        <v>0</v>
      </c>
      <c r="Z17" s="33">
        <f t="shared" si="3"/>
        <v>12.52</v>
      </c>
      <c r="AA17" s="33">
        <f t="shared" si="3"/>
        <v>0</v>
      </c>
      <c r="AB17" s="33">
        <f t="shared" si="3"/>
        <v>12.52</v>
      </c>
      <c r="AC17" s="33">
        <f t="shared" si="3"/>
        <v>0</v>
      </c>
      <c r="AD17" s="33">
        <f t="shared" si="3"/>
        <v>32.71</v>
      </c>
      <c r="AE17" s="33">
        <f t="shared" si="3"/>
        <v>0</v>
      </c>
      <c r="AF17" s="37"/>
    </row>
    <row r="18" spans="1:32" s="11" customFormat="1" ht="27" customHeight="1">
      <c r="A18" s="36" t="s">
        <v>14</v>
      </c>
      <c r="B18" s="33">
        <f t="shared" si="2"/>
        <v>0</v>
      </c>
      <c r="C18" s="33">
        <f t="shared" si="2"/>
        <v>0</v>
      </c>
      <c r="D18" s="33">
        <f t="shared" si="2"/>
        <v>0</v>
      </c>
      <c r="E18" s="33">
        <f t="shared" si="2"/>
        <v>0</v>
      </c>
      <c r="F18" s="34"/>
      <c r="G18" s="34"/>
      <c r="H18" s="33">
        <f t="shared" si="3"/>
        <v>0</v>
      </c>
      <c r="I18" s="33">
        <f t="shared" si="3"/>
        <v>0</v>
      </c>
      <c r="J18" s="33">
        <f t="shared" si="3"/>
        <v>0</v>
      </c>
      <c r="K18" s="33">
        <f t="shared" si="3"/>
        <v>0</v>
      </c>
      <c r="L18" s="33">
        <f t="shared" si="3"/>
        <v>0</v>
      </c>
      <c r="M18" s="33">
        <f t="shared" si="3"/>
        <v>0</v>
      </c>
      <c r="N18" s="33">
        <f t="shared" si="3"/>
        <v>0</v>
      </c>
      <c r="O18" s="33">
        <f t="shared" si="3"/>
        <v>0</v>
      </c>
      <c r="P18" s="33">
        <f t="shared" si="3"/>
        <v>0</v>
      </c>
      <c r="Q18" s="33">
        <f t="shared" si="3"/>
        <v>0</v>
      </c>
      <c r="R18" s="33">
        <f t="shared" si="3"/>
        <v>0</v>
      </c>
      <c r="S18" s="33">
        <f t="shared" si="3"/>
        <v>0</v>
      </c>
      <c r="T18" s="33">
        <f t="shared" si="3"/>
        <v>0</v>
      </c>
      <c r="U18" s="33">
        <f t="shared" si="3"/>
        <v>0</v>
      </c>
      <c r="V18" s="33">
        <f t="shared" si="3"/>
        <v>0</v>
      </c>
      <c r="W18" s="33">
        <f t="shared" si="3"/>
        <v>0</v>
      </c>
      <c r="X18" s="33">
        <f t="shared" si="3"/>
        <v>0</v>
      </c>
      <c r="Y18" s="33">
        <f t="shared" si="3"/>
        <v>0</v>
      </c>
      <c r="Z18" s="33">
        <f t="shared" si="3"/>
        <v>0</v>
      </c>
      <c r="AA18" s="33">
        <f t="shared" si="3"/>
        <v>0</v>
      </c>
      <c r="AB18" s="33">
        <f t="shared" si="3"/>
        <v>0</v>
      </c>
      <c r="AC18" s="33">
        <f t="shared" si="3"/>
        <v>0</v>
      </c>
      <c r="AD18" s="33">
        <f t="shared" si="3"/>
        <v>0</v>
      </c>
      <c r="AE18" s="33">
        <f t="shared" si="3"/>
        <v>0</v>
      </c>
      <c r="AF18" s="37"/>
    </row>
    <row r="19" spans="1:32" s="11" customFormat="1" ht="24.75" customHeight="1">
      <c r="A19" s="36" t="s">
        <v>19</v>
      </c>
      <c r="B19" s="33">
        <f t="shared" si="2"/>
        <v>0</v>
      </c>
      <c r="C19" s="33">
        <f t="shared" si="2"/>
        <v>0</v>
      </c>
      <c r="D19" s="33">
        <f t="shared" si="2"/>
        <v>0</v>
      </c>
      <c r="E19" s="33">
        <f t="shared" si="2"/>
        <v>0</v>
      </c>
      <c r="F19" s="37">
        <f>F14</f>
        <v>0</v>
      </c>
      <c r="G19" s="37"/>
      <c r="H19" s="33">
        <f t="shared" si="3"/>
        <v>0</v>
      </c>
      <c r="I19" s="33">
        <f t="shared" si="3"/>
        <v>0</v>
      </c>
      <c r="J19" s="33">
        <f t="shared" si="3"/>
        <v>0</v>
      </c>
      <c r="K19" s="33">
        <f t="shared" si="3"/>
        <v>0</v>
      </c>
      <c r="L19" s="33">
        <f t="shared" si="3"/>
        <v>0</v>
      </c>
      <c r="M19" s="33">
        <f t="shared" si="3"/>
        <v>0</v>
      </c>
      <c r="N19" s="33">
        <f t="shared" si="3"/>
        <v>0</v>
      </c>
      <c r="O19" s="33">
        <f t="shared" si="3"/>
        <v>0</v>
      </c>
      <c r="P19" s="33">
        <f t="shared" si="3"/>
        <v>0</v>
      </c>
      <c r="Q19" s="33">
        <f t="shared" si="3"/>
        <v>0</v>
      </c>
      <c r="R19" s="33">
        <f t="shared" si="3"/>
        <v>0</v>
      </c>
      <c r="S19" s="33">
        <f t="shared" si="3"/>
        <v>0</v>
      </c>
      <c r="T19" s="33">
        <f t="shared" si="3"/>
        <v>0</v>
      </c>
      <c r="U19" s="33">
        <f t="shared" si="3"/>
        <v>0</v>
      </c>
      <c r="V19" s="33">
        <f t="shared" si="3"/>
        <v>0</v>
      </c>
      <c r="W19" s="33">
        <f t="shared" si="3"/>
        <v>0</v>
      </c>
      <c r="X19" s="33">
        <f t="shared" si="3"/>
        <v>0</v>
      </c>
      <c r="Y19" s="33">
        <f t="shared" si="3"/>
        <v>0</v>
      </c>
      <c r="Z19" s="33">
        <f t="shared" si="3"/>
        <v>0</v>
      </c>
      <c r="AA19" s="33">
        <f t="shared" si="3"/>
        <v>0</v>
      </c>
      <c r="AB19" s="33">
        <f t="shared" si="3"/>
        <v>0</v>
      </c>
      <c r="AC19" s="33">
        <f t="shared" si="3"/>
        <v>0</v>
      </c>
      <c r="AD19" s="33">
        <f t="shared" si="3"/>
        <v>0</v>
      </c>
      <c r="AE19" s="33">
        <f t="shared" si="3"/>
        <v>0</v>
      </c>
      <c r="AF19" s="37"/>
    </row>
    <row r="20" spans="2:7" ht="22.5" customHeight="1">
      <c r="B20" s="14"/>
      <c r="C20" s="14"/>
      <c r="D20" s="14"/>
      <c r="E20" s="14"/>
      <c r="F20" s="14"/>
      <c r="G20" s="14"/>
    </row>
    <row r="21" spans="10:43" ht="15.75" customHeight="1">
      <c r="J21" s="20"/>
      <c r="K21" s="20"/>
      <c r="L21" s="20"/>
      <c r="M21" s="20"/>
      <c r="R21" s="3"/>
      <c r="S21" s="3"/>
      <c r="T21" s="12"/>
      <c r="U21" s="12"/>
      <c r="X21" s="1"/>
      <c r="Y21" s="1"/>
      <c r="Z21" s="1"/>
      <c r="AA21" s="1"/>
      <c r="AB21" s="1"/>
      <c r="AC21" s="1"/>
      <c r="AD21" s="1"/>
      <c r="AE21" s="1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"/>
    </row>
    <row r="22" spans="2:7" ht="19.5" customHeight="1">
      <c r="B22" s="14"/>
      <c r="C22" s="14"/>
      <c r="D22" s="14"/>
      <c r="E22" s="14"/>
      <c r="F22" s="14"/>
      <c r="G22" s="14"/>
    </row>
    <row r="23" ht="48.75" customHeight="1"/>
    <row r="24" spans="2:7" ht="18.75">
      <c r="B24" s="14"/>
      <c r="C24" s="14"/>
      <c r="D24" s="14"/>
      <c r="E24" s="14"/>
      <c r="F24" s="14"/>
      <c r="G24" s="14"/>
    </row>
  </sheetData>
  <sheetProtection/>
  <mergeCells count="22">
    <mergeCell ref="V5:W5"/>
    <mergeCell ref="X5:Y5"/>
    <mergeCell ref="Z5:AA5"/>
    <mergeCell ref="AB5:AC5"/>
    <mergeCell ref="AD5:AE5"/>
    <mergeCell ref="AF5:AF6"/>
    <mergeCell ref="J5:K5"/>
    <mergeCell ref="L5:M5"/>
    <mergeCell ref="N5:O5"/>
    <mergeCell ref="P5:Q5"/>
    <mergeCell ref="R5:S5"/>
    <mergeCell ref="T5:U5"/>
    <mergeCell ref="Z1:AD1"/>
    <mergeCell ref="A2:S2"/>
    <mergeCell ref="A3:S3"/>
    <mergeCell ref="A5:A6"/>
    <mergeCell ref="B5:B6"/>
    <mergeCell ref="C5:C6"/>
    <mergeCell ref="D5:D6"/>
    <mergeCell ref="E5:E6"/>
    <mergeCell ref="F5:G5"/>
    <mergeCell ref="H5:I5"/>
  </mergeCells>
  <printOptions horizontalCentered="1"/>
  <pageMargins left="0.3937007874015748" right="0.1968503937007874" top="0.984251968503937" bottom="0.3937007874015748" header="0" footer="0"/>
  <pageSetup fitToWidth="2" fitToHeight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Цыганкова Ирина Анатольевн</cp:lastModifiedBy>
  <cp:lastPrinted>2020-03-02T04:41:15Z</cp:lastPrinted>
  <dcterms:created xsi:type="dcterms:W3CDTF">1996-10-08T23:32:33Z</dcterms:created>
  <dcterms:modified xsi:type="dcterms:W3CDTF">2024-02-22T08:24:08Z</dcterms:modified>
  <cp:category/>
  <cp:version/>
  <cp:contentType/>
  <cp:contentStatus/>
</cp:coreProperties>
</file>