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архив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9" i="1" l="1"/>
  <c r="AC119" i="1"/>
  <c r="AA119" i="1"/>
  <c r="Y119" i="1"/>
  <c r="W119" i="1"/>
  <c r="V119" i="1"/>
  <c r="U119" i="1"/>
  <c r="S119" i="1"/>
  <c r="Q119" i="1"/>
  <c r="O119" i="1"/>
  <c r="M119" i="1"/>
  <c r="K119" i="1"/>
  <c r="I119" i="1"/>
  <c r="AE118" i="1"/>
  <c r="AC118" i="1"/>
  <c r="AA118" i="1"/>
  <c r="Y118" i="1"/>
  <c r="X118" i="1"/>
  <c r="W118" i="1"/>
  <c r="U118" i="1"/>
  <c r="T118" i="1"/>
  <c r="S118" i="1"/>
  <c r="Q118" i="1"/>
  <c r="O118" i="1"/>
  <c r="M118" i="1"/>
  <c r="K118" i="1"/>
  <c r="I118" i="1"/>
  <c r="H118" i="1"/>
  <c r="AE117" i="1"/>
  <c r="AE114" i="1" s="1"/>
  <c r="V117" i="1"/>
  <c r="V114" i="1" s="1"/>
  <c r="O117" i="1"/>
  <c r="O114" i="1" s="1"/>
  <c r="AE116" i="1"/>
  <c r="AC116" i="1"/>
  <c r="AA116" i="1"/>
  <c r="Y116" i="1"/>
  <c r="W116" i="1"/>
  <c r="Q116" i="1"/>
  <c r="L116" i="1"/>
  <c r="AE115" i="1"/>
  <c r="AC115" i="1"/>
  <c r="AA115" i="1"/>
  <c r="Y115" i="1"/>
  <c r="W115" i="1"/>
  <c r="V115" i="1"/>
  <c r="U115" i="1"/>
  <c r="S115" i="1"/>
  <c r="Q115" i="1"/>
  <c r="O115" i="1"/>
  <c r="M115" i="1"/>
  <c r="K115" i="1"/>
  <c r="I115" i="1"/>
  <c r="C115" i="1"/>
  <c r="AB114" i="1"/>
  <c r="L114" i="1"/>
  <c r="G113" i="1"/>
  <c r="F113" i="1"/>
  <c r="G112" i="1"/>
  <c r="F112" i="1"/>
  <c r="AE111" i="1"/>
  <c r="AE108" i="1" s="1"/>
  <c r="Z111" i="1"/>
  <c r="O111" i="1"/>
  <c r="O108" i="1" s="1"/>
  <c r="J111" i="1"/>
  <c r="G109" i="1"/>
  <c r="F109" i="1"/>
  <c r="AD107" i="1"/>
  <c r="AB107" i="1"/>
  <c r="Z107" i="1"/>
  <c r="X107" i="1"/>
  <c r="V107" i="1"/>
  <c r="T107" i="1"/>
  <c r="R107" i="1"/>
  <c r="P107" i="1"/>
  <c r="N107" i="1"/>
  <c r="L107" i="1"/>
  <c r="J107" i="1"/>
  <c r="H107" i="1"/>
  <c r="H119" i="1" s="1"/>
  <c r="E107" i="1"/>
  <c r="D107" i="1"/>
  <c r="C107" i="1"/>
  <c r="B107" i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E106" i="1"/>
  <c r="D106" i="1"/>
  <c r="C106" i="1"/>
  <c r="G106" i="1" s="1"/>
  <c r="B106" i="1"/>
  <c r="F106" i="1" s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D105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H110" i="1" s="1"/>
  <c r="G104" i="1"/>
  <c r="E104" i="1"/>
  <c r="D104" i="1"/>
  <c r="C104" i="1"/>
  <c r="B104" i="1"/>
  <c r="B110" i="1" s="1"/>
  <c r="AD103" i="1"/>
  <c r="AB103" i="1"/>
  <c r="Z103" i="1"/>
  <c r="X103" i="1"/>
  <c r="V103" i="1"/>
  <c r="T103" i="1"/>
  <c r="R103" i="1"/>
  <c r="P103" i="1"/>
  <c r="N103" i="1"/>
  <c r="L103" i="1"/>
  <c r="J103" i="1"/>
  <c r="H103" i="1"/>
  <c r="H115" i="1" s="1"/>
  <c r="E103" i="1"/>
  <c r="D103" i="1"/>
  <c r="C103" i="1"/>
  <c r="B103" i="1"/>
  <c r="AE102" i="1"/>
  <c r="AD102" i="1"/>
  <c r="AD101" i="1" s="1"/>
  <c r="AA102" i="1"/>
  <c r="Z102" i="1"/>
  <c r="Z101" i="1" s="1"/>
  <c r="W102" i="1"/>
  <c r="W101" i="1" s="1"/>
  <c r="V102" i="1"/>
  <c r="V101" i="1" s="1"/>
  <c r="S102" i="1"/>
  <c r="S101" i="1" s="1"/>
  <c r="R102" i="1"/>
  <c r="R101" i="1" s="1"/>
  <c r="O102" i="1"/>
  <c r="O101" i="1" s="1"/>
  <c r="N102" i="1"/>
  <c r="N101" i="1" s="1"/>
  <c r="K102" i="1"/>
  <c r="K101" i="1" s="1"/>
  <c r="J102" i="1"/>
  <c r="J101" i="1" s="1"/>
  <c r="G100" i="1"/>
  <c r="F100" i="1"/>
  <c r="G99" i="1"/>
  <c r="F99" i="1"/>
  <c r="E98" i="1"/>
  <c r="D98" i="1"/>
  <c r="C98" i="1"/>
  <c r="G98" i="1" s="1"/>
  <c r="B98" i="1"/>
  <c r="B95" i="1" s="1"/>
  <c r="G97" i="1"/>
  <c r="F97" i="1"/>
  <c r="G96" i="1"/>
  <c r="F96" i="1"/>
  <c r="AE95" i="1"/>
  <c r="AD95" i="1"/>
  <c r="AC95" i="1"/>
  <c r="AB95" i="1"/>
  <c r="AB94" i="1" s="1"/>
  <c r="AA95" i="1"/>
  <c r="Z95" i="1"/>
  <c r="Y95" i="1"/>
  <c r="X95" i="1"/>
  <c r="X94" i="1" s="1"/>
  <c r="W95" i="1"/>
  <c r="V95" i="1"/>
  <c r="U95" i="1"/>
  <c r="T95" i="1"/>
  <c r="T94" i="1" s="1"/>
  <c r="S95" i="1"/>
  <c r="R95" i="1"/>
  <c r="Q95" i="1"/>
  <c r="P95" i="1"/>
  <c r="O95" i="1"/>
  <c r="M95" i="1"/>
  <c r="L95" i="1"/>
  <c r="K95" i="1"/>
  <c r="K94" i="1" s="1"/>
  <c r="J95" i="1"/>
  <c r="I95" i="1"/>
  <c r="H95" i="1"/>
  <c r="H94" i="1" s="1"/>
  <c r="G95" i="1"/>
  <c r="E95" i="1"/>
  <c r="D95" i="1"/>
  <c r="D94" i="1" s="1"/>
  <c r="C95" i="1"/>
  <c r="AE94" i="1"/>
  <c r="AD94" i="1"/>
  <c r="AC94" i="1"/>
  <c r="AA94" i="1"/>
  <c r="Z94" i="1"/>
  <c r="Y94" i="1"/>
  <c r="W94" i="1"/>
  <c r="V94" i="1"/>
  <c r="U94" i="1"/>
  <c r="S94" i="1"/>
  <c r="R94" i="1"/>
  <c r="Q94" i="1"/>
  <c r="N94" i="1"/>
  <c r="M94" i="1"/>
  <c r="J94" i="1"/>
  <c r="I94" i="1"/>
  <c r="E94" i="1"/>
  <c r="C94" i="1"/>
  <c r="G94" i="1" s="1"/>
  <c r="B94" i="1"/>
  <c r="F94" i="1" s="1"/>
  <c r="G93" i="1"/>
  <c r="F93" i="1"/>
  <c r="G92" i="1"/>
  <c r="F92" i="1"/>
  <c r="E91" i="1"/>
  <c r="E105" i="1" s="1"/>
  <c r="D91" i="1"/>
  <c r="C91" i="1"/>
  <c r="C105" i="1" s="1"/>
  <c r="B91" i="1"/>
  <c r="G90" i="1"/>
  <c r="F90" i="1"/>
  <c r="G89" i="1"/>
  <c r="F89" i="1"/>
  <c r="AD88" i="1"/>
  <c r="AB88" i="1"/>
  <c r="Z88" i="1"/>
  <c r="X88" i="1"/>
  <c r="W88" i="1"/>
  <c r="V88" i="1"/>
  <c r="U88" i="1"/>
  <c r="U87" i="1" s="1"/>
  <c r="T88" i="1"/>
  <c r="T87" i="1" s="1"/>
  <c r="S88" i="1"/>
  <c r="R88" i="1"/>
  <c r="Q88" i="1"/>
  <c r="Q87" i="1" s="1"/>
  <c r="P88" i="1"/>
  <c r="P87" i="1" s="1"/>
  <c r="O88" i="1"/>
  <c r="N88" i="1"/>
  <c r="M88" i="1"/>
  <c r="M87" i="1" s="1"/>
  <c r="L88" i="1"/>
  <c r="K88" i="1"/>
  <c r="J88" i="1"/>
  <c r="I88" i="1"/>
  <c r="I87" i="1" s="1"/>
  <c r="H88" i="1"/>
  <c r="E88" i="1"/>
  <c r="D88" i="1"/>
  <c r="D87" i="1" s="1"/>
  <c r="C88" i="1"/>
  <c r="W87" i="1"/>
  <c r="V87" i="1"/>
  <c r="S87" i="1"/>
  <c r="R87" i="1"/>
  <c r="O87" i="1"/>
  <c r="K87" i="1"/>
  <c r="C87" i="1"/>
  <c r="AD84" i="1"/>
  <c r="AD119" i="1" s="1"/>
  <c r="AB84" i="1"/>
  <c r="AB119" i="1" s="1"/>
  <c r="Z84" i="1"/>
  <c r="Z119" i="1" s="1"/>
  <c r="X84" i="1"/>
  <c r="X119" i="1" s="1"/>
  <c r="V84" i="1"/>
  <c r="T84" i="1"/>
  <c r="T119" i="1" s="1"/>
  <c r="R84" i="1"/>
  <c r="R119" i="1" s="1"/>
  <c r="P84" i="1"/>
  <c r="P119" i="1" s="1"/>
  <c r="N84" i="1"/>
  <c r="N119" i="1" s="1"/>
  <c r="L84" i="1"/>
  <c r="L119" i="1" s="1"/>
  <c r="J84" i="1"/>
  <c r="J119" i="1" s="1"/>
  <c r="E84" i="1"/>
  <c r="D84" i="1"/>
  <c r="D119" i="1" s="1"/>
  <c r="C84" i="1"/>
  <c r="C119" i="1" s="1"/>
  <c r="AD83" i="1"/>
  <c r="AB83" i="1"/>
  <c r="AB118" i="1" s="1"/>
  <c r="Z83" i="1"/>
  <c r="Z118" i="1" s="1"/>
  <c r="X83" i="1"/>
  <c r="V83" i="1"/>
  <c r="T83" i="1"/>
  <c r="R83" i="1"/>
  <c r="R118" i="1" s="1"/>
  <c r="P83" i="1"/>
  <c r="P118" i="1" s="1"/>
  <c r="N83" i="1"/>
  <c r="L83" i="1"/>
  <c r="L118" i="1" s="1"/>
  <c r="J83" i="1"/>
  <c r="J118" i="1" s="1"/>
  <c r="E83" i="1"/>
  <c r="D83" i="1"/>
  <c r="D118" i="1" s="1"/>
  <c r="C83" i="1"/>
  <c r="B83" i="1"/>
  <c r="B118" i="1" s="1"/>
  <c r="AE82" i="1"/>
  <c r="AD82" i="1"/>
  <c r="AD111" i="1" s="1"/>
  <c r="AC82" i="1"/>
  <c r="AB82" i="1"/>
  <c r="AA82" i="1"/>
  <c r="AA111" i="1" s="1"/>
  <c r="AA108" i="1" s="1"/>
  <c r="Z82" i="1"/>
  <c r="Y82" i="1"/>
  <c r="X82" i="1"/>
  <c r="W82" i="1"/>
  <c r="W111" i="1" s="1"/>
  <c r="W108" i="1" s="1"/>
  <c r="V82" i="1"/>
  <c r="V111" i="1" s="1"/>
  <c r="U82" i="1"/>
  <c r="T82" i="1"/>
  <c r="S82" i="1"/>
  <c r="S111" i="1" s="1"/>
  <c r="S108" i="1" s="1"/>
  <c r="R82" i="1"/>
  <c r="R111" i="1" s="1"/>
  <c r="Q82" i="1"/>
  <c r="P82" i="1"/>
  <c r="O82" i="1"/>
  <c r="N82" i="1"/>
  <c r="N111" i="1" s="1"/>
  <c r="M82" i="1"/>
  <c r="L82" i="1"/>
  <c r="K82" i="1"/>
  <c r="K111" i="1" s="1"/>
  <c r="J82" i="1"/>
  <c r="I82" i="1"/>
  <c r="H82" i="1"/>
  <c r="C82" i="1"/>
  <c r="C79" i="1" s="1"/>
  <c r="C78" i="1" s="1"/>
  <c r="B82" i="1"/>
  <c r="B79" i="1" s="1"/>
  <c r="B78" i="1" s="1"/>
  <c r="AD81" i="1"/>
  <c r="AB81" i="1"/>
  <c r="Z81" i="1"/>
  <c r="Z110" i="1" s="1"/>
  <c r="Z108" i="1" s="1"/>
  <c r="X81" i="1"/>
  <c r="X110" i="1" s="1"/>
  <c r="V81" i="1"/>
  <c r="T81" i="1"/>
  <c r="R81" i="1"/>
  <c r="P81" i="1"/>
  <c r="P110" i="1" s="1"/>
  <c r="N81" i="1"/>
  <c r="L81" i="1"/>
  <c r="J81" i="1"/>
  <c r="G81" i="1"/>
  <c r="E81" i="1"/>
  <c r="F81" i="1" s="1"/>
  <c r="D81" i="1"/>
  <c r="C81" i="1"/>
  <c r="C110" i="1" s="1"/>
  <c r="B81" i="1"/>
  <c r="AD80" i="1"/>
  <c r="AD115" i="1" s="1"/>
  <c r="AB80" i="1"/>
  <c r="AB115" i="1" s="1"/>
  <c r="Z80" i="1"/>
  <c r="Z115" i="1" s="1"/>
  <c r="X80" i="1"/>
  <c r="X115" i="1" s="1"/>
  <c r="V80" i="1"/>
  <c r="T80" i="1"/>
  <c r="T115" i="1" s="1"/>
  <c r="R80" i="1"/>
  <c r="R115" i="1" s="1"/>
  <c r="P80" i="1"/>
  <c r="P115" i="1" s="1"/>
  <c r="N80" i="1"/>
  <c r="N115" i="1" s="1"/>
  <c r="L80" i="1"/>
  <c r="L115" i="1" s="1"/>
  <c r="J80" i="1"/>
  <c r="J115" i="1" s="1"/>
  <c r="E80" i="1"/>
  <c r="D80" i="1"/>
  <c r="D115" i="1" s="1"/>
  <c r="C80" i="1"/>
  <c r="B80" i="1"/>
  <c r="B115" i="1" s="1"/>
  <c r="AE79" i="1"/>
  <c r="AE78" i="1" s="1"/>
  <c r="AD79" i="1"/>
  <c r="AD78" i="1" s="1"/>
  <c r="AC79" i="1"/>
  <c r="AB79" i="1"/>
  <c r="AA79" i="1"/>
  <c r="AA78" i="1" s="1"/>
  <c r="Z79" i="1"/>
  <c r="Z78" i="1" s="1"/>
  <c r="Y79" i="1"/>
  <c r="X79" i="1"/>
  <c r="W79" i="1"/>
  <c r="W78" i="1" s="1"/>
  <c r="V79" i="1"/>
  <c r="V78" i="1" s="1"/>
  <c r="U79" i="1"/>
  <c r="T79" i="1"/>
  <c r="S79" i="1"/>
  <c r="S78" i="1" s="1"/>
  <c r="R79" i="1"/>
  <c r="R78" i="1" s="1"/>
  <c r="Q79" i="1"/>
  <c r="P79" i="1"/>
  <c r="O79" i="1"/>
  <c r="O78" i="1" s="1"/>
  <c r="N79" i="1"/>
  <c r="N78" i="1" s="1"/>
  <c r="M79" i="1"/>
  <c r="L79" i="1"/>
  <c r="K79" i="1"/>
  <c r="K78" i="1" s="1"/>
  <c r="J79" i="1"/>
  <c r="J78" i="1" s="1"/>
  <c r="I79" i="1"/>
  <c r="H79" i="1"/>
  <c r="AC78" i="1"/>
  <c r="AB78" i="1"/>
  <c r="Y78" i="1"/>
  <c r="X78" i="1"/>
  <c r="U78" i="1"/>
  <c r="T78" i="1"/>
  <c r="Q78" i="1"/>
  <c r="P78" i="1"/>
  <c r="M78" i="1"/>
  <c r="L78" i="1"/>
  <c r="I78" i="1"/>
  <c r="H78" i="1"/>
  <c r="G77" i="1"/>
  <c r="F77" i="1"/>
  <c r="E77" i="1"/>
  <c r="C77" i="1"/>
  <c r="B77" i="1"/>
  <c r="B84" i="1" s="1"/>
  <c r="B119" i="1" s="1"/>
  <c r="G76" i="1"/>
  <c r="F76" i="1"/>
  <c r="F75" i="1"/>
  <c r="E75" i="1"/>
  <c r="C75" i="1"/>
  <c r="B75" i="1"/>
  <c r="G74" i="1"/>
  <c r="F74" i="1"/>
  <c r="G73" i="1"/>
  <c r="F73" i="1"/>
  <c r="AE72" i="1"/>
  <c r="AE71" i="1" s="1"/>
  <c r="AD72" i="1"/>
  <c r="AD71" i="1" s="1"/>
  <c r="AC72" i="1"/>
  <c r="AB72" i="1"/>
  <c r="AA72" i="1"/>
  <c r="AA71" i="1" s="1"/>
  <c r="Z72" i="1"/>
  <c r="Z71" i="1" s="1"/>
  <c r="Y72" i="1"/>
  <c r="X72" i="1"/>
  <c r="W72" i="1"/>
  <c r="W71" i="1" s="1"/>
  <c r="V72" i="1"/>
  <c r="V71" i="1" s="1"/>
  <c r="U72" i="1"/>
  <c r="T72" i="1"/>
  <c r="S72" i="1"/>
  <c r="S71" i="1" s="1"/>
  <c r="R72" i="1"/>
  <c r="R71" i="1" s="1"/>
  <c r="Q72" i="1"/>
  <c r="P72" i="1"/>
  <c r="O72" i="1"/>
  <c r="O71" i="1" s="1"/>
  <c r="N72" i="1"/>
  <c r="N71" i="1" s="1"/>
  <c r="M72" i="1"/>
  <c r="L72" i="1"/>
  <c r="K72" i="1"/>
  <c r="K71" i="1" s="1"/>
  <c r="J72" i="1"/>
  <c r="J71" i="1" s="1"/>
  <c r="I72" i="1"/>
  <c r="H72" i="1"/>
  <c r="D72" i="1"/>
  <c r="C72" i="1"/>
  <c r="C71" i="1" s="1"/>
  <c r="B72" i="1"/>
  <c r="B71" i="1" s="1"/>
  <c r="AC71" i="1"/>
  <c r="AB71" i="1"/>
  <c r="Y71" i="1"/>
  <c r="X71" i="1"/>
  <c r="U71" i="1"/>
  <c r="T71" i="1"/>
  <c r="Q71" i="1"/>
  <c r="P71" i="1"/>
  <c r="M71" i="1"/>
  <c r="L71" i="1"/>
  <c r="I71" i="1"/>
  <c r="H71" i="1"/>
  <c r="D71" i="1"/>
  <c r="G70" i="1"/>
  <c r="F70" i="1"/>
  <c r="G69" i="1"/>
  <c r="F69" i="1"/>
  <c r="G68" i="1"/>
  <c r="E68" i="1"/>
  <c r="C68" i="1"/>
  <c r="B68" i="1"/>
  <c r="G67" i="1"/>
  <c r="F67" i="1"/>
  <c r="G66" i="1"/>
  <c r="F66" i="1"/>
  <c r="AB65" i="1"/>
  <c r="AB64" i="1" s="1"/>
  <c r="E65" i="1"/>
  <c r="D65" i="1"/>
  <c r="D64" i="1" s="1"/>
  <c r="C65" i="1"/>
  <c r="AD64" i="1"/>
  <c r="E64" i="1"/>
  <c r="C64" i="1"/>
  <c r="G63" i="1"/>
  <c r="F63" i="1"/>
  <c r="G62" i="1"/>
  <c r="F62" i="1"/>
  <c r="E61" i="1"/>
  <c r="E82" i="1" s="1"/>
  <c r="D61" i="1"/>
  <c r="D82" i="1" s="1"/>
  <c r="D79" i="1" s="1"/>
  <c r="D78" i="1" s="1"/>
  <c r="C61" i="1"/>
  <c r="C58" i="1" s="1"/>
  <c r="B61" i="1"/>
  <c r="B58" i="1" s="1"/>
  <c r="B57" i="1" s="1"/>
  <c r="G60" i="1"/>
  <c r="F60" i="1"/>
  <c r="G59" i="1"/>
  <c r="F59" i="1"/>
  <c r="AE58" i="1"/>
  <c r="AD58" i="1"/>
  <c r="AC58" i="1"/>
  <c r="AC57" i="1" s="1"/>
  <c r="AB58" i="1"/>
  <c r="AB57" i="1" s="1"/>
  <c r="AA58" i="1"/>
  <c r="Z58" i="1"/>
  <c r="Y58" i="1"/>
  <c r="Y57" i="1" s="1"/>
  <c r="X58" i="1"/>
  <c r="X57" i="1" s="1"/>
  <c r="W58" i="1"/>
  <c r="V58" i="1"/>
  <c r="U58" i="1"/>
  <c r="U57" i="1" s="1"/>
  <c r="T58" i="1"/>
  <c r="T57" i="1" s="1"/>
  <c r="S58" i="1"/>
  <c r="R58" i="1"/>
  <c r="Q58" i="1"/>
  <c r="Q57" i="1" s="1"/>
  <c r="P58" i="1"/>
  <c r="P57" i="1" s="1"/>
  <c r="O58" i="1"/>
  <c r="N58" i="1"/>
  <c r="M58" i="1"/>
  <c r="M57" i="1" s="1"/>
  <c r="L58" i="1"/>
  <c r="L57" i="1" s="1"/>
  <c r="K58" i="1"/>
  <c r="J58" i="1"/>
  <c r="I58" i="1"/>
  <c r="I57" i="1" s="1"/>
  <c r="H58" i="1"/>
  <c r="H57" i="1" s="1"/>
  <c r="E58" i="1"/>
  <c r="D58" i="1"/>
  <c r="D57" i="1" s="1"/>
  <c r="AE57" i="1"/>
  <c r="AD57" i="1"/>
  <c r="AA57" i="1"/>
  <c r="Z57" i="1"/>
  <c r="W57" i="1"/>
  <c r="V57" i="1"/>
  <c r="S57" i="1"/>
  <c r="R57" i="1"/>
  <c r="O57" i="1"/>
  <c r="N57" i="1"/>
  <c r="K57" i="1"/>
  <c r="J57" i="1"/>
  <c r="C57" i="1"/>
  <c r="G54" i="1"/>
  <c r="F54" i="1"/>
  <c r="G53" i="1"/>
  <c r="F53" i="1"/>
  <c r="AE52" i="1"/>
  <c r="AD52" i="1"/>
  <c r="AC52" i="1"/>
  <c r="AB52" i="1"/>
  <c r="AB117" i="1" s="1"/>
  <c r="AA52" i="1"/>
  <c r="AA117" i="1" s="1"/>
  <c r="AA114" i="1" s="1"/>
  <c r="Z52" i="1"/>
  <c r="Z117" i="1" s="1"/>
  <c r="Z114" i="1" s="1"/>
  <c r="Y52" i="1"/>
  <c r="X52" i="1"/>
  <c r="X117" i="1" s="1"/>
  <c r="X114" i="1" s="1"/>
  <c r="W52" i="1"/>
  <c r="V52" i="1"/>
  <c r="U52" i="1"/>
  <c r="S52" i="1"/>
  <c r="S117" i="1" s="1"/>
  <c r="S114" i="1" s="1"/>
  <c r="R52" i="1"/>
  <c r="R117" i="1" s="1"/>
  <c r="R114" i="1" s="1"/>
  <c r="Q52" i="1"/>
  <c r="P52" i="1"/>
  <c r="P117" i="1" s="1"/>
  <c r="P114" i="1" s="1"/>
  <c r="O52" i="1"/>
  <c r="N52" i="1"/>
  <c r="M52" i="1"/>
  <c r="L52" i="1"/>
  <c r="L117" i="1" s="1"/>
  <c r="K52" i="1"/>
  <c r="K117" i="1" s="1"/>
  <c r="K114" i="1" s="1"/>
  <c r="J52" i="1"/>
  <c r="J117" i="1" s="1"/>
  <c r="J114" i="1" s="1"/>
  <c r="I52" i="1"/>
  <c r="H52" i="1"/>
  <c r="H117" i="1" s="1"/>
  <c r="H114" i="1" s="1"/>
  <c r="AD51" i="1"/>
  <c r="AD116" i="1" s="1"/>
  <c r="AB51" i="1"/>
  <c r="AB116" i="1" s="1"/>
  <c r="Z51" i="1"/>
  <c r="X51" i="1"/>
  <c r="V51" i="1"/>
  <c r="V116" i="1" s="1"/>
  <c r="U51" i="1"/>
  <c r="U116" i="1" s="1"/>
  <c r="T51" i="1"/>
  <c r="T116" i="1" s="1"/>
  <c r="S51" i="1"/>
  <c r="S116" i="1" s="1"/>
  <c r="R51" i="1"/>
  <c r="R116" i="1" s="1"/>
  <c r="Q51" i="1"/>
  <c r="P51" i="1"/>
  <c r="O51" i="1"/>
  <c r="O116" i="1" s="1"/>
  <c r="N51" i="1"/>
  <c r="N116" i="1" s="1"/>
  <c r="M51" i="1"/>
  <c r="M116" i="1" s="1"/>
  <c r="L51" i="1"/>
  <c r="K51" i="1"/>
  <c r="J51" i="1"/>
  <c r="J116" i="1" s="1"/>
  <c r="I51" i="1"/>
  <c r="I110" i="1" s="1"/>
  <c r="H51" i="1"/>
  <c r="H116" i="1" s="1"/>
  <c r="D51" i="1"/>
  <c r="D116" i="1" s="1"/>
  <c r="B51" i="1"/>
  <c r="B116" i="1" s="1"/>
  <c r="G50" i="1"/>
  <c r="F50" i="1"/>
  <c r="AE49" i="1"/>
  <c r="AE48" i="1" s="1"/>
  <c r="AD49" i="1"/>
  <c r="AD48" i="1" s="1"/>
  <c r="AA49" i="1"/>
  <c r="AA48" i="1" s="1"/>
  <c r="Z49" i="1"/>
  <c r="Z48" i="1" s="1"/>
  <c r="W49" i="1"/>
  <c r="W48" i="1" s="1"/>
  <c r="V49" i="1"/>
  <c r="V48" i="1" s="1"/>
  <c r="S49" i="1"/>
  <c r="S48" i="1" s="1"/>
  <c r="R49" i="1"/>
  <c r="R48" i="1" s="1"/>
  <c r="O49" i="1"/>
  <c r="O48" i="1" s="1"/>
  <c r="N49" i="1"/>
  <c r="N48" i="1" s="1"/>
  <c r="K49" i="1"/>
  <c r="K48" i="1" s="1"/>
  <c r="J49" i="1"/>
  <c r="J48" i="1" s="1"/>
  <c r="E45" i="1"/>
  <c r="D45" i="1"/>
  <c r="C45" i="1"/>
  <c r="G45" i="1" s="1"/>
  <c r="B45" i="1"/>
  <c r="B42" i="1" s="1"/>
  <c r="B41" i="1" s="1"/>
  <c r="E44" i="1"/>
  <c r="C44" i="1"/>
  <c r="C51" i="1" s="1"/>
  <c r="C116" i="1" s="1"/>
  <c r="B44" i="1"/>
  <c r="AD42" i="1"/>
  <c r="AB42" i="1"/>
  <c r="AB41" i="1" s="1"/>
  <c r="Z42" i="1"/>
  <c r="Z41" i="1" s="1"/>
  <c r="X42" i="1"/>
  <c r="U42" i="1"/>
  <c r="T42" i="1"/>
  <c r="T41" i="1" s="1"/>
  <c r="S42" i="1"/>
  <c r="S41" i="1" s="1"/>
  <c r="R42" i="1"/>
  <c r="Q42" i="1"/>
  <c r="P42" i="1"/>
  <c r="P41" i="1" s="1"/>
  <c r="O42" i="1"/>
  <c r="O41" i="1" s="1"/>
  <c r="N42" i="1"/>
  <c r="M42" i="1"/>
  <c r="L42" i="1"/>
  <c r="K42" i="1"/>
  <c r="K41" i="1" s="1"/>
  <c r="J42" i="1"/>
  <c r="J41" i="1" s="1"/>
  <c r="I42" i="1"/>
  <c r="H42" i="1"/>
  <c r="D42" i="1"/>
  <c r="D41" i="1" s="1"/>
  <c r="C42" i="1"/>
  <c r="C41" i="1" s="1"/>
  <c r="AE41" i="1"/>
  <c r="AD41" i="1"/>
  <c r="AC41" i="1"/>
  <c r="AA41" i="1"/>
  <c r="Y41" i="1"/>
  <c r="X41" i="1"/>
  <c r="W41" i="1"/>
  <c r="V41" i="1"/>
  <c r="U41" i="1"/>
  <c r="R41" i="1"/>
  <c r="Q41" i="1"/>
  <c r="N41" i="1"/>
  <c r="L41" i="1"/>
  <c r="I41" i="1"/>
  <c r="H41" i="1"/>
  <c r="T40" i="1"/>
  <c r="T37" i="1" s="1"/>
  <c r="G40" i="1"/>
  <c r="F40" i="1"/>
  <c r="B40" i="1"/>
  <c r="G39" i="1"/>
  <c r="F39" i="1"/>
  <c r="E38" i="1"/>
  <c r="C38" i="1"/>
  <c r="C35" i="1" s="1"/>
  <c r="B38" i="1"/>
  <c r="G37" i="1"/>
  <c r="F37" i="1"/>
  <c r="B37" i="1"/>
  <c r="T36" i="1"/>
  <c r="G36" i="1"/>
  <c r="F36" i="1"/>
  <c r="B36" i="1"/>
  <c r="AE35" i="1"/>
  <c r="AD35" i="1"/>
  <c r="AD34" i="1" s="1"/>
  <c r="AC35" i="1"/>
  <c r="AC34" i="1" s="1"/>
  <c r="AB35" i="1"/>
  <c r="AA35" i="1"/>
  <c r="Z35" i="1"/>
  <c r="Z34" i="1" s="1"/>
  <c r="Y35" i="1"/>
  <c r="Y34" i="1" s="1"/>
  <c r="X35" i="1"/>
  <c r="W35" i="1"/>
  <c r="V35" i="1"/>
  <c r="V34" i="1" s="1"/>
  <c r="U35" i="1"/>
  <c r="U34" i="1" s="1"/>
  <c r="T35" i="1"/>
  <c r="S35" i="1"/>
  <c r="R35" i="1"/>
  <c r="R34" i="1" s="1"/>
  <c r="Q35" i="1"/>
  <c r="Q34" i="1" s="1"/>
  <c r="P35" i="1"/>
  <c r="O35" i="1"/>
  <c r="N35" i="1"/>
  <c r="N34" i="1" s="1"/>
  <c r="M35" i="1"/>
  <c r="M34" i="1" s="1"/>
  <c r="L35" i="1"/>
  <c r="K35" i="1"/>
  <c r="J35" i="1"/>
  <c r="J34" i="1" s="1"/>
  <c r="I35" i="1"/>
  <c r="I34" i="1" s="1"/>
  <c r="H35" i="1"/>
  <c r="E35" i="1"/>
  <c r="F35" i="1" s="1"/>
  <c r="D35" i="1"/>
  <c r="B35" i="1"/>
  <c r="B34" i="1" s="1"/>
  <c r="AE34" i="1"/>
  <c r="AB34" i="1"/>
  <c r="AA34" i="1"/>
  <c r="X34" i="1"/>
  <c r="W34" i="1"/>
  <c r="T34" i="1"/>
  <c r="S34" i="1"/>
  <c r="P34" i="1"/>
  <c r="O34" i="1"/>
  <c r="L34" i="1"/>
  <c r="K34" i="1"/>
  <c r="H34" i="1"/>
  <c r="D34" i="1"/>
  <c r="C34" i="1"/>
  <c r="G33" i="1"/>
  <c r="F33" i="1"/>
  <c r="G32" i="1"/>
  <c r="F32" i="1"/>
  <c r="E31" i="1"/>
  <c r="F31" i="1" s="1"/>
  <c r="D31" i="1"/>
  <c r="C31" i="1"/>
  <c r="B31" i="1"/>
  <c r="G30" i="1"/>
  <c r="F30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T27" i="1" s="1"/>
  <c r="S28" i="1"/>
  <c r="R28" i="1"/>
  <c r="Q28" i="1"/>
  <c r="P28" i="1"/>
  <c r="O28" i="1"/>
  <c r="N28" i="1"/>
  <c r="M28" i="1"/>
  <c r="L28" i="1"/>
  <c r="K28" i="1"/>
  <c r="J28" i="1"/>
  <c r="I28" i="1"/>
  <c r="H28" i="1"/>
  <c r="D28" i="1"/>
  <c r="D27" i="1" s="1"/>
  <c r="C28" i="1"/>
  <c r="B28" i="1"/>
  <c r="P27" i="1"/>
  <c r="C27" i="1"/>
  <c r="B27" i="1"/>
  <c r="E24" i="1"/>
  <c r="G24" i="1" s="1"/>
  <c r="D24" i="1"/>
  <c r="D21" i="1" s="1"/>
  <c r="D20" i="1" s="1"/>
  <c r="C24" i="1"/>
  <c r="B24" i="1"/>
  <c r="AE21" i="1"/>
  <c r="AC21" i="1"/>
  <c r="AB21" i="1"/>
  <c r="AA21" i="1"/>
  <c r="Z21" i="1"/>
  <c r="Z20" i="1" s="1"/>
  <c r="Y21" i="1"/>
  <c r="X21" i="1"/>
  <c r="W21" i="1"/>
  <c r="V21" i="1"/>
  <c r="V20" i="1" s="1"/>
  <c r="U21" i="1"/>
  <c r="T21" i="1"/>
  <c r="S21" i="1"/>
  <c r="R21" i="1"/>
  <c r="Q21" i="1"/>
  <c r="Q20" i="1" s="1"/>
  <c r="P21" i="1"/>
  <c r="O21" i="1"/>
  <c r="N21" i="1"/>
  <c r="M21" i="1"/>
  <c r="M20" i="1" s="1"/>
  <c r="L21" i="1"/>
  <c r="K21" i="1"/>
  <c r="J21" i="1"/>
  <c r="I21" i="1"/>
  <c r="I20" i="1" s="1"/>
  <c r="H21" i="1"/>
  <c r="E21" i="1"/>
  <c r="E20" i="1" s="1"/>
  <c r="C21" i="1"/>
  <c r="C20" i="1" s="1"/>
  <c r="B21" i="1"/>
  <c r="AE20" i="1"/>
  <c r="AD20" i="1"/>
  <c r="AC20" i="1"/>
  <c r="AB20" i="1"/>
  <c r="AA20" i="1"/>
  <c r="Y20" i="1"/>
  <c r="X20" i="1"/>
  <c r="W20" i="1"/>
  <c r="T20" i="1"/>
  <c r="S20" i="1"/>
  <c r="R20" i="1"/>
  <c r="P20" i="1"/>
  <c r="O20" i="1"/>
  <c r="N20" i="1"/>
  <c r="L20" i="1"/>
  <c r="K20" i="1"/>
  <c r="J20" i="1"/>
  <c r="H20" i="1"/>
  <c r="B20" i="1"/>
  <c r="T17" i="1"/>
  <c r="T52" i="1" s="1"/>
  <c r="E17" i="1"/>
  <c r="E14" i="1" s="1"/>
  <c r="D17" i="1"/>
  <c r="C17" i="1"/>
  <c r="B17" i="1"/>
  <c r="AE14" i="1"/>
  <c r="AD14" i="1"/>
  <c r="AC14" i="1"/>
  <c r="AB14" i="1"/>
  <c r="AB13" i="1" s="1"/>
  <c r="AA14" i="1"/>
  <c r="AA13" i="1" s="1"/>
  <c r="Z14" i="1"/>
  <c r="Y14" i="1"/>
  <c r="Y13" i="1" s="1"/>
  <c r="X14" i="1"/>
  <c r="X13" i="1" s="1"/>
  <c r="W14" i="1"/>
  <c r="W13" i="1" s="1"/>
  <c r="V14" i="1"/>
  <c r="U14" i="1"/>
  <c r="T14" i="1"/>
  <c r="T13" i="1" s="1"/>
  <c r="S14" i="1"/>
  <c r="S13" i="1" s="1"/>
  <c r="R14" i="1"/>
  <c r="Q14" i="1"/>
  <c r="P14" i="1"/>
  <c r="P13" i="1" s="1"/>
  <c r="O14" i="1"/>
  <c r="N14" i="1"/>
  <c r="M14" i="1"/>
  <c r="L14" i="1"/>
  <c r="K14" i="1"/>
  <c r="J14" i="1"/>
  <c r="I14" i="1"/>
  <c r="H14" i="1"/>
  <c r="D14" i="1"/>
  <c r="C14" i="1"/>
  <c r="AE13" i="1"/>
  <c r="AD13" i="1"/>
  <c r="AC13" i="1"/>
  <c r="Z13" i="1"/>
  <c r="V13" i="1"/>
  <c r="U13" i="1"/>
  <c r="R13" i="1"/>
  <c r="Q13" i="1"/>
  <c r="O13" i="1"/>
  <c r="N13" i="1"/>
  <c r="M13" i="1"/>
  <c r="L13" i="1"/>
  <c r="K13" i="1"/>
  <c r="J13" i="1"/>
  <c r="I13" i="1"/>
  <c r="E13" i="1" s="1"/>
  <c r="H13" i="1"/>
  <c r="C13" i="1"/>
  <c r="G13" i="1" l="1"/>
  <c r="G14" i="1"/>
  <c r="M117" i="1"/>
  <c r="M114" i="1" s="1"/>
  <c r="M49" i="1"/>
  <c r="M48" i="1" s="1"/>
  <c r="B52" i="1"/>
  <c r="B14" i="1"/>
  <c r="B13" i="1" s="1"/>
  <c r="F13" i="1" s="1"/>
  <c r="E79" i="1"/>
  <c r="G82" i="1"/>
  <c r="F82" i="1"/>
  <c r="G64" i="1"/>
  <c r="R110" i="1"/>
  <c r="N110" i="1"/>
  <c r="N108" i="1" s="1"/>
  <c r="AD110" i="1"/>
  <c r="AD108" i="1" s="1"/>
  <c r="X116" i="1"/>
  <c r="C52" i="1"/>
  <c r="G17" i="1"/>
  <c r="F21" i="1"/>
  <c r="F20" i="1" s="1"/>
  <c r="K116" i="1"/>
  <c r="K110" i="1"/>
  <c r="E51" i="1"/>
  <c r="D52" i="1"/>
  <c r="D111" i="1" s="1"/>
  <c r="D108" i="1" s="1"/>
  <c r="F61" i="1"/>
  <c r="D102" i="1"/>
  <c r="D101" i="1" s="1"/>
  <c r="G35" i="1"/>
  <c r="E34" i="1"/>
  <c r="F45" i="1"/>
  <c r="I117" i="1"/>
  <c r="I114" i="1" s="1"/>
  <c r="I49" i="1"/>
  <c r="I48" i="1" s="1"/>
  <c r="Q117" i="1"/>
  <c r="Q114" i="1" s="1"/>
  <c r="Q49" i="1"/>
  <c r="Q48" i="1" s="1"/>
  <c r="E115" i="1"/>
  <c r="G80" i="1"/>
  <c r="F80" i="1"/>
  <c r="R108" i="1"/>
  <c r="C111" i="1"/>
  <c r="C108" i="1" s="1"/>
  <c r="C102" i="1"/>
  <c r="C101" i="1" s="1"/>
  <c r="F17" i="1"/>
  <c r="G31" i="1"/>
  <c r="E28" i="1"/>
  <c r="G58" i="1"/>
  <c r="E57" i="1"/>
  <c r="F58" i="1"/>
  <c r="J110" i="1"/>
  <c r="J108" i="1" s="1"/>
  <c r="V110" i="1"/>
  <c r="V108" i="1" s="1"/>
  <c r="T117" i="1"/>
  <c r="T114" i="1" s="1"/>
  <c r="T49" i="1"/>
  <c r="T48" i="1" s="1"/>
  <c r="G21" i="1"/>
  <c r="G20" i="1" s="1"/>
  <c r="F24" i="1"/>
  <c r="G38" i="1"/>
  <c r="F38" i="1"/>
  <c r="G44" i="1"/>
  <c r="F44" i="1"/>
  <c r="E52" i="1"/>
  <c r="U117" i="1"/>
  <c r="U114" i="1" s="1"/>
  <c r="U49" i="1"/>
  <c r="U48" i="1" s="1"/>
  <c r="Y117" i="1"/>
  <c r="Y114" i="1" s="1"/>
  <c r="Y49" i="1"/>
  <c r="Y48" i="1" s="1"/>
  <c r="AC117" i="1"/>
  <c r="AC114" i="1" s="1"/>
  <c r="AC49" i="1"/>
  <c r="AC48" i="1" s="1"/>
  <c r="B65" i="1"/>
  <c r="B64" i="1" s="1"/>
  <c r="F64" i="1" s="1"/>
  <c r="F68" i="1"/>
  <c r="B105" i="1"/>
  <c r="B88" i="1"/>
  <c r="B87" i="1" s="1"/>
  <c r="E42" i="1"/>
  <c r="H49" i="1"/>
  <c r="H48" i="1" s="1"/>
  <c r="L49" i="1"/>
  <c r="L48" i="1" s="1"/>
  <c r="P49" i="1"/>
  <c r="P48" i="1" s="1"/>
  <c r="X49" i="1"/>
  <c r="X48" i="1" s="1"/>
  <c r="AB49" i="1"/>
  <c r="AB48" i="1" s="1"/>
  <c r="P116" i="1"/>
  <c r="Z116" i="1"/>
  <c r="G61" i="1"/>
  <c r="G65" i="1"/>
  <c r="E72" i="1"/>
  <c r="G75" i="1"/>
  <c r="G84" i="1"/>
  <c r="F95" i="1"/>
  <c r="D110" i="1"/>
  <c r="G107" i="1"/>
  <c r="F107" i="1"/>
  <c r="W117" i="1"/>
  <c r="W114" i="1" s="1"/>
  <c r="K108" i="1"/>
  <c r="E118" i="1"/>
  <c r="G83" i="1"/>
  <c r="F83" i="1"/>
  <c r="G88" i="1"/>
  <c r="E87" i="1"/>
  <c r="F88" i="1"/>
  <c r="E111" i="1"/>
  <c r="G105" i="1"/>
  <c r="E102" i="1"/>
  <c r="F105" i="1"/>
  <c r="F98" i="1"/>
  <c r="I111" i="1"/>
  <c r="I108" i="1" s="1"/>
  <c r="I102" i="1"/>
  <c r="I101" i="1" s="1"/>
  <c r="M111" i="1"/>
  <c r="M108" i="1" s="1"/>
  <c r="M102" i="1"/>
  <c r="M101" i="1" s="1"/>
  <c r="Q111" i="1"/>
  <c r="Q108" i="1" s="1"/>
  <c r="Q102" i="1"/>
  <c r="Q101" i="1" s="1"/>
  <c r="U111" i="1"/>
  <c r="U108" i="1" s="1"/>
  <c r="U102" i="1"/>
  <c r="U101" i="1" s="1"/>
  <c r="Y111" i="1"/>
  <c r="Y108" i="1" s="1"/>
  <c r="Y102" i="1"/>
  <c r="AC111" i="1"/>
  <c r="AC108" i="1" s="1"/>
  <c r="AC102" i="1"/>
  <c r="I116" i="1"/>
  <c r="N117" i="1"/>
  <c r="N114" i="1" s="1"/>
  <c r="AD117" i="1"/>
  <c r="AD114" i="1" s="1"/>
  <c r="N118" i="1"/>
  <c r="V118" i="1"/>
  <c r="AD118" i="1"/>
  <c r="E119" i="1"/>
  <c r="G103" i="1"/>
  <c r="F103" i="1"/>
  <c r="E110" i="1"/>
  <c r="C118" i="1"/>
  <c r="F84" i="1"/>
  <c r="G91" i="1"/>
  <c r="F91" i="1"/>
  <c r="F104" i="1"/>
  <c r="L110" i="1"/>
  <c r="T110" i="1"/>
  <c r="AB110" i="1"/>
  <c r="H111" i="1"/>
  <c r="H108" i="1" s="1"/>
  <c r="H102" i="1"/>
  <c r="H101" i="1" s="1"/>
  <c r="L111" i="1"/>
  <c r="L108" i="1" s="1"/>
  <c r="L102" i="1"/>
  <c r="L101" i="1" s="1"/>
  <c r="P111" i="1"/>
  <c r="P108" i="1" s="1"/>
  <c r="P102" i="1"/>
  <c r="P101" i="1" s="1"/>
  <c r="T111" i="1"/>
  <c r="T108" i="1" s="1"/>
  <c r="T102" i="1"/>
  <c r="T101" i="1" s="1"/>
  <c r="X111" i="1"/>
  <c r="X108" i="1" s="1"/>
  <c r="X102" i="1"/>
  <c r="X101" i="1" s="1"/>
  <c r="AB111" i="1"/>
  <c r="AB102" i="1"/>
  <c r="AB101" i="1" s="1"/>
  <c r="F119" i="1" l="1"/>
  <c r="G119" i="1"/>
  <c r="G110" i="1"/>
  <c r="F110" i="1"/>
  <c r="G102" i="1"/>
  <c r="E101" i="1"/>
  <c r="G118" i="1"/>
  <c r="F118" i="1"/>
  <c r="G72" i="1"/>
  <c r="F72" i="1"/>
  <c r="E71" i="1"/>
  <c r="E116" i="1"/>
  <c r="G51" i="1"/>
  <c r="F51" i="1"/>
  <c r="F14" i="1"/>
  <c r="F65" i="1"/>
  <c r="B102" i="1"/>
  <c r="B101" i="1" s="1"/>
  <c r="B111" i="1"/>
  <c r="B108" i="1" s="1"/>
  <c r="C117" i="1"/>
  <c r="C114" i="1" s="1"/>
  <c r="C49" i="1"/>
  <c r="C48" i="1" s="1"/>
  <c r="F42" i="1"/>
  <c r="E41" i="1"/>
  <c r="G42" i="1"/>
  <c r="D117" i="1"/>
  <c r="D114" i="1" s="1"/>
  <c r="D49" i="1"/>
  <c r="D48" i="1" s="1"/>
  <c r="G87" i="1"/>
  <c r="F87" i="1"/>
  <c r="F28" i="1"/>
  <c r="F27" i="1" s="1"/>
  <c r="E27" i="1"/>
  <c r="G28" i="1"/>
  <c r="G27" i="1" s="1"/>
  <c r="G115" i="1"/>
  <c r="F115" i="1"/>
  <c r="B117" i="1"/>
  <c r="B114" i="1" s="1"/>
  <c r="B49" i="1"/>
  <c r="B48" i="1" s="1"/>
  <c r="AB108" i="1"/>
  <c r="E108" i="1"/>
  <c r="G111" i="1"/>
  <c r="E117" i="1"/>
  <c r="G52" i="1"/>
  <c r="F52" i="1"/>
  <c r="E49" i="1"/>
  <c r="G57" i="1"/>
  <c r="F57" i="1"/>
  <c r="F34" i="1"/>
  <c r="G34" i="1"/>
  <c r="F79" i="1"/>
  <c r="E78" i="1"/>
  <c r="G79" i="1"/>
  <c r="F111" i="1" l="1"/>
  <c r="F102" i="1"/>
  <c r="E114" i="1"/>
  <c r="G117" i="1"/>
  <c r="F117" i="1"/>
  <c r="G71" i="1"/>
  <c r="F71" i="1"/>
  <c r="G49" i="1"/>
  <c r="E48" i="1"/>
  <c r="F49" i="1"/>
  <c r="G41" i="1"/>
  <c r="F41" i="1"/>
  <c r="G101" i="1"/>
  <c r="F101" i="1"/>
  <c r="G78" i="1"/>
  <c r="F78" i="1"/>
  <c r="F108" i="1"/>
  <c r="G108" i="1"/>
  <c r="G116" i="1"/>
  <c r="F116" i="1"/>
  <c r="G114" i="1" l="1"/>
  <c r="F114" i="1"/>
  <c r="G48" i="1"/>
  <c r="F48" i="1"/>
</calcChain>
</file>

<file path=xl/sharedStrings.xml><?xml version="1.0" encoding="utf-8"?>
<sst xmlns="http://schemas.openxmlformats.org/spreadsheetml/2006/main" count="158" uniqueCount="52">
  <si>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</si>
  <si>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</si>
  <si>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</si>
  <si>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</si>
  <si>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2022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</si>
  <si>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</si>
  <si>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</si>
  <si>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</si>
  <si>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</si>
  <si>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</si>
  <si>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</si>
  <si>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</si>
  <si>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</si>
  <si>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</si>
  <si>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</si>
  <si>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</si>
  <si>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</si>
  <si>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</si>
  <si>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</si>
  <si>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01.10.2022</t>
  </si>
  <si>
    <t>Профинансировано на 01.10.2022</t>
  </si>
  <si>
    <t>Кассовый расход на 01.10.2022</t>
  </si>
  <si>
    <t>к плану на год</t>
  </si>
  <si>
    <t>на отчетную дату</t>
  </si>
  <si>
    <t xml:space="preserve">план </t>
  </si>
  <si>
    <t>касса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</si>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</sst>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167" fontId="4" fillId="2" borderId="8" xfId="1" applyNumberFormat="1" applyFont="1" applyFill="1" applyBorder="1" applyAlignment="1" applyProtection="1">
      <alignment vertical="center" wrapText="1"/>
    </xf>
    <xf numFmtId="168" fontId="4" fillId="2" borderId="8" xfId="2" applyNumberFormat="1" applyFont="1" applyFill="1" applyBorder="1" applyAlignment="1" applyProtection="1">
      <alignment vertical="center" wrapText="1"/>
    </xf>
    <xf numFmtId="164" fontId="6" fillId="2" borderId="8" xfId="1" applyNumberFormat="1" applyFont="1" applyFill="1" applyBorder="1" applyAlignment="1" applyProtection="1">
      <alignment vertical="center" wrapText="1"/>
    </xf>
    <xf numFmtId="164" fontId="6" fillId="2" borderId="6" xfId="1" applyNumberFormat="1" applyFont="1" applyFill="1" applyBorder="1" applyAlignment="1" applyProtection="1">
      <alignment vertical="center" wrapText="1"/>
    </xf>
    <xf numFmtId="164" fontId="9" fillId="2" borderId="7" xfId="1" applyNumberFormat="1" applyFont="1" applyFill="1" applyBorder="1" applyAlignment="1" applyProtection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5" xfId="1" applyFont="1" applyFill="1" applyBorder="1" applyAlignment="1" applyProtection="1">
      <alignment horizontal="left" vertical="center"/>
    </xf>
    <xf numFmtId="167" fontId="4" fillId="3" borderId="8" xfId="2" applyNumberFormat="1" applyFont="1" applyFill="1" applyBorder="1" applyAlignment="1" applyProtection="1">
      <alignment vertical="center" wrapText="1"/>
    </xf>
    <xf numFmtId="167" fontId="4" fillId="3" borderId="8" xfId="1" applyNumberFormat="1" applyFont="1" applyFill="1" applyBorder="1" applyAlignment="1" applyProtection="1">
      <alignment vertical="center" wrapText="1"/>
    </xf>
    <xf numFmtId="168" fontId="4" fillId="3" borderId="8" xfId="2" applyNumberFormat="1" applyFont="1" applyFill="1" applyBorder="1" applyAlignment="1" applyProtection="1">
      <alignment vertical="center" wrapText="1"/>
    </xf>
    <xf numFmtId="164" fontId="6" fillId="3" borderId="8" xfId="1" applyNumberFormat="1" applyFont="1" applyFill="1" applyBorder="1" applyAlignment="1" applyProtection="1">
      <alignment vertical="center" wrapText="1"/>
    </xf>
    <xf numFmtId="164" fontId="6" fillId="3" borderId="6" xfId="1" applyNumberFormat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wrapText="1"/>
    </xf>
    <xf numFmtId="169" fontId="4" fillId="0" borderId="2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justify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0" fontId="4" fillId="3" borderId="2" xfId="1" applyFont="1" applyFill="1" applyBorder="1" applyAlignment="1">
      <alignment horizontal="justify" wrapText="1"/>
    </xf>
    <xf numFmtId="0" fontId="4" fillId="3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justify" wrapText="1"/>
    </xf>
    <xf numFmtId="2" fontId="0" fillId="0" borderId="0" xfId="0" applyNumberFormat="1"/>
    <xf numFmtId="0" fontId="6" fillId="3" borderId="0" xfId="1" applyFont="1" applyFill="1" applyAlignment="1">
      <alignment horizontal="left" vertical="top" wrapText="1"/>
    </xf>
    <xf numFmtId="0" fontId="11" fillId="0" borderId="0" xfId="0" applyFont="1"/>
    <xf numFmtId="169" fontId="4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4" fontId="6" fillId="4" borderId="2" xfId="1" applyNumberFormat="1" applyFont="1" applyFill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3"/>
  <sheetViews>
    <sheetView tabSelected="1" view="pageBreakPreview" topLeftCell="A91" zoomScale="70" zoomScaleNormal="40" zoomScaleSheetLayoutView="70" workbookViewId="0">
      <selection activeCell="E110" sqref="E110"/>
    </sheetView>
  </sheetViews>
  <sheetFormatPr defaultRowHeight="15" x14ac:dyDescent="0.25"/>
  <cols>
    <col min="1" max="1" width="45.42578125" customWidth="1"/>
    <col min="2" max="2" width="15.140625" customWidth="1"/>
    <col min="3" max="3" width="15.140625" style="87" customWidth="1"/>
    <col min="4" max="7" width="15.140625" customWidth="1"/>
    <col min="8" max="31" width="16.140625" customWidth="1"/>
    <col min="32" max="32" width="32.85546875" customWidth="1"/>
  </cols>
  <sheetData>
    <row r="1" spans="1:6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6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3"/>
      <c r="T2" s="6"/>
      <c r="U2" s="6"/>
      <c r="V2" s="6"/>
      <c r="W2" s="6"/>
      <c r="X2" s="6"/>
      <c r="Y2" s="6"/>
      <c r="Z2" s="9" t="s">
        <v>0</v>
      </c>
      <c r="AA2" s="9"/>
      <c r="AB2" s="9"/>
      <c r="AC2" s="9"/>
      <c r="AD2" s="9"/>
      <c r="AE2" s="10"/>
      <c r="AF2" s="5"/>
    </row>
    <row r="3" spans="1:6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11"/>
      <c r="Q3" s="11"/>
      <c r="R3" s="11"/>
      <c r="S3" s="12"/>
      <c r="T3" s="6"/>
      <c r="U3" s="6"/>
      <c r="V3" s="6"/>
      <c r="W3" s="6"/>
      <c r="X3" s="6"/>
      <c r="Y3" s="6"/>
      <c r="Z3" s="9" t="s">
        <v>1</v>
      </c>
      <c r="AA3" s="9"/>
      <c r="AB3" s="9"/>
      <c r="AC3" s="9"/>
      <c r="AD3" s="9"/>
      <c r="AE3" s="10"/>
      <c r="AF3" s="5"/>
    </row>
    <row r="4" spans="1:6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12"/>
      <c r="Q4" s="12"/>
      <c r="R4" s="12"/>
      <c r="S4" s="12"/>
      <c r="T4" s="6"/>
      <c r="U4" s="6"/>
      <c r="V4" s="6"/>
      <c r="W4" s="6"/>
      <c r="X4" s="6"/>
      <c r="Y4" s="6"/>
      <c r="Z4" s="13"/>
      <c r="AA4" s="13"/>
      <c r="AB4" s="13"/>
      <c r="AC4" s="13"/>
      <c r="AD4" s="13"/>
      <c r="AE4" s="14"/>
      <c r="AF4" s="5"/>
    </row>
    <row r="5" spans="1:62" ht="18.75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4"/>
    </row>
    <row r="6" spans="1:62" ht="26.2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9"/>
    </row>
    <row r="7" spans="1:62" ht="18.75" x14ac:dyDescent="0.25">
      <c r="A7" s="20" t="s">
        <v>3</v>
      </c>
      <c r="B7" s="21" t="s">
        <v>4</v>
      </c>
      <c r="C7" s="22"/>
      <c r="D7" s="22"/>
      <c r="E7" s="22"/>
      <c r="F7" s="23" t="s">
        <v>5</v>
      </c>
      <c r="G7" s="23"/>
      <c r="H7" s="24" t="s">
        <v>6</v>
      </c>
      <c r="I7" s="25"/>
      <c r="J7" s="24" t="s">
        <v>7</v>
      </c>
      <c r="K7" s="25"/>
      <c r="L7" s="24" t="s">
        <v>8</v>
      </c>
      <c r="M7" s="25"/>
      <c r="N7" s="24" t="s">
        <v>9</v>
      </c>
      <c r="O7" s="25"/>
      <c r="P7" s="24" t="s">
        <v>10</v>
      </c>
      <c r="Q7" s="25"/>
      <c r="R7" s="24" t="s">
        <v>11</v>
      </c>
      <c r="S7" s="25"/>
      <c r="T7" s="24" t="s">
        <v>12</v>
      </c>
      <c r="U7" s="25"/>
      <c r="V7" s="24" t="s">
        <v>13</v>
      </c>
      <c r="W7" s="25"/>
      <c r="X7" s="24" t="s">
        <v>14</v>
      </c>
      <c r="Y7" s="25"/>
      <c r="Z7" s="24" t="s">
        <v>15</v>
      </c>
      <c r="AA7" s="25"/>
      <c r="AB7" s="24" t="s">
        <v>16</v>
      </c>
      <c r="AC7" s="25"/>
      <c r="AD7" s="24" t="s">
        <v>17</v>
      </c>
      <c r="AE7" s="25"/>
      <c r="AF7" s="26" t="s">
        <v>18</v>
      </c>
    </row>
    <row r="8" spans="1:62" ht="75" x14ac:dyDescent="0.25">
      <c r="A8" s="20"/>
      <c r="B8" s="27"/>
      <c r="C8" s="28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29" t="s">
        <v>24</v>
      </c>
      <c r="I8" s="29" t="s">
        <v>25</v>
      </c>
      <c r="J8" s="29" t="s">
        <v>24</v>
      </c>
      <c r="K8" s="29" t="s">
        <v>25</v>
      </c>
      <c r="L8" s="29" t="s">
        <v>24</v>
      </c>
      <c r="M8" s="29" t="s">
        <v>25</v>
      </c>
      <c r="N8" s="29" t="s">
        <v>24</v>
      </c>
      <c r="O8" s="29" t="s">
        <v>25</v>
      </c>
      <c r="P8" s="29" t="s">
        <v>24</v>
      </c>
      <c r="Q8" s="29" t="s">
        <v>25</v>
      </c>
      <c r="R8" s="29" t="s">
        <v>24</v>
      </c>
      <c r="S8" s="29" t="s">
        <v>25</v>
      </c>
      <c r="T8" s="29" t="s">
        <v>24</v>
      </c>
      <c r="U8" s="29" t="s">
        <v>25</v>
      </c>
      <c r="V8" s="29" t="s">
        <v>24</v>
      </c>
      <c r="W8" s="29" t="s">
        <v>25</v>
      </c>
      <c r="X8" s="29" t="s">
        <v>24</v>
      </c>
      <c r="Y8" s="29" t="s">
        <v>25</v>
      </c>
      <c r="Z8" s="29" t="s">
        <v>24</v>
      </c>
      <c r="AA8" s="29" t="s">
        <v>25</v>
      </c>
      <c r="AB8" s="29" t="s">
        <v>24</v>
      </c>
      <c r="AC8" s="29" t="s">
        <v>25</v>
      </c>
      <c r="AD8" s="29" t="s">
        <v>24</v>
      </c>
      <c r="AE8" s="29" t="s">
        <v>25</v>
      </c>
      <c r="AF8" s="30"/>
    </row>
    <row r="9" spans="1:62" ht="18.75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</row>
    <row r="10" spans="1:62" ht="18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62" s="44" customFormat="1" ht="20.25" x14ac:dyDescent="0.25">
      <c r="A11" s="35" t="s">
        <v>26</v>
      </c>
      <c r="B11" s="36"/>
      <c r="C11" s="37"/>
      <c r="D11" s="37"/>
      <c r="E11" s="36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42"/>
      <c r="AH11" s="42"/>
      <c r="AI11" s="42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s="44" customFormat="1" ht="20.25" x14ac:dyDescent="0.25">
      <c r="A12" s="45" t="s">
        <v>27</v>
      </c>
      <c r="B12" s="46"/>
      <c r="C12" s="47"/>
      <c r="D12" s="47"/>
      <c r="E12" s="46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1"/>
      <c r="AG12" s="42"/>
      <c r="AH12" s="42"/>
      <c r="AI12" s="42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56.25" x14ac:dyDescent="0.25">
      <c r="A13" s="52" t="s">
        <v>28</v>
      </c>
      <c r="B13" s="53">
        <f>B14</f>
        <v>493.09999999999997</v>
      </c>
      <c r="C13" s="53">
        <f>C15+C16+C17+C18+C19</f>
        <v>493.09999999999997</v>
      </c>
      <c r="D13" s="53">
        <v>0</v>
      </c>
      <c r="E13" s="53">
        <f>I13+K13+M13+O13+Q13+S13+U13+W13+Y13+AA13+AC13+AE13</f>
        <v>482.84</v>
      </c>
      <c r="F13" s="54">
        <f>IFERROR(E13/B13*100,0)</f>
        <v>97.919286148854184</v>
      </c>
      <c r="G13" s="54">
        <f>IFERROR(E13/C13*100,0)</f>
        <v>97.919286148854184</v>
      </c>
      <c r="H13" s="53">
        <f>H14</f>
        <v>0</v>
      </c>
      <c r="I13" s="53">
        <f>I14</f>
        <v>0</v>
      </c>
      <c r="J13" s="53">
        <f t="shared" ref="J13:AE13" si="0">J14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56.4</v>
      </c>
      <c r="S13" s="53">
        <f t="shared" si="0"/>
        <v>0</v>
      </c>
      <c r="T13" s="53">
        <f t="shared" si="0"/>
        <v>125.8</v>
      </c>
      <c r="U13" s="53">
        <f t="shared" si="0"/>
        <v>129.78</v>
      </c>
      <c r="V13" s="53">
        <f t="shared" si="0"/>
        <v>158.19999999999999</v>
      </c>
      <c r="W13" s="53">
        <f t="shared" si="0"/>
        <v>301.14</v>
      </c>
      <c r="X13" s="53">
        <f t="shared" si="0"/>
        <v>152.69999999999999</v>
      </c>
      <c r="Y13" s="53">
        <f t="shared" si="0"/>
        <v>51.92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5"/>
    </row>
    <row r="14" spans="1:62" ht="18.75" x14ac:dyDescent="0.3">
      <c r="A14" s="56" t="s">
        <v>29</v>
      </c>
      <c r="B14" s="53">
        <f>B17</f>
        <v>493.09999999999997</v>
      </c>
      <c r="C14" s="53">
        <f>C17</f>
        <v>493.09999999999997</v>
      </c>
      <c r="D14" s="53">
        <f>D17</f>
        <v>493.09999999999997</v>
      </c>
      <c r="E14" s="53">
        <f>E17</f>
        <v>482.84</v>
      </c>
      <c r="F14" s="57">
        <f>IFERROR(E14/B14*100,0)</f>
        <v>97.919286148854184</v>
      </c>
      <c r="G14" s="57">
        <f>IFERROR(E14/C14*100,0)</f>
        <v>97.919286148854184</v>
      </c>
      <c r="H14" s="53">
        <f>H15+H16+H17+H19</f>
        <v>0</v>
      </c>
      <c r="I14" s="53">
        <f t="shared" ref="I14:AE14" si="1">I15+I16+I17+I19</f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 t="shared" si="1"/>
        <v>0</v>
      </c>
      <c r="N14" s="53">
        <f t="shared" si="1"/>
        <v>0</v>
      </c>
      <c r="O14" s="53">
        <f t="shared" si="1"/>
        <v>0</v>
      </c>
      <c r="P14" s="53">
        <f t="shared" si="1"/>
        <v>0</v>
      </c>
      <c r="Q14" s="53">
        <f t="shared" si="1"/>
        <v>0</v>
      </c>
      <c r="R14" s="53">
        <f t="shared" si="1"/>
        <v>56.4</v>
      </c>
      <c r="S14" s="53">
        <f t="shared" si="1"/>
        <v>0</v>
      </c>
      <c r="T14" s="53">
        <f t="shared" si="1"/>
        <v>125.8</v>
      </c>
      <c r="U14" s="53">
        <f t="shared" si="1"/>
        <v>129.78</v>
      </c>
      <c r="V14" s="53">
        <f t="shared" si="1"/>
        <v>158.19999999999999</v>
      </c>
      <c r="W14" s="53">
        <f t="shared" si="1"/>
        <v>301.14</v>
      </c>
      <c r="X14" s="53">
        <f t="shared" si="1"/>
        <v>152.69999999999999</v>
      </c>
      <c r="Y14" s="53">
        <f t="shared" si="1"/>
        <v>51.92</v>
      </c>
      <c r="Z14" s="53">
        <f t="shared" si="1"/>
        <v>0</v>
      </c>
      <c r="AA14" s="53">
        <f t="shared" si="1"/>
        <v>0</v>
      </c>
      <c r="AB14" s="53">
        <f t="shared" si="1"/>
        <v>0</v>
      </c>
      <c r="AC14" s="53">
        <f t="shared" si="1"/>
        <v>0</v>
      </c>
      <c r="AD14" s="53">
        <f t="shared" si="1"/>
        <v>0</v>
      </c>
      <c r="AE14" s="53">
        <f t="shared" si="1"/>
        <v>0</v>
      </c>
      <c r="AF14" s="55"/>
    </row>
    <row r="15" spans="1:62" ht="18.75" x14ac:dyDescent="0.3">
      <c r="A15" s="58" t="s">
        <v>30</v>
      </c>
      <c r="B15" s="59">
        <v>0</v>
      </c>
      <c r="C15" s="59"/>
      <c r="D15" s="59"/>
      <c r="E15" s="59"/>
      <c r="F15" s="59"/>
      <c r="G15" s="59"/>
      <c r="H15" s="59">
        <v>0</v>
      </c>
      <c r="I15" s="59"/>
      <c r="J15" s="59">
        <v>0</v>
      </c>
      <c r="K15" s="59"/>
      <c r="L15" s="59">
        <v>0</v>
      </c>
      <c r="M15" s="59"/>
      <c r="N15" s="59">
        <v>0</v>
      </c>
      <c r="O15" s="59"/>
      <c r="P15" s="59">
        <v>0</v>
      </c>
      <c r="Q15" s="59"/>
      <c r="R15" s="59">
        <v>0</v>
      </c>
      <c r="S15" s="59"/>
      <c r="T15" s="59">
        <v>0</v>
      </c>
      <c r="U15" s="59"/>
      <c r="V15" s="59">
        <v>0</v>
      </c>
      <c r="W15" s="59"/>
      <c r="X15" s="59">
        <v>0</v>
      </c>
      <c r="Y15" s="59"/>
      <c r="Z15" s="59">
        <v>0</v>
      </c>
      <c r="AA15" s="59"/>
      <c r="AB15" s="59">
        <v>0</v>
      </c>
      <c r="AC15" s="59"/>
      <c r="AD15" s="59">
        <v>0</v>
      </c>
      <c r="AE15" s="59"/>
      <c r="AF15" s="55"/>
    </row>
    <row r="16" spans="1:62" ht="37.5" x14ac:dyDescent="0.3">
      <c r="A16" s="60" t="s">
        <v>31</v>
      </c>
      <c r="B16" s="59">
        <v>0</v>
      </c>
      <c r="C16" s="59"/>
      <c r="D16" s="59"/>
      <c r="E16" s="59"/>
      <c r="F16" s="59"/>
      <c r="G16" s="59"/>
      <c r="H16" s="59">
        <v>0</v>
      </c>
      <c r="I16" s="59"/>
      <c r="J16" s="59">
        <v>0</v>
      </c>
      <c r="K16" s="59"/>
      <c r="L16" s="59">
        <v>0</v>
      </c>
      <c r="M16" s="59"/>
      <c r="N16" s="59">
        <v>0</v>
      </c>
      <c r="O16" s="59"/>
      <c r="P16" s="59">
        <v>0</v>
      </c>
      <c r="Q16" s="59"/>
      <c r="R16" s="59">
        <v>0</v>
      </c>
      <c r="S16" s="59"/>
      <c r="T16" s="59">
        <v>0</v>
      </c>
      <c r="U16" s="59"/>
      <c r="V16" s="59">
        <v>0</v>
      </c>
      <c r="W16" s="59"/>
      <c r="X16" s="59">
        <v>0</v>
      </c>
      <c r="Y16" s="59"/>
      <c r="Z16" s="59">
        <v>0</v>
      </c>
      <c r="AA16" s="59"/>
      <c r="AB16" s="59">
        <v>0</v>
      </c>
      <c r="AC16" s="59"/>
      <c r="AD16" s="59">
        <v>0</v>
      </c>
      <c r="AE16" s="59"/>
      <c r="AF16" s="55"/>
    </row>
    <row r="17" spans="1:32" ht="18.75" x14ac:dyDescent="0.3">
      <c r="A17" s="61" t="s">
        <v>32</v>
      </c>
      <c r="B17" s="62">
        <f>H17+J17+L17+N17+P17+R17+T17+V17+X17+Z17+AB17+AD17</f>
        <v>493.09999999999997</v>
      </c>
      <c r="C17" s="62">
        <f>H17+J17+L17+N17+P17+R17+T17+V17+X17</f>
        <v>493.09999999999997</v>
      </c>
      <c r="D17" s="62">
        <f>H17+J17+L17+N17+P17+R17+T17+V17+X17</f>
        <v>493.09999999999997</v>
      </c>
      <c r="E17" s="62">
        <f>I17+K17+M17+O17+Q17+S17+U17+W17+Y17+AA17+AC17+AE17</f>
        <v>482.84</v>
      </c>
      <c r="F17" s="57">
        <f>IFERROR(E17/B17*100,0)</f>
        <v>97.919286148854184</v>
      </c>
      <c r="G17" s="57">
        <f>IFERROR(E17/C17*100,0)</f>
        <v>97.919286148854184</v>
      </c>
      <c r="H17" s="63">
        <v>0</v>
      </c>
      <c r="I17" s="63"/>
      <c r="J17" s="63">
        <v>0</v>
      </c>
      <c r="K17" s="63"/>
      <c r="L17" s="63">
        <v>0</v>
      </c>
      <c r="M17" s="63"/>
      <c r="N17" s="63">
        <v>0</v>
      </c>
      <c r="O17" s="63"/>
      <c r="P17" s="63">
        <v>0</v>
      </c>
      <c r="Q17" s="63"/>
      <c r="R17" s="63">
        <v>56.4</v>
      </c>
      <c r="S17" s="63"/>
      <c r="T17" s="63">
        <f>105.3+20.5</f>
        <v>125.8</v>
      </c>
      <c r="U17" s="63">
        <v>129.78</v>
      </c>
      <c r="V17" s="63">
        <v>158.19999999999999</v>
      </c>
      <c r="W17" s="63">
        <v>301.14</v>
      </c>
      <c r="X17" s="63">
        <v>152.69999999999999</v>
      </c>
      <c r="Y17" s="63">
        <v>51.92</v>
      </c>
      <c r="Z17" s="63">
        <v>0</v>
      </c>
      <c r="AA17" s="63"/>
      <c r="AB17" s="63">
        <v>0</v>
      </c>
      <c r="AC17" s="63"/>
      <c r="AD17" s="63">
        <v>0</v>
      </c>
      <c r="AE17" s="63"/>
      <c r="AF17" s="55"/>
    </row>
    <row r="18" spans="1:32" ht="37.5" x14ac:dyDescent="0.3">
      <c r="A18" s="58" t="s">
        <v>33</v>
      </c>
      <c r="B18" s="59">
        <v>0</v>
      </c>
      <c r="C18" s="59"/>
      <c r="D18" s="59"/>
      <c r="E18" s="59"/>
      <c r="F18" s="59"/>
      <c r="G18" s="59"/>
      <c r="H18" s="59">
        <v>0</v>
      </c>
      <c r="I18" s="59"/>
      <c r="J18" s="59">
        <v>0</v>
      </c>
      <c r="K18" s="59"/>
      <c r="L18" s="59">
        <v>0</v>
      </c>
      <c r="M18" s="59"/>
      <c r="N18" s="59">
        <v>0</v>
      </c>
      <c r="O18" s="59"/>
      <c r="P18" s="59">
        <v>0</v>
      </c>
      <c r="Q18" s="59"/>
      <c r="R18" s="59">
        <v>0</v>
      </c>
      <c r="S18" s="59"/>
      <c r="T18" s="59">
        <v>0</v>
      </c>
      <c r="U18" s="59"/>
      <c r="V18" s="59">
        <v>0</v>
      </c>
      <c r="W18" s="59"/>
      <c r="X18" s="59">
        <v>0</v>
      </c>
      <c r="Y18" s="59"/>
      <c r="Z18" s="59">
        <v>0</v>
      </c>
      <c r="AA18" s="59"/>
      <c r="AB18" s="59">
        <v>0</v>
      </c>
      <c r="AC18" s="59"/>
      <c r="AD18" s="59">
        <v>0</v>
      </c>
      <c r="AE18" s="59"/>
      <c r="AF18" s="55"/>
    </row>
    <row r="19" spans="1:32" ht="18.75" x14ac:dyDescent="0.3">
      <c r="A19" s="58" t="s">
        <v>34</v>
      </c>
      <c r="B19" s="59">
        <v>0</v>
      </c>
      <c r="C19" s="59"/>
      <c r="D19" s="59"/>
      <c r="E19" s="59"/>
      <c r="F19" s="59"/>
      <c r="G19" s="59"/>
      <c r="H19" s="59">
        <v>0</v>
      </c>
      <c r="I19" s="59"/>
      <c r="J19" s="59">
        <v>0</v>
      </c>
      <c r="K19" s="59"/>
      <c r="L19" s="59">
        <v>0</v>
      </c>
      <c r="M19" s="59"/>
      <c r="N19" s="59">
        <v>0</v>
      </c>
      <c r="O19" s="59"/>
      <c r="P19" s="59">
        <v>0</v>
      </c>
      <c r="Q19" s="59"/>
      <c r="R19" s="59">
        <v>0</v>
      </c>
      <c r="S19" s="59"/>
      <c r="T19" s="59">
        <v>0</v>
      </c>
      <c r="U19" s="59"/>
      <c r="V19" s="59">
        <v>0</v>
      </c>
      <c r="W19" s="59"/>
      <c r="X19" s="59">
        <v>0</v>
      </c>
      <c r="Y19" s="59"/>
      <c r="Z19" s="59">
        <v>0</v>
      </c>
      <c r="AA19" s="59"/>
      <c r="AB19" s="59">
        <v>0</v>
      </c>
      <c r="AC19" s="59"/>
      <c r="AD19" s="59">
        <v>0</v>
      </c>
      <c r="AE19" s="59"/>
      <c r="AF19" s="55"/>
    </row>
    <row r="20" spans="1:32" ht="112.5" x14ac:dyDescent="0.3">
      <c r="A20" s="64" t="s">
        <v>35</v>
      </c>
      <c r="B20" s="65">
        <f t="shared" ref="B20:J20" si="2">B21</f>
        <v>6130.1</v>
      </c>
      <c r="C20" s="65">
        <f t="shared" si="2"/>
        <v>4417.66</v>
      </c>
      <c r="D20" s="65">
        <f t="shared" si="2"/>
        <v>4417.66</v>
      </c>
      <c r="E20" s="65">
        <f t="shared" si="2"/>
        <v>3604.6600000000003</v>
      </c>
      <c r="F20" s="66">
        <f t="shared" si="2"/>
        <v>58.802629647150951</v>
      </c>
      <c r="G20" s="66">
        <f t="shared" si="2"/>
        <v>81.596591860849415</v>
      </c>
      <c r="H20" s="66">
        <f t="shared" si="2"/>
        <v>429.94</v>
      </c>
      <c r="I20" s="66">
        <f t="shared" si="2"/>
        <v>429.94</v>
      </c>
      <c r="J20" s="66">
        <f t="shared" si="2"/>
        <v>396.84</v>
      </c>
      <c r="K20" s="66">
        <f>K24</f>
        <v>396.84</v>
      </c>
      <c r="L20" s="66">
        <f t="shared" ref="L20:AE20" si="3">L21</f>
        <v>396.84</v>
      </c>
      <c r="M20" s="66">
        <f t="shared" si="3"/>
        <v>396.84</v>
      </c>
      <c r="N20" s="66">
        <f t="shared" si="3"/>
        <v>396.84</v>
      </c>
      <c r="O20" s="66">
        <f t="shared" si="3"/>
        <v>396.84</v>
      </c>
      <c r="P20" s="66">
        <f t="shared" si="3"/>
        <v>396.84</v>
      </c>
      <c r="Q20" s="66">
        <f t="shared" si="3"/>
        <v>396.84</v>
      </c>
      <c r="R20" s="66">
        <f t="shared" si="3"/>
        <v>396.84</v>
      </c>
      <c r="S20" s="66">
        <f t="shared" si="3"/>
        <v>396.84</v>
      </c>
      <c r="T20" s="66">
        <f t="shared" si="3"/>
        <v>1209.8399999999999</v>
      </c>
      <c r="U20" s="66">
        <v>0</v>
      </c>
      <c r="V20" s="66">
        <f t="shared" si="3"/>
        <v>396.84</v>
      </c>
      <c r="W20" s="66">
        <f t="shared" si="3"/>
        <v>396.84</v>
      </c>
      <c r="X20" s="66">
        <f t="shared" si="3"/>
        <v>396.84</v>
      </c>
      <c r="Y20" s="66">
        <f t="shared" si="3"/>
        <v>396.84</v>
      </c>
      <c r="Z20" s="66">
        <f t="shared" si="3"/>
        <v>396.84</v>
      </c>
      <c r="AA20" s="66">
        <f t="shared" si="3"/>
        <v>0</v>
      </c>
      <c r="AB20" s="66">
        <f t="shared" si="3"/>
        <v>396.84</v>
      </c>
      <c r="AC20" s="66">
        <f t="shared" si="3"/>
        <v>0</v>
      </c>
      <c r="AD20" s="66">
        <f t="shared" si="3"/>
        <v>475.28</v>
      </c>
      <c r="AE20" s="66">
        <f t="shared" si="3"/>
        <v>0</v>
      </c>
      <c r="AF20" s="55"/>
    </row>
    <row r="21" spans="1:32" ht="18.75" x14ac:dyDescent="0.3">
      <c r="A21" s="56" t="s">
        <v>29</v>
      </c>
      <c r="B21" s="65">
        <f>B24</f>
        <v>6130.1</v>
      </c>
      <c r="C21" s="65">
        <f>C24</f>
        <v>4417.66</v>
      </c>
      <c r="D21" s="65">
        <f>D24</f>
        <v>4417.66</v>
      </c>
      <c r="E21" s="65">
        <f>E24</f>
        <v>3604.6600000000003</v>
      </c>
      <c r="F21" s="66">
        <f>E21/B21*100</f>
        <v>58.802629647150951</v>
      </c>
      <c r="G21" s="66">
        <f>E21/C21*100</f>
        <v>81.596591860849415</v>
      </c>
      <c r="H21" s="66">
        <f>H24</f>
        <v>429.94</v>
      </c>
      <c r="I21" s="66">
        <f t="shared" ref="I21:AE21" si="4">I24</f>
        <v>429.94</v>
      </c>
      <c r="J21" s="66">
        <f t="shared" si="4"/>
        <v>396.84</v>
      </c>
      <c r="K21" s="66">
        <f t="shared" si="4"/>
        <v>396.84</v>
      </c>
      <c r="L21" s="66">
        <f t="shared" si="4"/>
        <v>396.84</v>
      </c>
      <c r="M21" s="66">
        <f t="shared" si="4"/>
        <v>396.84</v>
      </c>
      <c r="N21" s="66">
        <f t="shared" si="4"/>
        <v>396.84</v>
      </c>
      <c r="O21" s="66">
        <f t="shared" si="4"/>
        <v>396.84</v>
      </c>
      <c r="P21" s="66">
        <f t="shared" si="4"/>
        <v>396.84</v>
      </c>
      <c r="Q21" s="66">
        <f t="shared" si="4"/>
        <v>396.84</v>
      </c>
      <c r="R21" s="66">
        <f t="shared" si="4"/>
        <v>396.84</v>
      </c>
      <c r="S21" s="66">
        <f t="shared" si="4"/>
        <v>396.84</v>
      </c>
      <c r="T21" s="66">
        <f t="shared" si="4"/>
        <v>1209.8399999999999</v>
      </c>
      <c r="U21" s="66">
        <f t="shared" si="4"/>
        <v>396.84</v>
      </c>
      <c r="V21" s="66">
        <f t="shared" si="4"/>
        <v>396.84</v>
      </c>
      <c r="W21" s="66">
        <f t="shared" si="4"/>
        <v>396.84</v>
      </c>
      <c r="X21" s="66">
        <f t="shared" si="4"/>
        <v>396.84</v>
      </c>
      <c r="Y21" s="66">
        <f t="shared" si="4"/>
        <v>396.84</v>
      </c>
      <c r="Z21" s="66">
        <f t="shared" si="4"/>
        <v>396.84</v>
      </c>
      <c r="AA21" s="66">
        <f t="shared" si="4"/>
        <v>0</v>
      </c>
      <c r="AB21" s="66">
        <f t="shared" si="4"/>
        <v>396.84</v>
      </c>
      <c r="AC21" s="66">
        <f t="shared" si="4"/>
        <v>0</v>
      </c>
      <c r="AD21" s="66">
        <v>475.28</v>
      </c>
      <c r="AE21" s="66">
        <f t="shared" si="4"/>
        <v>0</v>
      </c>
      <c r="AF21" s="55"/>
    </row>
    <row r="22" spans="1:32" ht="18.75" x14ac:dyDescent="0.3">
      <c r="A22" s="58" t="s">
        <v>30</v>
      </c>
      <c r="B22" s="59">
        <v>0</v>
      </c>
      <c r="C22" s="59"/>
      <c r="D22" s="59"/>
      <c r="E22" s="59"/>
      <c r="F22" s="59"/>
      <c r="G22" s="59"/>
      <c r="H22" s="59">
        <v>0</v>
      </c>
      <c r="I22" s="59"/>
      <c r="J22" s="59">
        <v>0</v>
      </c>
      <c r="K22" s="59"/>
      <c r="L22" s="59">
        <v>0</v>
      </c>
      <c r="M22" s="59"/>
      <c r="N22" s="59">
        <v>0</v>
      </c>
      <c r="O22" s="59"/>
      <c r="P22" s="59">
        <v>0</v>
      </c>
      <c r="Q22" s="59"/>
      <c r="R22" s="59">
        <v>0</v>
      </c>
      <c r="S22" s="59"/>
      <c r="T22" s="59">
        <v>0</v>
      </c>
      <c r="U22" s="59"/>
      <c r="V22" s="59">
        <v>0</v>
      </c>
      <c r="W22" s="59"/>
      <c r="X22" s="59">
        <v>0</v>
      </c>
      <c r="Y22" s="59"/>
      <c r="Z22" s="59">
        <v>0</v>
      </c>
      <c r="AA22" s="59"/>
      <c r="AB22" s="59">
        <v>0</v>
      </c>
      <c r="AC22" s="59"/>
      <c r="AD22" s="59">
        <v>0</v>
      </c>
      <c r="AE22" s="59"/>
      <c r="AF22" s="55"/>
    </row>
    <row r="23" spans="1:32" ht="37.5" x14ac:dyDescent="0.3">
      <c r="A23" s="60" t="s">
        <v>31</v>
      </c>
      <c r="B23" s="59">
        <v>0</v>
      </c>
      <c r="C23" s="59"/>
      <c r="D23" s="59"/>
      <c r="E23" s="59"/>
      <c r="F23" s="59"/>
      <c r="G23" s="59"/>
      <c r="H23" s="59">
        <v>0</v>
      </c>
      <c r="I23" s="59"/>
      <c r="J23" s="59">
        <v>0</v>
      </c>
      <c r="K23" s="59"/>
      <c r="L23" s="59">
        <v>0</v>
      </c>
      <c r="M23" s="59"/>
      <c r="N23" s="59">
        <v>0</v>
      </c>
      <c r="O23" s="59"/>
      <c r="P23" s="59">
        <v>0</v>
      </c>
      <c r="Q23" s="59"/>
      <c r="R23" s="59">
        <v>0</v>
      </c>
      <c r="S23" s="59"/>
      <c r="T23" s="59">
        <v>0</v>
      </c>
      <c r="U23" s="59"/>
      <c r="V23" s="59">
        <v>0</v>
      </c>
      <c r="W23" s="59"/>
      <c r="X23" s="59">
        <v>0</v>
      </c>
      <c r="Y23" s="59"/>
      <c r="Z23" s="59">
        <v>0</v>
      </c>
      <c r="AA23" s="59"/>
      <c r="AB23" s="59">
        <v>0</v>
      </c>
      <c r="AC23" s="59"/>
      <c r="AD23" s="59">
        <v>0</v>
      </c>
      <c r="AE23" s="59"/>
      <c r="AF23" s="55"/>
    </row>
    <row r="24" spans="1:32" ht="18.75" x14ac:dyDescent="0.3">
      <c r="A24" s="58" t="s">
        <v>32</v>
      </c>
      <c r="B24" s="67">
        <f>H24+J24+L24+N24+P24+R24+T24+V24+X24+Z24+AB24+AD24</f>
        <v>6130.1</v>
      </c>
      <c r="C24" s="67">
        <f>H24+J24+L24+N24+P24+R24+T24+V24+X24</f>
        <v>4417.66</v>
      </c>
      <c r="D24" s="62">
        <f>H24+J24+L24+N24+P24+R24+T24+V24+X24</f>
        <v>4417.66</v>
      </c>
      <c r="E24" s="67">
        <f>I24+K24+M24+O24+Q24+S24+U24+W24+Y24+AA24+AC24+AE24</f>
        <v>3604.6600000000003</v>
      </c>
      <c r="F24" s="62">
        <f>E24/B24*100</f>
        <v>58.802629647150951</v>
      </c>
      <c r="G24" s="62">
        <f>E24/C24*100</f>
        <v>81.596591860849415</v>
      </c>
      <c r="H24" s="68">
        <v>429.94</v>
      </c>
      <c r="I24" s="68">
        <v>429.94</v>
      </c>
      <c r="J24" s="68">
        <v>396.84</v>
      </c>
      <c r="K24" s="68">
        <v>396.84</v>
      </c>
      <c r="L24" s="68">
        <v>396.84</v>
      </c>
      <c r="M24" s="68">
        <v>396.84</v>
      </c>
      <c r="N24" s="68">
        <v>396.84</v>
      </c>
      <c r="O24" s="68">
        <v>396.84</v>
      </c>
      <c r="P24" s="68">
        <v>396.84</v>
      </c>
      <c r="Q24" s="68">
        <v>396.84</v>
      </c>
      <c r="R24" s="68">
        <v>396.84</v>
      </c>
      <c r="S24" s="68">
        <v>396.84</v>
      </c>
      <c r="T24" s="68">
        <v>1209.8399999999999</v>
      </c>
      <c r="U24" s="68">
        <v>396.84</v>
      </c>
      <c r="V24" s="68">
        <v>396.84</v>
      </c>
      <c r="W24" s="68">
        <v>396.84</v>
      </c>
      <c r="X24" s="68">
        <v>396.84</v>
      </c>
      <c r="Y24" s="68">
        <v>396.84</v>
      </c>
      <c r="Z24" s="68">
        <v>396.84</v>
      </c>
      <c r="AA24" s="68"/>
      <c r="AB24" s="68">
        <v>396.84</v>
      </c>
      <c r="AC24" s="68"/>
      <c r="AD24" s="68">
        <v>918.76</v>
      </c>
      <c r="AE24" s="68"/>
      <c r="AF24" s="55"/>
    </row>
    <row r="25" spans="1:32" ht="37.5" x14ac:dyDescent="0.3">
      <c r="A25" s="58" t="s">
        <v>33</v>
      </c>
      <c r="B25" s="59">
        <v>0</v>
      </c>
      <c r="C25" s="59"/>
      <c r="D25" s="59"/>
      <c r="E25" s="59"/>
      <c r="F25" s="59"/>
      <c r="G25" s="59"/>
      <c r="H25" s="59">
        <v>0</v>
      </c>
      <c r="I25" s="59"/>
      <c r="J25" s="59">
        <v>0</v>
      </c>
      <c r="K25" s="59"/>
      <c r="L25" s="59">
        <v>0</v>
      </c>
      <c r="M25" s="59"/>
      <c r="N25" s="59">
        <v>0</v>
      </c>
      <c r="O25" s="59"/>
      <c r="P25" s="59">
        <v>0</v>
      </c>
      <c r="Q25" s="59"/>
      <c r="R25" s="59">
        <v>0</v>
      </c>
      <c r="S25" s="59"/>
      <c r="T25" s="59">
        <v>0</v>
      </c>
      <c r="U25" s="59"/>
      <c r="V25" s="59">
        <v>0</v>
      </c>
      <c r="W25" s="59"/>
      <c r="X25" s="59">
        <v>0</v>
      </c>
      <c r="Y25" s="59"/>
      <c r="Z25" s="59">
        <v>0</v>
      </c>
      <c r="AA25" s="59"/>
      <c r="AB25" s="59">
        <v>0</v>
      </c>
      <c r="AC25" s="59"/>
      <c r="AD25" s="59">
        <v>0</v>
      </c>
      <c r="AE25" s="59"/>
      <c r="AF25" s="55"/>
    </row>
    <row r="26" spans="1:32" ht="18.75" x14ac:dyDescent="0.3">
      <c r="A26" s="58" t="s">
        <v>34</v>
      </c>
      <c r="B26" s="59">
        <v>0</v>
      </c>
      <c r="C26" s="59"/>
      <c r="D26" s="59"/>
      <c r="E26" s="59"/>
      <c r="F26" s="59"/>
      <c r="G26" s="59"/>
      <c r="H26" s="59">
        <v>0</v>
      </c>
      <c r="I26" s="59"/>
      <c r="J26" s="59">
        <v>0</v>
      </c>
      <c r="K26" s="59"/>
      <c r="L26" s="59">
        <v>0</v>
      </c>
      <c r="M26" s="59"/>
      <c r="N26" s="59">
        <v>0</v>
      </c>
      <c r="O26" s="59"/>
      <c r="P26" s="59">
        <v>0</v>
      </c>
      <c r="Q26" s="59"/>
      <c r="R26" s="59">
        <v>0</v>
      </c>
      <c r="S26" s="59"/>
      <c r="T26" s="59">
        <v>0</v>
      </c>
      <c r="U26" s="59"/>
      <c r="V26" s="59">
        <v>0</v>
      </c>
      <c r="W26" s="59"/>
      <c r="X26" s="59">
        <v>0</v>
      </c>
      <c r="Y26" s="59"/>
      <c r="Z26" s="59">
        <v>0</v>
      </c>
      <c r="AA26" s="59"/>
      <c r="AB26" s="59">
        <v>0</v>
      </c>
      <c r="AC26" s="59"/>
      <c r="AD26" s="59">
        <v>0</v>
      </c>
      <c r="AE26" s="59"/>
      <c r="AF26" s="55"/>
    </row>
    <row r="27" spans="1:32" ht="75" x14ac:dyDescent="0.25">
      <c r="A27" s="52" t="s">
        <v>36</v>
      </c>
      <c r="B27" s="69">
        <f t="shared" ref="B27:G27" si="5">B28</f>
        <v>860.1</v>
      </c>
      <c r="C27" s="69">
        <f t="shared" si="5"/>
        <v>860.1</v>
      </c>
      <c r="D27" s="66">
        <f t="shared" si="5"/>
        <v>860.1</v>
      </c>
      <c r="E27" s="66">
        <f t="shared" si="5"/>
        <v>860.04</v>
      </c>
      <c r="F27" s="66">
        <f t="shared" si="5"/>
        <v>99.993024066968957</v>
      </c>
      <c r="G27" s="66">
        <f t="shared" si="5"/>
        <v>99.993024066968957</v>
      </c>
      <c r="H27" s="70">
        <v>0</v>
      </c>
      <c r="I27" s="70"/>
      <c r="J27" s="70">
        <v>0</v>
      </c>
      <c r="K27" s="70"/>
      <c r="L27" s="70">
        <v>0</v>
      </c>
      <c r="M27" s="70"/>
      <c r="N27" s="70">
        <v>0</v>
      </c>
      <c r="O27" s="70"/>
      <c r="P27" s="70">
        <f>P28</f>
        <v>0</v>
      </c>
      <c r="Q27" s="70"/>
      <c r="R27" s="70">
        <v>0</v>
      </c>
      <c r="S27" s="70"/>
      <c r="T27" s="69">
        <f>T28</f>
        <v>0</v>
      </c>
      <c r="U27" s="69"/>
      <c r="V27" s="70">
        <v>0</v>
      </c>
      <c r="W27" s="70"/>
      <c r="X27" s="70">
        <v>0</v>
      </c>
      <c r="Y27" s="70"/>
      <c r="Z27" s="70">
        <v>0</v>
      </c>
      <c r="AA27" s="70"/>
      <c r="AB27" s="70">
        <v>0</v>
      </c>
      <c r="AC27" s="70"/>
      <c r="AD27" s="70">
        <v>0</v>
      </c>
      <c r="AE27" s="70"/>
      <c r="AF27" s="55"/>
    </row>
    <row r="28" spans="1:32" ht="18.75" x14ac:dyDescent="0.3">
      <c r="A28" s="56" t="s">
        <v>29</v>
      </c>
      <c r="B28" s="71">
        <f>B31</f>
        <v>860.1</v>
      </c>
      <c r="C28" s="71">
        <f>C31</f>
        <v>860.1</v>
      </c>
      <c r="D28" s="71">
        <f>D31</f>
        <v>860.1</v>
      </c>
      <c r="E28" s="71">
        <f>E31</f>
        <v>860.04</v>
      </c>
      <c r="F28" s="71">
        <f>E28/B28*100</f>
        <v>99.993024066968957</v>
      </c>
      <c r="G28" s="71">
        <f>E28/C28*100</f>
        <v>99.993024066968957</v>
      </c>
      <c r="H28" s="72">
        <f>H31</f>
        <v>0</v>
      </c>
      <c r="I28" s="72">
        <f>I31</f>
        <v>0</v>
      </c>
      <c r="J28" s="72">
        <f t="shared" ref="J28:AE28" si="6">J31</f>
        <v>860.1</v>
      </c>
      <c r="K28" s="72">
        <f t="shared" si="6"/>
        <v>0</v>
      </c>
      <c r="L28" s="72">
        <f t="shared" si="6"/>
        <v>0</v>
      </c>
      <c r="M28" s="72">
        <f t="shared" si="6"/>
        <v>860.04</v>
      </c>
      <c r="N28" s="72">
        <f t="shared" si="6"/>
        <v>0</v>
      </c>
      <c r="O28" s="72">
        <f t="shared" si="6"/>
        <v>0</v>
      </c>
      <c r="P28" s="72">
        <f t="shared" si="6"/>
        <v>0</v>
      </c>
      <c r="Q28" s="72">
        <f t="shared" si="6"/>
        <v>0</v>
      </c>
      <c r="R28" s="72">
        <f t="shared" si="6"/>
        <v>0</v>
      </c>
      <c r="S28" s="72">
        <f t="shared" si="6"/>
        <v>0</v>
      </c>
      <c r="T28" s="72">
        <f t="shared" si="6"/>
        <v>0</v>
      </c>
      <c r="U28" s="72">
        <f t="shared" si="6"/>
        <v>0</v>
      </c>
      <c r="V28" s="72">
        <f t="shared" si="6"/>
        <v>0</v>
      </c>
      <c r="W28" s="72">
        <f t="shared" si="6"/>
        <v>0</v>
      </c>
      <c r="X28" s="72">
        <f t="shared" si="6"/>
        <v>0</v>
      </c>
      <c r="Y28" s="72">
        <f t="shared" si="6"/>
        <v>0</v>
      </c>
      <c r="Z28" s="72">
        <f t="shared" si="6"/>
        <v>0</v>
      </c>
      <c r="AA28" s="72">
        <f t="shared" si="6"/>
        <v>0</v>
      </c>
      <c r="AB28" s="72">
        <f t="shared" si="6"/>
        <v>0</v>
      </c>
      <c r="AC28" s="72">
        <f t="shared" si="6"/>
        <v>0</v>
      </c>
      <c r="AD28" s="72">
        <f t="shared" si="6"/>
        <v>0</v>
      </c>
      <c r="AE28" s="72">
        <f t="shared" si="6"/>
        <v>0</v>
      </c>
      <c r="AF28" s="55"/>
    </row>
    <row r="29" spans="1:32" ht="18.75" x14ac:dyDescent="0.3">
      <c r="A29" s="58" t="s">
        <v>30</v>
      </c>
      <c r="B29" s="59">
        <v>0</v>
      </c>
      <c r="C29" s="59"/>
      <c r="D29" s="59"/>
      <c r="E29" s="59"/>
      <c r="F29" s="57">
        <f t="shared" ref="F29:F41" si="7">IFERROR(E29/B29*100,0)</f>
        <v>0</v>
      </c>
      <c r="G29" s="57">
        <f t="shared" ref="G29:G41" si="8">IFERROR(E29/C29*100,0)</f>
        <v>0</v>
      </c>
      <c r="H29" s="59">
        <v>0</v>
      </c>
      <c r="I29" s="59"/>
      <c r="J29" s="59">
        <v>0</v>
      </c>
      <c r="K29" s="59"/>
      <c r="L29" s="59">
        <v>0</v>
      </c>
      <c r="M29" s="59"/>
      <c r="N29" s="59">
        <v>0</v>
      </c>
      <c r="O29" s="59"/>
      <c r="P29" s="59">
        <v>0</v>
      </c>
      <c r="Q29" s="59"/>
      <c r="R29" s="59">
        <v>0</v>
      </c>
      <c r="S29" s="59"/>
      <c r="T29" s="59">
        <v>0</v>
      </c>
      <c r="U29" s="59"/>
      <c r="V29" s="59">
        <v>0</v>
      </c>
      <c r="W29" s="59"/>
      <c r="X29" s="59">
        <v>0</v>
      </c>
      <c r="Y29" s="59"/>
      <c r="Z29" s="59">
        <v>0</v>
      </c>
      <c r="AA29" s="59"/>
      <c r="AB29" s="59">
        <v>0</v>
      </c>
      <c r="AC29" s="59"/>
      <c r="AD29" s="59">
        <v>0</v>
      </c>
      <c r="AE29" s="59"/>
      <c r="AF29" s="55"/>
    </row>
    <row r="30" spans="1:32" ht="37.5" x14ac:dyDescent="0.3">
      <c r="A30" s="60" t="s">
        <v>31</v>
      </c>
      <c r="B30" s="59">
        <v>0</v>
      </c>
      <c r="C30" s="59"/>
      <c r="D30" s="59"/>
      <c r="E30" s="59"/>
      <c r="F30" s="57">
        <f t="shared" si="7"/>
        <v>0</v>
      </c>
      <c r="G30" s="57">
        <f t="shared" si="8"/>
        <v>0</v>
      </c>
      <c r="H30" s="59">
        <v>0</v>
      </c>
      <c r="I30" s="59"/>
      <c r="J30" s="59">
        <v>0</v>
      </c>
      <c r="K30" s="59"/>
      <c r="L30" s="59">
        <v>0</v>
      </c>
      <c r="M30" s="59"/>
      <c r="N30" s="59">
        <v>0</v>
      </c>
      <c r="O30" s="59"/>
      <c r="P30" s="59">
        <v>0</v>
      </c>
      <c r="Q30" s="59"/>
      <c r="R30" s="59">
        <v>0</v>
      </c>
      <c r="S30" s="59"/>
      <c r="T30" s="59">
        <v>0</v>
      </c>
      <c r="U30" s="59"/>
      <c r="V30" s="59">
        <v>0</v>
      </c>
      <c r="W30" s="59"/>
      <c r="X30" s="59">
        <v>0</v>
      </c>
      <c r="Y30" s="59"/>
      <c r="Z30" s="59">
        <v>0</v>
      </c>
      <c r="AA30" s="59"/>
      <c r="AB30" s="59">
        <v>0</v>
      </c>
      <c r="AC30" s="59"/>
      <c r="AD30" s="59">
        <v>0</v>
      </c>
      <c r="AE30" s="59"/>
      <c r="AF30" s="55"/>
    </row>
    <row r="31" spans="1:32" ht="18.75" x14ac:dyDescent="0.3">
      <c r="A31" s="58" t="s">
        <v>32</v>
      </c>
      <c r="B31" s="69">
        <f>H31+J31+L31+N31+P31+R31+T31+V31+X31+Z31+AB31+AD31</f>
        <v>860.1</v>
      </c>
      <c r="C31" s="67">
        <f>H31+J31</f>
        <v>860.1</v>
      </c>
      <c r="D31" s="67">
        <f>H31+J31</f>
        <v>860.1</v>
      </c>
      <c r="E31" s="69">
        <f>I31+K31+M31+O31+Q31+S31+U31+W31+Y31+AA31+AC31+AE31</f>
        <v>860.04</v>
      </c>
      <c r="F31" s="57">
        <f t="shared" si="7"/>
        <v>99.993024066968957</v>
      </c>
      <c r="G31" s="57">
        <f t="shared" si="8"/>
        <v>99.993024066968957</v>
      </c>
      <c r="H31" s="70">
        <v>0</v>
      </c>
      <c r="I31" s="70"/>
      <c r="J31" s="70">
        <v>860.1</v>
      </c>
      <c r="K31" s="70"/>
      <c r="L31" s="70">
        <v>0</v>
      </c>
      <c r="M31" s="70">
        <v>860.04</v>
      </c>
      <c r="N31" s="70">
        <v>0</v>
      </c>
      <c r="O31" s="70"/>
      <c r="P31" s="70">
        <v>0</v>
      </c>
      <c r="Q31" s="70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/>
      <c r="X31" s="70">
        <v>0</v>
      </c>
      <c r="Y31" s="70"/>
      <c r="Z31" s="70">
        <v>0</v>
      </c>
      <c r="AA31" s="70">
        <v>0</v>
      </c>
      <c r="AB31" s="70">
        <v>0</v>
      </c>
      <c r="AC31" s="70"/>
      <c r="AD31" s="70">
        <v>0</v>
      </c>
      <c r="AE31" s="70"/>
      <c r="AF31" s="34"/>
    </row>
    <row r="32" spans="1:32" ht="37.5" x14ac:dyDescent="0.3">
      <c r="A32" s="58" t="s">
        <v>33</v>
      </c>
      <c r="B32" s="59">
        <v>0</v>
      </c>
      <c r="C32" s="59"/>
      <c r="D32" s="59"/>
      <c r="E32" s="59"/>
      <c r="F32" s="57">
        <f t="shared" si="7"/>
        <v>0</v>
      </c>
      <c r="G32" s="57">
        <f t="shared" si="8"/>
        <v>0</v>
      </c>
      <c r="H32" s="59">
        <v>0</v>
      </c>
      <c r="I32" s="59"/>
      <c r="J32" s="59">
        <v>0</v>
      </c>
      <c r="K32" s="59"/>
      <c r="L32" s="59">
        <v>0</v>
      </c>
      <c r="M32" s="59"/>
      <c r="N32" s="59">
        <v>0</v>
      </c>
      <c r="O32" s="59"/>
      <c r="P32" s="59">
        <v>0</v>
      </c>
      <c r="Q32" s="59"/>
      <c r="R32" s="59">
        <v>0</v>
      </c>
      <c r="S32" s="59"/>
      <c r="T32" s="59">
        <v>0</v>
      </c>
      <c r="U32" s="59"/>
      <c r="V32" s="59">
        <v>0</v>
      </c>
      <c r="W32" s="59"/>
      <c r="X32" s="59">
        <v>0</v>
      </c>
      <c r="Y32" s="59"/>
      <c r="Z32" s="59">
        <v>0</v>
      </c>
      <c r="AA32" s="59"/>
      <c r="AB32" s="59">
        <v>0</v>
      </c>
      <c r="AC32" s="59"/>
      <c r="AD32" s="59">
        <v>0</v>
      </c>
      <c r="AE32" s="59"/>
      <c r="AF32" s="55"/>
    </row>
    <row r="33" spans="1:32" ht="18.75" x14ac:dyDescent="0.3">
      <c r="A33" s="58" t="s">
        <v>34</v>
      </c>
      <c r="B33" s="59">
        <v>0</v>
      </c>
      <c r="C33" s="59"/>
      <c r="D33" s="59"/>
      <c r="E33" s="59"/>
      <c r="F33" s="57">
        <f t="shared" si="7"/>
        <v>0</v>
      </c>
      <c r="G33" s="57">
        <f t="shared" si="8"/>
        <v>0</v>
      </c>
      <c r="H33" s="59">
        <v>0</v>
      </c>
      <c r="I33" s="59"/>
      <c r="J33" s="59">
        <v>0</v>
      </c>
      <c r="K33" s="59"/>
      <c r="L33" s="59">
        <v>0</v>
      </c>
      <c r="M33" s="59"/>
      <c r="N33" s="59">
        <v>0</v>
      </c>
      <c r="O33" s="59"/>
      <c r="P33" s="59">
        <v>0</v>
      </c>
      <c r="Q33" s="59"/>
      <c r="R33" s="59">
        <v>0</v>
      </c>
      <c r="S33" s="59"/>
      <c r="T33" s="59">
        <v>0</v>
      </c>
      <c r="U33" s="59"/>
      <c r="V33" s="59">
        <v>0</v>
      </c>
      <c r="W33" s="59"/>
      <c r="X33" s="59">
        <v>0</v>
      </c>
      <c r="Y33" s="59"/>
      <c r="Z33" s="59">
        <v>0</v>
      </c>
      <c r="AA33" s="59"/>
      <c r="AB33" s="59">
        <v>0</v>
      </c>
      <c r="AC33" s="59"/>
      <c r="AD33" s="59">
        <v>0</v>
      </c>
      <c r="AE33" s="59"/>
      <c r="AF33" s="55"/>
    </row>
    <row r="34" spans="1:32" ht="75" x14ac:dyDescent="0.3">
      <c r="A34" s="58" t="s">
        <v>37</v>
      </c>
      <c r="B34" s="71">
        <f>B35</f>
        <v>0</v>
      </c>
      <c r="C34" s="71">
        <f>C35</f>
        <v>0</v>
      </c>
      <c r="D34" s="71">
        <f>D35</f>
        <v>0</v>
      </c>
      <c r="E34" s="71">
        <f>E35</f>
        <v>0</v>
      </c>
      <c r="F34" s="57">
        <f t="shared" si="7"/>
        <v>0</v>
      </c>
      <c r="G34" s="57">
        <f t="shared" si="8"/>
        <v>0</v>
      </c>
      <c r="H34" s="72">
        <f>H35</f>
        <v>0</v>
      </c>
      <c r="I34" s="72">
        <f t="shared" ref="I34:AE34" si="9">I35</f>
        <v>0</v>
      </c>
      <c r="J34" s="72">
        <f t="shared" si="9"/>
        <v>0</v>
      </c>
      <c r="K34" s="72">
        <f t="shared" si="9"/>
        <v>0</v>
      </c>
      <c r="L34" s="72">
        <f t="shared" si="9"/>
        <v>0</v>
      </c>
      <c r="M34" s="72">
        <f t="shared" si="9"/>
        <v>0</v>
      </c>
      <c r="N34" s="72">
        <f t="shared" si="9"/>
        <v>0</v>
      </c>
      <c r="O34" s="72">
        <f t="shared" si="9"/>
        <v>0</v>
      </c>
      <c r="P34" s="72">
        <f t="shared" si="9"/>
        <v>0</v>
      </c>
      <c r="Q34" s="72">
        <f t="shared" si="9"/>
        <v>0</v>
      </c>
      <c r="R34" s="72">
        <f t="shared" si="9"/>
        <v>0</v>
      </c>
      <c r="S34" s="72">
        <f t="shared" si="9"/>
        <v>0</v>
      </c>
      <c r="T34" s="72">
        <f t="shared" si="9"/>
        <v>0</v>
      </c>
      <c r="U34" s="72">
        <f t="shared" si="9"/>
        <v>0</v>
      </c>
      <c r="V34" s="72">
        <f t="shared" si="9"/>
        <v>0</v>
      </c>
      <c r="W34" s="72">
        <f t="shared" si="9"/>
        <v>0</v>
      </c>
      <c r="X34" s="72">
        <f t="shared" si="9"/>
        <v>0</v>
      </c>
      <c r="Y34" s="72">
        <f t="shared" si="9"/>
        <v>0</v>
      </c>
      <c r="Z34" s="72">
        <f t="shared" si="9"/>
        <v>0</v>
      </c>
      <c r="AA34" s="72">
        <f t="shared" si="9"/>
        <v>0</v>
      </c>
      <c r="AB34" s="72">
        <f t="shared" si="9"/>
        <v>0</v>
      </c>
      <c r="AC34" s="72">
        <f t="shared" si="9"/>
        <v>0</v>
      </c>
      <c r="AD34" s="72">
        <f t="shared" si="9"/>
        <v>0</v>
      </c>
      <c r="AE34" s="72">
        <f t="shared" si="9"/>
        <v>0</v>
      </c>
      <c r="AF34" s="55"/>
    </row>
    <row r="35" spans="1:32" ht="18.75" x14ac:dyDescent="0.3">
      <c r="A35" s="56" t="s">
        <v>29</v>
      </c>
      <c r="B35" s="71">
        <f>B38</f>
        <v>0</v>
      </c>
      <c r="C35" s="71">
        <f>C38</f>
        <v>0</v>
      </c>
      <c r="D35" s="71">
        <f>D38</f>
        <v>0</v>
      </c>
      <c r="E35" s="71">
        <f>E38</f>
        <v>0</v>
      </c>
      <c r="F35" s="57">
        <f t="shared" si="7"/>
        <v>0</v>
      </c>
      <c r="G35" s="57">
        <f t="shared" si="8"/>
        <v>0</v>
      </c>
      <c r="H35" s="72">
        <f t="shared" ref="H35:AE35" si="10">H38</f>
        <v>0</v>
      </c>
      <c r="I35" s="72">
        <f t="shared" si="10"/>
        <v>0</v>
      </c>
      <c r="J35" s="72">
        <f t="shared" si="10"/>
        <v>0</v>
      </c>
      <c r="K35" s="72">
        <f t="shared" si="10"/>
        <v>0</v>
      </c>
      <c r="L35" s="72">
        <f t="shared" si="10"/>
        <v>0</v>
      </c>
      <c r="M35" s="72">
        <f t="shared" si="10"/>
        <v>0</v>
      </c>
      <c r="N35" s="72">
        <f t="shared" si="10"/>
        <v>0</v>
      </c>
      <c r="O35" s="72">
        <f t="shared" si="10"/>
        <v>0</v>
      </c>
      <c r="P35" s="72">
        <f t="shared" si="10"/>
        <v>0</v>
      </c>
      <c r="Q35" s="72">
        <f t="shared" si="10"/>
        <v>0</v>
      </c>
      <c r="R35" s="72">
        <f t="shared" si="10"/>
        <v>0</v>
      </c>
      <c r="S35" s="72">
        <f t="shared" si="10"/>
        <v>0</v>
      </c>
      <c r="T35" s="72">
        <f t="shared" si="10"/>
        <v>0</v>
      </c>
      <c r="U35" s="72">
        <f t="shared" si="10"/>
        <v>0</v>
      </c>
      <c r="V35" s="72">
        <f t="shared" si="10"/>
        <v>0</v>
      </c>
      <c r="W35" s="72">
        <f t="shared" si="10"/>
        <v>0</v>
      </c>
      <c r="X35" s="72">
        <f t="shared" si="10"/>
        <v>0</v>
      </c>
      <c r="Y35" s="72">
        <f t="shared" si="10"/>
        <v>0</v>
      </c>
      <c r="Z35" s="72">
        <f t="shared" si="10"/>
        <v>0</v>
      </c>
      <c r="AA35" s="72">
        <f t="shared" si="10"/>
        <v>0</v>
      </c>
      <c r="AB35" s="72">
        <f t="shared" si="10"/>
        <v>0</v>
      </c>
      <c r="AC35" s="72">
        <f t="shared" si="10"/>
        <v>0</v>
      </c>
      <c r="AD35" s="72">
        <f t="shared" si="10"/>
        <v>0</v>
      </c>
      <c r="AE35" s="72">
        <f t="shared" si="10"/>
        <v>0</v>
      </c>
      <c r="AF35" s="55"/>
    </row>
    <row r="36" spans="1:32" ht="18.75" x14ac:dyDescent="0.3">
      <c r="A36" s="58" t="s">
        <v>30</v>
      </c>
      <c r="B36" s="69">
        <f>B39</f>
        <v>0</v>
      </c>
      <c r="C36" s="69"/>
      <c r="D36" s="69"/>
      <c r="E36" s="69"/>
      <c r="F36" s="57">
        <f t="shared" si="7"/>
        <v>0</v>
      </c>
      <c r="G36" s="57">
        <f t="shared" si="8"/>
        <v>0</v>
      </c>
      <c r="H36" s="70">
        <v>0</v>
      </c>
      <c r="I36" s="70"/>
      <c r="J36" s="70">
        <v>0</v>
      </c>
      <c r="K36" s="70"/>
      <c r="L36" s="70">
        <v>0</v>
      </c>
      <c r="M36" s="70"/>
      <c r="N36" s="70">
        <v>0</v>
      </c>
      <c r="O36" s="70"/>
      <c r="P36" s="70">
        <v>0</v>
      </c>
      <c r="Q36" s="70"/>
      <c r="R36" s="70">
        <v>0</v>
      </c>
      <c r="S36" s="70"/>
      <c r="T36" s="69">
        <f>T39</f>
        <v>0</v>
      </c>
      <c r="U36" s="69"/>
      <c r="V36" s="70">
        <v>0</v>
      </c>
      <c r="W36" s="70"/>
      <c r="X36" s="70">
        <v>0</v>
      </c>
      <c r="Y36" s="70"/>
      <c r="Z36" s="70">
        <v>0</v>
      </c>
      <c r="AA36" s="70"/>
      <c r="AB36" s="70">
        <v>0</v>
      </c>
      <c r="AC36" s="70"/>
      <c r="AD36" s="70">
        <v>0</v>
      </c>
      <c r="AE36" s="70"/>
      <c r="AF36" s="55"/>
    </row>
    <row r="37" spans="1:32" ht="37.5" x14ac:dyDescent="0.3">
      <c r="A37" s="60" t="s">
        <v>31</v>
      </c>
      <c r="B37" s="69">
        <f>B40</f>
        <v>0</v>
      </c>
      <c r="C37" s="69"/>
      <c r="D37" s="69"/>
      <c r="E37" s="69"/>
      <c r="F37" s="57">
        <f t="shared" si="7"/>
        <v>0</v>
      </c>
      <c r="G37" s="57">
        <f t="shared" si="8"/>
        <v>0</v>
      </c>
      <c r="H37" s="70">
        <v>0</v>
      </c>
      <c r="I37" s="70"/>
      <c r="J37" s="70">
        <v>0</v>
      </c>
      <c r="K37" s="70"/>
      <c r="L37" s="70">
        <v>0</v>
      </c>
      <c r="M37" s="70"/>
      <c r="N37" s="70">
        <v>0</v>
      </c>
      <c r="O37" s="70"/>
      <c r="P37" s="70">
        <v>0</v>
      </c>
      <c r="Q37" s="70"/>
      <c r="R37" s="70">
        <v>0</v>
      </c>
      <c r="S37" s="70"/>
      <c r="T37" s="69">
        <f>T40</f>
        <v>0</v>
      </c>
      <c r="U37" s="69"/>
      <c r="V37" s="70">
        <v>0</v>
      </c>
      <c r="W37" s="70"/>
      <c r="X37" s="70">
        <v>0</v>
      </c>
      <c r="Y37" s="70"/>
      <c r="Z37" s="70">
        <v>0</v>
      </c>
      <c r="AA37" s="70"/>
      <c r="AB37" s="70">
        <v>0</v>
      </c>
      <c r="AC37" s="70"/>
      <c r="AD37" s="70">
        <v>0</v>
      </c>
      <c r="AE37" s="70"/>
      <c r="AF37" s="55"/>
    </row>
    <row r="38" spans="1:32" ht="18.75" x14ac:dyDescent="0.3">
      <c r="A38" s="58" t="s">
        <v>32</v>
      </c>
      <c r="B38" s="69">
        <f>H38+J38+L38+N38+P38+R38+T38+V38+X38+Z38+AB38+AD38</f>
        <v>0</v>
      </c>
      <c r="C38" s="67">
        <f>H38+J38</f>
        <v>0</v>
      </c>
      <c r="D38" s="69"/>
      <c r="E38" s="69">
        <f>I38+K38+M38+O38+Q38+S38+U38+W38+Y38+AA38+AC38+AE38</f>
        <v>0</v>
      </c>
      <c r="F38" s="57">
        <f t="shared" si="7"/>
        <v>0</v>
      </c>
      <c r="G38" s="57">
        <f t="shared" si="8"/>
        <v>0</v>
      </c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70">
        <v>0</v>
      </c>
      <c r="Q38" s="70"/>
      <c r="R38" s="70">
        <v>0</v>
      </c>
      <c r="S38" s="70"/>
      <c r="T38" s="69">
        <v>0</v>
      </c>
      <c r="U38" s="69"/>
      <c r="V38" s="70">
        <v>0</v>
      </c>
      <c r="W38" s="70"/>
      <c r="X38" s="70">
        <v>0</v>
      </c>
      <c r="Y38" s="70"/>
      <c r="Z38" s="70">
        <v>0</v>
      </c>
      <c r="AA38" s="70"/>
      <c r="AB38" s="70">
        <v>0</v>
      </c>
      <c r="AC38" s="70"/>
      <c r="AD38" s="70">
        <v>0</v>
      </c>
      <c r="AE38" s="70"/>
      <c r="AF38" s="55"/>
    </row>
    <row r="39" spans="1:32" ht="37.5" x14ac:dyDescent="0.3">
      <c r="A39" s="58" t="s">
        <v>33</v>
      </c>
      <c r="B39" s="69"/>
      <c r="C39" s="69"/>
      <c r="D39" s="69"/>
      <c r="E39" s="69"/>
      <c r="F39" s="57">
        <f t="shared" si="7"/>
        <v>0</v>
      </c>
      <c r="G39" s="57">
        <f t="shared" si="8"/>
        <v>0</v>
      </c>
      <c r="H39" s="70">
        <v>0</v>
      </c>
      <c r="I39" s="70"/>
      <c r="J39" s="70">
        <v>0</v>
      </c>
      <c r="K39" s="70"/>
      <c r="L39" s="70">
        <v>0</v>
      </c>
      <c r="M39" s="70"/>
      <c r="N39" s="70">
        <v>0</v>
      </c>
      <c r="O39" s="70"/>
      <c r="P39" s="70">
        <v>0</v>
      </c>
      <c r="Q39" s="70"/>
      <c r="R39" s="70">
        <v>0</v>
      </c>
      <c r="S39" s="70"/>
      <c r="T39" s="69">
        <v>0</v>
      </c>
      <c r="U39" s="69"/>
      <c r="V39" s="70">
        <v>0</v>
      </c>
      <c r="W39" s="70"/>
      <c r="X39" s="70">
        <v>0</v>
      </c>
      <c r="Y39" s="70"/>
      <c r="Z39" s="70">
        <v>0</v>
      </c>
      <c r="AA39" s="70"/>
      <c r="AB39" s="70">
        <v>0</v>
      </c>
      <c r="AC39" s="70"/>
      <c r="AD39" s="70">
        <v>0</v>
      </c>
      <c r="AE39" s="70"/>
      <c r="AF39" s="55"/>
    </row>
    <row r="40" spans="1:32" ht="18.75" x14ac:dyDescent="0.3">
      <c r="A40" s="58" t="s">
        <v>34</v>
      </c>
      <c r="B40" s="69">
        <f>B43</f>
        <v>0</v>
      </c>
      <c r="C40" s="69"/>
      <c r="D40" s="69"/>
      <c r="E40" s="69"/>
      <c r="F40" s="57">
        <f t="shared" si="7"/>
        <v>0</v>
      </c>
      <c r="G40" s="57">
        <f t="shared" si="8"/>
        <v>0</v>
      </c>
      <c r="H40" s="70">
        <v>0</v>
      </c>
      <c r="I40" s="70"/>
      <c r="J40" s="70">
        <v>0</v>
      </c>
      <c r="K40" s="70"/>
      <c r="L40" s="70">
        <v>0</v>
      </c>
      <c r="M40" s="70"/>
      <c r="N40" s="70">
        <v>0</v>
      </c>
      <c r="O40" s="70"/>
      <c r="P40" s="70">
        <v>0</v>
      </c>
      <c r="Q40" s="70"/>
      <c r="R40" s="70">
        <v>0</v>
      </c>
      <c r="S40" s="70"/>
      <c r="T40" s="69">
        <f>T43</f>
        <v>0</v>
      </c>
      <c r="U40" s="69"/>
      <c r="V40" s="70">
        <v>0</v>
      </c>
      <c r="W40" s="70"/>
      <c r="X40" s="70">
        <v>0</v>
      </c>
      <c r="Y40" s="70"/>
      <c r="Z40" s="70">
        <v>0</v>
      </c>
      <c r="AA40" s="70"/>
      <c r="AB40" s="70">
        <v>0</v>
      </c>
      <c r="AC40" s="70"/>
      <c r="AD40" s="70">
        <v>0</v>
      </c>
      <c r="AE40" s="70"/>
      <c r="AF40" s="55"/>
    </row>
    <row r="41" spans="1:32" ht="168.75" x14ac:dyDescent="0.3">
      <c r="A41" s="58" t="s">
        <v>38</v>
      </c>
      <c r="B41" s="71">
        <f>B42</f>
        <v>2111.66</v>
      </c>
      <c r="C41" s="71">
        <f>C42</f>
        <v>1856.1599999999999</v>
      </c>
      <c r="D41" s="71">
        <f>D42</f>
        <v>1856.1599999999999</v>
      </c>
      <c r="E41" s="71">
        <f>E42</f>
        <v>1672.15</v>
      </c>
      <c r="F41" s="54">
        <f t="shared" si="7"/>
        <v>79.186516768798015</v>
      </c>
      <c r="G41" s="54">
        <f t="shared" si="8"/>
        <v>90.086522713559191</v>
      </c>
      <c r="H41" s="72">
        <f>H42</f>
        <v>0</v>
      </c>
      <c r="I41" s="72">
        <f t="shared" ref="I41:AE41" si="11">I42</f>
        <v>0</v>
      </c>
      <c r="J41" s="72">
        <f t="shared" si="11"/>
        <v>1050.76</v>
      </c>
      <c r="K41" s="72">
        <f t="shared" si="11"/>
        <v>1050.75</v>
      </c>
      <c r="L41" s="72">
        <f t="shared" si="11"/>
        <v>225.4</v>
      </c>
      <c r="M41" s="72">
        <v>179.4</v>
      </c>
      <c r="N41" s="72">
        <f>N42+N43+N44+N45</f>
        <v>528.79999999999995</v>
      </c>
      <c r="O41" s="72">
        <f t="shared" si="11"/>
        <v>218.4</v>
      </c>
      <c r="P41" s="72">
        <f>P42+P43+P44</f>
        <v>269.60000000000002</v>
      </c>
      <c r="Q41" s="72">
        <f t="shared" si="11"/>
        <v>223.6</v>
      </c>
      <c r="R41" s="72">
        <f>R42+R43+R44</f>
        <v>46</v>
      </c>
      <c r="S41" s="72">
        <f t="shared" si="11"/>
        <v>0</v>
      </c>
      <c r="T41" s="72">
        <f t="shared" si="11"/>
        <v>46</v>
      </c>
      <c r="U41" s="72">
        <f t="shared" si="11"/>
        <v>0</v>
      </c>
      <c r="V41" s="72">
        <f t="shared" si="11"/>
        <v>0</v>
      </c>
      <c r="W41" s="72">
        <f t="shared" si="11"/>
        <v>0</v>
      </c>
      <c r="X41" s="72">
        <f t="shared" si="11"/>
        <v>46</v>
      </c>
      <c r="Y41" s="72">
        <f t="shared" si="11"/>
        <v>0</v>
      </c>
      <c r="Z41" s="72">
        <f t="shared" si="11"/>
        <v>46</v>
      </c>
      <c r="AA41" s="72">
        <f t="shared" si="11"/>
        <v>0</v>
      </c>
      <c r="AB41" s="72">
        <f t="shared" si="11"/>
        <v>46</v>
      </c>
      <c r="AC41" s="72">
        <f t="shared" si="11"/>
        <v>0</v>
      </c>
      <c r="AD41" s="72">
        <f t="shared" si="11"/>
        <v>25.5</v>
      </c>
      <c r="AE41" s="72">
        <f t="shared" si="11"/>
        <v>0</v>
      </c>
      <c r="AF41" s="55"/>
    </row>
    <row r="42" spans="1:32" ht="18.75" x14ac:dyDescent="0.3">
      <c r="A42" s="56" t="s">
        <v>29</v>
      </c>
      <c r="B42" s="53">
        <f>B45+B44</f>
        <v>2111.66</v>
      </c>
      <c r="C42" s="71">
        <f>C45+C44</f>
        <v>1856.1599999999999</v>
      </c>
      <c r="D42" s="71">
        <f>D45</f>
        <v>1856.1599999999999</v>
      </c>
      <c r="E42" s="71">
        <f>E45+E44</f>
        <v>1672.15</v>
      </c>
      <c r="F42" s="71">
        <f>E42/B42*100</f>
        <v>79.186516768798015</v>
      </c>
      <c r="G42" s="71">
        <f>E42/C42*100</f>
        <v>90.086522713559191</v>
      </c>
      <c r="H42" s="73">
        <f>H43+H44+H45+H46</f>
        <v>0</v>
      </c>
      <c r="I42" s="73">
        <f>I43+I44+I45+I46</f>
        <v>0</v>
      </c>
      <c r="J42" s="72">
        <f>J43+J44+J45+J46</f>
        <v>1050.76</v>
      </c>
      <c r="K42" s="72">
        <f>K43+K44+K45+K46</f>
        <v>1050.75</v>
      </c>
      <c r="L42" s="72">
        <f>L43+L44+L45+L46+L47</f>
        <v>225.4</v>
      </c>
      <c r="M42" s="72">
        <f>M45</f>
        <v>179.4</v>
      </c>
      <c r="N42" s="72">
        <f>N44+N45</f>
        <v>264.39999999999998</v>
      </c>
      <c r="O42" s="72">
        <f>O45</f>
        <v>218.4</v>
      </c>
      <c r="P42" s="72">
        <f>P43+P44+P45+P46</f>
        <v>269.60000000000002</v>
      </c>
      <c r="Q42" s="72">
        <f>Q45</f>
        <v>223.6</v>
      </c>
      <c r="R42" s="72">
        <f>R43+R44+R45+R46</f>
        <v>46</v>
      </c>
      <c r="S42" s="72">
        <f>S43+S44+S45+S46</f>
        <v>0</v>
      </c>
      <c r="T42" s="71">
        <f>T45</f>
        <v>46</v>
      </c>
      <c r="U42" s="72">
        <f>U43+U44+U45+U46</f>
        <v>0</v>
      </c>
      <c r="V42" s="72">
        <v>0</v>
      </c>
      <c r="W42" s="72"/>
      <c r="X42" s="72">
        <f>X43+X44+X45+X46+X47</f>
        <v>46</v>
      </c>
      <c r="Y42" s="72"/>
      <c r="Z42" s="72">
        <f>Z43+Z44+Z45+Z46+Z47</f>
        <v>46</v>
      </c>
      <c r="AA42" s="72"/>
      <c r="AB42" s="72">
        <f>AB43+AB44+AB45+AB46+AB47</f>
        <v>46</v>
      </c>
      <c r="AC42" s="72"/>
      <c r="AD42" s="72">
        <f>AD43+AD44+AD45+AD46+AD47</f>
        <v>25.5</v>
      </c>
      <c r="AE42" s="72"/>
      <c r="AF42" s="55"/>
    </row>
    <row r="43" spans="1:32" ht="18.75" x14ac:dyDescent="0.3">
      <c r="A43" s="58" t="s">
        <v>30</v>
      </c>
      <c r="B43" s="59">
        <v>0</v>
      </c>
      <c r="C43" s="59"/>
      <c r="D43" s="59"/>
      <c r="E43" s="59"/>
      <c r="F43" s="71"/>
      <c r="G43" s="71"/>
      <c r="H43" s="59">
        <v>0</v>
      </c>
      <c r="I43" s="59"/>
      <c r="J43" s="59">
        <v>0</v>
      </c>
      <c r="K43" s="59"/>
      <c r="L43" s="59">
        <v>0</v>
      </c>
      <c r="M43" s="59"/>
      <c r="N43" s="59">
        <v>0</v>
      </c>
      <c r="O43" s="59"/>
      <c r="P43" s="59">
        <v>0</v>
      </c>
      <c r="Q43" s="59"/>
      <c r="R43" s="59">
        <v>0</v>
      </c>
      <c r="S43" s="59"/>
      <c r="T43" s="59">
        <v>0</v>
      </c>
      <c r="U43" s="59"/>
      <c r="V43" s="59">
        <v>0</v>
      </c>
      <c r="W43" s="59"/>
      <c r="X43" s="59">
        <v>0</v>
      </c>
      <c r="Y43" s="59"/>
      <c r="Z43" s="59">
        <v>0</v>
      </c>
      <c r="AA43" s="59"/>
      <c r="AB43" s="59">
        <v>0</v>
      </c>
      <c r="AC43" s="59"/>
      <c r="AD43" s="59">
        <v>0</v>
      </c>
      <c r="AE43" s="59"/>
      <c r="AF43" s="55"/>
    </row>
    <row r="44" spans="1:32" ht="37.5" x14ac:dyDescent="0.3">
      <c r="A44" s="60" t="s">
        <v>31</v>
      </c>
      <c r="B44" s="59">
        <f>H44+J44+L44+N44+P44+R44+T44</f>
        <v>0</v>
      </c>
      <c r="C44" s="67">
        <f>H44+J44</f>
        <v>0</v>
      </c>
      <c r="D44" s="59"/>
      <c r="E44" s="74">
        <f>I44+K44+M44+O44+Q44+S44+U44+W44+Y44+AA44+AC44+AE44</f>
        <v>0</v>
      </c>
      <c r="F44" s="57">
        <f>IFERROR(E44/B44*100,0)</f>
        <v>0</v>
      </c>
      <c r="G44" s="57">
        <f>IFERROR(E44/C44*100,0)</f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5"/>
    </row>
    <row r="45" spans="1:32" ht="18.75" x14ac:dyDescent="0.3">
      <c r="A45" s="58" t="s">
        <v>32</v>
      </c>
      <c r="B45" s="69">
        <f>H45+J45+L45+N45+P45+R45+T45+V45+X45+Z45+AB45+AD45</f>
        <v>2111.66</v>
      </c>
      <c r="C45" s="67">
        <f>H45+J45+L45+N45+P45+R45</f>
        <v>1856.1599999999999</v>
      </c>
      <c r="D45" s="67">
        <f>H45+J45+L45+N45+P45+R45</f>
        <v>1856.1599999999999</v>
      </c>
      <c r="E45" s="69">
        <f>I45+K45+M45+O45+Q45+S45+U45+W45+Y45+AA45+AC45+AE45</f>
        <v>1672.15</v>
      </c>
      <c r="F45" s="69">
        <f>E45/B45*100</f>
        <v>79.186516768798015</v>
      </c>
      <c r="G45" s="69">
        <f>E45/C45*100</f>
        <v>90.086522713559191</v>
      </c>
      <c r="H45" s="70">
        <v>0</v>
      </c>
      <c r="I45" s="70"/>
      <c r="J45" s="70">
        <v>1050.76</v>
      </c>
      <c r="K45" s="63">
        <v>1050.75</v>
      </c>
      <c r="L45" s="70">
        <v>225.4</v>
      </c>
      <c r="M45" s="70">
        <v>179.4</v>
      </c>
      <c r="N45" s="70">
        <v>264.39999999999998</v>
      </c>
      <c r="O45" s="70">
        <v>218.4</v>
      </c>
      <c r="P45" s="70">
        <v>269.60000000000002</v>
      </c>
      <c r="Q45" s="70">
        <v>223.6</v>
      </c>
      <c r="R45" s="70">
        <v>46</v>
      </c>
      <c r="S45" s="70"/>
      <c r="T45" s="70">
        <v>46</v>
      </c>
      <c r="U45" s="70"/>
      <c r="V45" s="70">
        <v>46</v>
      </c>
      <c r="W45" s="70"/>
      <c r="X45" s="70">
        <v>46</v>
      </c>
      <c r="Y45" s="70"/>
      <c r="Z45" s="70">
        <v>46</v>
      </c>
      <c r="AA45" s="70"/>
      <c r="AB45" s="70">
        <v>46</v>
      </c>
      <c r="AC45" s="70"/>
      <c r="AD45" s="70">
        <v>25.5</v>
      </c>
      <c r="AE45" s="70"/>
      <c r="AF45" s="55"/>
    </row>
    <row r="46" spans="1:32" ht="37.5" x14ac:dyDescent="0.3">
      <c r="A46" s="58" t="s">
        <v>33</v>
      </c>
      <c r="B46" s="59">
        <v>0</v>
      </c>
      <c r="C46" s="59"/>
      <c r="D46" s="59"/>
      <c r="E46" s="59"/>
      <c r="F46" s="69"/>
      <c r="G46" s="69"/>
      <c r="H46" s="59">
        <v>0</v>
      </c>
      <c r="I46" s="59"/>
      <c r="J46" s="59">
        <v>0</v>
      </c>
      <c r="K46" s="59"/>
      <c r="L46" s="59">
        <v>0</v>
      </c>
      <c r="M46" s="59"/>
      <c r="N46" s="59">
        <v>0</v>
      </c>
      <c r="O46" s="59"/>
      <c r="P46" s="59">
        <v>0</v>
      </c>
      <c r="Q46" s="59"/>
      <c r="R46" s="59">
        <v>0</v>
      </c>
      <c r="S46" s="59"/>
      <c r="T46" s="59">
        <v>0</v>
      </c>
      <c r="U46" s="59"/>
      <c r="V46" s="59">
        <v>0</v>
      </c>
      <c r="W46" s="59"/>
      <c r="X46" s="59">
        <v>0</v>
      </c>
      <c r="Y46" s="59"/>
      <c r="Z46" s="59">
        <v>0</v>
      </c>
      <c r="AA46" s="59"/>
      <c r="AB46" s="59">
        <v>0</v>
      </c>
      <c r="AC46" s="59"/>
      <c r="AD46" s="59">
        <v>0</v>
      </c>
      <c r="AE46" s="59"/>
      <c r="AF46" s="55"/>
    </row>
    <row r="47" spans="1:32" ht="18.75" x14ac:dyDescent="0.3">
      <c r="A47" s="58" t="s">
        <v>34</v>
      </c>
      <c r="B47" s="59">
        <v>0</v>
      </c>
      <c r="C47" s="59"/>
      <c r="D47" s="59"/>
      <c r="E47" s="59"/>
      <c r="F47" s="71"/>
      <c r="G47" s="71"/>
      <c r="H47" s="59">
        <v>0</v>
      </c>
      <c r="I47" s="59"/>
      <c r="J47" s="59">
        <v>0</v>
      </c>
      <c r="K47" s="59"/>
      <c r="L47" s="59">
        <v>0</v>
      </c>
      <c r="M47" s="59"/>
      <c r="N47" s="59">
        <v>0</v>
      </c>
      <c r="O47" s="59"/>
      <c r="P47" s="59">
        <v>0</v>
      </c>
      <c r="Q47" s="59"/>
      <c r="R47" s="59">
        <v>0</v>
      </c>
      <c r="S47" s="59"/>
      <c r="T47" s="59">
        <v>0</v>
      </c>
      <c r="U47" s="59"/>
      <c r="V47" s="59">
        <v>0</v>
      </c>
      <c r="W47" s="59"/>
      <c r="X47" s="59">
        <v>0</v>
      </c>
      <c r="Y47" s="59"/>
      <c r="Z47" s="59">
        <v>0</v>
      </c>
      <c r="AA47" s="59"/>
      <c r="AB47" s="59">
        <v>0</v>
      </c>
      <c r="AC47" s="59"/>
      <c r="AD47" s="59">
        <v>0</v>
      </c>
      <c r="AE47" s="59"/>
      <c r="AF47" s="55"/>
    </row>
    <row r="48" spans="1:32" ht="18.75" x14ac:dyDescent="0.3">
      <c r="A48" s="75" t="s">
        <v>39</v>
      </c>
      <c r="B48" s="53">
        <f>B49</f>
        <v>9594.9600000000009</v>
      </c>
      <c r="C48" s="71">
        <f>C49</f>
        <v>7627.02</v>
      </c>
      <c r="D48" s="71">
        <f>D49</f>
        <v>7627.02</v>
      </c>
      <c r="E48" s="71">
        <f>E49</f>
        <v>6619.6900000000005</v>
      </c>
      <c r="F48" s="54">
        <f t="shared" ref="F48:F84" si="12">IFERROR(E48/B48*100,0)</f>
        <v>68.991324612088007</v>
      </c>
      <c r="G48" s="54">
        <f t="shared" ref="G48:G84" si="13">IFERROR(E48/C48*100,0)</f>
        <v>86.792613628914054</v>
      </c>
      <c r="H48" s="72">
        <f>H49</f>
        <v>429.94</v>
      </c>
      <c r="I48" s="72">
        <f t="shared" ref="I48:AE48" si="14">I49</f>
        <v>429.94</v>
      </c>
      <c r="J48" s="72">
        <f t="shared" si="14"/>
        <v>2307.6999999999998</v>
      </c>
      <c r="K48" s="72">
        <f t="shared" si="14"/>
        <v>1447.59</v>
      </c>
      <c r="L48" s="72">
        <f t="shared" si="14"/>
        <v>622.24</v>
      </c>
      <c r="M48" s="72">
        <f t="shared" si="14"/>
        <v>1436.28</v>
      </c>
      <c r="N48" s="72">
        <f t="shared" si="14"/>
        <v>661.24</v>
      </c>
      <c r="O48" s="72">
        <f t="shared" si="14"/>
        <v>615.24</v>
      </c>
      <c r="P48" s="72">
        <f t="shared" si="14"/>
        <v>666.44</v>
      </c>
      <c r="Q48" s="72">
        <f t="shared" si="14"/>
        <v>620.43999999999994</v>
      </c>
      <c r="R48" s="72">
        <f t="shared" si="14"/>
        <v>499.23999999999995</v>
      </c>
      <c r="S48" s="72">
        <f t="shared" si="14"/>
        <v>396.84</v>
      </c>
      <c r="T48" s="72">
        <f t="shared" si="14"/>
        <v>1381.6399999999999</v>
      </c>
      <c r="U48" s="72">
        <f t="shared" si="14"/>
        <v>526.62</v>
      </c>
      <c r="V48" s="72">
        <f t="shared" si="14"/>
        <v>601.04</v>
      </c>
      <c r="W48" s="72">
        <f t="shared" si="14"/>
        <v>697.98</v>
      </c>
      <c r="X48" s="72">
        <f t="shared" si="14"/>
        <v>595.54</v>
      </c>
      <c r="Y48" s="72">
        <f t="shared" si="14"/>
        <v>448.76</v>
      </c>
      <c r="Z48" s="72">
        <f t="shared" si="14"/>
        <v>442.84</v>
      </c>
      <c r="AA48" s="72">
        <f t="shared" si="14"/>
        <v>0</v>
      </c>
      <c r="AB48" s="72">
        <f t="shared" si="14"/>
        <v>442.84</v>
      </c>
      <c r="AC48" s="72">
        <f t="shared" si="14"/>
        <v>0</v>
      </c>
      <c r="AD48" s="72">
        <f t="shared" si="14"/>
        <v>944.26</v>
      </c>
      <c r="AE48" s="72">
        <f t="shared" si="14"/>
        <v>0</v>
      </c>
      <c r="AF48" s="55"/>
    </row>
    <row r="49" spans="1:62" ht="18.75" x14ac:dyDescent="0.3">
      <c r="A49" s="76" t="s">
        <v>29</v>
      </c>
      <c r="B49" s="77">
        <f>B52+B51</f>
        <v>9594.9600000000009</v>
      </c>
      <c r="C49" s="78">
        <f>C52</f>
        <v>7627.02</v>
      </c>
      <c r="D49" s="78">
        <f>D52</f>
        <v>7627.02</v>
      </c>
      <c r="E49" s="78">
        <f>E52+E51</f>
        <v>6619.6900000000005</v>
      </c>
      <c r="F49" s="57">
        <f t="shared" si="12"/>
        <v>68.991324612088007</v>
      </c>
      <c r="G49" s="57">
        <f t="shared" si="13"/>
        <v>86.792613628914054</v>
      </c>
      <c r="H49" s="79">
        <f>H52+H51</f>
        <v>429.94</v>
      </c>
      <c r="I49" s="79">
        <f t="shared" ref="I49:AE49" si="15">I52</f>
        <v>429.94</v>
      </c>
      <c r="J49" s="79">
        <f>J52</f>
        <v>2307.6999999999998</v>
      </c>
      <c r="K49" s="79">
        <f>K52</f>
        <v>1447.59</v>
      </c>
      <c r="L49" s="79">
        <f>L52</f>
        <v>622.24</v>
      </c>
      <c r="M49" s="79">
        <f t="shared" si="15"/>
        <v>1436.28</v>
      </c>
      <c r="N49" s="79">
        <f>N52</f>
        <v>661.24</v>
      </c>
      <c r="O49" s="79">
        <f t="shared" si="15"/>
        <v>615.24</v>
      </c>
      <c r="P49" s="79">
        <f t="shared" si="15"/>
        <v>666.44</v>
      </c>
      <c r="Q49" s="79">
        <f t="shared" si="15"/>
        <v>620.43999999999994</v>
      </c>
      <c r="R49" s="79">
        <f t="shared" si="15"/>
        <v>499.23999999999995</v>
      </c>
      <c r="S49" s="79">
        <f t="shared" si="15"/>
        <v>396.84</v>
      </c>
      <c r="T49" s="79">
        <f t="shared" si="15"/>
        <v>1381.6399999999999</v>
      </c>
      <c r="U49" s="79">
        <f t="shared" si="15"/>
        <v>526.62</v>
      </c>
      <c r="V49" s="79">
        <f t="shared" si="15"/>
        <v>601.04</v>
      </c>
      <c r="W49" s="79">
        <f t="shared" si="15"/>
        <v>697.98</v>
      </c>
      <c r="X49" s="79">
        <f t="shared" si="15"/>
        <v>595.54</v>
      </c>
      <c r="Y49" s="79">
        <f t="shared" si="15"/>
        <v>448.76</v>
      </c>
      <c r="Z49" s="79">
        <f t="shared" si="15"/>
        <v>442.84</v>
      </c>
      <c r="AA49" s="79">
        <f t="shared" si="15"/>
        <v>0</v>
      </c>
      <c r="AB49" s="79">
        <f t="shared" si="15"/>
        <v>442.84</v>
      </c>
      <c r="AC49" s="79">
        <f t="shared" si="15"/>
        <v>0</v>
      </c>
      <c r="AD49" s="79">
        <f t="shared" si="15"/>
        <v>944.26</v>
      </c>
      <c r="AE49" s="79">
        <f t="shared" si="15"/>
        <v>0</v>
      </c>
      <c r="AF49" s="55"/>
    </row>
    <row r="50" spans="1:62" ht="18.75" x14ac:dyDescent="0.3">
      <c r="A50" s="80" t="s">
        <v>30</v>
      </c>
      <c r="B50" s="59">
        <v>0</v>
      </c>
      <c r="C50" s="59">
        <v>0</v>
      </c>
      <c r="D50" s="59">
        <v>0</v>
      </c>
      <c r="E50" s="59"/>
      <c r="F50" s="57">
        <f t="shared" si="12"/>
        <v>0</v>
      </c>
      <c r="G50" s="57">
        <f t="shared" si="13"/>
        <v>0</v>
      </c>
      <c r="H50" s="59">
        <v>0</v>
      </c>
      <c r="I50" s="59"/>
      <c r="J50" s="59">
        <v>0</v>
      </c>
      <c r="K50" s="59"/>
      <c r="L50" s="59">
        <v>0</v>
      </c>
      <c r="M50" s="59"/>
      <c r="N50" s="59">
        <v>0</v>
      </c>
      <c r="O50" s="59"/>
      <c r="P50" s="59">
        <v>0</v>
      </c>
      <c r="Q50" s="59"/>
      <c r="R50" s="59">
        <v>0</v>
      </c>
      <c r="S50" s="59"/>
      <c r="T50" s="59">
        <v>0</v>
      </c>
      <c r="U50" s="59"/>
      <c r="V50" s="59">
        <v>0</v>
      </c>
      <c r="W50" s="59"/>
      <c r="X50" s="59">
        <v>0</v>
      </c>
      <c r="Y50" s="59"/>
      <c r="Z50" s="59">
        <v>0</v>
      </c>
      <c r="AA50" s="59"/>
      <c r="AB50" s="59">
        <v>0</v>
      </c>
      <c r="AC50" s="59"/>
      <c r="AD50" s="59">
        <v>0</v>
      </c>
      <c r="AE50" s="59"/>
      <c r="AF50" s="34"/>
    </row>
    <row r="51" spans="1:62" ht="37.5" x14ac:dyDescent="0.3">
      <c r="A51" s="81" t="s">
        <v>31</v>
      </c>
      <c r="B51" s="59">
        <f>B44</f>
        <v>0</v>
      </c>
      <c r="C51" s="59">
        <f>C44</f>
        <v>0</v>
      </c>
      <c r="D51" s="59">
        <f>D44</f>
        <v>0</v>
      </c>
      <c r="E51" s="59">
        <f>I51+K51+M51+O51+Q51+S51+U51</f>
        <v>0</v>
      </c>
      <c r="F51" s="57">
        <f t="shared" si="12"/>
        <v>0</v>
      </c>
      <c r="G51" s="57">
        <f t="shared" si="13"/>
        <v>0</v>
      </c>
      <c r="H51" s="59">
        <f>H44</f>
        <v>0</v>
      </c>
      <c r="I51" s="59">
        <f t="shared" ref="I51:S51" si="16">I44</f>
        <v>0</v>
      </c>
      <c r="J51" s="59">
        <f>J44</f>
        <v>0</v>
      </c>
      <c r="K51" s="59">
        <f t="shared" si="16"/>
        <v>0</v>
      </c>
      <c r="L51" s="59">
        <f>L44</f>
        <v>0</v>
      </c>
      <c r="M51" s="59">
        <f t="shared" si="16"/>
        <v>0</v>
      </c>
      <c r="N51" s="59">
        <f>N44</f>
        <v>0</v>
      </c>
      <c r="O51" s="59">
        <f t="shared" si="16"/>
        <v>0</v>
      </c>
      <c r="P51" s="59">
        <f>P44</f>
        <v>0</v>
      </c>
      <c r="Q51" s="59">
        <f t="shared" si="16"/>
        <v>0</v>
      </c>
      <c r="R51" s="59">
        <f>R44</f>
        <v>0</v>
      </c>
      <c r="S51" s="59">
        <f t="shared" si="16"/>
        <v>0</v>
      </c>
      <c r="T51" s="59">
        <f>T44</f>
        <v>0</v>
      </c>
      <c r="U51" s="59">
        <f>U44</f>
        <v>0</v>
      </c>
      <c r="V51" s="59">
        <f>V44</f>
        <v>0</v>
      </c>
      <c r="W51" s="59"/>
      <c r="X51" s="59">
        <f>X44</f>
        <v>0</v>
      </c>
      <c r="Y51" s="59"/>
      <c r="Z51" s="59">
        <f>Z44</f>
        <v>0</v>
      </c>
      <c r="AA51" s="59"/>
      <c r="AB51" s="59">
        <f>AB44</f>
        <v>0</v>
      </c>
      <c r="AC51" s="59"/>
      <c r="AD51" s="59">
        <f>AD44</f>
        <v>0</v>
      </c>
      <c r="AE51" s="59"/>
      <c r="AF51" s="34"/>
    </row>
    <row r="52" spans="1:62" ht="18.75" x14ac:dyDescent="0.3">
      <c r="A52" s="80" t="s">
        <v>32</v>
      </c>
      <c r="B52" s="82">
        <f>B17+B24+B31+B38+B45</f>
        <v>9594.9600000000009</v>
      </c>
      <c r="C52" s="82">
        <f>C17+C24+C31+C38+C45</f>
        <v>7627.02</v>
      </c>
      <c r="D52" s="82">
        <f>D17+D24+D31+D38+D45</f>
        <v>7627.02</v>
      </c>
      <c r="E52" s="83">
        <f>E45+E24+E31+E38+E17</f>
        <v>6619.6900000000005</v>
      </c>
      <c r="F52" s="57">
        <f t="shared" si="12"/>
        <v>68.991324612088007</v>
      </c>
      <c r="G52" s="57">
        <f t="shared" si="13"/>
        <v>86.792613628914054</v>
      </c>
      <c r="H52" s="82">
        <f t="shared" ref="H52:AE52" si="17">H17+H24+H31+H38+H45</f>
        <v>429.94</v>
      </c>
      <c r="I52" s="82">
        <f t="shared" si="17"/>
        <v>429.94</v>
      </c>
      <c r="J52" s="82">
        <f t="shared" si="17"/>
        <v>2307.6999999999998</v>
      </c>
      <c r="K52" s="82">
        <f t="shared" si="17"/>
        <v>1447.59</v>
      </c>
      <c r="L52" s="82">
        <f t="shared" si="17"/>
        <v>622.24</v>
      </c>
      <c r="M52" s="82">
        <f t="shared" si="17"/>
        <v>1436.28</v>
      </c>
      <c r="N52" s="82">
        <f t="shared" si="17"/>
        <v>661.24</v>
      </c>
      <c r="O52" s="82">
        <f t="shared" si="17"/>
        <v>615.24</v>
      </c>
      <c r="P52" s="82">
        <f t="shared" si="17"/>
        <v>666.44</v>
      </c>
      <c r="Q52" s="82">
        <f t="shared" si="17"/>
        <v>620.43999999999994</v>
      </c>
      <c r="R52" s="82">
        <f t="shared" si="17"/>
        <v>499.23999999999995</v>
      </c>
      <c r="S52" s="82">
        <f t="shared" si="17"/>
        <v>396.84</v>
      </c>
      <c r="T52" s="82">
        <f t="shared" si="17"/>
        <v>1381.6399999999999</v>
      </c>
      <c r="U52" s="82">
        <f t="shared" si="17"/>
        <v>526.62</v>
      </c>
      <c r="V52" s="82">
        <f t="shared" si="17"/>
        <v>601.04</v>
      </c>
      <c r="W52" s="82">
        <f t="shared" si="17"/>
        <v>697.98</v>
      </c>
      <c r="X52" s="82">
        <f t="shared" si="17"/>
        <v>595.54</v>
      </c>
      <c r="Y52" s="82">
        <f t="shared" si="17"/>
        <v>448.76</v>
      </c>
      <c r="Z52" s="82">
        <f t="shared" si="17"/>
        <v>442.84</v>
      </c>
      <c r="AA52" s="82">
        <f t="shared" si="17"/>
        <v>0</v>
      </c>
      <c r="AB52" s="82">
        <f t="shared" si="17"/>
        <v>442.84</v>
      </c>
      <c r="AC52" s="82">
        <f t="shared" si="17"/>
        <v>0</v>
      </c>
      <c r="AD52" s="82">
        <f t="shared" si="17"/>
        <v>944.26</v>
      </c>
      <c r="AE52" s="82">
        <f t="shared" si="17"/>
        <v>0</v>
      </c>
      <c r="AF52" s="34"/>
    </row>
    <row r="53" spans="1:62" ht="37.5" x14ac:dyDescent="0.3">
      <c r="A53" s="80" t="s">
        <v>33</v>
      </c>
      <c r="B53" s="59">
        <v>0</v>
      </c>
      <c r="C53" s="59">
        <v>0</v>
      </c>
      <c r="D53" s="59">
        <v>0</v>
      </c>
      <c r="E53" s="59"/>
      <c r="F53" s="57">
        <f t="shared" si="12"/>
        <v>0</v>
      </c>
      <c r="G53" s="57">
        <f t="shared" si="13"/>
        <v>0</v>
      </c>
      <c r="H53" s="59">
        <v>0</v>
      </c>
      <c r="I53" s="59"/>
      <c r="J53" s="59">
        <v>0</v>
      </c>
      <c r="K53" s="59"/>
      <c r="L53" s="59">
        <v>0</v>
      </c>
      <c r="M53" s="59"/>
      <c r="N53" s="59">
        <v>0</v>
      </c>
      <c r="O53" s="59"/>
      <c r="P53" s="59">
        <v>0</v>
      </c>
      <c r="Q53" s="59"/>
      <c r="R53" s="59">
        <v>0</v>
      </c>
      <c r="S53" s="59"/>
      <c r="T53" s="59">
        <v>0</v>
      </c>
      <c r="U53" s="59"/>
      <c r="V53" s="59">
        <v>0</v>
      </c>
      <c r="W53" s="59"/>
      <c r="X53" s="59">
        <v>0</v>
      </c>
      <c r="Y53" s="59"/>
      <c r="Z53" s="59">
        <v>0</v>
      </c>
      <c r="AA53" s="59"/>
      <c r="AB53" s="59">
        <v>0</v>
      </c>
      <c r="AC53" s="59"/>
      <c r="AD53" s="59">
        <v>0</v>
      </c>
      <c r="AE53" s="59"/>
      <c r="AF53" s="34"/>
    </row>
    <row r="54" spans="1:62" ht="18.75" x14ac:dyDescent="0.3">
      <c r="A54" s="80" t="s">
        <v>34</v>
      </c>
      <c r="B54" s="59">
        <v>0</v>
      </c>
      <c r="C54" s="59">
        <v>0</v>
      </c>
      <c r="D54" s="59">
        <v>0</v>
      </c>
      <c r="E54" s="59"/>
      <c r="F54" s="57">
        <f t="shared" si="12"/>
        <v>0</v>
      </c>
      <c r="G54" s="57">
        <f t="shared" si="13"/>
        <v>0</v>
      </c>
      <c r="H54" s="59">
        <v>0</v>
      </c>
      <c r="I54" s="59"/>
      <c r="J54" s="59">
        <v>0</v>
      </c>
      <c r="K54" s="59"/>
      <c r="L54" s="59">
        <v>0</v>
      </c>
      <c r="M54" s="59"/>
      <c r="N54" s="59">
        <v>0</v>
      </c>
      <c r="O54" s="59"/>
      <c r="P54" s="59">
        <v>0</v>
      </c>
      <c r="Q54" s="59"/>
      <c r="R54" s="59">
        <v>0</v>
      </c>
      <c r="S54" s="59"/>
      <c r="T54" s="59">
        <v>0</v>
      </c>
      <c r="U54" s="59"/>
      <c r="V54" s="59">
        <v>0</v>
      </c>
      <c r="W54" s="59"/>
      <c r="X54" s="59">
        <v>0</v>
      </c>
      <c r="Y54" s="59"/>
      <c r="Z54" s="59">
        <v>0</v>
      </c>
      <c r="AA54" s="59"/>
      <c r="AB54" s="59">
        <v>0</v>
      </c>
      <c r="AC54" s="59"/>
      <c r="AD54" s="59">
        <v>0</v>
      </c>
      <c r="AE54" s="59"/>
      <c r="AF54" s="34"/>
    </row>
    <row r="55" spans="1:62" s="44" customFormat="1" ht="20.25" x14ac:dyDescent="0.25">
      <c r="A55" s="35" t="s">
        <v>26</v>
      </c>
      <c r="B55" s="36"/>
      <c r="C55" s="37"/>
      <c r="D55" s="37"/>
      <c r="E55" s="36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1"/>
      <c r="AG55" s="42"/>
      <c r="AH55" s="42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s="44" customFormat="1" ht="20.25" x14ac:dyDescent="0.25">
      <c r="A56" s="45" t="s">
        <v>40</v>
      </c>
      <c r="B56" s="46"/>
      <c r="C56" s="47"/>
      <c r="D56" s="47"/>
      <c r="E56" s="46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1"/>
      <c r="AG56" s="42"/>
      <c r="AH56" s="42"/>
      <c r="AI56" s="42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75" x14ac:dyDescent="0.3">
      <c r="A57" s="64" t="s">
        <v>41</v>
      </c>
      <c r="B57" s="71">
        <f>B58</f>
        <v>199</v>
      </c>
      <c r="C57" s="71">
        <f>C58</f>
        <v>73.400000000000006</v>
      </c>
      <c r="D57" s="71">
        <f>D58</f>
        <v>73.400000000000006</v>
      </c>
      <c r="E57" s="71">
        <f>E58</f>
        <v>70.16</v>
      </c>
      <c r="F57" s="54">
        <f t="shared" si="12"/>
        <v>35.256281407035175</v>
      </c>
      <c r="G57" s="54">
        <f t="shared" si="13"/>
        <v>95.585831062670295</v>
      </c>
      <c r="H57" s="72">
        <f>H58</f>
        <v>0</v>
      </c>
      <c r="I57" s="72">
        <f>I58</f>
        <v>0</v>
      </c>
      <c r="J57" s="72">
        <f t="shared" ref="J57:AE57" si="18">J58</f>
        <v>0</v>
      </c>
      <c r="K57" s="72">
        <f t="shared" si="18"/>
        <v>0</v>
      </c>
      <c r="L57" s="72">
        <f t="shared" si="18"/>
        <v>0</v>
      </c>
      <c r="M57" s="72">
        <f t="shared" si="18"/>
        <v>0</v>
      </c>
      <c r="N57" s="72">
        <f t="shared" si="18"/>
        <v>0</v>
      </c>
      <c r="O57" s="72">
        <f t="shared" si="18"/>
        <v>0</v>
      </c>
      <c r="P57" s="72">
        <f t="shared" si="18"/>
        <v>0</v>
      </c>
      <c r="Q57" s="72">
        <f t="shared" si="18"/>
        <v>0</v>
      </c>
      <c r="R57" s="72">
        <f t="shared" si="18"/>
        <v>0</v>
      </c>
      <c r="S57" s="72">
        <f t="shared" si="18"/>
        <v>0</v>
      </c>
      <c r="T57" s="72">
        <f t="shared" si="18"/>
        <v>36.700000000000003</v>
      </c>
      <c r="U57" s="72">
        <f t="shared" si="18"/>
        <v>0</v>
      </c>
      <c r="V57" s="72">
        <f t="shared" si="18"/>
        <v>36.700000000000003</v>
      </c>
      <c r="W57" s="72">
        <f t="shared" si="18"/>
        <v>35.1</v>
      </c>
      <c r="X57" s="72">
        <f t="shared" si="18"/>
        <v>36.700000000000003</v>
      </c>
      <c r="Y57" s="72">
        <f t="shared" si="18"/>
        <v>35.06</v>
      </c>
      <c r="Z57" s="72">
        <f t="shared" si="18"/>
        <v>19.3</v>
      </c>
      <c r="AA57" s="72">
        <f t="shared" si="18"/>
        <v>0</v>
      </c>
      <c r="AB57" s="72">
        <f t="shared" si="18"/>
        <v>19.3</v>
      </c>
      <c r="AC57" s="72">
        <f t="shared" si="18"/>
        <v>0</v>
      </c>
      <c r="AD57" s="72">
        <f t="shared" si="18"/>
        <v>50.3</v>
      </c>
      <c r="AE57" s="72">
        <f t="shared" si="18"/>
        <v>0</v>
      </c>
      <c r="AF57" s="34"/>
    </row>
    <row r="58" spans="1:62" ht="18.75" x14ac:dyDescent="0.3">
      <c r="A58" s="56" t="s">
        <v>29</v>
      </c>
      <c r="B58" s="71">
        <f>B61</f>
        <v>199</v>
      </c>
      <c r="C58" s="71">
        <f>C61</f>
        <v>73.400000000000006</v>
      </c>
      <c r="D58" s="71">
        <f>D61</f>
        <v>73.400000000000006</v>
      </c>
      <c r="E58" s="71">
        <f>E61</f>
        <v>70.16</v>
      </c>
      <c r="F58" s="57">
        <f t="shared" si="12"/>
        <v>35.256281407035175</v>
      </c>
      <c r="G58" s="57">
        <f t="shared" si="13"/>
        <v>95.585831062670295</v>
      </c>
      <c r="H58" s="72">
        <f>H61</f>
        <v>0</v>
      </c>
      <c r="I58" s="72">
        <f t="shared" ref="I58:AE58" si="19">I61</f>
        <v>0</v>
      </c>
      <c r="J58" s="72">
        <f t="shared" si="19"/>
        <v>0</v>
      </c>
      <c r="K58" s="72">
        <f t="shared" si="19"/>
        <v>0</v>
      </c>
      <c r="L58" s="72">
        <f t="shared" si="19"/>
        <v>0</v>
      </c>
      <c r="M58" s="72">
        <f t="shared" si="19"/>
        <v>0</v>
      </c>
      <c r="N58" s="72">
        <f t="shared" si="19"/>
        <v>0</v>
      </c>
      <c r="O58" s="72">
        <f t="shared" si="19"/>
        <v>0</v>
      </c>
      <c r="P58" s="72">
        <f t="shared" si="19"/>
        <v>0</v>
      </c>
      <c r="Q58" s="72">
        <f t="shared" si="19"/>
        <v>0</v>
      </c>
      <c r="R58" s="72">
        <f>R61</f>
        <v>0</v>
      </c>
      <c r="S58" s="72">
        <f t="shared" si="19"/>
        <v>0</v>
      </c>
      <c r="T58" s="72">
        <f t="shared" si="19"/>
        <v>36.700000000000003</v>
      </c>
      <c r="U58" s="72">
        <f t="shared" si="19"/>
        <v>0</v>
      </c>
      <c r="V58" s="72">
        <f t="shared" si="19"/>
        <v>36.700000000000003</v>
      </c>
      <c r="W58" s="72">
        <f t="shared" si="19"/>
        <v>35.1</v>
      </c>
      <c r="X58" s="72">
        <f t="shared" si="19"/>
        <v>36.700000000000003</v>
      </c>
      <c r="Y58" s="72">
        <f t="shared" si="19"/>
        <v>35.06</v>
      </c>
      <c r="Z58" s="72">
        <f t="shared" si="19"/>
        <v>19.3</v>
      </c>
      <c r="AA58" s="72">
        <f t="shared" si="19"/>
        <v>0</v>
      </c>
      <c r="AB58" s="72">
        <f t="shared" si="19"/>
        <v>19.3</v>
      </c>
      <c r="AC58" s="72">
        <f t="shared" si="19"/>
        <v>0</v>
      </c>
      <c r="AD58" s="72">
        <f t="shared" si="19"/>
        <v>50.3</v>
      </c>
      <c r="AE58" s="72">
        <f t="shared" si="19"/>
        <v>0</v>
      </c>
      <c r="AF58" s="55"/>
    </row>
    <row r="59" spans="1:62" ht="18.75" x14ac:dyDescent="0.3">
      <c r="A59" s="58" t="s">
        <v>30</v>
      </c>
      <c r="B59" s="59">
        <v>0</v>
      </c>
      <c r="C59" s="59"/>
      <c r="D59" s="59"/>
      <c r="E59" s="59"/>
      <c r="F59" s="57">
        <f t="shared" si="12"/>
        <v>0</v>
      </c>
      <c r="G59" s="57">
        <f t="shared" si="13"/>
        <v>0</v>
      </c>
      <c r="H59" s="59">
        <v>0</v>
      </c>
      <c r="I59" s="59"/>
      <c r="J59" s="59">
        <v>0</v>
      </c>
      <c r="K59" s="59"/>
      <c r="L59" s="59">
        <v>0</v>
      </c>
      <c r="M59" s="59"/>
      <c r="N59" s="59">
        <v>0</v>
      </c>
      <c r="O59" s="59"/>
      <c r="P59" s="59">
        <v>0</v>
      </c>
      <c r="Q59" s="59"/>
      <c r="R59" s="59">
        <v>0</v>
      </c>
      <c r="S59" s="59"/>
      <c r="T59" s="59">
        <v>0</v>
      </c>
      <c r="U59" s="59"/>
      <c r="V59" s="59">
        <v>0</v>
      </c>
      <c r="W59" s="59"/>
      <c r="X59" s="59">
        <v>0</v>
      </c>
      <c r="Y59" s="59"/>
      <c r="Z59" s="59">
        <v>0</v>
      </c>
      <c r="AA59" s="59"/>
      <c r="AB59" s="59">
        <v>0</v>
      </c>
      <c r="AC59" s="59"/>
      <c r="AD59" s="59">
        <v>0</v>
      </c>
      <c r="AE59" s="59"/>
      <c r="AF59" s="34"/>
    </row>
    <row r="60" spans="1:62" ht="37.5" x14ac:dyDescent="0.3">
      <c r="A60" s="60" t="s">
        <v>31</v>
      </c>
      <c r="B60" s="59">
        <v>0</v>
      </c>
      <c r="C60" s="59"/>
      <c r="D60" s="59"/>
      <c r="E60" s="59"/>
      <c r="F60" s="57">
        <f t="shared" si="12"/>
        <v>0</v>
      </c>
      <c r="G60" s="57">
        <f t="shared" si="13"/>
        <v>0</v>
      </c>
      <c r="H60" s="59">
        <v>0</v>
      </c>
      <c r="I60" s="59"/>
      <c r="J60" s="59">
        <v>0</v>
      </c>
      <c r="K60" s="59"/>
      <c r="L60" s="59">
        <v>0</v>
      </c>
      <c r="M60" s="59"/>
      <c r="N60" s="59">
        <v>0</v>
      </c>
      <c r="O60" s="59"/>
      <c r="P60" s="59">
        <v>0</v>
      </c>
      <c r="Q60" s="59"/>
      <c r="R60" s="59">
        <v>0</v>
      </c>
      <c r="S60" s="59"/>
      <c r="T60" s="59">
        <v>0</v>
      </c>
      <c r="U60" s="59"/>
      <c r="V60" s="59">
        <v>0</v>
      </c>
      <c r="W60" s="59"/>
      <c r="X60" s="59">
        <v>0</v>
      </c>
      <c r="Y60" s="59"/>
      <c r="Z60" s="59">
        <v>0</v>
      </c>
      <c r="AA60" s="59"/>
      <c r="AB60" s="59">
        <v>0</v>
      </c>
      <c r="AC60" s="59"/>
      <c r="AD60" s="59">
        <v>0</v>
      </c>
      <c r="AE60" s="59"/>
      <c r="AF60" s="34"/>
    </row>
    <row r="61" spans="1:62" ht="18.75" x14ac:dyDescent="0.3">
      <c r="A61" s="58" t="s">
        <v>32</v>
      </c>
      <c r="B61" s="69">
        <f>H61+J61+L61+N61+P61+R61+T61+V61+X61+Z61+AB61+AD61</f>
        <v>199</v>
      </c>
      <c r="C61" s="69">
        <f>H61+J61+L61+N61+P61+R61+T61+V61</f>
        <v>73.400000000000006</v>
      </c>
      <c r="D61" s="69">
        <f>H61+J61+L61+N61+P61+R61+T61+V61</f>
        <v>73.400000000000006</v>
      </c>
      <c r="E61" s="69">
        <f>I61+K61+M61+O61+Q61+S61+U61+W61+Y61+AA61+AC61+AE61</f>
        <v>70.16</v>
      </c>
      <c r="F61" s="57">
        <f t="shared" si="12"/>
        <v>35.256281407035175</v>
      </c>
      <c r="G61" s="57">
        <f t="shared" si="13"/>
        <v>95.585831062670295</v>
      </c>
      <c r="H61" s="70">
        <v>0</v>
      </c>
      <c r="I61" s="70"/>
      <c r="J61" s="70">
        <v>0</v>
      </c>
      <c r="K61" s="70"/>
      <c r="L61" s="70">
        <v>0</v>
      </c>
      <c r="M61" s="70"/>
      <c r="N61" s="70">
        <v>0</v>
      </c>
      <c r="O61" s="70"/>
      <c r="P61" s="70">
        <v>0</v>
      </c>
      <c r="Q61" s="70"/>
      <c r="R61" s="70">
        <v>0</v>
      </c>
      <c r="S61" s="70"/>
      <c r="T61" s="70">
        <v>36.700000000000003</v>
      </c>
      <c r="U61" s="70">
        <v>0</v>
      </c>
      <c r="V61" s="70">
        <v>36.700000000000003</v>
      </c>
      <c r="W61" s="70">
        <v>35.1</v>
      </c>
      <c r="X61" s="70">
        <v>36.700000000000003</v>
      </c>
      <c r="Y61" s="70">
        <v>35.06</v>
      </c>
      <c r="Z61" s="70">
        <v>19.3</v>
      </c>
      <c r="AA61" s="70"/>
      <c r="AB61" s="70">
        <v>19.3</v>
      </c>
      <c r="AC61" s="70"/>
      <c r="AD61" s="70">
        <v>50.3</v>
      </c>
      <c r="AE61" s="70"/>
      <c r="AF61" s="34"/>
    </row>
    <row r="62" spans="1:62" ht="37.5" x14ac:dyDescent="0.3">
      <c r="A62" s="58" t="s">
        <v>33</v>
      </c>
      <c r="B62" s="59">
        <v>0</v>
      </c>
      <c r="C62" s="59"/>
      <c r="D62" s="59"/>
      <c r="E62" s="59"/>
      <c r="F62" s="57">
        <f t="shared" si="12"/>
        <v>0</v>
      </c>
      <c r="G62" s="57">
        <f t="shared" si="13"/>
        <v>0</v>
      </c>
      <c r="H62" s="59">
        <v>0</v>
      </c>
      <c r="I62" s="59"/>
      <c r="J62" s="59">
        <v>0</v>
      </c>
      <c r="K62" s="59"/>
      <c r="L62" s="59">
        <v>0</v>
      </c>
      <c r="M62" s="59"/>
      <c r="N62" s="59">
        <v>0</v>
      </c>
      <c r="O62" s="59"/>
      <c r="P62" s="59">
        <v>0</v>
      </c>
      <c r="Q62" s="59"/>
      <c r="R62" s="59">
        <v>0</v>
      </c>
      <c r="S62" s="59"/>
      <c r="T62" s="59">
        <v>0</v>
      </c>
      <c r="U62" s="59"/>
      <c r="V62" s="59">
        <v>0</v>
      </c>
      <c r="W62" s="59"/>
      <c r="X62" s="59">
        <v>0</v>
      </c>
      <c r="Y62" s="59"/>
      <c r="Z62" s="59">
        <v>0</v>
      </c>
      <c r="AA62" s="59"/>
      <c r="AB62" s="59">
        <v>0</v>
      </c>
      <c r="AC62" s="59"/>
      <c r="AD62" s="59">
        <v>0</v>
      </c>
      <c r="AE62" s="59"/>
      <c r="AF62" s="34"/>
    </row>
    <row r="63" spans="1:62" ht="18.75" x14ac:dyDescent="0.3">
      <c r="A63" s="58" t="s">
        <v>34</v>
      </c>
      <c r="B63" s="59">
        <v>0</v>
      </c>
      <c r="C63" s="59"/>
      <c r="D63" s="59"/>
      <c r="E63" s="59"/>
      <c r="F63" s="57">
        <f t="shared" si="12"/>
        <v>0</v>
      </c>
      <c r="G63" s="57">
        <f t="shared" si="13"/>
        <v>0</v>
      </c>
      <c r="H63" s="59">
        <v>0</v>
      </c>
      <c r="I63" s="59"/>
      <c r="J63" s="59">
        <v>0</v>
      </c>
      <c r="K63" s="59"/>
      <c r="L63" s="59">
        <v>0</v>
      </c>
      <c r="M63" s="59"/>
      <c r="N63" s="59">
        <v>0</v>
      </c>
      <c r="O63" s="59"/>
      <c r="P63" s="59">
        <v>0</v>
      </c>
      <c r="Q63" s="59"/>
      <c r="R63" s="59">
        <v>0</v>
      </c>
      <c r="S63" s="59"/>
      <c r="T63" s="59">
        <v>0</v>
      </c>
      <c r="U63" s="59"/>
      <c r="V63" s="59">
        <v>0</v>
      </c>
      <c r="W63" s="59"/>
      <c r="X63" s="59">
        <v>0</v>
      </c>
      <c r="Y63" s="59"/>
      <c r="Z63" s="59">
        <v>0</v>
      </c>
      <c r="AA63" s="59"/>
      <c r="AB63" s="59">
        <v>0</v>
      </c>
      <c r="AC63" s="59"/>
      <c r="AD63" s="59">
        <v>0</v>
      </c>
      <c r="AE63" s="59"/>
      <c r="AF63" s="34"/>
    </row>
    <row r="64" spans="1:62" ht="56.25" x14ac:dyDescent="0.3">
      <c r="A64" s="64" t="s">
        <v>42</v>
      </c>
      <c r="B64" s="65">
        <f>B65</f>
        <v>102.9</v>
      </c>
      <c r="C64" s="65">
        <f>C65</f>
        <v>0</v>
      </c>
      <c r="D64" s="65">
        <f>D65</f>
        <v>0</v>
      </c>
      <c r="E64" s="65">
        <f>E65</f>
        <v>0</v>
      </c>
      <c r="F64" s="54">
        <f t="shared" si="12"/>
        <v>0</v>
      </c>
      <c r="G64" s="54">
        <f t="shared" si="13"/>
        <v>0</v>
      </c>
      <c r="H64" s="65">
        <v>0</v>
      </c>
      <c r="I64" s="65"/>
      <c r="J64" s="65">
        <v>0</v>
      </c>
      <c r="K64" s="65"/>
      <c r="L64" s="65">
        <v>0</v>
      </c>
      <c r="M64" s="65"/>
      <c r="N64" s="65">
        <v>0</v>
      </c>
      <c r="O64" s="65"/>
      <c r="P64" s="65">
        <v>0</v>
      </c>
      <c r="Q64" s="65"/>
      <c r="R64" s="65">
        <v>0</v>
      </c>
      <c r="S64" s="65"/>
      <c r="T64" s="65">
        <v>0</v>
      </c>
      <c r="U64" s="65"/>
      <c r="V64" s="65">
        <v>0</v>
      </c>
      <c r="W64" s="65"/>
      <c r="X64" s="65">
        <v>0</v>
      </c>
      <c r="Y64" s="65"/>
      <c r="Z64" s="65">
        <v>0</v>
      </c>
      <c r="AA64" s="65"/>
      <c r="AB64" s="65">
        <f>AB65</f>
        <v>0</v>
      </c>
      <c r="AC64" s="65"/>
      <c r="AD64" s="65">
        <f>AD68</f>
        <v>102.9</v>
      </c>
      <c r="AE64" s="65"/>
      <c r="AF64" s="34"/>
    </row>
    <row r="65" spans="1:32" ht="18.75" x14ac:dyDescent="0.3">
      <c r="A65" s="56" t="s">
        <v>29</v>
      </c>
      <c r="B65" s="59">
        <f>B68</f>
        <v>102.9</v>
      </c>
      <c r="C65" s="59">
        <f>C68</f>
        <v>0</v>
      </c>
      <c r="D65" s="59">
        <f>D68</f>
        <v>0</v>
      </c>
      <c r="E65" s="59">
        <f>E68</f>
        <v>0</v>
      </c>
      <c r="F65" s="57">
        <f t="shared" si="12"/>
        <v>0</v>
      </c>
      <c r="G65" s="57">
        <f t="shared" si="13"/>
        <v>0</v>
      </c>
      <c r="H65" s="59">
        <v>0</v>
      </c>
      <c r="I65" s="59"/>
      <c r="J65" s="59">
        <v>0</v>
      </c>
      <c r="K65" s="59"/>
      <c r="L65" s="59">
        <v>0</v>
      </c>
      <c r="M65" s="59"/>
      <c r="N65" s="59">
        <v>0</v>
      </c>
      <c r="O65" s="59"/>
      <c r="P65" s="59">
        <v>0</v>
      </c>
      <c r="Q65" s="59"/>
      <c r="R65" s="59">
        <v>0</v>
      </c>
      <c r="S65" s="59"/>
      <c r="T65" s="59">
        <v>0</v>
      </c>
      <c r="U65" s="59"/>
      <c r="V65" s="59">
        <v>0</v>
      </c>
      <c r="W65" s="59"/>
      <c r="X65" s="59">
        <v>0</v>
      </c>
      <c r="Y65" s="59"/>
      <c r="Z65" s="59">
        <v>0</v>
      </c>
      <c r="AA65" s="59"/>
      <c r="AB65" s="59">
        <f>AB68</f>
        <v>0</v>
      </c>
      <c r="AC65" s="59"/>
      <c r="AD65" s="59">
        <v>0</v>
      </c>
      <c r="AE65" s="59"/>
      <c r="AF65" s="34"/>
    </row>
    <row r="66" spans="1:32" ht="18.75" x14ac:dyDescent="0.3">
      <c r="A66" s="58" t="s">
        <v>30</v>
      </c>
      <c r="B66" s="59">
        <v>0</v>
      </c>
      <c r="C66" s="59"/>
      <c r="D66" s="59"/>
      <c r="E66" s="59"/>
      <c r="F66" s="57">
        <f t="shared" si="12"/>
        <v>0</v>
      </c>
      <c r="G66" s="57">
        <f t="shared" si="13"/>
        <v>0</v>
      </c>
      <c r="H66" s="59">
        <v>0</v>
      </c>
      <c r="I66" s="59"/>
      <c r="J66" s="59">
        <v>0</v>
      </c>
      <c r="K66" s="59"/>
      <c r="L66" s="59">
        <v>0</v>
      </c>
      <c r="M66" s="59"/>
      <c r="N66" s="59">
        <v>0</v>
      </c>
      <c r="O66" s="59"/>
      <c r="P66" s="59">
        <v>0</v>
      </c>
      <c r="Q66" s="59"/>
      <c r="R66" s="59">
        <v>0</v>
      </c>
      <c r="S66" s="59"/>
      <c r="T66" s="59">
        <v>0</v>
      </c>
      <c r="U66" s="59"/>
      <c r="V66" s="59">
        <v>0</v>
      </c>
      <c r="W66" s="59"/>
      <c r="X66" s="59">
        <v>0</v>
      </c>
      <c r="Y66" s="59"/>
      <c r="Z66" s="59">
        <v>0</v>
      </c>
      <c r="AA66" s="59"/>
      <c r="AB66" s="59">
        <v>0</v>
      </c>
      <c r="AC66" s="59"/>
      <c r="AD66" s="59">
        <v>0</v>
      </c>
      <c r="AE66" s="59"/>
      <c r="AF66" s="34"/>
    </row>
    <row r="67" spans="1:32" ht="37.5" x14ac:dyDescent="0.3">
      <c r="A67" s="60" t="s">
        <v>31</v>
      </c>
      <c r="B67" s="59">
        <v>0</v>
      </c>
      <c r="C67" s="59"/>
      <c r="D67" s="59"/>
      <c r="E67" s="59"/>
      <c r="F67" s="57">
        <f t="shared" si="12"/>
        <v>0</v>
      </c>
      <c r="G67" s="57">
        <f t="shared" si="13"/>
        <v>0</v>
      </c>
      <c r="H67" s="59">
        <v>0</v>
      </c>
      <c r="I67" s="59"/>
      <c r="J67" s="59">
        <v>0</v>
      </c>
      <c r="K67" s="59"/>
      <c r="L67" s="59">
        <v>0</v>
      </c>
      <c r="M67" s="59"/>
      <c r="N67" s="59">
        <v>0</v>
      </c>
      <c r="O67" s="59"/>
      <c r="P67" s="59">
        <v>0</v>
      </c>
      <c r="Q67" s="59"/>
      <c r="R67" s="59">
        <v>0</v>
      </c>
      <c r="S67" s="59"/>
      <c r="T67" s="59">
        <v>0</v>
      </c>
      <c r="U67" s="59"/>
      <c r="V67" s="59">
        <v>0</v>
      </c>
      <c r="W67" s="59"/>
      <c r="X67" s="59">
        <v>0</v>
      </c>
      <c r="Y67" s="59"/>
      <c r="Z67" s="59">
        <v>0</v>
      </c>
      <c r="AA67" s="59"/>
      <c r="AB67" s="59">
        <v>0</v>
      </c>
      <c r="AC67" s="59"/>
      <c r="AD67" s="59">
        <v>0</v>
      </c>
      <c r="AE67" s="59"/>
      <c r="AF67" s="34"/>
    </row>
    <row r="68" spans="1:32" ht="18.75" x14ac:dyDescent="0.3">
      <c r="A68" s="58" t="s">
        <v>32</v>
      </c>
      <c r="B68" s="59">
        <f>AB68+AD68</f>
        <v>102.9</v>
      </c>
      <c r="C68" s="59">
        <f>H68+J68</f>
        <v>0</v>
      </c>
      <c r="D68" s="59"/>
      <c r="E68" s="59">
        <f>I68+K68+M68+O68+Q68+S68+U68+W68+Y68+AA68+AC68+AE68</f>
        <v>0</v>
      </c>
      <c r="F68" s="57">
        <f t="shared" si="12"/>
        <v>0</v>
      </c>
      <c r="G68" s="57">
        <f t="shared" si="13"/>
        <v>0</v>
      </c>
      <c r="H68" s="59">
        <v>0</v>
      </c>
      <c r="I68" s="59"/>
      <c r="J68" s="59">
        <v>0</v>
      </c>
      <c r="K68" s="59"/>
      <c r="L68" s="59">
        <v>0</v>
      </c>
      <c r="M68" s="59"/>
      <c r="N68" s="59">
        <v>0</v>
      </c>
      <c r="O68" s="59"/>
      <c r="P68" s="59">
        <v>0</v>
      </c>
      <c r="Q68" s="59"/>
      <c r="R68" s="59">
        <v>0</v>
      </c>
      <c r="S68" s="59"/>
      <c r="T68" s="59">
        <v>0</v>
      </c>
      <c r="U68" s="59"/>
      <c r="V68" s="59">
        <v>0</v>
      </c>
      <c r="W68" s="59"/>
      <c r="X68" s="59">
        <v>0</v>
      </c>
      <c r="Y68" s="59"/>
      <c r="Z68" s="59">
        <v>0</v>
      </c>
      <c r="AA68" s="59"/>
      <c r="AB68" s="59">
        <v>0</v>
      </c>
      <c r="AC68" s="59"/>
      <c r="AD68" s="59">
        <v>102.9</v>
      </c>
      <c r="AE68" s="59"/>
      <c r="AF68" s="34"/>
    </row>
    <row r="69" spans="1:32" ht="37.5" x14ac:dyDescent="0.3">
      <c r="A69" s="58" t="s">
        <v>33</v>
      </c>
      <c r="B69" s="59">
        <v>0</v>
      </c>
      <c r="C69" s="59"/>
      <c r="D69" s="59"/>
      <c r="E69" s="59"/>
      <c r="F69" s="57">
        <f t="shared" si="12"/>
        <v>0</v>
      </c>
      <c r="G69" s="57">
        <f t="shared" si="13"/>
        <v>0</v>
      </c>
      <c r="H69" s="59">
        <v>0</v>
      </c>
      <c r="I69" s="59"/>
      <c r="J69" s="59">
        <v>0</v>
      </c>
      <c r="K69" s="59"/>
      <c r="L69" s="59">
        <v>0</v>
      </c>
      <c r="M69" s="59"/>
      <c r="N69" s="59">
        <v>0</v>
      </c>
      <c r="O69" s="59"/>
      <c r="P69" s="59">
        <v>0</v>
      </c>
      <c r="Q69" s="59"/>
      <c r="R69" s="59">
        <v>0</v>
      </c>
      <c r="S69" s="59"/>
      <c r="T69" s="59">
        <v>0</v>
      </c>
      <c r="U69" s="59"/>
      <c r="V69" s="59">
        <v>0</v>
      </c>
      <c r="W69" s="59"/>
      <c r="X69" s="59">
        <v>0</v>
      </c>
      <c r="Y69" s="59"/>
      <c r="Z69" s="59">
        <v>0</v>
      </c>
      <c r="AA69" s="59"/>
      <c r="AB69" s="59">
        <v>0</v>
      </c>
      <c r="AC69" s="59"/>
      <c r="AD69" s="59">
        <v>0</v>
      </c>
      <c r="AE69" s="59"/>
      <c r="AF69" s="34"/>
    </row>
    <row r="70" spans="1:32" ht="18.75" x14ac:dyDescent="0.3">
      <c r="A70" s="58" t="s">
        <v>34</v>
      </c>
      <c r="B70" s="59">
        <v>0</v>
      </c>
      <c r="C70" s="59"/>
      <c r="D70" s="59"/>
      <c r="E70" s="59"/>
      <c r="F70" s="57">
        <f t="shared" si="12"/>
        <v>0</v>
      </c>
      <c r="G70" s="57">
        <f t="shared" si="13"/>
        <v>0</v>
      </c>
      <c r="H70" s="59">
        <v>0</v>
      </c>
      <c r="I70" s="59"/>
      <c r="J70" s="59">
        <v>0</v>
      </c>
      <c r="K70" s="59"/>
      <c r="L70" s="59">
        <v>0</v>
      </c>
      <c r="M70" s="59"/>
      <c r="N70" s="59">
        <v>0</v>
      </c>
      <c r="O70" s="59"/>
      <c r="P70" s="59">
        <v>0</v>
      </c>
      <c r="Q70" s="59"/>
      <c r="R70" s="59">
        <v>0</v>
      </c>
      <c r="S70" s="59"/>
      <c r="T70" s="59">
        <v>0</v>
      </c>
      <c r="U70" s="59"/>
      <c r="V70" s="59">
        <v>0</v>
      </c>
      <c r="W70" s="59"/>
      <c r="X70" s="59">
        <v>0</v>
      </c>
      <c r="Y70" s="59"/>
      <c r="Z70" s="59">
        <v>0</v>
      </c>
      <c r="AA70" s="59"/>
      <c r="AB70" s="59">
        <v>0</v>
      </c>
      <c r="AC70" s="59"/>
      <c r="AD70" s="59">
        <v>0</v>
      </c>
      <c r="AE70" s="59"/>
      <c r="AF70" s="34"/>
    </row>
    <row r="71" spans="1:32" ht="330.75" x14ac:dyDescent="0.3">
      <c r="A71" s="84" t="s">
        <v>43</v>
      </c>
      <c r="B71" s="66">
        <f>B72</f>
        <v>0</v>
      </c>
      <c r="C71" s="66">
        <f>C72</f>
        <v>0</v>
      </c>
      <c r="D71" s="66">
        <f>D72</f>
        <v>0</v>
      </c>
      <c r="E71" s="66">
        <f>E72</f>
        <v>0</v>
      </c>
      <c r="F71" s="54">
        <f t="shared" si="12"/>
        <v>0</v>
      </c>
      <c r="G71" s="54">
        <f t="shared" si="13"/>
        <v>0</v>
      </c>
      <c r="H71" s="66">
        <f t="shared" ref="H71:AE71" si="20">H72</f>
        <v>0</v>
      </c>
      <c r="I71" s="66">
        <f t="shared" si="20"/>
        <v>0</v>
      </c>
      <c r="J71" s="66">
        <f t="shared" si="20"/>
        <v>0</v>
      </c>
      <c r="K71" s="66">
        <f t="shared" si="20"/>
        <v>0</v>
      </c>
      <c r="L71" s="66">
        <f t="shared" si="20"/>
        <v>0</v>
      </c>
      <c r="M71" s="66">
        <f t="shared" si="20"/>
        <v>0</v>
      </c>
      <c r="N71" s="66">
        <f t="shared" si="20"/>
        <v>0</v>
      </c>
      <c r="O71" s="66">
        <f t="shared" si="20"/>
        <v>0</v>
      </c>
      <c r="P71" s="66">
        <f t="shared" si="20"/>
        <v>0</v>
      </c>
      <c r="Q71" s="66">
        <f t="shared" si="20"/>
        <v>0</v>
      </c>
      <c r="R71" s="66">
        <f t="shared" si="20"/>
        <v>0</v>
      </c>
      <c r="S71" s="66">
        <f t="shared" si="20"/>
        <v>0</v>
      </c>
      <c r="T71" s="66">
        <f t="shared" si="20"/>
        <v>0</v>
      </c>
      <c r="U71" s="66">
        <f t="shared" si="20"/>
        <v>0</v>
      </c>
      <c r="V71" s="66">
        <f t="shared" si="20"/>
        <v>0</v>
      </c>
      <c r="W71" s="66">
        <f t="shared" si="20"/>
        <v>0</v>
      </c>
      <c r="X71" s="66">
        <f t="shared" si="20"/>
        <v>0</v>
      </c>
      <c r="Y71" s="66">
        <f t="shared" si="20"/>
        <v>0</v>
      </c>
      <c r="Z71" s="66">
        <f t="shared" si="20"/>
        <v>0</v>
      </c>
      <c r="AA71" s="66">
        <f t="shared" si="20"/>
        <v>0</v>
      </c>
      <c r="AB71" s="66">
        <f t="shared" si="20"/>
        <v>0</v>
      </c>
      <c r="AC71" s="66">
        <f t="shared" si="20"/>
        <v>0</v>
      </c>
      <c r="AD71" s="66">
        <f t="shared" si="20"/>
        <v>0</v>
      </c>
      <c r="AE71" s="66">
        <f t="shared" si="20"/>
        <v>0</v>
      </c>
      <c r="AF71" s="34" t="s">
        <v>44</v>
      </c>
    </row>
    <row r="72" spans="1:32" ht="18.75" x14ac:dyDescent="0.3">
      <c r="A72" s="56" t="s">
        <v>29</v>
      </c>
      <c r="B72" s="66">
        <f>B75</f>
        <v>0</v>
      </c>
      <c r="C72" s="66">
        <f>C75</f>
        <v>0</v>
      </c>
      <c r="D72" s="66">
        <f>D75</f>
        <v>0</v>
      </c>
      <c r="E72" s="66">
        <f>E75</f>
        <v>0</v>
      </c>
      <c r="F72" s="57">
        <f t="shared" si="12"/>
        <v>0</v>
      </c>
      <c r="G72" s="57">
        <f t="shared" si="13"/>
        <v>0</v>
      </c>
      <c r="H72" s="66">
        <f t="shared" ref="H72:AE72" si="21">H75</f>
        <v>0</v>
      </c>
      <c r="I72" s="66">
        <f t="shared" si="21"/>
        <v>0</v>
      </c>
      <c r="J72" s="66">
        <f t="shared" si="21"/>
        <v>0</v>
      </c>
      <c r="K72" s="66">
        <f t="shared" si="21"/>
        <v>0</v>
      </c>
      <c r="L72" s="66">
        <f t="shared" si="21"/>
        <v>0</v>
      </c>
      <c r="M72" s="66">
        <f t="shared" si="21"/>
        <v>0</v>
      </c>
      <c r="N72" s="66">
        <f t="shared" si="21"/>
        <v>0</v>
      </c>
      <c r="O72" s="66">
        <f t="shared" si="21"/>
        <v>0</v>
      </c>
      <c r="P72" s="66">
        <f t="shared" si="21"/>
        <v>0</v>
      </c>
      <c r="Q72" s="66">
        <f t="shared" si="21"/>
        <v>0</v>
      </c>
      <c r="R72" s="66">
        <f t="shared" si="21"/>
        <v>0</v>
      </c>
      <c r="S72" s="66">
        <f t="shared" si="21"/>
        <v>0</v>
      </c>
      <c r="T72" s="66">
        <f t="shared" si="21"/>
        <v>0</v>
      </c>
      <c r="U72" s="66">
        <f t="shared" si="21"/>
        <v>0</v>
      </c>
      <c r="V72" s="66">
        <f t="shared" si="21"/>
        <v>0</v>
      </c>
      <c r="W72" s="66">
        <f t="shared" si="21"/>
        <v>0</v>
      </c>
      <c r="X72" s="66">
        <f t="shared" si="21"/>
        <v>0</v>
      </c>
      <c r="Y72" s="66">
        <f t="shared" si="21"/>
        <v>0</v>
      </c>
      <c r="Z72" s="66">
        <f t="shared" si="21"/>
        <v>0</v>
      </c>
      <c r="AA72" s="66">
        <f t="shared" si="21"/>
        <v>0</v>
      </c>
      <c r="AB72" s="66">
        <f t="shared" si="21"/>
        <v>0</v>
      </c>
      <c r="AC72" s="66">
        <f t="shared" si="21"/>
        <v>0</v>
      </c>
      <c r="AD72" s="66">
        <f t="shared" si="21"/>
        <v>0</v>
      </c>
      <c r="AE72" s="66">
        <f t="shared" si="21"/>
        <v>0</v>
      </c>
      <c r="AF72" s="55"/>
    </row>
    <row r="73" spans="1:32" ht="18.75" x14ac:dyDescent="0.3">
      <c r="A73" s="58" t="s">
        <v>30</v>
      </c>
      <c r="B73" s="59">
        <v>0</v>
      </c>
      <c r="C73" s="59"/>
      <c r="D73" s="59"/>
      <c r="E73" s="59"/>
      <c r="F73" s="57">
        <f t="shared" si="12"/>
        <v>0</v>
      </c>
      <c r="G73" s="57">
        <f t="shared" si="13"/>
        <v>0</v>
      </c>
      <c r="H73" s="59">
        <v>0</v>
      </c>
      <c r="I73" s="59"/>
      <c r="J73" s="59">
        <v>0</v>
      </c>
      <c r="K73" s="59"/>
      <c r="L73" s="59">
        <v>0</v>
      </c>
      <c r="M73" s="59"/>
      <c r="N73" s="59">
        <v>0</v>
      </c>
      <c r="O73" s="59"/>
      <c r="P73" s="59">
        <v>0</v>
      </c>
      <c r="Q73" s="59"/>
      <c r="R73" s="59">
        <v>0</v>
      </c>
      <c r="S73" s="59"/>
      <c r="T73" s="59">
        <v>0</v>
      </c>
      <c r="U73" s="59"/>
      <c r="V73" s="59">
        <v>0</v>
      </c>
      <c r="W73" s="59"/>
      <c r="X73" s="59">
        <v>0</v>
      </c>
      <c r="Y73" s="59"/>
      <c r="Z73" s="59">
        <v>0</v>
      </c>
      <c r="AA73" s="59"/>
      <c r="AB73" s="59">
        <v>0</v>
      </c>
      <c r="AC73" s="59"/>
      <c r="AD73" s="59">
        <v>0</v>
      </c>
      <c r="AE73" s="59"/>
      <c r="AF73" s="34"/>
    </row>
    <row r="74" spans="1:32" ht="37.5" x14ac:dyDescent="0.3">
      <c r="A74" s="60" t="s">
        <v>31</v>
      </c>
      <c r="B74" s="59">
        <v>0</v>
      </c>
      <c r="C74" s="59"/>
      <c r="D74" s="59"/>
      <c r="E74" s="59"/>
      <c r="F74" s="57">
        <f t="shared" si="12"/>
        <v>0</v>
      </c>
      <c r="G74" s="57">
        <f t="shared" si="13"/>
        <v>0</v>
      </c>
      <c r="H74" s="59">
        <v>0</v>
      </c>
      <c r="I74" s="59"/>
      <c r="J74" s="59">
        <v>0</v>
      </c>
      <c r="K74" s="59"/>
      <c r="L74" s="59">
        <v>0</v>
      </c>
      <c r="M74" s="59"/>
      <c r="N74" s="59">
        <v>0</v>
      </c>
      <c r="O74" s="59"/>
      <c r="P74" s="59">
        <v>0</v>
      </c>
      <c r="Q74" s="59"/>
      <c r="R74" s="59">
        <v>0</v>
      </c>
      <c r="S74" s="59"/>
      <c r="T74" s="59">
        <v>0</v>
      </c>
      <c r="U74" s="59"/>
      <c r="V74" s="59">
        <v>0</v>
      </c>
      <c r="W74" s="59"/>
      <c r="X74" s="59">
        <v>0</v>
      </c>
      <c r="Y74" s="59"/>
      <c r="Z74" s="59">
        <v>0</v>
      </c>
      <c r="AA74" s="59"/>
      <c r="AB74" s="59">
        <v>0</v>
      </c>
      <c r="AC74" s="59"/>
      <c r="AD74" s="59">
        <v>0</v>
      </c>
      <c r="AE74" s="59"/>
      <c r="AF74" s="34"/>
    </row>
    <row r="75" spans="1:32" ht="18.75" x14ac:dyDescent="0.3">
      <c r="A75" s="58" t="s">
        <v>32</v>
      </c>
      <c r="B75" s="74">
        <f>H75+J75+L75+N75+P75+R75+T75+V75+X75+Z75+AB75+AD75</f>
        <v>0</v>
      </c>
      <c r="C75" s="74">
        <f>H75+J75</f>
        <v>0</v>
      </c>
      <c r="D75" s="85"/>
      <c r="E75" s="74">
        <f>I75+K75+M75+O75+Q75+S75+U75+W75+Y75+AA75+AC75+AE75</f>
        <v>0</v>
      </c>
      <c r="F75" s="57">
        <f t="shared" si="12"/>
        <v>0</v>
      </c>
      <c r="G75" s="57">
        <f t="shared" si="13"/>
        <v>0</v>
      </c>
      <c r="H75" s="74">
        <v>0</v>
      </c>
      <c r="I75" s="85"/>
      <c r="J75" s="74">
        <v>0</v>
      </c>
      <c r="K75" s="85"/>
      <c r="L75" s="74">
        <v>0</v>
      </c>
      <c r="M75" s="85"/>
      <c r="N75" s="74">
        <v>0</v>
      </c>
      <c r="O75" s="85"/>
      <c r="P75" s="74">
        <v>0</v>
      </c>
      <c r="Q75" s="85"/>
      <c r="R75" s="85">
        <v>0</v>
      </c>
      <c r="S75" s="85"/>
      <c r="T75" s="85">
        <v>0</v>
      </c>
      <c r="U75" s="74">
        <v>0</v>
      </c>
      <c r="V75" s="85">
        <v>0</v>
      </c>
      <c r="W75" s="85"/>
      <c r="X75" s="85">
        <v>0</v>
      </c>
      <c r="Y75" s="85"/>
      <c r="Z75" s="85">
        <v>0</v>
      </c>
      <c r="AA75" s="85"/>
      <c r="AB75" s="85">
        <v>0</v>
      </c>
      <c r="AC75" s="85"/>
      <c r="AD75" s="85">
        <v>0</v>
      </c>
      <c r="AE75" s="85"/>
      <c r="AF75" s="34"/>
    </row>
    <row r="76" spans="1:32" ht="37.5" x14ac:dyDescent="0.3">
      <c r="A76" s="58" t="s">
        <v>33</v>
      </c>
      <c r="B76" s="59">
        <v>0</v>
      </c>
      <c r="C76" s="59"/>
      <c r="D76" s="59"/>
      <c r="E76" s="59"/>
      <c r="F76" s="57">
        <f t="shared" si="12"/>
        <v>0</v>
      </c>
      <c r="G76" s="57">
        <f t="shared" si="13"/>
        <v>0</v>
      </c>
      <c r="H76" s="59">
        <v>0</v>
      </c>
      <c r="I76" s="59"/>
      <c r="J76" s="59">
        <v>0</v>
      </c>
      <c r="K76" s="59"/>
      <c r="L76" s="59">
        <v>0</v>
      </c>
      <c r="M76" s="59"/>
      <c r="N76" s="59">
        <v>0</v>
      </c>
      <c r="O76" s="59"/>
      <c r="P76" s="59">
        <v>0</v>
      </c>
      <c r="Q76" s="59"/>
      <c r="R76" s="59">
        <v>0</v>
      </c>
      <c r="S76" s="59"/>
      <c r="T76" s="59">
        <v>0</v>
      </c>
      <c r="U76" s="59"/>
      <c r="V76" s="59">
        <v>0</v>
      </c>
      <c r="W76" s="59"/>
      <c r="X76" s="59">
        <v>0</v>
      </c>
      <c r="Y76" s="59"/>
      <c r="Z76" s="59">
        <v>0</v>
      </c>
      <c r="AA76" s="59"/>
      <c r="AB76" s="59">
        <v>0</v>
      </c>
      <c r="AC76" s="59"/>
      <c r="AD76" s="59">
        <v>0</v>
      </c>
      <c r="AE76" s="59"/>
      <c r="AF76" s="34"/>
    </row>
    <row r="77" spans="1:32" ht="18.75" x14ac:dyDescent="0.3">
      <c r="A77" s="58" t="s">
        <v>34</v>
      </c>
      <c r="B77" s="59">
        <f>H77+J77+L77+N77+P77+R77+T77+V77+X77+Z77+AB77+AD77</f>
        <v>60000</v>
      </c>
      <c r="C77" s="74">
        <f>H77+J77</f>
        <v>0</v>
      </c>
      <c r="D77" s="85"/>
      <c r="E77" s="74">
        <f>I77+K77+M77+O77+Q77+S77+U77+W77+Y77+AA77+AC77+AE77</f>
        <v>0</v>
      </c>
      <c r="F77" s="57">
        <f t="shared" si="12"/>
        <v>0</v>
      </c>
      <c r="G77" s="57">
        <f t="shared" si="13"/>
        <v>0</v>
      </c>
      <c r="H77" s="59">
        <v>0</v>
      </c>
      <c r="I77" s="59"/>
      <c r="J77" s="59">
        <v>0</v>
      </c>
      <c r="K77" s="59"/>
      <c r="L77" s="59">
        <v>0</v>
      </c>
      <c r="M77" s="59"/>
      <c r="N77" s="59">
        <v>0</v>
      </c>
      <c r="O77" s="59"/>
      <c r="P77" s="59">
        <v>0</v>
      </c>
      <c r="Q77" s="59"/>
      <c r="R77" s="59">
        <v>24000</v>
      </c>
      <c r="S77" s="59"/>
      <c r="T77" s="59">
        <v>0</v>
      </c>
      <c r="U77" s="59"/>
      <c r="V77" s="59">
        <v>0</v>
      </c>
      <c r="W77" s="59"/>
      <c r="X77" s="59">
        <v>3000</v>
      </c>
      <c r="Y77" s="59"/>
      <c r="Z77" s="59">
        <v>10000</v>
      </c>
      <c r="AA77" s="59"/>
      <c r="AB77" s="59">
        <v>11000</v>
      </c>
      <c r="AC77" s="59"/>
      <c r="AD77" s="59">
        <v>12000</v>
      </c>
      <c r="AE77" s="59"/>
      <c r="AF77" s="34"/>
    </row>
    <row r="78" spans="1:32" s="87" customFormat="1" ht="18.75" x14ac:dyDescent="0.25">
      <c r="A78" s="86" t="s">
        <v>45</v>
      </c>
      <c r="B78" s="71">
        <f>B79</f>
        <v>60301.9</v>
      </c>
      <c r="C78" s="71">
        <f>C79</f>
        <v>73.400000000000006</v>
      </c>
      <c r="D78" s="71">
        <f>D79</f>
        <v>73.400000000000006</v>
      </c>
      <c r="E78" s="71">
        <f>E79</f>
        <v>70.16</v>
      </c>
      <c r="F78" s="54">
        <f t="shared" si="12"/>
        <v>0.1163479094356894</v>
      </c>
      <c r="G78" s="54">
        <f t="shared" si="13"/>
        <v>95.585831062670295</v>
      </c>
      <c r="H78" s="71">
        <f>H79</f>
        <v>0</v>
      </c>
      <c r="I78" s="71">
        <f>I79</f>
        <v>0</v>
      </c>
      <c r="J78" s="71">
        <f t="shared" ref="J78:AE78" si="22">J79</f>
        <v>0</v>
      </c>
      <c r="K78" s="71">
        <f t="shared" si="22"/>
        <v>0</v>
      </c>
      <c r="L78" s="71">
        <f t="shared" si="22"/>
        <v>0</v>
      </c>
      <c r="M78" s="71">
        <f t="shared" si="22"/>
        <v>0</v>
      </c>
      <c r="N78" s="71">
        <f t="shared" si="22"/>
        <v>0</v>
      </c>
      <c r="O78" s="71">
        <f t="shared" si="22"/>
        <v>0</v>
      </c>
      <c r="P78" s="71">
        <f t="shared" si="22"/>
        <v>0</v>
      </c>
      <c r="Q78" s="71">
        <f t="shared" si="22"/>
        <v>0</v>
      </c>
      <c r="R78" s="71">
        <f t="shared" si="22"/>
        <v>0</v>
      </c>
      <c r="S78" s="71">
        <f t="shared" si="22"/>
        <v>0</v>
      </c>
      <c r="T78" s="71">
        <f t="shared" si="22"/>
        <v>36.700000000000003</v>
      </c>
      <c r="U78" s="71">
        <f t="shared" si="22"/>
        <v>0</v>
      </c>
      <c r="V78" s="71">
        <f t="shared" si="22"/>
        <v>36.700000000000003</v>
      </c>
      <c r="W78" s="71">
        <f t="shared" si="22"/>
        <v>35.1</v>
      </c>
      <c r="X78" s="71">
        <f t="shared" si="22"/>
        <v>36.700000000000003</v>
      </c>
      <c r="Y78" s="71">
        <f t="shared" si="22"/>
        <v>35.06</v>
      </c>
      <c r="Z78" s="71">
        <f t="shared" si="22"/>
        <v>19.3</v>
      </c>
      <c r="AA78" s="71">
        <f t="shared" si="22"/>
        <v>0</v>
      </c>
      <c r="AB78" s="71">
        <f t="shared" si="22"/>
        <v>19.3</v>
      </c>
      <c r="AC78" s="71">
        <f t="shared" si="22"/>
        <v>0</v>
      </c>
      <c r="AD78" s="71">
        <f t="shared" si="22"/>
        <v>153.19999999999999</v>
      </c>
      <c r="AE78" s="71">
        <f t="shared" si="22"/>
        <v>0</v>
      </c>
      <c r="AF78" s="34"/>
    </row>
    <row r="79" spans="1:32" s="87" customFormat="1" ht="18.75" x14ac:dyDescent="0.3">
      <c r="A79" s="76" t="s">
        <v>29</v>
      </c>
      <c r="B79" s="71">
        <f>B82+B84</f>
        <v>60301.9</v>
      </c>
      <c r="C79" s="71">
        <f>C82</f>
        <v>73.400000000000006</v>
      </c>
      <c r="D79" s="71">
        <f>D82</f>
        <v>73.400000000000006</v>
      </c>
      <c r="E79" s="71">
        <f>E82</f>
        <v>70.16</v>
      </c>
      <c r="F79" s="54">
        <f t="shared" si="12"/>
        <v>0.1163479094356894</v>
      </c>
      <c r="G79" s="54">
        <f t="shared" si="13"/>
        <v>95.585831062670295</v>
      </c>
      <c r="H79" s="72">
        <f>H82</f>
        <v>0</v>
      </c>
      <c r="I79" s="72">
        <f>I82</f>
        <v>0</v>
      </c>
      <c r="J79" s="71">
        <f>J82</f>
        <v>0</v>
      </c>
      <c r="K79" s="72">
        <f t="shared" ref="K79:AE79" si="23">K82</f>
        <v>0</v>
      </c>
      <c r="L79" s="71">
        <f>L82</f>
        <v>0</v>
      </c>
      <c r="M79" s="72">
        <f t="shared" si="23"/>
        <v>0</v>
      </c>
      <c r="N79" s="71">
        <f>N82</f>
        <v>0</v>
      </c>
      <c r="O79" s="72">
        <f t="shared" si="23"/>
        <v>0</v>
      </c>
      <c r="P79" s="71">
        <f>P82</f>
        <v>0</v>
      </c>
      <c r="Q79" s="72">
        <f t="shared" si="23"/>
        <v>0</v>
      </c>
      <c r="R79" s="71">
        <f>R82</f>
        <v>0</v>
      </c>
      <c r="S79" s="72">
        <f t="shared" si="23"/>
        <v>0</v>
      </c>
      <c r="T79" s="71">
        <f>T82</f>
        <v>36.700000000000003</v>
      </c>
      <c r="U79" s="72">
        <f t="shared" si="23"/>
        <v>0</v>
      </c>
      <c r="V79" s="71">
        <f>V82</f>
        <v>36.700000000000003</v>
      </c>
      <c r="W79" s="72">
        <f t="shared" si="23"/>
        <v>35.1</v>
      </c>
      <c r="X79" s="71">
        <f>X82</f>
        <v>36.700000000000003</v>
      </c>
      <c r="Y79" s="72">
        <f t="shared" si="23"/>
        <v>35.06</v>
      </c>
      <c r="Z79" s="71">
        <f>Z82</f>
        <v>19.3</v>
      </c>
      <c r="AA79" s="72">
        <f t="shared" si="23"/>
        <v>0</v>
      </c>
      <c r="AB79" s="71">
        <f>AB82</f>
        <v>19.3</v>
      </c>
      <c r="AC79" s="72">
        <f t="shared" si="23"/>
        <v>0</v>
      </c>
      <c r="AD79" s="71">
        <f>AD82</f>
        <v>153.19999999999999</v>
      </c>
      <c r="AE79" s="72">
        <f t="shared" si="23"/>
        <v>0</v>
      </c>
      <c r="AF79" s="55"/>
    </row>
    <row r="80" spans="1:32" s="87" customFormat="1" ht="18.75" x14ac:dyDescent="0.3">
      <c r="A80" s="80" t="s">
        <v>30</v>
      </c>
      <c r="B80" s="59">
        <f t="shared" ref="B80:E83" si="24">B59+B66</f>
        <v>0</v>
      </c>
      <c r="C80" s="59">
        <f t="shared" si="24"/>
        <v>0</v>
      </c>
      <c r="D80" s="59">
        <f t="shared" si="24"/>
        <v>0</v>
      </c>
      <c r="E80" s="59">
        <f t="shared" si="24"/>
        <v>0</v>
      </c>
      <c r="F80" s="57">
        <f t="shared" si="12"/>
        <v>0</v>
      </c>
      <c r="G80" s="57">
        <f t="shared" si="13"/>
        <v>0</v>
      </c>
      <c r="H80" s="59">
        <v>0</v>
      </c>
      <c r="I80" s="59"/>
      <c r="J80" s="59">
        <f>J59+J66</f>
        <v>0</v>
      </c>
      <c r="K80" s="59"/>
      <c r="L80" s="59">
        <f>L59+L66</f>
        <v>0</v>
      </c>
      <c r="M80" s="59"/>
      <c r="N80" s="59">
        <f>N59+N66</f>
        <v>0</v>
      </c>
      <c r="O80" s="59"/>
      <c r="P80" s="59">
        <f>P59+P66</f>
        <v>0</v>
      </c>
      <c r="Q80" s="59"/>
      <c r="R80" s="59">
        <f>R59+R66</f>
        <v>0</v>
      </c>
      <c r="S80" s="59"/>
      <c r="T80" s="59">
        <f>T59+T66</f>
        <v>0</v>
      </c>
      <c r="U80" s="59"/>
      <c r="V80" s="59">
        <f>V59+V66</f>
        <v>0</v>
      </c>
      <c r="W80" s="59"/>
      <c r="X80" s="59">
        <f>X59+X66</f>
        <v>0</v>
      </c>
      <c r="Y80" s="59"/>
      <c r="Z80" s="59">
        <f>Z59+Z66</f>
        <v>0</v>
      </c>
      <c r="AA80" s="59"/>
      <c r="AB80" s="59">
        <f>AB59+AB66</f>
        <v>0</v>
      </c>
      <c r="AC80" s="59"/>
      <c r="AD80" s="59">
        <f>AD59+AD66</f>
        <v>0</v>
      </c>
      <c r="AE80" s="59"/>
      <c r="AF80" s="34"/>
    </row>
    <row r="81" spans="1:62" s="87" customFormat="1" ht="37.5" x14ac:dyDescent="0.3">
      <c r="A81" s="81" t="s">
        <v>31</v>
      </c>
      <c r="B81" s="59">
        <f t="shared" si="24"/>
        <v>0</v>
      </c>
      <c r="C81" s="59">
        <f t="shared" si="24"/>
        <v>0</v>
      </c>
      <c r="D81" s="59">
        <f t="shared" si="24"/>
        <v>0</v>
      </c>
      <c r="E81" s="59">
        <f t="shared" si="24"/>
        <v>0</v>
      </c>
      <c r="F81" s="88">
        <f t="shared" si="12"/>
        <v>0</v>
      </c>
      <c r="G81" s="88">
        <f t="shared" si="13"/>
        <v>0</v>
      </c>
      <c r="H81" s="59">
        <v>0</v>
      </c>
      <c r="I81" s="59"/>
      <c r="J81" s="59">
        <f>J60+J67</f>
        <v>0</v>
      </c>
      <c r="K81" s="59"/>
      <c r="L81" s="59">
        <f>L60+L67</f>
        <v>0</v>
      </c>
      <c r="M81" s="59"/>
      <c r="N81" s="59">
        <f>N60+N67</f>
        <v>0</v>
      </c>
      <c r="O81" s="59"/>
      <c r="P81" s="59">
        <f>P60+P67</f>
        <v>0</v>
      </c>
      <c r="Q81" s="59"/>
      <c r="R81" s="59">
        <f>R60+R67</f>
        <v>0</v>
      </c>
      <c r="S81" s="59"/>
      <c r="T81" s="59">
        <f>T60+T67</f>
        <v>0</v>
      </c>
      <c r="U81" s="59"/>
      <c r="V81" s="59">
        <f>V60+V67</f>
        <v>0</v>
      </c>
      <c r="W81" s="59"/>
      <c r="X81" s="59">
        <f>X60+X67</f>
        <v>0</v>
      </c>
      <c r="Y81" s="59"/>
      <c r="Z81" s="59">
        <f>Z60+Z67</f>
        <v>0</v>
      </c>
      <c r="AA81" s="59"/>
      <c r="AB81" s="59">
        <f>AB60+AB67</f>
        <v>0</v>
      </c>
      <c r="AC81" s="59"/>
      <c r="AD81" s="59">
        <f>AD60+AD67</f>
        <v>0</v>
      </c>
      <c r="AE81" s="59"/>
      <c r="AF81" s="34"/>
    </row>
    <row r="82" spans="1:62" s="87" customFormat="1" ht="18.75" x14ac:dyDescent="0.3">
      <c r="A82" s="80" t="s">
        <v>32</v>
      </c>
      <c r="B82" s="59">
        <f t="shared" si="24"/>
        <v>301.89999999999998</v>
      </c>
      <c r="C82" s="59">
        <f t="shared" si="24"/>
        <v>73.400000000000006</v>
      </c>
      <c r="D82" s="59">
        <f t="shared" si="24"/>
        <v>73.400000000000006</v>
      </c>
      <c r="E82" s="59">
        <f t="shared" si="24"/>
        <v>70.16</v>
      </c>
      <c r="F82" s="57">
        <f t="shared" si="12"/>
        <v>23.239483272606822</v>
      </c>
      <c r="G82" s="57">
        <f t="shared" si="13"/>
        <v>95.585831062670295</v>
      </c>
      <c r="H82" s="63">
        <f>H68+H61</f>
        <v>0</v>
      </c>
      <c r="I82" s="59">
        <f>I61+I68</f>
        <v>0</v>
      </c>
      <c r="J82" s="59">
        <f>J61+J68</f>
        <v>0</v>
      </c>
      <c r="K82" s="59">
        <f>K61+K68</f>
        <v>0</v>
      </c>
      <c r="L82" s="59">
        <f>L61+L68</f>
        <v>0</v>
      </c>
      <c r="M82" s="59">
        <f>M61+M68</f>
        <v>0</v>
      </c>
      <c r="N82" s="59">
        <f>N61+N68</f>
        <v>0</v>
      </c>
      <c r="O82" s="59">
        <f>O61+O68</f>
        <v>0</v>
      </c>
      <c r="P82" s="59">
        <f>P61+P68</f>
        <v>0</v>
      </c>
      <c r="Q82" s="59">
        <f>Q61+Q68</f>
        <v>0</v>
      </c>
      <c r="R82" s="59">
        <f>R61+R68</f>
        <v>0</v>
      </c>
      <c r="S82" s="59">
        <f>S61+S68</f>
        <v>0</v>
      </c>
      <c r="T82" s="59">
        <f>T61+T68</f>
        <v>36.700000000000003</v>
      </c>
      <c r="U82" s="59">
        <f>U61+U68</f>
        <v>0</v>
      </c>
      <c r="V82" s="59">
        <f>V61+V68</f>
        <v>36.700000000000003</v>
      </c>
      <c r="W82" s="59">
        <f>W61+W68</f>
        <v>35.1</v>
      </c>
      <c r="X82" s="59">
        <f>X61+X68</f>
        <v>36.700000000000003</v>
      </c>
      <c r="Y82" s="59">
        <f>Y61+Y68</f>
        <v>35.06</v>
      </c>
      <c r="Z82" s="59">
        <f>Z61+Z68</f>
        <v>19.3</v>
      </c>
      <c r="AA82" s="59">
        <f>AA61+AA68</f>
        <v>0</v>
      </c>
      <c r="AB82" s="59">
        <f>AB61+AB68</f>
        <v>19.3</v>
      </c>
      <c r="AC82" s="59">
        <f>AC61+AC68</f>
        <v>0</v>
      </c>
      <c r="AD82" s="59">
        <f>AD61+AD68</f>
        <v>153.19999999999999</v>
      </c>
      <c r="AE82" s="59">
        <f>AE61+AE68</f>
        <v>0</v>
      </c>
      <c r="AF82" s="34"/>
    </row>
    <row r="83" spans="1:62" s="87" customFormat="1" ht="37.5" x14ac:dyDescent="0.3">
      <c r="A83" s="80" t="s">
        <v>33</v>
      </c>
      <c r="B83" s="59">
        <f t="shared" si="24"/>
        <v>0</v>
      </c>
      <c r="C83" s="59">
        <f t="shared" si="24"/>
        <v>0</v>
      </c>
      <c r="D83" s="59">
        <f t="shared" si="24"/>
        <v>0</v>
      </c>
      <c r="E83" s="59">
        <f t="shared" si="24"/>
        <v>0</v>
      </c>
      <c r="F83" s="88">
        <f t="shared" si="12"/>
        <v>0</v>
      </c>
      <c r="G83" s="88">
        <f t="shared" si="13"/>
        <v>0</v>
      </c>
      <c r="H83" s="59">
        <v>0</v>
      </c>
      <c r="I83" s="59"/>
      <c r="J83" s="59">
        <f>J62+J69</f>
        <v>0</v>
      </c>
      <c r="K83" s="59"/>
      <c r="L83" s="59">
        <f>L62+L69</f>
        <v>0</v>
      </c>
      <c r="M83" s="59"/>
      <c r="N83" s="59">
        <f>N62+N69</f>
        <v>0</v>
      </c>
      <c r="O83" s="59"/>
      <c r="P83" s="59">
        <f>P62+P69</f>
        <v>0</v>
      </c>
      <c r="Q83" s="59"/>
      <c r="R83" s="59">
        <f>R62+R69</f>
        <v>0</v>
      </c>
      <c r="S83" s="59"/>
      <c r="T83" s="59">
        <f>T62+T69</f>
        <v>0</v>
      </c>
      <c r="U83" s="59"/>
      <c r="V83" s="59">
        <f>V62+V69</f>
        <v>0</v>
      </c>
      <c r="W83" s="59"/>
      <c r="X83" s="59">
        <f>X62+X69</f>
        <v>0</v>
      </c>
      <c r="Y83" s="59"/>
      <c r="Z83" s="59">
        <f>Z62+Z69</f>
        <v>0</v>
      </c>
      <c r="AA83" s="59"/>
      <c r="AB83" s="59">
        <f>AB62+AB69</f>
        <v>0</v>
      </c>
      <c r="AC83" s="59"/>
      <c r="AD83" s="59">
        <f>AD62+AD69</f>
        <v>0</v>
      </c>
      <c r="AE83" s="59"/>
      <c r="AF83" s="34"/>
    </row>
    <row r="84" spans="1:62" s="87" customFormat="1" ht="18.75" x14ac:dyDescent="0.3">
      <c r="A84" s="80" t="s">
        <v>34</v>
      </c>
      <c r="B84" s="59">
        <f>B63+B70+B77</f>
        <v>60000</v>
      </c>
      <c r="C84" s="59">
        <f>C63+C70</f>
        <v>0</v>
      </c>
      <c r="D84" s="59">
        <f>D63+D70</f>
        <v>0</v>
      </c>
      <c r="E84" s="59">
        <f>E63+E70</f>
        <v>0</v>
      </c>
      <c r="F84" s="57">
        <f t="shared" si="12"/>
        <v>0</v>
      </c>
      <c r="G84" s="57">
        <f t="shared" si="13"/>
        <v>0</v>
      </c>
      <c r="H84" s="59">
        <v>0</v>
      </c>
      <c r="I84" s="59"/>
      <c r="J84" s="59">
        <f>J63+J70</f>
        <v>0</v>
      </c>
      <c r="K84" s="59"/>
      <c r="L84" s="59">
        <f>L63+L70</f>
        <v>0</v>
      </c>
      <c r="M84" s="59"/>
      <c r="N84" s="59">
        <f>N63+N70</f>
        <v>0</v>
      </c>
      <c r="O84" s="59"/>
      <c r="P84" s="59">
        <f>P63+P70</f>
        <v>0</v>
      </c>
      <c r="Q84" s="59"/>
      <c r="R84" s="59">
        <f>R63+R70+R77</f>
        <v>24000</v>
      </c>
      <c r="S84" s="59"/>
      <c r="T84" s="59">
        <f>T63+T70+T77</f>
        <v>0</v>
      </c>
      <c r="U84" s="59"/>
      <c r="V84" s="59">
        <f>V63+V70</f>
        <v>0</v>
      </c>
      <c r="W84" s="59"/>
      <c r="X84" s="59">
        <f>X63+X70+X77</f>
        <v>3000</v>
      </c>
      <c r="Y84" s="59"/>
      <c r="Z84" s="59">
        <f>Z63+Z70+Z77</f>
        <v>10000</v>
      </c>
      <c r="AA84" s="59"/>
      <c r="AB84" s="59">
        <f>AB63+AB70+AB77</f>
        <v>11000</v>
      </c>
      <c r="AC84" s="59"/>
      <c r="AD84" s="59">
        <f>AD63+AD70+AD77</f>
        <v>12000</v>
      </c>
      <c r="AE84" s="59"/>
      <c r="AF84" s="34"/>
    </row>
    <row r="85" spans="1:62" s="44" customFormat="1" ht="20.25" x14ac:dyDescent="0.25">
      <c r="A85" s="35" t="s">
        <v>26</v>
      </c>
      <c r="B85" s="36"/>
      <c r="C85" s="37"/>
      <c r="D85" s="37"/>
      <c r="E85" s="36"/>
      <c r="F85" s="38"/>
      <c r="G85" s="3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41"/>
      <c r="AG85" s="42"/>
      <c r="AH85" s="42"/>
      <c r="AI85" s="42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</row>
    <row r="86" spans="1:62" s="44" customFormat="1" ht="20.25" x14ac:dyDescent="0.25">
      <c r="A86" s="45" t="s">
        <v>46</v>
      </c>
      <c r="B86" s="46"/>
      <c r="C86" s="47"/>
      <c r="D86" s="47"/>
      <c r="E86" s="46"/>
      <c r="F86" s="48"/>
      <c r="G86" s="48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51"/>
      <c r="AG86" s="42"/>
      <c r="AH86" s="42"/>
      <c r="AI86" s="42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</row>
    <row r="87" spans="1:62" ht="150" x14ac:dyDescent="0.25">
      <c r="A87" s="52" t="s">
        <v>47</v>
      </c>
      <c r="B87" s="53">
        <f>B88</f>
        <v>7510.7999999999993</v>
      </c>
      <c r="C87" s="53">
        <f>C88</f>
        <v>6006.4</v>
      </c>
      <c r="D87" s="53">
        <f>D88</f>
        <v>6006.4</v>
      </c>
      <c r="E87" s="53">
        <f>E88</f>
        <v>5595.3700000000008</v>
      </c>
      <c r="F87" s="53">
        <f>E87/B87*100</f>
        <v>74.497656707674295</v>
      </c>
      <c r="G87" s="53">
        <f>E87/C87*100</f>
        <v>93.156799413958467</v>
      </c>
      <c r="H87" s="53">
        <v>743.5</v>
      </c>
      <c r="I87" s="53">
        <f>I88</f>
        <v>722.41</v>
      </c>
      <c r="J87" s="53">
        <v>698.06</v>
      </c>
      <c r="K87" s="53">
        <f>K88</f>
        <v>597.51</v>
      </c>
      <c r="L87" s="53">
        <v>404.16</v>
      </c>
      <c r="M87" s="53">
        <f>M88</f>
        <v>405.69</v>
      </c>
      <c r="N87" s="53">
        <v>986.22</v>
      </c>
      <c r="O87" s="53">
        <f>O88</f>
        <v>839.62</v>
      </c>
      <c r="P87" s="53">
        <f t="shared" ref="P87:V87" si="25">P88</f>
        <v>569</v>
      </c>
      <c r="Q87" s="53">
        <f>Q88</f>
        <v>483.41</v>
      </c>
      <c r="R87" s="53">
        <f t="shared" si="25"/>
        <v>358</v>
      </c>
      <c r="S87" s="53">
        <f>S88</f>
        <v>659.17</v>
      </c>
      <c r="T87" s="53">
        <f t="shared" si="25"/>
        <v>1058</v>
      </c>
      <c r="U87" s="53">
        <f>U88</f>
        <v>1080.8699999999999</v>
      </c>
      <c r="V87" s="53">
        <f t="shared" si="25"/>
        <v>569</v>
      </c>
      <c r="W87" s="53">
        <f>W88</f>
        <v>462.22</v>
      </c>
      <c r="X87" s="53">
        <v>334.09</v>
      </c>
      <c r="Y87" s="53"/>
      <c r="Z87" s="53">
        <v>874.72</v>
      </c>
      <c r="AA87" s="53"/>
      <c r="AB87" s="53">
        <v>497.36</v>
      </c>
      <c r="AC87" s="53"/>
      <c r="AD87" s="53">
        <v>732.45</v>
      </c>
      <c r="AE87" s="53"/>
      <c r="AF87" s="55"/>
    </row>
    <row r="88" spans="1:62" ht="18.75" x14ac:dyDescent="0.25">
      <c r="A88" s="89" t="s">
        <v>29</v>
      </c>
      <c r="B88" s="53">
        <f>B91</f>
        <v>7510.7999999999993</v>
      </c>
      <c r="C88" s="53">
        <f>C91</f>
        <v>6006.4</v>
      </c>
      <c r="D88" s="53">
        <f>D91</f>
        <v>6006.4</v>
      </c>
      <c r="E88" s="53">
        <f>E91</f>
        <v>5595.3700000000008</v>
      </c>
      <c r="F88" s="53">
        <f>E88/B88*100</f>
        <v>74.497656707674295</v>
      </c>
      <c r="G88" s="53">
        <f>E88/C88*100</f>
        <v>93.156799413958467</v>
      </c>
      <c r="H88" s="53">
        <f t="shared" ref="H88:AD88" si="26">H91</f>
        <v>1076.5</v>
      </c>
      <c r="I88" s="53">
        <f>I91</f>
        <v>722.41</v>
      </c>
      <c r="J88" s="53">
        <f t="shared" si="26"/>
        <v>592.20000000000005</v>
      </c>
      <c r="K88" s="53">
        <f>K91</f>
        <v>597.51</v>
      </c>
      <c r="L88" s="53">
        <f t="shared" si="26"/>
        <v>358</v>
      </c>
      <c r="M88" s="53">
        <f>M91</f>
        <v>405.69</v>
      </c>
      <c r="N88" s="53">
        <f t="shared" si="26"/>
        <v>1067.7</v>
      </c>
      <c r="O88" s="53">
        <f>O91</f>
        <v>839.62</v>
      </c>
      <c r="P88" s="53">
        <f t="shared" si="26"/>
        <v>569</v>
      </c>
      <c r="Q88" s="53">
        <f>Q91</f>
        <v>483.41</v>
      </c>
      <c r="R88" s="53">
        <f t="shared" si="26"/>
        <v>358</v>
      </c>
      <c r="S88" s="53">
        <f>S91</f>
        <v>659.17</v>
      </c>
      <c r="T88" s="53">
        <f t="shared" si="26"/>
        <v>1058</v>
      </c>
      <c r="U88" s="53">
        <f>U91</f>
        <v>1080.8699999999999</v>
      </c>
      <c r="V88" s="53">
        <f t="shared" si="26"/>
        <v>569</v>
      </c>
      <c r="W88" s="53">
        <f>W91</f>
        <v>462.22</v>
      </c>
      <c r="X88" s="53">
        <f t="shared" si="26"/>
        <v>358</v>
      </c>
      <c r="Y88" s="53"/>
      <c r="Z88" s="53">
        <f t="shared" si="26"/>
        <v>496</v>
      </c>
      <c r="AA88" s="53"/>
      <c r="AB88" s="53">
        <f t="shared" si="26"/>
        <v>400</v>
      </c>
      <c r="AC88" s="53"/>
      <c r="AD88" s="53">
        <f t="shared" si="26"/>
        <v>608.4</v>
      </c>
      <c r="AE88" s="53"/>
      <c r="AF88" s="55"/>
    </row>
    <row r="89" spans="1:62" ht="18.75" x14ac:dyDescent="0.3">
      <c r="A89" s="90" t="s">
        <v>30</v>
      </c>
      <c r="B89" s="59">
        <v>0</v>
      </c>
      <c r="C89" s="59"/>
      <c r="D89" s="59"/>
      <c r="E89" s="59"/>
      <c r="F89" s="57">
        <f>IFERROR(E89/B89*100,0)</f>
        <v>0</v>
      </c>
      <c r="G89" s="57">
        <f>IFERROR(E89/C89*100,0)</f>
        <v>0</v>
      </c>
      <c r="H89" s="59">
        <v>0</v>
      </c>
      <c r="I89" s="59"/>
      <c r="J89" s="59">
        <v>0</v>
      </c>
      <c r="K89" s="59"/>
      <c r="L89" s="59">
        <v>0</v>
      </c>
      <c r="M89" s="59"/>
      <c r="N89" s="59">
        <v>0</v>
      </c>
      <c r="O89" s="59"/>
      <c r="P89" s="59">
        <v>0</v>
      </c>
      <c r="Q89" s="59"/>
      <c r="R89" s="59">
        <v>0</v>
      </c>
      <c r="S89" s="59"/>
      <c r="T89" s="59">
        <v>0</v>
      </c>
      <c r="U89" s="59"/>
      <c r="V89" s="59">
        <v>0</v>
      </c>
      <c r="W89" s="59"/>
      <c r="X89" s="59">
        <v>0</v>
      </c>
      <c r="Y89" s="59"/>
      <c r="Z89" s="59">
        <v>0</v>
      </c>
      <c r="AA89" s="59"/>
      <c r="AB89" s="59">
        <v>0</v>
      </c>
      <c r="AC89" s="59"/>
      <c r="AD89" s="59">
        <v>0</v>
      </c>
      <c r="AE89" s="59"/>
      <c r="AF89" s="55"/>
    </row>
    <row r="90" spans="1:62" ht="37.5" x14ac:dyDescent="0.25">
      <c r="A90" s="52" t="s">
        <v>31</v>
      </c>
      <c r="B90" s="59">
        <v>0</v>
      </c>
      <c r="C90" s="59"/>
      <c r="D90" s="59"/>
      <c r="E90" s="59"/>
      <c r="F90" s="88">
        <f>IFERROR(E90/B90*100,0)</f>
        <v>0</v>
      </c>
      <c r="G90" s="88">
        <f>IFERROR(E90/C90*100,0)</f>
        <v>0</v>
      </c>
      <c r="H90" s="59">
        <v>0</v>
      </c>
      <c r="I90" s="59"/>
      <c r="J90" s="59">
        <v>0</v>
      </c>
      <c r="K90" s="59"/>
      <c r="L90" s="59">
        <v>0</v>
      </c>
      <c r="M90" s="59"/>
      <c r="N90" s="59">
        <v>0</v>
      </c>
      <c r="O90" s="59"/>
      <c r="P90" s="59">
        <v>0</v>
      </c>
      <c r="Q90" s="59"/>
      <c r="R90" s="59">
        <v>0</v>
      </c>
      <c r="S90" s="59"/>
      <c r="T90" s="59">
        <v>0</v>
      </c>
      <c r="U90" s="59"/>
      <c r="V90" s="59">
        <v>0</v>
      </c>
      <c r="W90" s="59"/>
      <c r="X90" s="59">
        <v>0</v>
      </c>
      <c r="Y90" s="59"/>
      <c r="Z90" s="59">
        <v>0</v>
      </c>
      <c r="AA90" s="59"/>
      <c r="AB90" s="59">
        <v>0</v>
      </c>
      <c r="AC90" s="59"/>
      <c r="AD90" s="59">
        <v>0</v>
      </c>
      <c r="AE90" s="59"/>
      <c r="AF90" s="55"/>
    </row>
    <row r="91" spans="1:62" ht="18.75" x14ac:dyDescent="0.3">
      <c r="A91" s="90" t="s">
        <v>32</v>
      </c>
      <c r="B91" s="62">
        <f>H91+J91+L91+N91+P91+R91+T91+V91+X91+Z91+AB91+AD91</f>
        <v>7510.7999999999993</v>
      </c>
      <c r="C91" s="62">
        <f>H91+J91+L91+N91+P91+R91+T91+V91+X91</f>
        <v>6006.4</v>
      </c>
      <c r="D91" s="62">
        <f>H91+J91+L91+N91+P91+R91+T91+V91+X91</f>
        <v>6006.4</v>
      </c>
      <c r="E91" s="62">
        <f>I91+K91+M91+O91+Q91+S91+U91+W91+Y91+AA91+AC91+AE91</f>
        <v>5595.3700000000008</v>
      </c>
      <c r="F91" s="57">
        <f>IFERROR(E91/B91*100,0)</f>
        <v>74.497656707674295</v>
      </c>
      <c r="G91" s="57">
        <f>IFERROR(E91/C91*100,0)</f>
        <v>93.156799413958467</v>
      </c>
      <c r="H91" s="70">
        <v>1076.5</v>
      </c>
      <c r="I91" s="70">
        <v>722.41</v>
      </c>
      <c r="J91" s="70">
        <v>592.20000000000005</v>
      </c>
      <c r="K91" s="70">
        <v>597.51</v>
      </c>
      <c r="L91" s="70">
        <v>358</v>
      </c>
      <c r="M91" s="70">
        <v>405.69</v>
      </c>
      <c r="N91" s="70">
        <v>1067.7</v>
      </c>
      <c r="O91" s="70">
        <v>839.62</v>
      </c>
      <c r="P91" s="70">
        <v>569</v>
      </c>
      <c r="Q91" s="70">
        <v>483.41</v>
      </c>
      <c r="R91" s="70">
        <v>358</v>
      </c>
      <c r="S91" s="70">
        <v>659.17</v>
      </c>
      <c r="T91" s="70">
        <v>1058</v>
      </c>
      <c r="U91" s="70">
        <v>1080.8699999999999</v>
      </c>
      <c r="V91" s="70">
        <v>569</v>
      </c>
      <c r="W91" s="70">
        <v>462.22</v>
      </c>
      <c r="X91" s="70">
        <v>358</v>
      </c>
      <c r="Y91" s="70">
        <v>344.47</v>
      </c>
      <c r="Z91" s="70">
        <v>496</v>
      </c>
      <c r="AA91" s="70">
        <v>0</v>
      </c>
      <c r="AB91" s="70">
        <v>400</v>
      </c>
      <c r="AC91" s="70">
        <v>0</v>
      </c>
      <c r="AD91" s="70">
        <v>608.4</v>
      </c>
      <c r="AE91" s="70">
        <v>0</v>
      </c>
      <c r="AF91" s="34"/>
    </row>
    <row r="92" spans="1:62" ht="37.5" x14ac:dyDescent="0.3">
      <c r="A92" s="90" t="s">
        <v>33</v>
      </c>
      <c r="B92" s="59">
        <v>0</v>
      </c>
      <c r="C92" s="59"/>
      <c r="D92" s="59"/>
      <c r="E92" s="59"/>
      <c r="F92" s="57">
        <f>IFERROR(E92/B92*100,0)</f>
        <v>0</v>
      </c>
      <c r="G92" s="57">
        <f>IFERROR(E92/C92*100,0)</f>
        <v>0</v>
      </c>
      <c r="H92" s="59">
        <v>0</v>
      </c>
      <c r="I92" s="59"/>
      <c r="J92" s="59">
        <v>0</v>
      </c>
      <c r="K92" s="59"/>
      <c r="L92" s="59">
        <v>0</v>
      </c>
      <c r="M92" s="59"/>
      <c r="N92" s="59">
        <v>0</v>
      </c>
      <c r="O92" s="59"/>
      <c r="P92" s="59">
        <v>0</v>
      </c>
      <c r="Q92" s="59"/>
      <c r="R92" s="59">
        <v>0</v>
      </c>
      <c r="S92" s="59"/>
      <c r="T92" s="59">
        <v>0</v>
      </c>
      <c r="U92" s="59"/>
      <c r="V92" s="59">
        <v>0</v>
      </c>
      <c r="W92" s="59"/>
      <c r="X92" s="59">
        <v>0</v>
      </c>
      <c r="Y92" s="59"/>
      <c r="Z92" s="59">
        <v>0</v>
      </c>
      <c r="AA92" s="59"/>
      <c r="AB92" s="59">
        <v>0</v>
      </c>
      <c r="AC92" s="59"/>
      <c r="AD92" s="59">
        <v>0</v>
      </c>
      <c r="AE92" s="59"/>
      <c r="AF92" s="34"/>
    </row>
    <row r="93" spans="1:62" ht="18.75" x14ac:dyDescent="0.3">
      <c r="A93" s="90" t="s">
        <v>34</v>
      </c>
      <c r="B93" s="59">
        <v>0</v>
      </c>
      <c r="C93" s="59"/>
      <c r="D93" s="59"/>
      <c r="E93" s="59"/>
      <c r="F93" s="57">
        <f>IFERROR(E93/B93*100,0)</f>
        <v>0</v>
      </c>
      <c r="G93" s="57">
        <f>IFERROR(E93/C93*100,0)</f>
        <v>0</v>
      </c>
      <c r="H93" s="59">
        <v>0</v>
      </c>
      <c r="I93" s="59"/>
      <c r="J93" s="59">
        <v>0</v>
      </c>
      <c r="K93" s="59"/>
      <c r="L93" s="59">
        <v>0</v>
      </c>
      <c r="M93" s="59"/>
      <c r="N93" s="59">
        <v>0</v>
      </c>
      <c r="O93" s="59"/>
      <c r="P93" s="59">
        <v>0</v>
      </c>
      <c r="Q93" s="59"/>
      <c r="R93" s="59">
        <v>0</v>
      </c>
      <c r="S93" s="59"/>
      <c r="T93" s="59">
        <v>0</v>
      </c>
      <c r="U93" s="59"/>
      <c r="V93" s="59">
        <v>0</v>
      </c>
      <c r="W93" s="59"/>
      <c r="X93" s="59">
        <v>0</v>
      </c>
      <c r="Y93" s="59"/>
      <c r="Z93" s="59">
        <v>0</v>
      </c>
      <c r="AA93" s="59"/>
      <c r="AB93" s="59">
        <v>0</v>
      </c>
      <c r="AC93" s="59"/>
      <c r="AD93" s="59">
        <v>0</v>
      </c>
      <c r="AE93" s="59"/>
      <c r="AF93" s="34"/>
    </row>
    <row r="94" spans="1:62" ht="112.5" x14ac:dyDescent="0.3">
      <c r="A94" s="64" t="s">
        <v>48</v>
      </c>
      <c r="B94" s="53">
        <f>B95</f>
        <v>31417.499999999996</v>
      </c>
      <c r="C94" s="53">
        <f>C95</f>
        <v>23778.14</v>
      </c>
      <c r="D94" s="53">
        <f>D95</f>
        <v>23778.14</v>
      </c>
      <c r="E94" s="53">
        <f>E95</f>
        <v>21830.15</v>
      </c>
      <c r="F94" s="71">
        <f>E94/B94*100</f>
        <v>69.484045516034058</v>
      </c>
      <c r="G94" s="71">
        <f>E94/C94*100</f>
        <v>91.807643491038419</v>
      </c>
      <c r="H94" s="72">
        <f>H95</f>
        <v>2285.5500000000002</v>
      </c>
      <c r="I94" s="72">
        <f t="shared" ref="I94:AE94" si="27">I95</f>
        <v>1120.32</v>
      </c>
      <c r="J94" s="72">
        <f t="shared" si="27"/>
        <v>2546.96</v>
      </c>
      <c r="K94" s="72">
        <f t="shared" si="27"/>
        <v>2350.5700000000002</v>
      </c>
      <c r="L94" s="72">
        <v>2361.3000000000002</v>
      </c>
      <c r="M94" s="72">
        <f>M95</f>
        <v>2308.7800000000002</v>
      </c>
      <c r="N94" s="72">
        <f t="shared" si="27"/>
        <v>2877.99</v>
      </c>
      <c r="O94" s="72">
        <v>2526.75</v>
      </c>
      <c r="P94" s="72">
        <v>2476.65</v>
      </c>
      <c r="Q94" s="72">
        <f t="shared" si="27"/>
        <v>2599.6799999999998</v>
      </c>
      <c r="R94" s="72">
        <f t="shared" si="27"/>
        <v>3034.94</v>
      </c>
      <c r="S94" s="72">
        <f t="shared" si="27"/>
        <v>2551.11</v>
      </c>
      <c r="T94" s="72">
        <f t="shared" si="27"/>
        <v>3043.33</v>
      </c>
      <c r="U94" s="72">
        <f t="shared" si="27"/>
        <v>3392.81</v>
      </c>
      <c r="V94" s="72">
        <f t="shared" si="27"/>
        <v>2584.1799999999998</v>
      </c>
      <c r="W94" s="72">
        <f t="shared" si="27"/>
        <v>2537.6</v>
      </c>
      <c r="X94" s="72">
        <f t="shared" si="27"/>
        <v>2428.19</v>
      </c>
      <c r="Y94" s="72">
        <f t="shared" si="27"/>
        <v>2504.2399999999998</v>
      </c>
      <c r="Z94" s="72">
        <f t="shared" si="27"/>
        <v>2561.9899999999998</v>
      </c>
      <c r="AA94" s="72">
        <f t="shared" si="27"/>
        <v>0</v>
      </c>
      <c r="AB94" s="72">
        <f t="shared" si="27"/>
        <v>2502.6</v>
      </c>
      <c r="AC94" s="72">
        <f t="shared" si="27"/>
        <v>0</v>
      </c>
      <c r="AD94" s="72">
        <f t="shared" si="27"/>
        <v>2574.77</v>
      </c>
      <c r="AE94" s="72">
        <f t="shared" si="27"/>
        <v>0</v>
      </c>
      <c r="AF94" s="34"/>
    </row>
    <row r="95" spans="1:62" ht="18.75" x14ac:dyDescent="0.25">
      <c r="A95" s="91" t="s">
        <v>29</v>
      </c>
      <c r="B95" s="53">
        <f>B98</f>
        <v>31417.499999999996</v>
      </c>
      <c r="C95" s="53">
        <f>C98</f>
        <v>23778.14</v>
      </c>
      <c r="D95" s="53">
        <f>D98</f>
        <v>23778.14</v>
      </c>
      <c r="E95" s="53">
        <f>E98</f>
        <v>21830.15</v>
      </c>
      <c r="F95" s="53">
        <f>E95/B95*100</f>
        <v>69.484045516034058</v>
      </c>
      <c r="G95" s="53">
        <f>E95/C95*100</f>
        <v>91.807643491038419</v>
      </c>
      <c r="H95" s="73">
        <f>H98</f>
        <v>2285.5500000000002</v>
      </c>
      <c r="I95" s="73">
        <f>I98</f>
        <v>1120.32</v>
      </c>
      <c r="J95" s="73">
        <f t="shared" ref="J95:AE95" si="28">J98</f>
        <v>2546.96</v>
      </c>
      <c r="K95" s="73">
        <f t="shared" si="28"/>
        <v>2350.5700000000002</v>
      </c>
      <c r="L95" s="73">
        <f t="shared" si="28"/>
        <v>2598.0100000000002</v>
      </c>
      <c r="M95" s="73">
        <f>M98</f>
        <v>2308.7800000000002</v>
      </c>
      <c r="N95" s="73">
        <v>2877.99</v>
      </c>
      <c r="O95" s="73">
        <f>O98</f>
        <v>2465.04</v>
      </c>
      <c r="P95" s="73">
        <f t="shared" si="28"/>
        <v>2638.06</v>
      </c>
      <c r="Q95" s="73">
        <f t="shared" si="28"/>
        <v>2599.6799999999998</v>
      </c>
      <c r="R95" s="73">
        <f t="shared" si="28"/>
        <v>3034.94</v>
      </c>
      <c r="S95" s="73">
        <f t="shared" si="28"/>
        <v>2551.11</v>
      </c>
      <c r="T95" s="73">
        <f t="shared" si="28"/>
        <v>3043.33</v>
      </c>
      <c r="U95" s="73">
        <f t="shared" si="28"/>
        <v>3392.81</v>
      </c>
      <c r="V95" s="73">
        <f t="shared" si="28"/>
        <v>2584.1799999999998</v>
      </c>
      <c r="W95" s="73">
        <f t="shared" si="28"/>
        <v>2537.6</v>
      </c>
      <c r="X95" s="73">
        <f t="shared" si="28"/>
        <v>2428.19</v>
      </c>
      <c r="Y95" s="73">
        <f t="shared" si="28"/>
        <v>2504.2399999999998</v>
      </c>
      <c r="Z95" s="73">
        <f t="shared" si="28"/>
        <v>2561.9899999999998</v>
      </c>
      <c r="AA95" s="73">
        <f t="shared" si="28"/>
        <v>0</v>
      </c>
      <c r="AB95" s="73">
        <f t="shared" si="28"/>
        <v>2502.6</v>
      </c>
      <c r="AC95" s="73">
        <f t="shared" si="28"/>
        <v>0</v>
      </c>
      <c r="AD95" s="73">
        <f t="shared" si="28"/>
        <v>2574.77</v>
      </c>
      <c r="AE95" s="73">
        <f t="shared" si="28"/>
        <v>0</v>
      </c>
      <c r="AF95" s="55"/>
    </row>
    <row r="96" spans="1:62" ht="18.75" x14ac:dyDescent="0.3">
      <c r="A96" s="52" t="s">
        <v>30</v>
      </c>
      <c r="B96" s="59">
        <v>0</v>
      </c>
      <c r="C96" s="59"/>
      <c r="D96" s="59"/>
      <c r="E96" s="59"/>
      <c r="F96" s="57">
        <f>IFERROR(E96/B96*100,0)</f>
        <v>0</v>
      </c>
      <c r="G96" s="57">
        <f>IFERROR(E96/C96*100,0)</f>
        <v>0</v>
      </c>
      <c r="H96" s="59">
        <v>0</v>
      </c>
      <c r="I96" s="59"/>
      <c r="J96" s="59">
        <v>0</v>
      </c>
      <c r="K96" s="59"/>
      <c r="L96" s="59">
        <v>0</v>
      </c>
      <c r="M96" s="59"/>
      <c r="N96" s="59">
        <v>0</v>
      </c>
      <c r="O96" s="59"/>
      <c r="P96" s="59">
        <v>0</v>
      </c>
      <c r="Q96" s="59"/>
      <c r="R96" s="59">
        <v>0</v>
      </c>
      <c r="S96" s="59"/>
      <c r="T96" s="59">
        <v>0</v>
      </c>
      <c r="U96" s="59"/>
      <c r="V96" s="59">
        <v>0</v>
      </c>
      <c r="W96" s="59"/>
      <c r="X96" s="59">
        <v>0</v>
      </c>
      <c r="Y96" s="59"/>
      <c r="Z96" s="59">
        <v>0</v>
      </c>
      <c r="AA96" s="59"/>
      <c r="AB96" s="59">
        <v>0</v>
      </c>
      <c r="AC96" s="59"/>
      <c r="AD96" s="59">
        <v>0</v>
      </c>
      <c r="AE96" s="59"/>
      <c r="AF96" s="34"/>
    </row>
    <row r="97" spans="1:32" ht="37.5" x14ac:dyDescent="0.3">
      <c r="A97" s="52" t="s">
        <v>31</v>
      </c>
      <c r="B97" s="59">
        <v>0</v>
      </c>
      <c r="C97" s="59"/>
      <c r="D97" s="59"/>
      <c r="E97" s="59"/>
      <c r="F97" s="57">
        <f>IFERROR(E97/B97*100,0)</f>
        <v>0</v>
      </c>
      <c r="G97" s="57">
        <f>IFERROR(E97/C97*100,0)</f>
        <v>0</v>
      </c>
      <c r="H97" s="59">
        <v>0</v>
      </c>
      <c r="I97" s="59"/>
      <c r="J97" s="59">
        <v>0</v>
      </c>
      <c r="K97" s="59"/>
      <c r="L97" s="59">
        <v>0</v>
      </c>
      <c r="M97" s="59"/>
      <c r="N97" s="59">
        <v>0</v>
      </c>
      <c r="O97" s="59"/>
      <c r="P97" s="59">
        <v>0</v>
      </c>
      <c r="Q97" s="59"/>
      <c r="R97" s="59">
        <v>0</v>
      </c>
      <c r="S97" s="59"/>
      <c r="T97" s="59">
        <v>0</v>
      </c>
      <c r="U97" s="59"/>
      <c r="V97" s="59">
        <v>0</v>
      </c>
      <c r="W97" s="59"/>
      <c r="X97" s="59">
        <v>0</v>
      </c>
      <c r="Y97" s="59"/>
      <c r="Z97" s="59">
        <v>0</v>
      </c>
      <c r="AA97" s="59"/>
      <c r="AB97" s="59">
        <v>0</v>
      </c>
      <c r="AC97" s="59"/>
      <c r="AD97" s="59">
        <v>0</v>
      </c>
      <c r="AE97" s="59"/>
      <c r="AF97" s="34"/>
    </row>
    <row r="98" spans="1:32" ht="18.75" x14ac:dyDescent="0.3">
      <c r="A98" s="52" t="s">
        <v>32</v>
      </c>
      <c r="B98" s="62">
        <f>H98+J98+L98+N98+P98+R98+T98+V98+X98+Z98+AB98+AD98</f>
        <v>31417.499999999996</v>
      </c>
      <c r="C98" s="62">
        <f>H98+J98+L98+N98+P98+R98+T98+V98+X98</f>
        <v>23778.14</v>
      </c>
      <c r="D98" s="62">
        <f>H98+J98+L98+N98+P98+R98+T98+V98+X98</f>
        <v>23778.14</v>
      </c>
      <c r="E98" s="62">
        <f>I98+K98+M98+O98+Q98+S98+U98+W98+Y98+AA98+AC98+AE98</f>
        <v>21830.15</v>
      </c>
      <c r="F98" s="57">
        <f>IFERROR(E98/B98*100,0)</f>
        <v>69.484045516034058</v>
      </c>
      <c r="G98" s="57">
        <f>IFERROR(E98/C98*100,0)</f>
        <v>91.807643491038419</v>
      </c>
      <c r="H98" s="63">
        <v>2285.5500000000002</v>
      </c>
      <c r="I98" s="63">
        <v>1120.32</v>
      </c>
      <c r="J98" s="63">
        <v>2546.96</v>
      </c>
      <c r="K98" s="63">
        <v>2350.5700000000002</v>
      </c>
      <c r="L98" s="63">
        <v>2598.0100000000002</v>
      </c>
      <c r="M98" s="63">
        <v>2308.7800000000002</v>
      </c>
      <c r="N98" s="63">
        <v>2618.92</v>
      </c>
      <c r="O98" s="63">
        <v>2465.04</v>
      </c>
      <c r="P98" s="63">
        <v>2638.06</v>
      </c>
      <c r="Q98" s="63">
        <v>2599.6799999999998</v>
      </c>
      <c r="R98" s="63">
        <v>3034.94</v>
      </c>
      <c r="S98" s="63">
        <v>2551.11</v>
      </c>
      <c r="T98" s="63">
        <v>3043.33</v>
      </c>
      <c r="U98" s="63">
        <v>3392.81</v>
      </c>
      <c r="V98" s="63">
        <v>2584.1799999999998</v>
      </c>
      <c r="W98" s="63">
        <v>2537.6</v>
      </c>
      <c r="X98" s="63">
        <v>2428.19</v>
      </c>
      <c r="Y98" s="63">
        <v>2504.2399999999998</v>
      </c>
      <c r="Z98" s="63">
        <v>2561.9899999999998</v>
      </c>
      <c r="AA98" s="63"/>
      <c r="AB98" s="63">
        <v>2502.6</v>
      </c>
      <c r="AC98" s="63"/>
      <c r="AD98" s="63">
        <v>2574.77</v>
      </c>
      <c r="AE98" s="63"/>
      <c r="AF98" s="34"/>
    </row>
    <row r="99" spans="1:32" ht="37.5" x14ac:dyDescent="0.25">
      <c r="A99" s="52" t="s">
        <v>33</v>
      </c>
      <c r="B99" s="59">
        <v>0</v>
      </c>
      <c r="C99" s="59"/>
      <c r="D99" s="59"/>
      <c r="E99" s="59"/>
      <c r="F99" s="88">
        <f>IFERROR(E99/B99*100,0)</f>
        <v>0</v>
      </c>
      <c r="G99" s="88">
        <f>IFERROR(E99/C99*100,0)</f>
        <v>0</v>
      </c>
      <c r="H99" s="59">
        <v>0</v>
      </c>
      <c r="I99" s="59"/>
      <c r="J99" s="59">
        <v>0</v>
      </c>
      <c r="K99" s="59"/>
      <c r="L99" s="59">
        <v>0</v>
      </c>
      <c r="M99" s="59"/>
      <c r="N99" s="59">
        <v>0</v>
      </c>
      <c r="O99" s="59"/>
      <c r="P99" s="59">
        <v>0</v>
      </c>
      <c r="Q99" s="59"/>
      <c r="R99" s="59">
        <v>0</v>
      </c>
      <c r="S99" s="59"/>
      <c r="T99" s="59">
        <v>0</v>
      </c>
      <c r="U99" s="59"/>
      <c r="V99" s="59">
        <v>0</v>
      </c>
      <c r="W99" s="59"/>
      <c r="X99" s="59">
        <v>0</v>
      </c>
      <c r="Y99" s="59"/>
      <c r="Z99" s="59">
        <v>0</v>
      </c>
      <c r="AA99" s="59"/>
      <c r="AB99" s="59">
        <v>0</v>
      </c>
      <c r="AC99" s="59"/>
      <c r="AD99" s="59">
        <v>0</v>
      </c>
      <c r="AE99" s="59"/>
      <c r="AF99" s="34"/>
    </row>
    <row r="100" spans="1:32" ht="18.75" x14ac:dyDescent="0.3">
      <c r="A100" s="52" t="s">
        <v>34</v>
      </c>
      <c r="B100" s="59">
        <v>0</v>
      </c>
      <c r="C100" s="59"/>
      <c r="D100" s="59"/>
      <c r="E100" s="59"/>
      <c r="F100" s="57">
        <f>IFERROR(E100/B100*100,0)</f>
        <v>0</v>
      </c>
      <c r="G100" s="57">
        <f>IFERROR(E100/C100*100,0)</f>
        <v>0</v>
      </c>
      <c r="H100" s="59">
        <v>0</v>
      </c>
      <c r="I100" s="59"/>
      <c r="J100" s="59">
        <v>0</v>
      </c>
      <c r="K100" s="59"/>
      <c r="L100" s="59">
        <v>0</v>
      </c>
      <c r="M100" s="59"/>
      <c r="N100" s="59">
        <v>0</v>
      </c>
      <c r="O100" s="59"/>
      <c r="P100" s="59">
        <v>0</v>
      </c>
      <c r="Q100" s="59"/>
      <c r="R100" s="59">
        <v>0</v>
      </c>
      <c r="S100" s="59"/>
      <c r="T100" s="59">
        <v>0</v>
      </c>
      <c r="U100" s="59"/>
      <c r="V100" s="59">
        <v>0</v>
      </c>
      <c r="W100" s="59"/>
      <c r="X100" s="59">
        <v>0</v>
      </c>
      <c r="Y100" s="59"/>
      <c r="Z100" s="59">
        <v>0</v>
      </c>
      <c r="AA100" s="59"/>
      <c r="AB100" s="59">
        <v>0</v>
      </c>
      <c r="AC100" s="59"/>
      <c r="AD100" s="59">
        <v>0</v>
      </c>
      <c r="AE100" s="59"/>
      <c r="AF100" s="34"/>
    </row>
    <row r="101" spans="1:32" ht="18.75" x14ac:dyDescent="0.25">
      <c r="A101" s="92" t="s">
        <v>49</v>
      </c>
      <c r="B101" s="53">
        <f>B102</f>
        <v>38928.299999999996</v>
      </c>
      <c r="C101" s="53">
        <f>C102</f>
        <v>29784.54</v>
      </c>
      <c r="D101" s="53">
        <f>D102</f>
        <v>29784.54</v>
      </c>
      <c r="E101" s="53">
        <f>E102</f>
        <v>27425.520000000004</v>
      </c>
      <c r="F101" s="53">
        <f>E101/B101*100</f>
        <v>70.451368284769714</v>
      </c>
      <c r="G101" s="53">
        <f>E101/C101*100</f>
        <v>92.079716524075934</v>
      </c>
      <c r="H101" s="73">
        <f t="shared" ref="H101:X101" si="29">H102</f>
        <v>3362.05</v>
      </c>
      <c r="I101" s="73">
        <f t="shared" si="29"/>
        <v>1842.73</v>
      </c>
      <c r="J101" s="73">
        <f t="shared" si="29"/>
        <v>3139.16</v>
      </c>
      <c r="K101" s="73">
        <f t="shared" si="29"/>
        <v>2948.08</v>
      </c>
      <c r="L101" s="73">
        <f t="shared" si="29"/>
        <v>2956.01</v>
      </c>
      <c r="M101" s="73">
        <f t="shared" si="29"/>
        <v>2714.4700000000003</v>
      </c>
      <c r="N101" s="73">
        <f t="shared" si="29"/>
        <v>3686.62</v>
      </c>
      <c r="O101" s="73">
        <f t="shared" si="29"/>
        <v>3304.66</v>
      </c>
      <c r="P101" s="73">
        <f t="shared" si="29"/>
        <v>3207.06</v>
      </c>
      <c r="Q101" s="73">
        <f t="shared" si="29"/>
        <v>3083.0899999999997</v>
      </c>
      <c r="R101" s="73">
        <f t="shared" si="29"/>
        <v>3392.94</v>
      </c>
      <c r="S101" s="73">
        <f t="shared" si="29"/>
        <v>3210.28</v>
      </c>
      <c r="T101" s="73">
        <f t="shared" si="29"/>
        <v>4101.33</v>
      </c>
      <c r="U101" s="73">
        <f t="shared" si="29"/>
        <v>4473.68</v>
      </c>
      <c r="V101" s="73">
        <f t="shared" si="29"/>
        <v>3153.18</v>
      </c>
      <c r="W101" s="73">
        <f t="shared" si="29"/>
        <v>2999.8199999999997</v>
      </c>
      <c r="X101" s="73">
        <f t="shared" si="29"/>
        <v>2786.19</v>
      </c>
      <c r="Y101" s="73"/>
      <c r="Z101" s="73">
        <f>Z102</f>
        <v>3057.99</v>
      </c>
      <c r="AA101" s="73"/>
      <c r="AB101" s="73">
        <f>AB102</f>
        <v>2902.6</v>
      </c>
      <c r="AC101" s="73"/>
      <c r="AD101" s="73">
        <f>AD102</f>
        <v>3183.17</v>
      </c>
      <c r="AE101" s="73"/>
      <c r="AF101" s="34"/>
    </row>
    <row r="102" spans="1:32" ht="18.75" x14ac:dyDescent="0.25">
      <c r="A102" s="92" t="s">
        <v>29</v>
      </c>
      <c r="B102" s="53">
        <f>B105</f>
        <v>38928.299999999996</v>
      </c>
      <c r="C102" s="53">
        <f>C105</f>
        <v>29784.54</v>
      </c>
      <c r="D102" s="53">
        <f>D105</f>
        <v>29784.54</v>
      </c>
      <c r="E102" s="53">
        <f>E105</f>
        <v>27425.520000000004</v>
      </c>
      <c r="F102" s="53">
        <f>E102/B102*100</f>
        <v>70.451368284769714</v>
      </c>
      <c r="G102" s="53">
        <f>E102/C102*100</f>
        <v>92.079716524075934</v>
      </c>
      <c r="H102" s="73">
        <f t="shared" ref="H102:AE102" si="30">H105</f>
        <v>3362.05</v>
      </c>
      <c r="I102" s="73">
        <f t="shared" si="30"/>
        <v>1842.73</v>
      </c>
      <c r="J102" s="73">
        <f t="shared" si="30"/>
        <v>3139.16</v>
      </c>
      <c r="K102" s="73">
        <f t="shared" si="30"/>
        <v>2948.08</v>
      </c>
      <c r="L102" s="73">
        <f t="shared" si="30"/>
        <v>2956.01</v>
      </c>
      <c r="M102" s="73">
        <f t="shared" si="30"/>
        <v>2714.4700000000003</v>
      </c>
      <c r="N102" s="73">
        <f t="shared" si="30"/>
        <v>3686.62</v>
      </c>
      <c r="O102" s="73">
        <f t="shared" si="30"/>
        <v>3304.66</v>
      </c>
      <c r="P102" s="73">
        <f t="shared" si="30"/>
        <v>3207.06</v>
      </c>
      <c r="Q102" s="73">
        <f t="shared" si="30"/>
        <v>3083.0899999999997</v>
      </c>
      <c r="R102" s="73">
        <f t="shared" si="30"/>
        <v>3392.94</v>
      </c>
      <c r="S102" s="73">
        <f t="shared" si="30"/>
        <v>3210.28</v>
      </c>
      <c r="T102" s="73">
        <f t="shared" si="30"/>
        <v>4101.33</v>
      </c>
      <c r="U102" s="73">
        <f t="shared" si="30"/>
        <v>4473.68</v>
      </c>
      <c r="V102" s="73">
        <f t="shared" si="30"/>
        <v>3153.18</v>
      </c>
      <c r="W102" s="73">
        <f t="shared" si="30"/>
        <v>2999.8199999999997</v>
      </c>
      <c r="X102" s="73">
        <f t="shared" si="30"/>
        <v>2786.19</v>
      </c>
      <c r="Y102" s="73">
        <f t="shared" si="30"/>
        <v>2848.71</v>
      </c>
      <c r="Z102" s="73">
        <f t="shared" si="30"/>
        <v>3057.99</v>
      </c>
      <c r="AA102" s="73">
        <f t="shared" si="30"/>
        <v>0</v>
      </c>
      <c r="AB102" s="73">
        <f t="shared" si="30"/>
        <v>2902.6</v>
      </c>
      <c r="AC102" s="73">
        <f t="shared" si="30"/>
        <v>0</v>
      </c>
      <c r="AD102" s="73">
        <f t="shared" si="30"/>
        <v>3183.17</v>
      </c>
      <c r="AE102" s="73">
        <f t="shared" si="30"/>
        <v>0</v>
      </c>
      <c r="AF102" s="55"/>
    </row>
    <row r="103" spans="1:32" ht="18.75" x14ac:dyDescent="0.3">
      <c r="A103" s="93" t="s">
        <v>30</v>
      </c>
      <c r="B103" s="59">
        <f>B89+B96</f>
        <v>0</v>
      </c>
      <c r="C103" s="59">
        <f>C89+C96</f>
        <v>0</v>
      </c>
      <c r="D103" s="59">
        <f>D89+D96</f>
        <v>0</v>
      </c>
      <c r="E103" s="59">
        <f>E89+E96</f>
        <v>0</v>
      </c>
      <c r="F103" s="57">
        <f t="shared" ref="F103:F119" si="31">IFERROR(E103/B103*100,0)</f>
        <v>0</v>
      </c>
      <c r="G103" s="57">
        <f t="shared" ref="G103:G119" si="32">IFERROR(E103/C103*100,0)</f>
        <v>0</v>
      </c>
      <c r="H103" s="59">
        <f>H89+H96</f>
        <v>0</v>
      </c>
      <c r="I103" s="59"/>
      <c r="J103" s="59">
        <f>J89+J96</f>
        <v>0</v>
      </c>
      <c r="K103" s="59"/>
      <c r="L103" s="59">
        <f>L89+L96</f>
        <v>0</v>
      </c>
      <c r="M103" s="59"/>
      <c r="N103" s="59">
        <f>N89+N96</f>
        <v>0</v>
      </c>
      <c r="O103" s="59"/>
      <c r="P103" s="59">
        <f>P89+P96</f>
        <v>0</v>
      </c>
      <c r="Q103" s="59"/>
      <c r="R103" s="59">
        <f>R89+R96</f>
        <v>0</v>
      </c>
      <c r="S103" s="59"/>
      <c r="T103" s="59">
        <f>T89+T96</f>
        <v>0</v>
      </c>
      <c r="U103" s="59"/>
      <c r="V103" s="59">
        <f>V89+V96</f>
        <v>0</v>
      </c>
      <c r="W103" s="59"/>
      <c r="X103" s="59">
        <f>X89+X96</f>
        <v>0</v>
      </c>
      <c r="Y103" s="59"/>
      <c r="Z103" s="59">
        <f>Z89+Z96</f>
        <v>0</v>
      </c>
      <c r="AA103" s="59"/>
      <c r="AB103" s="59">
        <f>AB89+AB96</f>
        <v>0</v>
      </c>
      <c r="AC103" s="59"/>
      <c r="AD103" s="59">
        <f>AD89+AD96</f>
        <v>0</v>
      </c>
      <c r="AE103" s="59"/>
      <c r="AF103" s="34"/>
    </row>
    <row r="104" spans="1:32" ht="37.5" x14ac:dyDescent="0.25">
      <c r="A104" s="93" t="s">
        <v>31</v>
      </c>
      <c r="B104" s="59">
        <f t="shared" ref="B104:E107" si="33">B90+B97</f>
        <v>0</v>
      </c>
      <c r="C104" s="59">
        <f t="shared" si="33"/>
        <v>0</v>
      </c>
      <c r="D104" s="59">
        <f t="shared" si="33"/>
        <v>0</v>
      </c>
      <c r="E104" s="59">
        <f t="shared" si="33"/>
        <v>0</v>
      </c>
      <c r="F104" s="88">
        <f t="shared" si="31"/>
        <v>0</v>
      </c>
      <c r="G104" s="88">
        <f t="shared" si="32"/>
        <v>0</v>
      </c>
      <c r="H104" s="59">
        <f>H90+H97</f>
        <v>0</v>
      </c>
      <c r="I104" s="59"/>
      <c r="J104" s="59">
        <f>J90+J97</f>
        <v>0</v>
      </c>
      <c r="K104" s="59"/>
      <c r="L104" s="59">
        <f>L90+L97</f>
        <v>0</v>
      </c>
      <c r="M104" s="59"/>
      <c r="N104" s="59">
        <f>N90+N97</f>
        <v>0</v>
      </c>
      <c r="O104" s="59"/>
      <c r="P104" s="59">
        <f>P90+P97</f>
        <v>0</v>
      </c>
      <c r="Q104" s="59"/>
      <c r="R104" s="59">
        <f>R90+R97</f>
        <v>0</v>
      </c>
      <c r="S104" s="59"/>
      <c r="T104" s="59">
        <f>T90+T97</f>
        <v>0</v>
      </c>
      <c r="U104" s="59"/>
      <c r="V104" s="59">
        <f>V90+V97</f>
        <v>0</v>
      </c>
      <c r="W104" s="59"/>
      <c r="X104" s="59">
        <f>X90+X97</f>
        <v>0</v>
      </c>
      <c r="Y104" s="59"/>
      <c r="Z104" s="59">
        <f>Z90+Z97</f>
        <v>0</v>
      </c>
      <c r="AA104" s="59"/>
      <c r="AB104" s="59">
        <f>AB90+AB97</f>
        <v>0</v>
      </c>
      <c r="AC104" s="59"/>
      <c r="AD104" s="59">
        <f>AD90+AD97</f>
        <v>0</v>
      </c>
      <c r="AE104" s="59"/>
      <c r="AF104" s="34"/>
    </row>
    <row r="105" spans="1:32" ht="18.75" x14ac:dyDescent="0.25">
      <c r="A105" s="93" t="s">
        <v>32</v>
      </c>
      <c r="B105" s="59">
        <f>B91+B98</f>
        <v>38928.299999999996</v>
      </c>
      <c r="C105" s="59">
        <f>C91+C98</f>
        <v>29784.54</v>
      </c>
      <c r="D105" s="59">
        <f t="shared" si="33"/>
        <v>29784.54</v>
      </c>
      <c r="E105" s="59">
        <f t="shared" si="33"/>
        <v>27425.520000000004</v>
      </c>
      <c r="F105" s="88">
        <f t="shared" si="31"/>
        <v>70.451368284769714</v>
      </c>
      <c r="G105" s="88">
        <f t="shared" si="32"/>
        <v>92.079716524075934</v>
      </c>
      <c r="H105" s="59">
        <f>H91+H98</f>
        <v>3362.05</v>
      </c>
      <c r="I105" s="59">
        <f>I91+I98</f>
        <v>1842.73</v>
      </c>
      <c r="J105" s="59">
        <f>J91+J98</f>
        <v>3139.16</v>
      </c>
      <c r="K105" s="59">
        <f>K91+K98</f>
        <v>2948.08</v>
      </c>
      <c r="L105" s="59">
        <f>L91+L98</f>
        <v>2956.01</v>
      </c>
      <c r="M105" s="59">
        <f>M91+M98</f>
        <v>2714.4700000000003</v>
      </c>
      <c r="N105" s="59">
        <f>N91+N98</f>
        <v>3686.62</v>
      </c>
      <c r="O105" s="59">
        <f>O91+O98</f>
        <v>3304.66</v>
      </c>
      <c r="P105" s="59">
        <f>P91+P98</f>
        <v>3207.06</v>
      </c>
      <c r="Q105" s="59">
        <f>Q91+Q98</f>
        <v>3083.0899999999997</v>
      </c>
      <c r="R105" s="59">
        <f>R91+R98</f>
        <v>3392.94</v>
      </c>
      <c r="S105" s="59">
        <f>S91+S98</f>
        <v>3210.28</v>
      </c>
      <c r="T105" s="59">
        <f>T91+T98</f>
        <v>4101.33</v>
      </c>
      <c r="U105" s="59">
        <f>U91+U98</f>
        <v>4473.68</v>
      </c>
      <c r="V105" s="59">
        <f>V91+V98</f>
        <v>3153.18</v>
      </c>
      <c r="W105" s="59">
        <f>W91+W98</f>
        <v>2999.8199999999997</v>
      </c>
      <c r="X105" s="59">
        <f>X91+X98</f>
        <v>2786.19</v>
      </c>
      <c r="Y105" s="59">
        <f>Y91+Y98</f>
        <v>2848.71</v>
      </c>
      <c r="Z105" s="59">
        <f>Z91+Z98</f>
        <v>3057.99</v>
      </c>
      <c r="AA105" s="59">
        <f>AA91+AA98</f>
        <v>0</v>
      </c>
      <c r="AB105" s="59">
        <f>AB91+AB98</f>
        <v>2902.6</v>
      </c>
      <c r="AC105" s="59">
        <f>AC91+AC98</f>
        <v>0</v>
      </c>
      <c r="AD105" s="59">
        <f>AD91+AD98</f>
        <v>3183.17</v>
      </c>
      <c r="AE105" s="59">
        <f>AE91+AE98</f>
        <v>0</v>
      </c>
      <c r="AF105" s="34"/>
    </row>
    <row r="106" spans="1:32" ht="37.5" x14ac:dyDescent="0.25">
      <c r="A106" s="93" t="s">
        <v>33</v>
      </c>
      <c r="B106" s="59">
        <f t="shared" si="33"/>
        <v>0</v>
      </c>
      <c r="C106" s="59">
        <f t="shared" si="33"/>
        <v>0</v>
      </c>
      <c r="D106" s="59">
        <f t="shared" si="33"/>
        <v>0</v>
      </c>
      <c r="E106" s="59">
        <f t="shared" si="33"/>
        <v>0</v>
      </c>
      <c r="F106" s="88">
        <f t="shared" si="31"/>
        <v>0</v>
      </c>
      <c r="G106" s="88">
        <f t="shared" si="32"/>
        <v>0</v>
      </c>
      <c r="H106" s="59">
        <f>H92+H99</f>
        <v>0</v>
      </c>
      <c r="I106" s="59"/>
      <c r="J106" s="59">
        <f>J92+J99</f>
        <v>0</v>
      </c>
      <c r="K106" s="59"/>
      <c r="L106" s="59">
        <f>L92+L99</f>
        <v>0</v>
      </c>
      <c r="M106" s="59"/>
      <c r="N106" s="59">
        <f>N92+N99</f>
        <v>0</v>
      </c>
      <c r="O106" s="59"/>
      <c r="P106" s="59">
        <f>P92+P99</f>
        <v>0</v>
      </c>
      <c r="Q106" s="59"/>
      <c r="R106" s="59">
        <f>R92+R99</f>
        <v>0</v>
      </c>
      <c r="S106" s="59"/>
      <c r="T106" s="59">
        <f>T92+T99</f>
        <v>0</v>
      </c>
      <c r="U106" s="59"/>
      <c r="V106" s="59">
        <f>V92+V99</f>
        <v>0</v>
      </c>
      <c r="W106" s="59"/>
      <c r="X106" s="59">
        <f>X92+X99</f>
        <v>0</v>
      </c>
      <c r="Y106" s="59"/>
      <c r="Z106" s="59">
        <f>Z92+Z99</f>
        <v>0</v>
      </c>
      <c r="AA106" s="59"/>
      <c r="AB106" s="59">
        <f>AB92+AB99</f>
        <v>0</v>
      </c>
      <c r="AC106" s="59"/>
      <c r="AD106" s="59">
        <f>AD92+AD99</f>
        <v>0</v>
      </c>
      <c r="AE106" s="59"/>
      <c r="AF106" s="34"/>
    </row>
    <row r="107" spans="1:32" ht="18.75" x14ac:dyDescent="0.25">
      <c r="A107" s="93" t="s">
        <v>34</v>
      </c>
      <c r="B107" s="59">
        <f t="shared" si="33"/>
        <v>0</v>
      </c>
      <c r="C107" s="59">
        <f t="shared" si="33"/>
        <v>0</v>
      </c>
      <c r="D107" s="59">
        <f t="shared" si="33"/>
        <v>0</v>
      </c>
      <c r="E107" s="59">
        <f t="shared" si="33"/>
        <v>0</v>
      </c>
      <c r="F107" s="88">
        <f t="shared" si="31"/>
        <v>0</v>
      </c>
      <c r="G107" s="88">
        <f t="shared" si="32"/>
        <v>0</v>
      </c>
      <c r="H107" s="59">
        <f>H93+H100</f>
        <v>0</v>
      </c>
      <c r="I107" s="59"/>
      <c r="J107" s="59">
        <f>J93+J100</f>
        <v>0</v>
      </c>
      <c r="K107" s="59"/>
      <c r="L107" s="59">
        <f>L93+L100</f>
        <v>0</v>
      </c>
      <c r="M107" s="59"/>
      <c r="N107" s="59">
        <f>N93+N100</f>
        <v>0</v>
      </c>
      <c r="O107" s="59"/>
      <c r="P107" s="59">
        <f>P93+P100</f>
        <v>0</v>
      </c>
      <c r="Q107" s="59"/>
      <c r="R107" s="59">
        <f>R93+R100</f>
        <v>0</v>
      </c>
      <c r="S107" s="59"/>
      <c r="T107" s="59">
        <f>T93+T100</f>
        <v>0</v>
      </c>
      <c r="U107" s="59"/>
      <c r="V107" s="59">
        <f>V93+V100</f>
        <v>0</v>
      </c>
      <c r="W107" s="59"/>
      <c r="X107" s="59">
        <f>X93+X100</f>
        <v>0</v>
      </c>
      <c r="Y107" s="59"/>
      <c r="Z107" s="59">
        <f>Z93+Z100</f>
        <v>0</v>
      </c>
      <c r="AA107" s="59"/>
      <c r="AB107" s="59">
        <f>AB93+AB100</f>
        <v>0</v>
      </c>
      <c r="AC107" s="59"/>
      <c r="AD107" s="59">
        <f>AD93+AD100</f>
        <v>0</v>
      </c>
      <c r="AE107" s="59"/>
      <c r="AF107" s="34"/>
    </row>
    <row r="108" spans="1:32" ht="37.5" x14ac:dyDescent="0.25">
      <c r="A108" s="94" t="s">
        <v>50</v>
      </c>
      <c r="B108" s="95">
        <f>B111+B110+B112+B113</f>
        <v>108825.16</v>
      </c>
      <c r="C108" s="95">
        <f>C111+C110</f>
        <v>37484.960000000006</v>
      </c>
      <c r="D108" s="95">
        <f>D111+D110</f>
        <v>37484.960000000006</v>
      </c>
      <c r="E108" s="95">
        <f>E111+E110</f>
        <v>34115.370000000003</v>
      </c>
      <c r="F108" s="96">
        <f t="shared" si="31"/>
        <v>31.348789195439728</v>
      </c>
      <c r="G108" s="96">
        <f t="shared" si="32"/>
        <v>91.010821406772209</v>
      </c>
      <c r="H108" s="95">
        <f>H111+H110</f>
        <v>3791.9900000000002</v>
      </c>
      <c r="I108" s="95">
        <f>I111+I110</f>
        <v>2272.67</v>
      </c>
      <c r="J108" s="95">
        <f>J111+J110</f>
        <v>5446.86</v>
      </c>
      <c r="K108" s="95">
        <f>K111+K110</f>
        <v>4395.67</v>
      </c>
      <c r="L108" s="95">
        <f>L111+L110</f>
        <v>3578.25</v>
      </c>
      <c r="M108" s="97">
        <f t="shared" ref="M108:AE108" si="34">M111</f>
        <v>4150.75</v>
      </c>
      <c r="N108" s="95">
        <f>N111+N110</f>
        <v>4347.8599999999997</v>
      </c>
      <c r="O108" s="97">
        <f t="shared" si="34"/>
        <v>3919.8999999999996</v>
      </c>
      <c r="P108" s="95">
        <f>P111+P110</f>
        <v>3873.5</v>
      </c>
      <c r="Q108" s="97">
        <f>Q111</f>
        <v>3703.5299999999997</v>
      </c>
      <c r="R108" s="95">
        <f>R111+R110</f>
        <v>3892.18</v>
      </c>
      <c r="S108" s="97">
        <f t="shared" si="34"/>
        <v>3607.1200000000003</v>
      </c>
      <c r="T108" s="95">
        <f>T111+T110</f>
        <v>5519.67</v>
      </c>
      <c r="U108" s="97">
        <f t="shared" si="34"/>
        <v>5000.3</v>
      </c>
      <c r="V108" s="95">
        <f>V111+V110</f>
        <v>3790.9199999999996</v>
      </c>
      <c r="W108" s="97">
        <f t="shared" si="34"/>
        <v>3732.8999999999996</v>
      </c>
      <c r="X108" s="95">
        <f>X111+X110</f>
        <v>3418.43</v>
      </c>
      <c r="Y108" s="97">
        <f t="shared" si="34"/>
        <v>3332.5299999999997</v>
      </c>
      <c r="Z108" s="95">
        <f>Z111+Z110</f>
        <v>3520.13</v>
      </c>
      <c r="AA108" s="97">
        <f t="shared" si="34"/>
        <v>0</v>
      </c>
      <c r="AB108" s="95">
        <f>AB111+AB110</f>
        <v>3364.7400000000002</v>
      </c>
      <c r="AC108" s="97">
        <f t="shared" si="34"/>
        <v>0</v>
      </c>
      <c r="AD108" s="95">
        <f>AD111+AD110</f>
        <v>4280.63</v>
      </c>
      <c r="AE108" s="97">
        <f t="shared" si="34"/>
        <v>0</v>
      </c>
      <c r="AF108" s="98"/>
    </row>
    <row r="109" spans="1:32" ht="18.75" x14ac:dyDescent="0.25">
      <c r="A109" s="52" t="s">
        <v>30</v>
      </c>
      <c r="B109" s="59">
        <v>0</v>
      </c>
      <c r="C109" s="59">
        <v>0</v>
      </c>
      <c r="D109" s="59">
        <v>0</v>
      </c>
      <c r="E109" s="59">
        <v>0</v>
      </c>
      <c r="F109" s="88">
        <f t="shared" si="31"/>
        <v>0</v>
      </c>
      <c r="G109" s="88">
        <f t="shared" si="32"/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/>
      <c r="N109" s="59">
        <v>0</v>
      </c>
      <c r="O109" s="59"/>
      <c r="P109" s="59">
        <v>0</v>
      </c>
      <c r="Q109" s="59"/>
      <c r="R109" s="59">
        <v>0</v>
      </c>
      <c r="S109" s="59"/>
      <c r="T109" s="59">
        <v>0</v>
      </c>
      <c r="U109" s="59"/>
      <c r="V109" s="59">
        <v>0</v>
      </c>
      <c r="W109" s="59"/>
      <c r="X109" s="59">
        <v>0</v>
      </c>
      <c r="Y109" s="59"/>
      <c r="Z109" s="59">
        <v>0</v>
      </c>
      <c r="AA109" s="59"/>
      <c r="AB109" s="59">
        <v>0</v>
      </c>
      <c r="AC109" s="59"/>
      <c r="AD109" s="59">
        <v>0</v>
      </c>
      <c r="AE109" s="59"/>
      <c r="AF109" s="34"/>
    </row>
    <row r="110" spans="1:32" ht="37.5" x14ac:dyDescent="0.25">
      <c r="A110" s="52" t="s">
        <v>31</v>
      </c>
      <c r="B110" s="59">
        <f t="shared" ref="B110:E111" si="35">B104+B81+B51</f>
        <v>0</v>
      </c>
      <c r="C110" s="59">
        <f t="shared" si="35"/>
        <v>0</v>
      </c>
      <c r="D110" s="59">
        <f t="shared" si="35"/>
        <v>0</v>
      </c>
      <c r="E110" s="59">
        <f t="shared" si="35"/>
        <v>0</v>
      </c>
      <c r="F110" s="88">
        <f t="shared" si="31"/>
        <v>0</v>
      </c>
      <c r="G110" s="88">
        <f t="shared" si="32"/>
        <v>0</v>
      </c>
      <c r="H110" s="59">
        <f t="shared" ref="H110:L111" si="36">H104+H81+H51</f>
        <v>0</v>
      </c>
      <c r="I110" s="59">
        <f t="shared" si="36"/>
        <v>0</v>
      </c>
      <c r="J110" s="59">
        <f t="shared" si="36"/>
        <v>0</v>
      </c>
      <c r="K110" s="59">
        <f t="shared" si="36"/>
        <v>0</v>
      </c>
      <c r="L110" s="59">
        <f t="shared" si="36"/>
        <v>0</v>
      </c>
      <c r="M110" s="59"/>
      <c r="N110" s="59">
        <f>N104+N81+N51</f>
        <v>0</v>
      </c>
      <c r="O110" s="59"/>
      <c r="P110" s="59">
        <f>P104+P81+P51</f>
        <v>0</v>
      </c>
      <c r="Q110" s="59"/>
      <c r="R110" s="59">
        <f>R104+R81+R51</f>
        <v>0</v>
      </c>
      <c r="S110" s="59"/>
      <c r="T110" s="59">
        <f>T104+T81+T51</f>
        <v>0</v>
      </c>
      <c r="U110" s="59"/>
      <c r="V110" s="59">
        <f>V104+V81+V51</f>
        <v>0</v>
      </c>
      <c r="W110" s="59"/>
      <c r="X110" s="59">
        <f>X104+X81+X51</f>
        <v>0</v>
      </c>
      <c r="Y110" s="59"/>
      <c r="Z110" s="59">
        <f>Z104+Z81+Z51</f>
        <v>0</v>
      </c>
      <c r="AA110" s="59"/>
      <c r="AB110" s="59">
        <f>AB104+AB81+AB51</f>
        <v>0</v>
      </c>
      <c r="AC110" s="59"/>
      <c r="AD110" s="59">
        <f>AD104+AD81+AD51</f>
        <v>0</v>
      </c>
      <c r="AE110" s="59"/>
      <c r="AF110" s="34"/>
    </row>
    <row r="111" spans="1:32" ht="18.75" x14ac:dyDescent="0.25">
      <c r="A111" s="52" t="s">
        <v>32</v>
      </c>
      <c r="B111" s="62">
        <f t="shared" si="35"/>
        <v>48825.159999999996</v>
      </c>
      <c r="C111" s="62">
        <f t="shared" si="35"/>
        <v>37484.960000000006</v>
      </c>
      <c r="D111" s="62">
        <f t="shared" si="35"/>
        <v>37484.960000000006</v>
      </c>
      <c r="E111" s="62">
        <f t="shared" si="35"/>
        <v>34115.370000000003</v>
      </c>
      <c r="F111" s="88">
        <f t="shared" si="31"/>
        <v>69.872520643045519</v>
      </c>
      <c r="G111" s="88">
        <f t="shared" si="32"/>
        <v>91.010821406772209</v>
      </c>
      <c r="H111" s="62">
        <f t="shared" si="36"/>
        <v>3791.9900000000002</v>
      </c>
      <c r="I111" s="62">
        <f t="shared" si="36"/>
        <v>2272.67</v>
      </c>
      <c r="J111" s="62">
        <f t="shared" si="36"/>
        <v>5446.86</v>
      </c>
      <c r="K111" s="62">
        <f t="shared" si="36"/>
        <v>4395.67</v>
      </c>
      <c r="L111" s="62">
        <f t="shared" si="36"/>
        <v>3578.25</v>
      </c>
      <c r="M111" s="62">
        <f>M105+M82+M52</f>
        <v>4150.75</v>
      </c>
      <c r="N111" s="62">
        <f>N105+N82+N52</f>
        <v>4347.8599999999997</v>
      </c>
      <c r="O111" s="62">
        <f>O105+O82+O52</f>
        <v>3919.8999999999996</v>
      </c>
      <c r="P111" s="62">
        <f>P105+P82+P52</f>
        <v>3873.5</v>
      </c>
      <c r="Q111" s="62">
        <f>Q105+Q82+Q52</f>
        <v>3703.5299999999997</v>
      </c>
      <c r="R111" s="62">
        <f>R105+R82+R52</f>
        <v>3892.18</v>
      </c>
      <c r="S111" s="62">
        <f>S105+S82+S52</f>
        <v>3607.1200000000003</v>
      </c>
      <c r="T111" s="62">
        <f>T105+T82+T52</f>
        <v>5519.67</v>
      </c>
      <c r="U111" s="62">
        <f>U105+U82+U52</f>
        <v>5000.3</v>
      </c>
      <c r="V111" s="62">
        <f>V105+V82+V52</f>
        <v>3790.9199999999996</v>
      </c>
      <c r="W111" s="62">
        <f>W105+W82+W52</f>
        <v>3732.8999999999996</v>
      </c>
      <c r="X111" s="62">
        <f>X105+X82+X52</f>
        <v>3418.43</v>
      </c>
      <c r="Y111" s="62">
        <f>Y105+Y82+Y52</f>
        <v>3332.5299999999997</v>
      </c>
      <c r="Z111" s="62">
        <f>Z105+Z82+Z52</f>
        <v>3520.13</v>
      </c>
      <c r="AA111" s="62">
        <f>AA105+AA82+AA52</f>
        <v>0</v>
      </c>
      <c r="AB111" s="62">
        <f>AB105+AB82+AB52</f>
        <v>3364.7400000000002</v>
      </c>
      <c r="AC111" s="62">
        <f>AC105+AC82+AC52</f>
        <v>0</v>
      </c>
      <c r="AD111" s="62">
        <f>AD105+AD82+AD52</f>
        <v>4280.63</v>
      </c>
      <c r="AE111" s="62">
        <f>AE105+AE82+AE52</f>
        <v>0</v>
      </c>
      <c r="AF111" s="34"/>
    </row>
    <row r="112" spans="1:32" ht="37.5" x14ac:dyDescent="0.25">
      <c r="A112" s="52" t="s">
        <v>33</v>
      </c>
      <c r="B112" s="59">
        <v>0</v>
      </c>
      <c r="C112" s="59">
        <v>0</v>
      </c>
      <c r="D112" s="59">
        <v>0</v>
      </c>
      <c r="E112" s="59">
        <v>0</v>
      </c>
      <c r="F112" s="88">
        <f t="shared" si="31"/>
        <v>0</v>
      </c>
      <c r="G112" s="88">
        <f t="shared" si="32"/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/>
      <c r="N112" s="59">
        <v>0</v>
      </c>
      <c r="O112" s="59"/>
      <c r="P112" s="59">
        <v>0</v>
      </c>
      <c r="Q112" s="59"/>
      <c r="R112" s="59">
        <v>0</v>
      </c>
      <c r="S112" s="59"/>
      <c r="T112" s="59">
        <v>0</v>
      </c>
      <c r="U112" s="59"/>
      <c r="V112" s="59">
        <v>0</v>
      </c>
      <c r="W112" s="59"/>
      <c r="X112" s="59">
        <v>0</v>
      </c>
      <c r="Y112" s="59"/>
      <c r="Z112" s="59">
        <v>0</v>
      </c>
      <c r="AA112" s="59"/>
      <c r="AB112" s="59">
        <v>0</v>
      </c>
      <c r="AC112" s="59"/>
      <c r="AD112" s="59">
        <v>0</v>
      </c>
      <c r="AE112" s="59"/>
      <c r="AF112" s="34"/>
    </row>
    <row r="113" spans="1:32" ht="18.75" x14ac:dyDescent="0.25">
      <c r="A113" s="52" t="s">
        <v>34</v>
      </c>
      <c r="B113" s="59">
        <v>60000</v>
      </c>
      <c r="C113" s="59">
        <v>0</v>
      </c>
      <c r="D113" s="59">
        <v>0</v>
      </c>
      <c r="E113" s="59">
        <v>0</v>
      </c>
      <c r="F113" s="88">
        <f>IFERROR(E113/B113*100,0)</f>
        <v>0</v>
      </c>
      <c r="G113" s="88">
        <f>IFERROR(E113/C113*100,0)</f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24000</v>
      </c>
      <c r="S113" s="59"/>
      <c r="T113" s="59">
        <v>0</v>
      </c>
      <c r="U113" s="59"/>
      <c r="V113" s="59">
        <v>0</v>
      </c>
      <c r="W113" s="59"/>
      <c r="X113" s="59">
        <v>3000</v>
      </c>
      <c r="Y113" s="59"/>
      <c r="Z113" s="59">
        <v>10000</v>
      </c>
      <c r="AA113" s="59"/>
      <c r="AB113" s="59">
        <v>11000</v>
      </c>
      <c r="AC113" s="59"/>
      <c r="AD113" s="59">
        <v>12000</v>
      </c>
      <c r="AE113" s="59"/>
      <c r="AF113" s="34"/>
    </row>
    <row r="114" spans="1:32" s="87" customFormat="1" ht="37.5" x14ac:dyDescent="0.25">
      <c r="A114" s="99" t="s">
        <v>51</v>
      </c>
      <c r="B114" s="53">
        <f>B117+B116+B118+B119</f>
        <v>108825.16</v>
      </c>
      <c r="C114" s="53">
        <f>C117</f>
        <v>37484.959999999999</v>
      </c>
      <c r="D114" s="53">
        <f>D117</f>
        <v>37484.959999999999</v>
      </c>
      <c r="E114" s="53">
        <f>E117+E116</f>
        <v>34115.370000000003</v>
      </c>
      <c r="F114" s="54">
        <f t="shared" si="31"/>
        <v>31.348789195439728</v>
      </c>
      <c r="G114" s="54">
        <f t="shared" si="32"/>
        <v>91.010821406772209</v>
      </c>
      <c r="H114" s="73">
        <f>H117</f>
        <v>3791.9900000000002</v>
      </c>
      <c r="I114" s="73">
        <f t="shared" ref="I114:AE114" si="37">I117</f>
        <v>2272.67</v>
      </c>
      <c r="J114" s="73">
        <f t="shared" si="37"/>
        <v>5446.86</v>
      </c>
      <c r="K114" s="73">
        <f t="shared" si="37"/>
        <v>4395.67</v>
      </c>
      <c r="L114" s="73">
        <f t="shared" si="37"/>
        <v>3578.25</v>
      </c>
      <c r="M114" s="73">
        <f t="shared" si="37"/>
        <v>4150.75</v>
      </c>
      <c r="N114" s="73">
        <f t="shared" si="37"/>
        <v>4347.8599999999997</v>
      </c>
      <c r="O114" s="73">
        <f t="shared" si="37"/>
        <v>3919.8999999999996</v>
      </c>
      <c r="P114" s="73">
        <f t="shared" si="37"/>
        <v>3873.5</v>
      </c>
      <c r="Q114" s="73">
        <f t="shared" si="37"/>
        <v>3703.5299999999997</v>
      </c>
      <c r="R114" s="73">
        <f t="shared" si="37"/>
        <v>3892.18</v>
      </c>
      <c r="S114" s="73">
        <f t="shared" si="37"/>
        <v>3607.1200000000003</v>
      </c>
      <c r="T114" s="73">
        <f t="shared" si="37"/>
        <v>5519.67</v>
      </c>
      <c r="U114" s="73">
        <f t="shared" si="37"/>
        <v>5000.3</v>
      </c>
      <c r="V114" s="73">
        <f t="shared" si="37"/>
        <v>3790.92</v>
      </c>
      <c r="W114" s="73">
        <f t="shared" si="37"/>
        <v>3732.8999999999996</v>
      </c>
      <c r="X114" s="73">
        <f t="shared" si="37"/>
        <v>3418.4300000000003</v>
      </c>
      <c r="Y114" s="73">
        <f t="shared" si="37"/>
        <v>3332.53</v>
      </c>
      <c r="Z114" s="73">
        <f t="shared" si="37"/>
        <v>3520.1299999999997</v>
      </c>
      <c r="AA114" s="73">
        <f t="shared" si="37"/>
        <v>0</v>
      </c>
      <c r="AB114" s="73">
        <f t="shared" si="37"/>
        <v>3364.74</v>
      </c>
      <c r="AC114" s="73">
        <f t="shared" si="37"/>
        <v>0</v>
      </c>
      <c r="AD114" s="73">
        <f t="shared" si="37"/>
        <v>4280.63</v>
      </c>
      <c r="AE114" s="73">
        <f t="shared" si="37"/>
        <v>0</v>
      </c>
      <c r="AF114" s="55"/>
    </row>
    <row r="115" spans="1:32" s="87" customFormat="1" ht="18.75" x14ac:dyDescent="0.25">
      <c r="A115" s="100" t="s">
        <v>30</v>
      </c>
      <c r="B115" s="59">
        <f t="shared" ref="B115:E119" si="38">SUM(B50,B80,B103)</f>
        <v>0</v>
      </c>
      <c r="C115" s="59">
        <f t="shared" si="38"/>
        <v>0</v>
      </c>
      <c r="D115" s="59">
        <f t="shared" si="38"/>
        <v>0</v>
      </c>
      <c r="E115" s="59">
        <f t="shared" si="38"/>
        <v>0</v>
      </c>
      <c r="F115" s="88">
        <f t="shared" si="31"/>
        <v>0</v>
      </c>
      <c r="G115" s="88">
        <f t="shared" si="32"/>
        <v>0</v>
      </c>
      <c r="H115" s="59">
        <f t="shared" ref="H115:AE119" si="39">SUM(H50,H80,H103)</f>
        <v>0</v>
      </c>
      <c r="I115" s="59">
        <f t="shared" si="39"/>
        <v>0</v>
      </c>
      <c r="J115" s="59">
        <f t="shared" si="39"/>
        <v>0</v>
      </c>
      <c r="K115" s="59">
        <f t="shared" si="39"/>
        <v>0</v>
      </c>
      <c r="L115" s="59">
        <f t="shared" si="39"/>
        <v>0</v>
      </c>
      <c r="M115" s="59">
        <f t="shared" si="39"/>
        <v>0</v>
      </c>
      <c r="N115" s="59">
        <f t="shared" si="39"/>
        <v>0</v>
      </c>
      <c r="O115" s="59">
        <f t="shared" si="39"/>
        <v>0</v>
      </c>
      <c r="P115" s="59">
        <f t="shared" si="39"/>
        <v>0</v>
      </c>
      <c r="Q115" s="59">
        <f t="shared" si="39"/>
        <v>0</v>
      </c>
      <c r="R115" s="59">
        <f t="shared" si="39"/>
        <v>0</v>
      </c>
      <c r="S115" s="59">
        <f t="shared" si="39"/>
        <v>0</v>
      </c>
      <c r="T115" s="59">
        <f t="shared" si="39"/>
        <v>0</v>
      </c>
      <c r="U115" s="59">
        <f t="shared" si="39"/>
        <v>0</v>
      </c>
      <c r="V115" s="59">
        <f t="shared" si="39"/>
        <v>0</v>
      </c>
      <c r="W115" s="59">
        <f t="shared" si="39"/>
        <v>0</v>
      </c>
      <c r="X115" s="59">
        <f t="shared" si="39"/>
        <v>0</v>
      </c>
      <c r="Y115" s="59">
        <f t="shared" si="39"/>
        <v>0</v>
      </c>
      <c r="Z115" s="59">
        <f t="shared" si="39"/>
        <v>0</v>
      </c>
      <c r="AA115" s="59">
        <f t="shared" si="39"/>
        <v>0</v>
      </c>
      <c r="AB115" s="59">
        <f t="shared" si="39"/>
        <v>0</v>
      </c>
      <c r="AC115" s="59">
        <f t="shared" si="39"/>
        <v>0</v>
      </c>
      <c r="AD115" s="59">
        <f t="shared" si="39"/>
        <v>0</v>
      </c>
      <c r="AE115" s="59">
        <f t="shared" si="39"/>
        <v>0</v>
      </c>
      <c r="AF115" s="34"/>
    </row>
    <row r="116" spans="1:32" s="87" customFormat="1" ht="37.5" x14ac:dyDescent="0.25">
      <c r="A116" s="100" t="s">
        <v>31</v>
      </c>
      <c r="B116" s="59">
        <f t="shared" si="38"/>
        <v>0</v>
      </c>
      <c r="C116" s="59">
        <f t="shared" si="38"/>
        <v>0</v>
      </c>
      <c r="D116" s="59">
        <f t="shared" si="38"/>
        <v>0</v>
      </c>
      <c r="E116" s="59">
        <f t="shared" si="38"/>
        <v>0</v>
      </c>
      <c r="F116" s="88">
        <f t="shared" si="31"/>
        <v>0</v>
      </c>
      <c r="G116" s="88">
        <f t="shared" si="32"/>
        <v>0</v>
      </c>
      <c r="H116" s="59">
        <f t="shared" si="39"/>
        <v>0</v>
      </c>
      <c r="I116" s="59">
        <f t="shared" si="39"/>
        <v>0</v>
      </c>
      <c r="J116" s="59">
        <f t="shared" si="39"/>
        <v>0</v>
      </c>
      <c r="K116" s="59">
        <f t="shared" si="39"/>
        <v>0</v>
      </c>
      <c r="L116" s="59">
        <f t="shared" si="39"/>
        <v>0</v>
      </c>
      <c r="M116" s="59">
        <f t="shared" si="39"/>
        <v>0</v>
      </c>
      <c r="N116" s="59">
        <f t="shared" si="39"/>
        <v>0</v>
      </c>
      <c r="O116" s="59">
        <f t="shared" si="39"/>
        <v>0</v>
      </c>
      <c r="P116" s="59">
        <f t="shared" si="39"/>
        <v>0</v>
      </c>
      <c r="Q116" s="59">
        <f t="shared" si="39"/>
        <v>0</v>
      </c>
      <c r="R116" s="59">
        <f t="shared" si="39"/>
        <v>0</v>
      </c>
      <c r="S116" s="59">
        <f t="shared" si="39"/>
        <v>0</v>
      </c>
      <c r="T116" s="59">
        <f t="shared" si="39"/>
        <v>0</v>
      </c>
      <c r="U116" s="59">
        <f t="shared" si="39"/>
        <v>0</v>
      </c>
      <c r="V116" s="59">
        <f t="shared" si="39"/>
        <v>0</v>
      </c>
      <c r="W116" s="59">
        <f t="shared" si="39"/>
        <v>0</v>
      </c>
      <c r="X116" s="59">
        <f t="shared" si="39"/>
        <v>0</v>
      </c>
      <c r="Y116" s="59">
        <f t="shared" si="39"/>
        <v>0</v>
      </c>
      <c r="Z116" s="59">
        <f t="shared" si="39"/>
        <v>0</v>
      </c>
      <c r="AA116" s="59">
        <f t="shared" si="39"/>
        <v>0</v>
      </c>
      <c r="AB116" s="59">
        <f t="shared" si="39"/>
        <v>0</v>
      </c>
      <c r="AC116" s="59">
        <f t="shared" si="39"/>
        <v>0</v>
      </c>
      <c r="AD116" s="59">
        <f t="shared" si="39"/>
        <v>0</v>
      </c>
      <c r="AE116" s="59">
        <f t="shared" si="39"/>
        <v>0</v>
      </c>
      <c r="AF116" s="34"/>
    </row>
    <row r="117" spans="1:32" s="87" customFormat="1" ht="18.75" x14ac:dyDescent="0.25">
      <c r="A117" s="100" t="s">
        <v>32</v>
      </c>
      <c r="B117" s="59">
        <f t="shared" si="38"/>
        <v>48825.159999999996</v>
      </c>
      <c r="C117" s="59">
        <f t="shared" si="38"/>
        <v>37484.959999999999</v>
      </c>
      <c r="D117" s="59">
        <f t="shared" si="38"/>
        <v>37484.959999999999</v>
      </c>
      <c r="E117" s="59">
        <f t="shared" si="38"/>
        <v>34115.370000000003</v>
      </c>
      <c r="F117" s="88">
        <f t="shared" si="31"/>
        <v>69.872520643045519</v>
      </c>
      <c r="G117" s="88">
        <f t="shared" si="32"/>
        <v>91.010821406772209</v>
      </c>
      <c r="H117" s="59">
        <f t="shared" si="39"/>
        <v>3791.9900000000002</v>
      </c>
      <c r="I117" s="59">
        <f t="shared" si="39"/>
        <v>2272.67</v>
      </c>
      <c r="J117" s="59">
        <f t="shared" si="39"/>
        <v>5446.86</v>
      </c>
      <c r="K117" s="59">
        <f t="shared" si="39"/>
        <v>4395.67</v>
      </c>
      <c r="L117" s="59">
        <f t="shared" si="39"/>
        <v>3578.25</v>
      </c>
      <c r="M117" s="59">
        <f t="shared" si="39"/>
        <v>4150.75</v>
      </c>
      <c r="N117" s="59">
        <f t="shared" si="39"/>
        <v>4347.8599999999997</v>
      </c>
      <c r="O117" s="59">
        <f t="shared" si="39"/>
        <v>3919.8999999999996</v>
      </c>
      <c r="P117" s="59">
        <f t="shared" si="39"/>
        <v>3873.5</v>
      </c>
      <c r="Q117" s="59">
        <f t="shared" si="39"/>
        <v>3703.5299999999997</v>
      </c>
      <c r="R117" s="59">
        <f t="shared" si="39"/>
        <v>3892.18</v>
      </c>
      <c r="S117" s="59">
        <f t="shared" si="39"/>
        <v>3607.1200000000003</v>
      </c>
      <c r="T117" s="59">
        <f t="shared" si="39"/>
        <v>5519.67</v>
      </c>
      <c r="U117" s="59">
        <f t="shared" si="39"/>
        <v>5000.3</v>
      </c>
      <c r="V117" s="59">
        <f t="shared" si="39"/>
        <v>3790.92</v>
      </c>
      <c r="W117" s="59">
        <f t="shared" si="39"/>
        <v>3732.8999999999996</v>
      </c>
      <c r="X117" s="59">
        <f t="shared" si="39"/>
        <v>3418.4300000000003</v>
      </c>
      <c r="Y117" s="59">
        <f t="shared" si="39"/>
        <v>3332.53</v>
      </c>
      <c r="Z117" s="59">
        <f t="shared" si="39"/>
        <v>3520.1299999999997</v>
      </c>
      <c r="AA117" s="59">
        <f t="shared" si="39"/>
        <v>0</v>
      </c>
      <c r="AB117" s="59">
        <f t="shared" si="39"/>
        <v>3364.74</v>
      </c>
      <c r="AC117" s="59">
        <f t="shared" si="39"/>
        <v>0</v>
      </c>
      <c r="AD117" s="59">
        <f t="shared" si="39"/>
        <v>4280.63</v>
      </c>
      <c r="AE117" s="59">
        <f t="shared" si="39"/>
        <v>0</v>
      </c>
      <c r="AF117" s="34"/>
    </row>
    <row r="118" spans="1:32" s="87" customFormat="1" ht="37.5" x14ac:dyDescent="0.25">
      <c r="A118" s="100" t="s">
        <v>33</v>
      </c>
      <c r="B118" s="59">
        <f t="shared" si="38"/>
        <v>0</v>
      </c>
      <c r="C118" s="59">
        <f t="shared" si="38"/>
        <v>0</v>
      </c>
      <c r="D118" s="59">
        <f t="shared" si="38"/>
        <v>0</v>
      </c>
      <c r="E118" s="59">
        <f t="shared" si="38"/>
        <v>0</v>
      </c>
      <c r="F118" s="88">
        <f t="shared" si="31"/>
        <v>0</v>
      </c>
      <c r="G118" s="88">
        <f t="shared" si="32"/>
        <v>0</v>
      </c>
      <c r="H118" s="59">
        <f t="shared" si="39"/>
        <v>0</v>
      </c>
      <c r="I118" s="59">
        <f t="shared" si="39"/>
        <v>0</v>
      </c>
      <c r="J118" s="59">
        <f t="shared" si="39"/>
        <v>0</v>
      </c>
      <c r="K118" s="59">
        <f t="shared" si="39"/>
        <v>0</v>
      </c>
      <c r="L118" s="59">
        <f t="shared" si="39"/>
        <v>0</v>
      </c>
      <c r="M118" s="59">
        <f t="shared" si="39"/>
        <v>0</v>
      </c>
      <c r="N118" s="59">
        <f t="shared" si="39"/>
        <v>0</v>
      </c>
      <c r="O118" s="59">
        <f t="shared" si="39"/>
        <v>0</v>
      </c>
      <c r="P118" s="59">
        <f t="shared" si="39"/>
        <v>0</v>
      </c>
      <c r="Q118" s="59">
        <f t="shared" si="39"/>
        <v>0</v>
      </c>
      <c r="R118" s="59">
        <f t="shared" si="39"/>
        <v>0</v>
      </c>
      <c r="S118" s="59">
        <f t="shared" si="39"/>
        <v>0</v>
      </c>
      <c r="T118" s="59">
        <f t="shared" si="39"/>
        <v>0</v>
      </c>
      <c r="U118" s="59">
        <f t="shared" si="39"/>
        <v>0</v>
      </c>
      <c r="V118" s="59">
        <f t="shared" si="39"/>
        <v>0</v>
      </c>
      <c r="W118" s="59">
        <f t="shared" si="39"/>
        <v>0</v>
      </c>
      <c r="X118" s="59">
        <f t="shared" si="39"/>
        <v>0</v>
      </c>
      <c r="Y118" s="59">
        <f t="shared" si="39"/>
        <v>0</v>
      </c>
      <c r="Z118" s="59">
        <f t="shared" si="39"/>
        <v>0</v>
      </c>
      <c r="AA118" s="59">
        <f t="shared" si="39"/>
        <v>0</v>
      </c>
      <c r="AB118" s="59">
        <f t="shared" si="39"/>
        <v>0</v>
      </c>
      <c r="AC118" s="59">
        <f t="shared" si="39"/>
        <v>0</v>
      </c>
      <c r="AD118" s="59">
        <f t="shared" si="39"/>
        <v>0</v>
      </c>
      <c r="AE118" s="59">
        <f t="shared" si="39"/>
        <v>0</v>
      </c>
      <c r="AF118" s="34"/>
    </row>
    <row r="119" spans="1:32" s="87" customFormat="1" ht="18.75" x14ac:dyDescent="0.25">
      <c r="A119" s="100" t="s">
        <v>34</v>
      </c>
      <c r="B119" s="59">
        <f t="shared" si="38"/>
        <v>60000</v>
      </c>
      <c r="C119" s="59">
        <f t="shared" si="38"/>
        <v>0</v>
      </c>
      <c r="D119" s="59">
        <f t="shared" si="38"/>
        <v>0</v>
      </c>
      <c r="E119" s="59">
        <f t="shared" si="38"/>
        <v>0</v>
      </c>
      <c r="F119" s="88">
        <f t="shared" si="31"/>
        <v>0</v>
      </c>
      <c r="G119" s="88">
        <f t="shared" si="32"/>
        <v>0</v>
      </c>
      <c r="H119" s="59">
        <f t="shared" si="39"/>
        <v>0</v>
      </c>
      <c r="I119" s="59">
        <f t="shared" si="39"/>
        <v>0</v>
      </c>
      <c r="J119" s="59">
        <f t="shared" si="39"/>
        <v>0</v>
      </c>
      <c r="K119" s="59">
        <f t="shared" si="39"/>
        <v>0</v>
      </c>
      <c r="L119" s="59">
        <f t="shared" si="39"/>
        <v>0</v>
      </c>
      <c r="M119" s="59">
        <f t="shared" si="39"/>
        <v>0</v>
      </c>
      <c r="N119" s="59">
        <f t="shared" si="39"/>
        <v>0</v>
      </c>
      <c r="O119" s="59">
        <f t="shared" si="39"/>
        <v>0</v>
      </c>
      <c r="P119" s="59">
        <f t="shared" si="39"/>
        <v>0</v>
      </c>
      <c r="Q119" s="59">
        <f t="shared" si="39"/>
        <v>0</v>
      </c>
      <c r="R119" s="59">
        <f t="shared" si="39"/>
        <v>24000</v>
      </c>
      <c r="S119" s="59">
        <f t="shared" si="39"/>
        <v>0</v>
      </c>
      <c r="T119" s="59">
        <f t="shared" si="39"/>
        <v>0</v>
      </c>
      <c r="U119" s="59">
        <f t="shared" si="39"/>
        <v>0</v>
      </c>
      <c r="V119" s="59">
        <f t="shared" si="39"/>
        <v>0</v>
      </c>
      <c r="W119" s="59">
        <f t="shared" si="39"/>
        <v>0</v>
      </c>
      <c r="X119" s="59">
        <f t="shared" si="39"/>
        <v>3000</v>
      </c>
      <c r="Y119" s="59">
        <f t="shared" si="39"/>
        <v>0</v>
      </c>
      <c r="Z119" s="59">
        <f t="shared" si="39"/>
        <v>10000</v>
      </c>
      <c r="AA119" s="59">
        <f t="shared" si="39"/>
        <v>0</v>
      </c>
      <c r="AB119" s="59">
        <f t="shared" si="39"/>
        <v>11000</v>
      </c>
      <c r="AC119" s="59">
        <f t="shared" si="39"/>
        <v>0</v>
      </c>
      <c r="AD119" s="59">
        <f t="shared" si="39"/>
        <v>12000</v>
      </c>
      <c r="AE119" s="59">
        <f t="shared" si="39"/>
        <v>0</v>
      </c>
      <c r="AF119" s="34"/>
    </row>
    <row r="120" spans="1:32" ht="18.75" x14ac:dyDescent="0.25">
      <c r="A120" s="101"/>
      <c r="B120" s="6"/>
      <c r="C120" s="6"/>
      <c r="D120" s="6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5"/>
    </row>
    <row r="121" spans="1:32" ht="18.75" x14ac:dyDescent="0.25">
      <c r="A121" s="101"/>
      <c r="B121" s="101"/>
      <c r="C121" s="101"/>
      <c r="D121" s="101"/>
      <c r="E121" s="101"/>
      <c r="F121" s="101"/>
      <c r="G121" s="10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5"/>
    </row>
    <row r="122" spans="1:32" ht="15.75" x14ac:dyDescent="0.25">
      <c r="A122" s="2"/>
      <c r="B122" s="2"/>
      <c r="C122" s="2"/>
      <c r="D122" s="2"/>
      <c r="E122" s="2"/>
      <c r="F122" s="2"/>
      <c r="G122" s="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5"/>
    </row>
    <row r="123" spans="1:32" ht="18.75" x14ac:dyDescent="0.25">
      <c r="A123" s="2"/>
      <c r="B123" s="101"/>
      <c r="C123" s="101"/>
      <c r="D123" s="101"/>
      <c r="E123" s="101"/>
      <c r="F123" s="101"/>
      <c r="G123" s="10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5"/>
    </row>
  </sheetData>
  <mergeCells count="22"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2022-10-07T04:26:04Z</dcterms:created>
  <dcterms:modified xsi:type="dcterms:W3CDTF">2022-10-07T04:26:48Z</dcterms:modified>
</cp:coreProperties>
</file>