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040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<sst xmlns="http://schemas.openxmlformats.org/spreadsheetml/2006/main" count="307" uniqueCount="78">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</sst>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0.000"/>
    <numFmt numFmtId="188" formatCode="#,##0.000\ _₽"/>
    <numFmt numFmtId="189" formatCode="#,##0.000"/>
    <numFmt numFmtId="190" formatCode="_-* #,##0.000\ _₽_-;\-* #,##0.000\ _₽_-;_-* &quot;-&quot;???\ _₽_-;_-@_-"/>
    <numFmt numFmtId="191" formatCode="_(* #,##0.0000_);_(* \(#,##0.0000\);_(* &quot;-&quot;??_);_(@_)"/>
    <numFmt numFmtId="192" formatCode="#,##0.000_ ;[Red]\-#,##0.000\ "/>
    <numFmt numFmtId="193" formatCode="#,##0.0\ _₽"/>
    <numFmt numFmtId="194" formatCode="#,##0.000_р_.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left" wrapText="1"/>
    </xf>
    <xf numFmtId="188" fontId="5" fillId="0" borderId="10" xfId="0" applyNumberFormat="1" applyFont="1" applyFill="1" applyBorder="1" applyAlignment="1">
      <alignment horizontal="right" vertical="top" wrapText="1"/>
    </xf>
    <xf numFmtId="188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88" fontId="5" fillId="7" borderId="10" xfId="0" applyNumberFormat="1" applyFont="1" applyFill="1" applyBorder="1" applyAlignment="1">
      <alignment horizontal="left" vertical="center" wrapText="1"/>
    </xf>
    <xf numFmtId="188" fontId="4" fillId="34" borderId="10" xfId="0" applyNumberFormat="1" applyFont="1" applyFill="1" applyBorder="1" applyAlignment="1">
      <alignment horizontal="left" vertical="top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188" fontId="4" fillId="34" borderId="10" xfId="0" applyNumberFormat="1" applyFont="1" applyFill="1" applyBorder="1" applyAlignment="1">
      <alignment horizontal="left" wrapText="1"/>
    </xf>
    <xf numFmtId="188" fontId="4" fillId="34" borderId="10" xfId="0" applyNumberFormat="1" applyFont="1" applyFill="1" applyBorder="1" applyAlignment="1">
      <alignment horizontal="right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5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8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6" fontId="4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186" fontId="5" fillId="0" borderId="13" xfId="0" applyNumberFormat="1" applyFont="1" applyFill="1" applyBorder="1" applyAlignment="1" applyProtection="1">
      <alignment vertical="center" wrapText="1"/>
      <protection/>
    </xf>
    <xf numFmtId="186" fontId="5" fillId="0" borderId="13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14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186" fontId="4" fillId="19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6" fontId="5" fillId="12" borderId="10" xfId="0" applyNumberFormat="1" applyFont="1" applyFill="1" applyBorder="1" applyAlignment="1" applyProtection="1">
      <alignment vertical="center" wrapText="1"/>
      <protection/>
    </xf>
    <xf numFmtId="186" fontId="5" fillId="12" borderId="10" xfId="0" applyNumberFormat="1" applyFont="1" applyFill="1" applyBorder="1" applyAlignment="1">
      <alignment horizontal="right" vertical="center" wrapText="1"/>
    </xf>
    <xf numFmtId="186" fontId="5" fillId="12" borderId="14" xfId="0" applyNumberFormat="1" applyFont="1" applyFill="1" applyBorder="1" applyAlignment="1" applyProtection="1">
      <alignment vertical="center" wrapText="1"/>
      <protection/>
    </xf>
    <xf numFmtId="188" fontId="4" fillId="12" borderId="10" xfId="0" applyNumberFormat="1" applyFont="1" applyFill="1" applyBorder="1" applyAlignment="1">
      <alignment horizontal="right" vertical="top" wrapText="1"/>
    </xf>
    <xf numFmtId="186" fontId="4" fillId="12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88" fontId="4" fillId="13" borderId="0" xfId="0" applyNumberFormat="1" applyFont="1" applyFill="1" applyBorder="1" applyAlignment="1" applyProtection="1">
      <alignment vertical="top" wrapText="1"/>
      <protection/>
    </xf>
    <xf numFmtId="188" fontId="4" fillId="13" borderId="15" xfId="0" applyNumberFormat="1" applyFont="1" applyFill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vertical="center" wrapText="1"/>
      <protection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86" fontId="5" fillId="12" borderId="10" xfId="0" applyNumberFormat="1" applyFont="1" applyFill="1" applyBorder="1" applyAlignment="1">
      <alignment horizontal="right" wrapText="1"/>
    </xf>
    <xf numFmtId="172" fontId="4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>
      <alignment horizontal="justify" vertical="top" wrapText="1"/>
    </xf>
    <xf numFmtId="188" fontId="5" fillId="33" borderId="10" xfId="0" applyNumberFormat="1" applyFont="1" applyFill="1" applyBorder="1" applyAlignment="1">
      <alignment horizontal="left" wrapText="1"/>
    </xf>
    <xf numFmtId="172" fontId="5" fillId="33" borderId="10" xfId="60" applyNumberFormat="1" applyFont="1" applyFill="1" applyBorder="1" applyAlignment="1" applyProtection="1">
      <alignment horizontal="center" vertical="center" wrapText="1"/>
      <protection/>
    </xf>
    <xf numFmtId="172" fontId="5" fillId="12" borderId="10" xfId="6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173" fontId="5" fillId="35" borderId="10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 applyProtection="1">
      <alignment vertical="center" wrapText="1"/>
      <protection/>
    </xf>
    <xf numFmtId="186" fontId="5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 applyProtection="1">
      <alignment vertical="center" wrapText="1"/>
      <protection/>
    </xf>
    <xf numFmtId="172" fontId="4" fillId="35" borderId="10" xfId="60" applyNumberFormat="1" applyFont="1" applyFill="1" applyBorder="1" applyAlignment="1" applyProtection="1">
      <alignment horizontal="center" vertical="center" wrapText="1"/>
      <protection/>
    </xf>
    <xf numFmtId="186" fontId="4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>
      <alignment horizontal="right" vertical="center" wrapText="1"/>
    </xf>
    <xf numFmtId="186" fontId="5" fillId="35" borderId="13" xfId="0" applyNumberFormat="1" applyFont="1" applyFill="1" applyBorder="1" applyAlignment="1" applyProtection="1">
      <alignment vertical="center" wrapText="1"/>
      <protection/>
    </xf>
    <xf numFmtId="186" fontId="4" fillId="35" borderId="14" xfId="0" applyNumberFormat="1" applyFont="1" applyFill="1" applyBorder="1" applyAlignment="1" applyProtection="1">
      <alignment vertical="center" wrapText="1"/>
      <protection/>
    </xf>
    <xf numFmtId="186" fontId="5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>
      <alignment horizontal="right" vertical="center" wrapText="1"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73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3" fontId="3" fillId="35" borderId="0" xfId="0" applyNumberFormat="1" applyFont="1" applyFill="1" applyAlignment="1">
      <alignment vertical="center" wrapText="1"/>
    </xf>
    <xf numFmtId="4" fontId="5" fillId="33" borderId="10" xfId="60" applyNumberFormat="1" applyFont="1" applyFill="1" applyBorder="1" applyAlignment="1" applyProtection="1">
      <alignment horizontal="right" vertical="center" wrapText="1"/>
      <protection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10" xfId="60" applyNumberFormat="1" applyFont="1" applyFill="1" applyBorder="1" applyAlignment="1" applyProtection="1">
      <alignment horizontal="right" vertical="center" wrapText="1"/>
      <protection/>
    </xf>
    <xf numFmtId="172" fontId="5" fillId="12" borderId="10" xfId="60" applyNumberFormat="1" applyFont="1" applyFill="1" applyBorder="1" applyAlignment="1" applyProtection="1">
      <alignment horizontal="right" vertical="center" wrapText="1"/>
      <protection/>
    </xf>
    <xf numFmtId="172" fontId="5" fillId="0" borderId="10" xfId="0" applyNumberFormat="1" applyFont="1" applyFill="1" applyBorder="1" applyAlignment="1" applyProtection="1">
      <alignment vertical="center" wrapText="1"/>
      <protection/>
    </xf>
    <xf numFmtId="172" fontId="5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16" borderId="10" xfId="0" applyNumberFormat="1" applyFont="1" applyFill="1" applyBorder="1" applyAlignment="1" applyProtection="1">
      <alignment vertical="center" wrapText="1"/>
      <protection/>
    </xf>
    <xf numFmtId="186" fontId="5" fillId="10" borderId="10" xfId="0" applyNumberFormat="1" applyFont="1" applyFill="1" applyBorder="1" applyAlignment="1" applyProtection="1">
      <alignment vertical="center" wrapText="1"/>
      <protection/>
    </xf>
    <xf numFmtId="186" fontId="4" fillId="10" borderId="10" xfId="0" applyNumberFormat="1" applyFont="1" applyFill="1" applyBorder="1" applyAlignment="1" applyProtection="1">
      <alignment vertical="center" wrapText="1"/>
      <protection/>
    </xf>
    <xf numFmtId="186" fontId="5" fillId="10" borderId="10" xfId="0" applyNumberFormat="1" applyFont="1" applyFill="1" applyBorder="1" applyAlignment="1">
      <alignment horizontal="right" wrapText="1"/>
    </xf>
    <xf numFmtId="186" fontId="4" fillId="10" borderId="10" xfId="0" applyNumberFormat="1" applyFont="1" applyFill="1" applyBorder="1" applyAlignment="1">
      <alignment horizontal="right" wrapText="1"/>
    </xf>
    <xf numFmtId="4" fontId="5" fillId="33" borderId="10" xfId="60" applyNumberFormat="1" applyFont="1" applyFill="1" applyBorder="1" applyAlignment="1" applyProtection="1">
      <alignment horizontal="right" vertical="top" wrapText="1"/>
      <protection/>
    </xf>
    <xf numFmtId="186" fontId="5" fillId="34" borderId="10" xfId="0" applyNumberFormat="1" applyFont="1" applyFill="1" applyBorder="1" applyAlignment="1">
      <alignment horizontal="right" vertical="top" wrapText="1"/>
    </xf>
    <xf numFmtId="186" fontId="4" fillId="0" borderId="10" xfId="0" applyNumberFormat="1" applyFont="1" applyFill="1" applyBorder="1" applyAlignment="1">
      <alignment horizontal="right" vertical="top" wrapText="1"/>
    </xf>
    <xf numFmtId="186" fontId="4" fillId="34" borderId="10" xfId="0" applyNumberFormat="1" applyFont="1" applyFill="1" applyBorder="1" applyAlignment="1">
      <alignment horizontal="right" vertical="top" wrapText="1"/>
    </xf>
    <xf numFmtId="186" fontId="4" fillId="33" borderId="10" xfId="0" applyNumberFormat="1" applyFont="1" applyFill="1" applyBorder="1" applyAlignment="1">
      <alignment horizontal="right" vertical="top" wrapText="1"/>
    </xf>
    <xf numFmtId="186" fontId="5" fillId="33" borderId="10" xfId="0" applyNumberFormat="1" applyFont="1" applyFill="1" applyBorder="1" applyAlignment="1">
      <alignment horizontal="right" vertical="top" wrapText="1"/>
    </xf>
    <xf numFmtId="186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186" fontId="4" fillId="19" borderId="10" xfId="0" applyNumberFormat="1" applyFont="1" applyFill="1" applyBorder="1" applyAlignment="1">
      <alignment horizontal="right" vertical="top" wrapText="1"/>
    </xf>
    <xf numFmtId="186" fontId="4" fillId="12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73" fontId="7" fillId="0" borderId="12" xfId="0" applyNumberFormat="1" applyFont="1" applyFill="1" applyBorder="1" applyAlignment="1">
      <alignment horizontal="right" vertical="top" wrapText="1"/>
    </xf>
    <xf numFmtId="174" fontId="5" fillId="0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 applyProtection="1">
      <alignment horizontal="right" vertical="top" wrapText="1"/>
      <protection/>
    </xf>
    <xf numFmtId="186" fontId="4" fillId="34" borderId="10" xfId="0" applyNumberFormat="1" applyFont="1" applyFill="1" applyBorder="1" applyAlignment="1" applyProtection="1">
      <alignment horizontal="right" vertical="top" wrapText="1"/>
      <protection/>
    </xf>
    <xf numFmtId="186" fontId="4" fillId="33" borderId="10" xfId="0" applyNumberFormat="1" applyFont="1" applyFill="1" applyBorder="1" applyAlignment="1" applyProtection="1">
      <alignment horizontal="right" vertical="top" wrapText="1"/>
      <protection/>
    </xf>
    <xf numFmtId="186" fontId="4" fillId="0" borderId="10" xfId="0" applyNumberFormat="1" applyFont="1" applyFill="1" applyBorder="1" applyAlignment="1" applyProtection="1">
      <alignment horizontal="right" vertical="top" wrapText="1"/>
      <protection/>
    </xf>
    <xf numFmtId="186" fontId="5" fillId="33" borderId="10" xfId="0" applyNumberFormat="1" applyFont="1" applyFill="1" applyBorder="1" applyAlignment="1" applyProtection="1">
      <alignment horizontal="right" vertical="top" wrapText="1"/>
      <protection/>
    </xf>
    <xf numFmtId="186" fontId="5" fillId="0" borderId="10" xfId="0" applyNumberFormat="1" applyFont="1" applyFill="1" applyBorder="1" applyAlignment="1" applyProtection="1">
      <alignment horizontal="right" vertical="top" wrapText="1"/>
      <protection/>
    </xf>
    <xf numFmtId="186" fontId="5" fillId="12" borderId="10" xfId="0" applyNumberFormat="1" applyFont="1" applyFill="1" applyBorder="1" applyAlignment="1" applyProtection="1">
      <alignment horizontal="right" vertical="top" wrapText="1"/>
      <protection/>
    </xf>
    <xf numFmtId="186" fontId="5" fillId="34" borderId="10" xfId="0" applyNumberFormat="1" applyFont="1" applyFill="1" applyBorder="1" applyAlignment="1" applyProtection="1">
      <alignment horizontal="right" vertical="top" wrapText="1"/>
      <protection/>
    </xf>
    <xf numFmtId="186" fontId="5" fillId="0" borderId="13" xfId="0" applyNumberFormat="1" applyFont="1" applyFill="1" applyBorder="1" applyAlignment="1" applyProtection="1">
      <alignment horizontal="right" vertical="top" wrapText="1"/>
      <protection/>
    </xf>
    <xf numFmtId="186" fontId="5" fillId="0" borderId="14" xfId="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4" borderId="10" xfId="0" applyNumberFormat="1" applyFont="1" applyFill="1" applyBorder="1" applyAlignment="1" applyProtection="1">
      <alignment horizontal="right" vertical="top" wrapText="1"/>
      <protection/>
    </xf>
    <xf numFmtId="173" fontId="4" fillId="0" borderId="0" xfId="0" applyNumberFormat="1" applyFont="1" applyFill="1" applyBorder="1" applyAlignment="1" applyProtection="1">
      <alignment horizontal="right" vertical="top" wrapText="1"/>
      <protection/>
    </xf>
    <xf numFmtId="173" fontId="3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86" fontId="5" fillId="12" borderId="10" xfId="0" applyNumberFormat="1" applyFont="1" applyFill="1" applyBorder="1" applyAlignment="1" applyProtection="1">
      <alignment horizontal="right" vertical="center" wrapText="1"/>
      <protection/>
    </xf>
    <xf numFmtId="18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88" fontId="4" fillId="13" borderId="14" xfId="0" applyNumberFormat="1" applyFont="1" applyFill="1" applyBorder="1" applyAlignment="1" applyProtection="1">
      <alignment horizontal="left" vertical="top" wrapText="1"/>
      <protection/>
    </xf>
    <xf numFmtId="188" fontId="4" fillId="13" borderId="12" xfId="0" applyNumberFormat="1" applyFont="1" applyFill="1" applyBorder="1" applyAlignment="1" applyProtection="1">
      <alignment horizontal="left" vertical="top" wrapText="1"/>
      <protection/>
    </xf>
    <xf numFmtId="188" fontId="4" fillId="13" borderId="16" xfId="0" applyNumberFormat="1" applyFont="1" applyFill="1" applyBorder="1" applyAlignment="1" applyProtection="1">
      <alignment horizontal="left" vertical="top" wrapText="1"/>
      <protection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8" fontId="4" fillId="13" borderId="15" xfId="0" applyNumberFormat="1" applyFont="1" applyFill="1" applyBorder="1" applyAlignment="1" applyProtection="1">
      <alignment horizontal="left" vertical="top" wrapText="1"/>
      <protection/>
    </xf>
    <xf numFmtId="188" fontId="4" fillId="13" borderId="11" xfId="0" applyNumberFormat="1" applyFont="1" applyFill="1" applyBorder="1" applyAlignment="1" applyProtection="1">
      <alignment horizontal="left" vertical="top" wrapText="1"/>
      <protection/>
    </xf>
    <xf numFmtId="188" fontId="4" fillId="13" borderId="18" xfId="0" applyNumberFormat="1" applyFont="1" applyFill="1" applyBorder="1" applyAlignment="1" applyProtection="1">
      <alignment horizontal="left" vertical="top" wrapText="1"/>
      <protection/>
    </xf>
    <xf numFmtId="173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 applyProtection="1">
      <alignment vertical="top" wrapText="1"/>
      <protection/>
    </xf>
    <xf numFmtId="4" fontId="5" fillId="33" borderId="10" xfId="60" applyNumberFormat="1" applyFont="1" applyFill="1" applyBorder="1" applyAlignment="1" applyProtection="1">
      <alignment vertical="center" wrapText="1"/>
      <protection/>
    </xf>
    <xf numFmtId="4" fontId="5" fillId="12" borderId="10" xfId="60" applyNumberFormat="1" applyFont="1" applyFill="1" applyBorder="1" applyAlignment="1" applyProtection="1">
      <alignment horizontal="right" vertical="center" wrapText="1"/>
      <protection/>
    </xf>
    <xf numFmtId="4" fontId="5" fillId="16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="90" zoomScaleNormal="70" zoomScaleSheetLayoutView="70" zoomScalePageLayoutView="90" workbookViewId="0" topLeftCell="C181">
      <selection activeCell="F17" sqref="F17"/>
    </sheetView>
  </sheetViews>
  <sheetFormatPr defaultColWidth="9.140625" defaultRowHeight="12.75"/>
  <cols>
    <col min="1" max="1" width="48.140625" style="2" customWidth="1"/>
    <col min="2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2" width="15.7109375" style="1" customWidth="1"/>
    <col min="13" max="13" width="15.7109375" style="145" customWidth="1"/>
    <col min="14" max="15" width="15.7109375" style="1" customWidth="1"/>
    <col min="16" max="25" width="15.710937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84" t="s">
        <v>24</v>
      </c>
      <c r="W1" s="184"/>
      <c r="X1" s="184"/>
      <c r="Y1" s="184"/>
      <c r="Z1" s="184"/>
      <c r="AA1" s="184"/>
    </row>
    <row r="2" spans="22:27" ht="15" customHeight="1">
      <c r="V2" s="184" t="s">
        <v>25</v>
      </c>
      <c r="W2" s="184"/>
      <c r="X2" s="184"/>
      <c r="Y2" s="184"/>
      <c r="Z2" s="184"/>
      <c r="AA2" s="184"/>
    </row>
    <row r="3" spans="22:27" ht="15" customHeight="1">
      <c r="V3" s="184" t="s">
        <v>47</v>
      </c>
      <c r="W3" s="184"/>
      <c r="X3" s="184"/>
      <c r="Y3" s="184"/>
      <c r="Z3" s="184"/>
      <c r="AA3" s="184"/>
    </row>
    <row r="4" spans="1:27" ht="28.5" customHeight="1">
      <c r="A4" s="185" t="s">
        <v>18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pans="1:27" ht="27" customHeight="1">
      <c r="A5" s="186" t="s">
        <v>26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46"/>
      <c r="N6" s="13"/>
      <c r="O6" s="13"/>
      <c r="P6" s="13"/>
      <c r="Q6" s="11"/>
      <c r="R6" s="11"/>
      <c r="S6" s="11"/>
      <c r="T6" s="11"/>
      <c r="U6" s="11"/>
      <c r="V6" s="11"/>
      <c r="W6" s="11"/>
      <c r="X6" s="176" t="s">
        <v>19</v>
      </c>
      <c r="Y6" s="176"/>
      <c r="Z6" s="176"/>
      <c r="AA6" s="176"/>
    </row>
    <row r="7" spans="1:27" s="4" customFormat="1" ht="18.75" customHeight="1">
      <c r="A7" s="168" t="s">
        <v>17</v>
      </c>
      <c r="B7" s="169" t="s">
        <v>58</v>
      </c>
      <c r="C7" s="179" t="s">
        <v>75</v>
      </c>
      <c r="D7" s="166" t="s">
        <v>0</v>
      </c>
      <c r="E7" s="167"/>
      <c r="F7" s="166" t="s">
        <v>1</v>
      </c>
      <c r="G7" s="167"/>
      <c r="H7" s="166" t="s">
        <v>2</v>
      </c>
      <c r="I7" s="167"/>
      <c r="J7" s="166" t="s">
        <v>3</v>
      </c>
      <c r="K7" s="167"/>
      <c r="L7" s="166" t="s">
        <v>4</v>
      </c>
      <c r="M7" s="167"/>
      <c r="N7" s="166" t="s">
        <v>5</v>
      </c>
      <c r="O7" s="167"/>
      <c r="P7" s="166" t="s">
        <v>6</v>
      </c>
      <c r="Q7" s="167"/>
      <c r="R7" s="166" t="s">
        <v>7</v>
      </c>
      <c r="S7" s="167"/>
      <c r="T7" s="166" t="s">
        <v>8</v>
      </c>
      <c r="U7" s="167"/>
      <c r="V7" s="166" t="s">
        <v>9</v>
      </c>
      <c r="W7" s="167"/>
      <c r="X7" s="166" t="s">
        <v>10</v>
      </c>
      <c r="Y7" s="167"/>
      <c r="Z7" s="166" t="s">
        <v>11</v>
      </c>
      <c r="AA7" s="167"/>
    </row>
    <row r="8" spans="1:27" s="6" customFormat="1" ht="63.75" customHeight="1">
      <c r="A8" s="168"/>
      <c r="B8" s="169"/>
      <c r="C8" s="180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5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147"/>
      <c r="N9" s="7">
        <v>8</v>
      </c>
      <c r="O9" s="7"/>
      <c r="P9" s="7">
        <v>9</v>
      </c>
      <c r="Q9" s="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173" t="s">
        <v>27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5"/>
    </row>
    <row r="11" spans="1:27" s="45" customFormat="1" ht="18.75" customHeight="1">
      <c r="A11" s="173" t="s">
        <v>50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5"/>
    </row>
    <row r="12" spans="1:27" s="9" customFormat="1" ht="18.75" customHeight="1">
      <c r="A12" s="46" t="s">
        <v>59</v>
      </c>
      <c r="B12" s="47"/>
      <c r="C12" s="47"/>
      <c r="D12" s="48"/>
      <c r="E12" s="48"/>
      <c r="F12" s="48"/>
      <c r="G12" s="48"/>
      <c r="H12" s="130"/>
      <c r="I12" s="102"/>
      <c r="J12" s="48"/>
      <c r="K12" s="48"/>
      <c r="L12" s="48"/>
      <c r="M12" s="1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60794.81</v>
      </c>
      <c r="C13" s="65">
        <f>C14+C15+C16+C17</f>
        <v>28181.49</v>
      </c>
      <c r="D13" s="61">
        <f aca="true" t="shared" si="0" ref="D13:AA13">D14+D15+D16+D17</f>
        <v>2339.5</v>
      </c>
      <c r="E13" s="61">
        <f t="shared" si="0"/>
        <v>1337.01</v>
      </c>
      <c r="F13" s="61">
        <f t="shared" si="0"/>
        <v>6151.07</v>
      </c>
      <c r="G13" s="61">
        <f t="shared" si="0"/>
        <v>4152.23</v>
      </c>
      <c r="H13" s="61">
        <f t="shared" si="0"/>
        <v>6360.07</v>
      </c>
      <c r="I13" s="52">
        <f t="shared" si="0"/>
        <v>4569.46</v>
      </c>
      <c r="J13" s="61">
        <f t="shared" si="0"/>
        <v>6017.54</v>
      </c>
      <c r="K13" s="61">
        <f t="shared" si="0"/>
        <v>5260</v>
      </c>
      <c r="L13" s="61">
        <f t="shared" si="0"/>
        <v>7204.48</v>
      </c>
      <c r="M13" s="149">
        <f t="shared" si="0"/>
        <v>7111.58</v>
      </c>
      <c r="N13" s="61">
        <f t="shared" si="0"/>
        <v>7243.02</v>
      </c>
      <c r="O13" s="61">
        <f t="shared" si="0"/>
        <v>5853.870000000001</v>
      </c>
      <c r="P13" s="61">
        <f t="shared" si="0"/>
        <v>6964.52</v>
      </c>
      <c r="Q13" s="61">
        <f t="shared" si="0"/>
        <v>0</v>
      </c>
      <c r="R13" s="61">
        <f t="shared" si="0"/>
        <v>2788.02</v>
      </c>
      <c r="S13" s="61">
        <f t="shared" si="0"/>
        <v>0</v>
      </c>
      <c r="T13" s="61">
        <f t="shared" si="0"/>
        <v>4221.02</v>
      </c>
      <c r="U13" s="61">
        <f t="shared" si="0"/>
        <v>0</v>
      </c>
      <c r="V13" s="61">
        <f t="shared" si="0"/>
        <v>3865.62</v>
      </c>
      <c r="W13" s="61">
        <f t="shared" si="0"/>
        <v>0</v>
      </c>
      <c r="X13" s="61">
        <f t="shared" si="0"/>
        <v>3777.02</v>
      </c>
      <c r="Y13" s="61">
        <f t="shared" si="0"/>
        <v>0</v>
      </c>
      <c r="Z13" s="109">
        <f t="shared" si="0"/>
        <v>3862.93</v>
      </c>
      <c r="AA13" s="52">
        <f t="shared" si="0"/>
        <v>0</v>
      </c>
      <c r="AB13" s="90">
        <f aca="true" t="shared" si="1" ref="AB13:AB20">D13+F13+H13+J13+L13+N13+P13+R13+T13+V13+X13+AA13</f>
        <v>56931.87999999999</v>
      </c>
    </row>
    <row r="14" spans="1:28" s="17" customFormat="1" ht="18.75">
      <c r="A14" s="41" t="s">
        <v>15</v>
      </c>
      <c r="B14" s="66">
        <f aca="true" t="shared" si="2" ref="B14:C16">B20+B27+B33+B39+B46</f>
        <v>114.84</v>
      </c>
      <c r="C14" s="66">
        <f t="shared" si="2"/>
        <v>114.84</v>
      </c>
      <c r="D14" s="66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70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114.84</v>
      </c>
      <c r="M14" s="136">
        <f t="shared" si="3"/>
        <v>0</v>
      </c>
      <c r="N14" s="66">
        <f t="shared" si="3"/>
        <v>0</v>
      </c>
      <c r="O14" s="66">
        <f t="shared" si="3"/>
        <v>114.84</v>
      </c>
      <c r="P14" s="66">
        <f t="shared" si="3"/>
        <v>0</v>
      </c>
      <c r="Q14" s="66">
        <f t="shared" si="3"/>
        <v>0</v>
      </c>
      <c r="R14" s="66">
        <f t="shared" si="3"/>
        <v>0</v>
      </c>
      <c r="S14" s="66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114.84</v>
      </c>
    </row>
    <row r="15" spans="1:28" s="17" customFormat="1" ht="18.75">
      <c r="A15" s="41" t="s">
        <v>13</v>
      </c>
      <c r="B15" s="66">
        <f t="shared" si="2"/>
        <v>519.0600000000001</v>
      </c>
      <c r="C15" s="66">
        <f t="shared" si="2"/>
        <v>223.26000000000002</v>
      </c>
      <c r="D15" s="66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70">
        <f t="shared" si="5"/>
        <v>0</v>
      </c>
      <c r="J15" s="66">
        <f t="shared" si="4"/>
        <v>15.700000000000001</v>
      </c>
      <c r="K15" s="66">
        <f>K21+K28+K34+K40+K47</f>
        <v>15.700000000000001</v>
      </c>
      <c r="L15" s="66">
        <f t="shared" si="4"/>
        <v>249.96</v>
      </c>
      <c r="M15" s="136">
        <f>M21+M28+M34+M40+M47</f>
        <v>109.6</v>
      </c>
      <c r="N15" s="66">
        <f t="shared" si="4"/>
        <v>24.8</v>
      </c>
      <c r="O15" s="66">
        <f>O21+O28+O34+O40+O47</f>
        <v>165.16000000000003</v>
      </c>
      <c r="P15" s="66">
        <f t="shared" si="4"/>
        <v>24.8</v>
      </c>
      <c r="Q15" s="66">
        <f>Q21+Q28+Q34+Q40+Q47</f>
        <v>0</v>
      </c>
      <c r="R15" s="66">
        <f t="shared" si="4"/>
        <v>24.8</v>
      </c>
      <c r="S15" s="66">
        <f>S21+S28+S34+S40+S47</f>
        <v>0</v>
      </c>
      <c r="T15" s="66">
        <f t="shared" si="4"/>
        <v>92</v>
      </c>
      <c r="U15" s="66">
        <f>U21+U28+U34+U40+U47</f>
        <v>0</v>
      </c>
      <c r="V15" s="66">
        <f t="shared" si="4"/>
        <v>24.8</v>
      </c>
      <c r="W15" s="66">
        <f>W21+W28+W34+W40+W47</f>
        <v>0</v>
      </c>
      <c r="X15" s="66">
        <f t="shared" si="4"/>
        <v>24.8</v>
      </c>
      <c r="Y15" s="66">
        <f aca="true" t="shared" si="6" ref="Y15:AA16">Y21+Y28+Y34+Y40+Y47</f>
        <v>0</v>
      </c>
      <c r="Z15" s="110">
        <f t="shared" si="6"/>
        <v>37.4</v>
      </c>
      <c r="AA15" s="70">
        <f t="shared" si="6"/>
        <v>0</v>
      </c>
      <c r="AB15" s="90">
        <f t="shared" si="1"/>
        <v>481.6600000000001</v>
      </c>
    </row>
    <row r="16" spans="1:28" s="17" customFormat="1" ht="18.75">
      <c r="A16" s="41" t="s">
        <v>14</v>
      </c>
      <c r="B16" s="66">
        <f t="shared" si="2"/>
        <v>60160.909999999996</v>
      </c>
      <c r="C16" s="66">
        <f t="shared" si="2"/>
        <v>27843.390000000003</v>
      </c>
      <c r="D16" s="66">
        <f>D22+D29+D35+D41+D48</f>
        <v>2339.5</v>
      </c>
      <c r="E16" s="66">
        <f>E22+E29+E35+E41+E48</f>
        <v>1337.01</v>
      </c>
      <c r="F16" s="66">
        <f>F22+F29+F35+F41+F48</f>
        <v>6151.07</v>
      </c>
      <c r="G16" s="66">
        <f t="shared" si="5"/>
        <v>4152.23</v>
      </c>
      <c r="H16" s="66">
        <f t="shared" si="5"/>
        <v>6360.07</v>
      </c>
      <c r="I16" s="70">
        <f t="shared" si="5"/>
        <v>4569.46</v>
      </c>
      <c r="J16" s="66">
        <f>J22+J29+J35+J41+J48</f>
        <v>6001.84</v>
      </c>
      <c r="K16" s="66">
        <f>K22+K29+K35+K41+K48</f>
        <v>5244.3</v>
      </c>
      <c r="L16" s="66">
        <f>L22+L29+L35+L41+L48</f>
        <v>6839.679999999999</v>
      </c>
      <c r="M16" s="136">
        <f>M22+M29+M35+M41+M48</f>
        <v>7001.98</v>
      </c>
      <c r="N16" s="66">
        <f>N22+N29+N35+N41+N48</f>
        <v>7218.22</v>
      </c>
      <c r="O16" s="66">
        <f>O22+O29+O35+O41+O48</f>
        <v>5573.870000000001</v>
      </c>
      <c r="P16" s="66">
        <f>P22+P29+P35+P41+P48</f>
        <v>6939.72</v>
      </c>
      <c r="Q16" s="66">
        <f>Q22+Q29+Q35+Q41+Q48</f>
        <v>0</v>
      </c>
      <c r="R16" s="66">
        <f>R22+R29+R35+R41+R48</f>
        <v>2763.22</v>
      </c>
      <c r="S16" s="66">
        <f>S22+S29+S35+S41+S48</f>
        <v>0</v>
      </c>
      <c r="T16" s="66">
        <f>T22+T29+T35+T41+T48</f>
        <v>4129.02</v>
      </c>
      <c r="U16" s="66">
        <f>U22+U29+U35+U41+U48</f>
        <v>0</v>
      </c>
      <c r="V16" s="66">
        <f>V22+V29+V35+V41+V48</f>
        <v>3840.8199999999997</v>
      </c>
      <c r="W16" s="66">
        <f>W22+W29+W35+W41+W48</f>
        <v>0</v>
      </c>
      <c r="X16" s="66">
        <f>X22+X29+X35+X41+X48</f>
        <v>3752.22</v>
      </c>
      <c r="Y16" s="66">
        <f t="shared" si="6"/>
        <v>0</v>
      </c>
      <c r="Z16" s="110">
        <f t="shared" si="6"/>
        <v>3825.5299999999997</v>
      </c>
      <c r="AA16" s="70">
        <f t="shared" si="6"/>
        <v>0</v>
      </c>
      <c r="AB16" s="90">
        <f t="shared" si="1"/>
        <v>56335.38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66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70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136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66">
        <f>Q4+Q30+Q36+Q43</f>
        <v>0</v>
      </c>
      <c r="R17" s="66">
        <f t="shared" si="7"/>
        <v>0</v>
      </c>
      <c r="S17" s="66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68"/>
      <c r="E18" s="68"/>
      <c r="F18" s="68"/>
      <c r="G18" s="68"/>
      <c r="H18" s="68"/>
      <c r="I18" s="52"/>
      <c r="J18" s="68"/>
      <c r="K18" s="68"/>
      <c r="L18" s="68"/>
      <c r="M18" s="150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1026.5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450</v>
      </c>
      <c r="J19" s="52">
        <f t="shared" si="8"/>
        <v>0</v>
      </c>
      <c r="K19" s="52">
        <f>K20+K21+K22</f>
        <v>0</v>
      </c>
      <c r="L19" s="52">
        <f t="shared" si="8"/>
        <v>319</v>
      </c>
      <c r="M19" s="151">
        <f>M20+M21+M22</f>
        <v>0</v>
      </c>
      <c r="N19" s="52">
        <f t="shared" si="8"/>
        <v>257.5</v>
      </c>
      <c r="O19" s="52">
        <f>O20+O21+O22</f>
        <v>576.5</v>
      </c>
      <c r="P19" s="52">
        <f t="shared" si="8"/>
        <v>0</v>
      </c>
      <c r="Q19" s="52"/>
      <c r="R19" s="52">
        <f t="shared" si="8"/>
        <v>0</v>
      </c>
      <c r="S19" s="52"/>
      <c r="T19" s="52">
        <f t="shared" si="8"/>
        <v>0</v>
      </c>
      <c r="U19" s="52"/>
      <c r="V19" s="52">
        <f t="shared" si="8"/>
        <v>0</v>
      </c>
      <c r="W19" s="52"/>
      <c r="X19" s="52">
        <f t="shared" si="8"/>
        <v>0</v>
      </c>
      <c r="Y19" s="52"/>
      <c r="Z19" s="109">
        <f>Z21+Z22+Z20</f>
        <v>0</v>
      </c>
      <c r="AA19" s="5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114.84</v>
      </c>
      <c r="C20" s="70">
        <f>E20+G20+I20+K20+M20+O20+Q20+S20+U20+W20+Y20+AA20</f>
        <v>114.84</v>
      </c>
      <c r="D20" s="55"/>
      <c r="E20" s="55"/>
      <c r="F20" s="57"/>
      <c r="G20" s="57"/>
      <c r="H20" s="57"/>
      <c r="I20" s="55"/>
      <c r="J20" s="57"/>
      <c r="K20" s="57"/>
      <c r="L20" s="125">
        <v>114.84</v>
      </c>
      <c r="M20" s="152"/>
      <c r="N20" s="57">
        <v>0</v>
      </c>
      <c r="O20" s="57">
        <v>114.84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11"/>
      <c r="AA20" s="55"/>
      <c r="AB20" s="90">
        <f t="shared" si="1"/>
        <v>114.84</v>
      </c>
    </row>
    <row r="21" spans="1:28" s="9" customFormat="1" ht="18.75">
      <c r="A21" s="23" t="s">
        <v>13</v>
      </c>
      <c r="B21" s="70">
        <f>F21+H21+J21+L21+N21+P21+R21+T21+V21+X21+Z21+D21</f>
        <v>140.36</v>
      </c>
      <c r="C21" s="70">
        <f>E21+G21+I21+K21+M21+O21+Q21+S21+U21+W21+Y21+AA21</f>
        <v>140.36</v>
      </c>
      <c r="D21" s="20"/>
      <c r="E21" s="20"/>
      <c r="F21" s="93"/>
      <c r="G21" s="93"/>
      <c r="H21" s="93"/>
      <c r="I21" s="128"/>
      <c r="J21" s="94"/>
      <c r="K21" s="94"/>
      <c r="L21" s="126">
        <v>140.36</v>
      </c>
      <c r="M21" s="187">
        <v>0</v>
      </c>
      <c r="N21" s="188">
        <v>0</v>
      </c>
      <c r="O21" s="126">
        <v>140.36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112"/>
      <c r="AA21" s="103"/>
      <c r="AB21" s="90">
        <f>F21+H21+J21+L21+N21+P21+R21+T21+V21+CZ2115+AA21+X21</f>
        <v>140.36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771.3</v>
      </c>
      <c r="D22" s="20"/>
      <c r="E22" s="20"/>
      <c r="F22" s="99">
        <v>200</v>
      </c>
      <c r="G22" s="124">
        <v>0</v>
      </c>
      <c r="H22" s="99">
        <v>250</v>
      </c>
      <c r="I22" s="129">
        <v>450</v>
      </c>
      <c r="J22" s="124">
        <v>0</v>
      </c>
      <c r="K22" s="124">
        <v>0</v>
      </c>
      <c r="L22" s="126">
        <v>63.8</v>
      </c>
      <c r="M22" s="135">
        <v>0</v>
      </c>
      <c r="N22" s="126">
        <v>257.5</v>
      </c>
      <c r="O22" s="126">
        <v>321.3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12"/>
      <c r="AA22" s="103"/>
      <c r="AB22" s="90">
        <f>SUM(D22:AA22)</f>
        <v>1542.6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321.3</v>
      </c>
      <c r="D23" s="50"/>
      <c r="E23" s="50"/>
      <c r="F23" s="100"/>
      <c r="G23" s="100"/>
      <c r="H23" s="100"/>
      <c r="I23" s="100"/>
      <c r="J23" s="100"/>
      <c r="K23" s="100"/>
      <c r="L23" s="127">
        <v>63.8</v>
      </c>
      <c r="M23" s="189">
        <v>0</v>
      </c>
      <c r="N23" s="189">
        <v>0</v>
      </c>
      <c r="O23" s="127">
        <v>321.3</v>
      </c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385.1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1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144.60000000000002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44.45</v>
      </c>
      <c r="H26" s="52">
        <f>H27+H28+H29</f>
        <v>100.15</v>
      </c>
      <c r="I26" s="52">
        <f>I27+I28+I29</f>
        <v>100.15</v>
      </c>
      <c r="J26" s="52">
        <f t="shared" si="10"/>
        <v>0</v>
      </c>
      <c r="K26" s="52">
        <f>K27+K28+K29</f>
        <v>0</v>
      </c>
      <c r="L26" s="52">
        <f t="shared" si="10"/>
        <v>0</v>
      </c>
      <c r="M26" s="151">
        <f>M29</f>
        <v>0</v>
      </c>
      <c r="N26" s="52">
        <f t="shared" si="10"/>
        <v>0</v>
      </c>
      <c r="O26" s="52">
        <f>O29</f>
        <v>0</v>
      </c>
      <c r="P26" s="52">
        <f t="shared" si="10"/>
        <v>0</v>
      </c>
      <c r="Q26" s="52"/>
      <c r="R26" s="52">
        <f t="shared" si="10"/>
        <v>0</v>
      </c>
      <c r="S26" s="52"/>
      <c r="T26" s="52">
        <f t="shared" si="10"/>
        <v>0</v>
      </c>
      <c r="U26" s="52"/>
      <c r="V26" s="52">
        <f t="shared" si="10"/>
        <v>0</v>
      </c>
      <c r="W26" s="52"/>
      <c r="X26" s="52">
        <f t="shared" si="10"/>
        <v>0</v>
      </c>
      <c r="Y26" s="52"/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144.60000000000002</v>
      </c>
      <c r="D29" s="55"/>
      <c r="E29" s="55"/>
      <c r="F29" s="55">
        <v>44.45</v>
      </c>
      <c r="G29" s="55">
        <v>44.45</v>
      </c>
      <c r="H29" s="55">
        <v>100.15</v>
      </c>
      <c r="I29" s="55">
        <v>100.15</v>
      </c>
      <c r="J29" s="55">
        <v>0</v>
      </c>
      <c r="K29" s="55">
        <v>0</v>
      </c>
      <c r="L29" s="55">
        <v>0</v>
      </c>
      <c r="M29" s="153">
        <v>0</v>
      </c>
      <c r="N29" s="55">
        <v>0</v>
      </c>
      <c r="O29" s="55">
        <v>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1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59150.2</v>
      </c>
      <c r="C32" s="69">
        <f>C33+C34+C35+C36</f>
        <v>26892.97</v>
      </c>
      <c r="D32" s="52">
        <f>D34+D35+D36</f>
        <v>2339.5</v>
      </c>
      <c r="E32" s="52">
        <f>E35+E36</f>
        <v>1337.01</v>
      </c>
      <c r="F32" s="52">
        <f>F34+F35+F36</f>
        <v>5893.3</v>
      </c>
      <c r="G32" s="52">
        <f>G35+G36</f>
        <v>4094.46</v>
      </c>
      <c r="H32" s="52">
        <f>H34+H35+H36</f>
        <v>5986.8</v>
      </c>
      <c r="I32" s="52">
        <f>I35+I36</f>
        <v>3996.19</v>
      </c>
      <c r="J32" s="52">
        <f>J34+J35+J36</f>
        <v>5992</v>
      </c>
      <c r="K32" s="52">
        <f>K35+K36</f>
        <v>5234.46</v>
      </c>
      <c r="L32" s="52">
        <f>L34+L35+L36</f>
        <v>6753.4</v>
      </c>
      <c r="M32" s="151">
        <f>M35+M36</f>
        <v>6979.5</v>
      </c>
      <c r="N32" s="52">
        <f>N33+N34+N35+N36</f>
        <v>6959.5</v>
      </c>
      <c r="O32" s="52">
        <f>O35+O36</f>
        <v>5251.35</v>
      </c>
      <c r="P32" s="52">
        <f>P34+P35+P33+P36</f>
        <v>6938.5</v>
      </c>
      <c r="Q32" s="52">
        <f>Q35+Q36</f>
        <v>0</v>
      </c>
      <c r="R32" s="52">
        <f>R34+R35+R36</f>
        <v>2762</v>
      </c>
      <c r="S32" s="52">
        <f>S35+S36</f>
        <v>0</v>
      </c>
      <c r="T32" s="52">
        <f>T34+T35+T36</f>
        <v>4111</v>
      </c>
      <c r="U32" s="52">
        <f>U35+U36</f>
        <v>0</v>
      </c>
      <c r="V32" s="52">
        <f>V34+V35+V36</f>
        <v>3839.6</v>
      </c>
      <c r="W32" s="52">
        <f>W35+W36</f>
        <v>0</v>
      </c>
      <c r="X32" s="52">
        <f>X34+X35+X36</f>
        <v>3751</v>
      </c>
      <c r="Y32" s="52">
        <f>Y35+Y36</f>
        <v>0</v>
      </c>
      <c r="Z32" s="109">
        <f>Z34+Z35+Z36</f>
        <v>3823.6</v>
      </c>
      <c r="AA32" s="52">
        <f>AA34+AA35+AA36</f>
        <v>0</v>
      </c>
      <c r="AB32" s="90">
        <f t="shared" si="9"/>
        <v>55326.6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59150.2</v>
      </c>
      <c r="C35" s="70">
        <f>E35+G35+I35+K35+M35+O35+Q35+S35+U35+W35+Y35+AA35</f>
        <v>26892.97</v>
      </c>
      <c r="D35" s="55">
        <v>2339.5</v>
      </c>
      <c r="E35" s="55">
        <v>1337.01</v>
      </c>
      <c r="F35" s="55">
        <v>5893.3</v>
      </c>
      <c r="G35" s="55">
        <v>4094.46</v>
      </c>
      <c r="H35" s="55">
        <v>5986.8</v>
      </c>
      <c r="I35" s="55">
        <v>3996.19</v>
      </c>
      <c r="J35" s="55">
        <v>5992</v>
      </c>
      <c r="K35" s="55">
        <v>5234.46</v>
      </c>
      <c r="L35" s="55">
        <v>6753.4</v>
      </c>
      <c r="M35" s="153">
        <v>6979.5</v>
      </c>
      <c r="N35" s="55">
        <v>6959.5</v>
      </c>
      <c r="O35" s="55">
        <v>5251.35</v>
      </c>
      <c r="P35" s="55">
        <v>6938.5</v>
      </c>
      <c r="Q35" s="55"/>
      <c r="R35" s="55">
        <v>2762</v>
      </c>
      <c r="S35" s="55"/>
      <c r="T35" s="55">
        <v>4111</v>
      </c>
      <c r="U35" s="55"/>
      <c r="V35" s="55">
        <v>3839.6</v>
      </c>
      <c r="W35" s="55"/>
      <c r="X35" s="55">
        <v>3751</v>
      </c>
      <c r="Y35" s="55"/>
      <c r="Z35" s="111">
        <v>3823.6</v>
      </c>
      <c r="AA35" s="55">
        <v>0</v>
      </c>
      <c r="AB35" s="90">
        <f t="shared" si="9"/>
        <v>55326.6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117.42000000000002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9.8</v>
      </c>
      <c r="J38" s="69">
        <f>J40+J41+J39+J43</f>
        <v>12.22</v>
      </c>
      <c r="K38" s="69">
        <f>K39+K40+K41+K43</f>
        <v>12.22</v>
      </c>
      <c r="L38" s="69">
        <f>L40+L41+L39+L43</f>
        <v>82.7</v>
      </c>
      <c r="M38" s="137">
        <f>M39+M40+M41+M43</f>
        <v>82.7</v>
      </c>
      <c r="N38" s="69">
        <f>N40+N41+N39+N43</f>
        <v>12.7</v>
      </c>
      <c r="O38" s="69">
        <f>O39+O40+O41+O43</f>
        <v>12.7</v>
      </c>
      <c r="P38" s="69">
        <f>P40+P41+P39+P43</f>
        <v>12.7</v>
      </c>
      <c r="Q38" s="69">
        <f>Q39+Q40+Q41+Q43</f>
        <v>0</v>
      </c>
      <c r="R38" s="69">
        <f>R40+R41+R39+R43</f>
        <v>12.7</v>
      </c>
      <c r="S38" s="69">
        <f>S39+S40+S41+S43</f>
        <v>0</v>
      </c>
      <c r="T38" s="69">
        <f>T40+T41+T39+T43</f>
        <v>96.7</v>
      </c>
      <c r="U38" s="69">
        <f>U39+U40+U41+U43</f>
        <v>0</v>
      </c>
      <c r="V38" s="69">
        <f>V40+V41+V39+V43</f>
        <v>12.7</v>
      </c>
      <c r="W38" s="69">
        <f>W39+W40+W41+W43</f>
        <v>0</v>
      </c>
      <c r="X38" s="69">
        <f>X40+X41+X39+X43</f>
        <v>12.7</v>
      </c>
      <c r="Y38" s="69">
        <f>Y39+Y40+Y41+Y43</f>
        <v>0</v>
      </c>
      <c r="Z38" s="113">
        <f>Z40+Z41+Z39+Z43</f>
        <v>12.7</v>
      </c>
      <c r="AA38" s="69">
        <f>AA40+AA41+AA39+AA43</f>
        <v>0</v>
      </c>
      <c r="AB38" s="90">
        <f t="shared" si="9"/>
        <v>264.91999999999996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153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82.9</v>
      </c>
      <c r="D40" s="55"/>
      <c r="E40" s="55"/>
      <c r="F40" s="55"/>
      <c r="G40" s="55"/>
      <c r="H40" s="55"/>
      <c r="I40" s="55"/>
      <c r="J40" s="55">
        <v>2.9</v>
      </c>
      <c r="K40" s="55">
        <v>2.9</v>
      </c>
      <c r="L40" s="55">
        <v>68</v>
      </c>
      <c r="M40" s="153">
        <v>68</v>
      </c>
      <c r="N40" s="55">
        <v>12</v>
      </c>
      <c r="O40" s="55">
        <v>12</v>
      </c>
      <c r="P40" s="55">
        <v>12</v>
      </c>
      <c r="Q40" s="55"/>
      <c r="R40" s="55">
        <v>12</v>
      </c>
      <c r="S40" s="55"/>
      <c r="T40" s="55">
        <v>79.2</v>
      </c>
      <c r="U40" s="55"/>
      <c r="V40" s="55">
        <v>12</v>
      </c>
      <c r="W40" s="55"/>
      <c r="X40" s="55">
        <v>12</v>
      </c>
      <c r="Y40" s="55"/>
      <c r="Z40" s="111">
        <v>12</v>
      </c>
      <c r="AA40" s="55">
        <v>0</v>
      </c>
      <c r="AB40" s="90">
        <f t="shared" si="9"/>
        <v>210.10000000000002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34.52</v>
      </c>
      <c r="D41" s="55"/>
      <c r="E41" s="55"/>
      <c r="F41" s="55"/>
      <c r="G41" s="55"/>
      <c r="H41" s="55">
        <v>9.8</v>
      </c>
      <c r="I41" s="55">
        <v>9.8</v>
      </c>
      <c r="J41" s="55">
        <v>9.32</v>
      </c>
      <c r="K41" s="55">
        <v>9.32</v>
      </c>
      <c r="L41" s="55">
        <v>14.7</v>
      </c>
      <c r="M41" s="153">
        <v>14.7</v>
      </c>
      <c r="N41" s="55">
        <v>0.7</v>
      </c>
      <c r="O41" s="55">
        <v>0.7</v>
      </c>
      <c r="P41" s="55">
        <v>0.7</v>
      </c>
      <c r="Q41" s="55"/>
      <c r="R41" s="55">
        <v>0.7</v>
      </c>
      <c r="S41" s="55"/>
      <c r="T41" s="55">
        <v>17.5</v>
      </c>
      <c r="U41" s="55"/>
      <c r="V41" s="55">
        <v>0.7</v>
      </c>
      <c r="W41" s="55"/>
      <c r="X41" s="55">
        <v>0.7</v>
      </c>
      <c r="Y41" s="55"/>
      <c r="Z41" s="111">
        <v>0.7</v>
      </c>
      <c r="AA41" s="55">
        <v>0</v>
      </c>
      <c r="AB41" s="90">
        <f t="shared" si="9"/>
        <v>54.820000000000014</v>
      </c>
    </row>
    <row r="42" spans="1:28" s="44" customFormat="1" ht="37.5">
      <c r="A42" s="83" t="s">
        <v>42</v>
      </c>
      <c r="B42" s="85">
        <f>D42+F42+H42+J42+L42+N42+P42+R42+T42+V42+X42+Z42</f>
        <v>55.52000000000002</v>
      </c>
      <c r="C42" s="85">
        <f>E42+G42+I42+K42+M42+O42+Q42+S42+U42+W42+Y42+AA42</f>
        <v>34.52</v>
      </c>
      <c r="D42" s="85"/>
      <c r="E42" s="85"/>
      <c r="F42" s="84"/>
      <c r="G42" s="84"/>
      <c r="H42" s="84">
        <v>9.8</v>
      </c>
      <c r="I42" s="84">
        <v>9.8</v>
      </c>
      <c r="J42" s="84">
        <v>9.32</v>
      </c>
      <c r="K42" s="84">
        <v>9.32</v>
      </c>
      <c r="L42" s="84">
        <v>14.7</v>
      </c>
      <c r="M42" s="163">
        <v>14.7</v>
      </c>
      <c r="N42" s="84">
        <v>0.7</v>
      </c>
      <c r="O42" s="84">
        <v>0.7</v>
      </c>
      <c r="P42" s="84">
        <v>0.7</v>
      </c>
      <c r="Q42" s="84"/>
      <c r="R42" s="84">
        <v>0.7</v>
      </c>
      <c r="S42" s="84"/>
      <c r="T42" s="84">
        <v>0.7</v>
      </c>
      <c r="U42" s="84"/>
      <c r="V42" s="84">
        <v>17.5</v>
      </c>
      <c r="W42" s="84"/>
      <c r="X42" s="84">
        <v>0.7</v>
      </c>
      <c r="Y42" s="84"/>
      <c r="Z42" s="111">
        <v>0.7</v>
      </c>
      <c r="AA42" s="55">
        <v>0</v>
      </c>
      <c r="AB42" s="90">
        <f t="shared" si="9"/>
        <v>54.820000000000014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153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195.89000000000001</v>
      </c>
      <c r="C45" s="69">
        <f>C46+C47+C48+C49</f>
        <v>0</v>
      </c>
      <c r="D45" s="69">
        <f>D47+D48+D46</f>
        <v>0</v>
      </c>
      <c r="E45" s="69"/>
      <c r="F45" s="69">
        <f>F47+F48+F46</f>
        <v>13.32</v>
      </c>
      <c r="G45" s="69">
        <f>G46+G47+G48</f>
        <v>13.32</v>
      </c>
      <c r="H45" s="69">
        <f>H47+H48+H46</f>
        <v>13.32</v>
      </c>
      <c r="I45" s="69">
        <f>I46+I47+I48</f>
        <v>13.32</v>
      </c>
      <c r="J45" s="69">
        <f>J47+J48+J46</f>
        <v>13.32</v>
      </c>
      <c r="K45" s="69">
        <f>K46+K47+K48</f>
        <v>13.32</v>
      </c>
      <c r="L45" s="69">
        <f>L47+L48+L46</f>
        <v>49.38</v>
      </c>
      <c r="M45" s="137">
        <f>M46+M47+M48</f>
        <v>49.38</v>
      </c>
      <c r="N45" s="69">
        <f>N47+N48+N46</f>
        <v>13.32</v>
      </c>
      <c r="O45" s="69">
        <f>O46+O47+O48</f>
        <v>13.32</v>
      </c>
      <c r="P45" s="69">
        <f>P46+P47+P48</f>
        <v>13.32</v>
      </c>
      <c r="Q45" s="69">
        <f>Q46+Q47+Q48</f>
        <v>0</v>
      </c>
      <c r="R45" s="69">
        <f>R47+R48+R46</f>
        <v>13.32</v>
      </c>
      <c r="S45" s="69">
        <f>S46+S47+S48</f>
        <v>0</v>
      </c>
      <c r="T45" s="69">
        <f>T47+T48+T46</f>
        <v>13.32</v>
      </c>
      <c r="U45" s="69">
        <f>U46+U47+U48</f>
        <v>0</v>
      </c>
      <c r="V45" s="69">
        <f>V47+V48+V46</f>
        <v>13.32</v>
      </c>
      <c r="W45" s="69">
        <f>W46+W47+W48</f>
        <v>0</v>
      </c>
      <c r="X45" s="69">
        <f>X47+X48+X46</f>
        <v>13.32</v>
      </c>
      <c r="Y45" s="69">
        <f>Y46+Y47+Y48</f>
        <v>0</v>
      </c>
      <c r="Z45" s="113">
        <f>Z46+Z47+Z48</f>
        <v>26.63</v>
      </c>
      <c r="AA45" s="69">
        <f>AA47+AA48+AA46</f>
        <v>0</v>
      </c>
      <c r="AB45" s="90">
        <f t="shared" si="11"/>
        <v>169.25999999999996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153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156.6</v>
      </c>
      <c r="C47" s="70"/>
      <c r="D47" s="55"/>
      <c r="E47" s="55"/>
      <c r="F47" s="55"/>
      <c r="G47" s="55"/>
      <c r="H47" s="55"/>
      <c r="I47" s="55"/>
      <c r="J47" s="55">
        <v>12.8</v>
      </c>
      <c r="K47" s="55">
        <v>12.8</v>
      </c>
      <c r="L47" s="55">
        <v>41.6</v>
      </c>
      <c r="M47" s="153">
        <v>41.6</v>
      </c>
      <c r="N47" s="55">
        <v>12.8</v>
      </c>
      <c r="O47" s="55">
        <v>12.8</v>
      </c>
      <c r="P47" s="55">
        <v>12.8</v>
      </c>
      <c r="Q47" s="55"/>
      <c r="R47" s="55">
        <v>12.8</v>
      </c>
      <c r="S47" s="55"/>
      <c r="T47" s="55">
        <v>12.8</v>
      </c>
      <c r="U47" s="55"/>
      <c r="V47" s="55">
        <v>12.8</v>
      </c>
      <c r="W47" s="55"/>
      <c r="X47" s="55">
        <v>12.8</v>
      </c>
      <c r="Y47" s="55"/>
      <c r="Z47" s="111">
        <v>25.4</v>
      </c>
      <c r="AA47" s="55">
        <v>0</v>
      </c>
      <c r="AB47" s="90">
        <f t="shared" si="11"/>
        <v>131.2</v>
      </c>
    </row>
    <row r="48" spans="1:28" s="9" customFormat="1" ht="18.75">
      <c r="A48" s="23" t="s">
        <v>14</v>
      </c>
      <c r="B48" s="70">
        <f>D48+F48+H48+J48+L48+N48+P48+R48+T48+V48+X48+Z48</f>
        <v>39.29000000000001</v>
      </c>
      <c r="C48" s="70"/>
      <c r="D48" s="55"/>
      <c r="E48" s="55"/>
      <c r="F48" s="55">
        <v>13.32</v>
      </c>
      <c r="G48" s="55">
        <v>13.32</v>
      </c>
      <c r="H48" s="55">
        <v>13.32</v>
      </c>
      <c r="I48" s="55">
        <v>13.32</v>
      </c>
      <c r="J48" s="55">
        <v>0.52</v>
      </c>
      <c r="K48" s="55">
        <v>0.52</v>
      </c>
      <c r="L48" s="55">
        <v>7.78</v>
      </c>
      <c r="M48" s="153">
        <v>7.78</v>
      </c>
      <c r="N48" s="55">
        <v>0.52</v>
      </c>
      <c r="O48" s="55">
        <v>0.52</v>
      </c>
      <c r="P48" s="55">
        <v>0.52</v>
      </c>
      <c r="Q48" s="55"/>
      <c r="R48" s="55">
        <v>0.52</v>
      </c>
      <c r="S48" s="55"/>
      <c r="T48" s="55">
        <v>0.52</v>
      </c>
      <c r="U48" s="55"/>
      <c r="V48" s="55">
        <v>0.52</v>
      </c>
      <c r="W48" s="55"/>
      <c r="X48" s="55">
        <v>0.52</v>
      </c>
      <c r="Y48" s="55"/>
      <c r="Z48" s="111">
        <v>1.23</v>
      </c>
      <c r="AA48" s="55">
        <v>0</v>
      </c>
      <c r="AB48" s="90">
        <f t="shared" si="11"/>
        <v>38.06000000000002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153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61"/>
      <c r="E50" s="61"/>
      <c r="F50" s="61"/>
      <c r="G50" s="61"/>
      <c r="H50" s="61"/>
      <c r="I50" s="52"/>
      <c r="J50" s="61"/>
      <c r="K50" s="61"/>
      <c r="L50" s="61"/>
      <c r="M50" s="149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59651.498</v>
      </c>
      <c r="C51" s="65"/>
      <c r="D51" s="61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3876.286</v>
      </c>
      <c r="H51" s="61">
        <f>H53+H54+H55+H52</f>
        <v>5066.6</v>
      </c>
      <c r="I51" s="52">
        <f>I52+I53+I54+I55</f>
        <v>3942.948</v>
      </c>
      <c r="J51" s="61">
        <f>J53+J54+J52</f>
        <v>6137</v>
      </c>
      <c r="K51" s="61">
        <f>K52+K53+K54+K55</f>
        <v>6637.892</v>
      </c>
      <c r="L51" s="61">
        <f>L53+L54+L52+L55</f>
        <v>6158.7</v>
      </c>
      <c r="M51" s="149">
        <f>M52+M53+M54+M55</f>
        <v>6053.93</v>
      </c>
      <c r="N51" s="61">
        <f>N53+N54+N52+N55</f>
        <v>5928.9</v>
      </c>
      <c r="O51" s="61">
        <f>O52+O53+O54+O55</f>
        <v>6655.85</v>
      </c>
      <c r="P51" s="61">
        <f>P53+P54+P52+P55</f>
        <v>6427.3</v>
      </c>
      <c r="Q51" s="61">
        <f>Q52+Q53+Q54+Q55</f>
        <v>0</v>
      </c>
      <c r="R51" s="61">
        <f>R53+R54+R52+R55</f>
        <v>5204.2</v>
      </c>
      <c r="S51" s="61">
        <f>S52+S53+S54+S55</f>
        <v>0</v>
      </c>
      <c r="T51" s="61">
        <f>T53+T54+T52+T55</f>
        <v>4310.2</v>
      </c>
      <c r="U51" s="61">
        <f>U52+U53+U54+U55</f>
        <v>0</v>
      </c>
      <c r="V51" s="61">
        <f>V53+V54+V52+V55</f>
        <v>4634.228</v>
      </c>
      <c r="W51" s="61">
        <f>W52+W53+W54+W55</f>
        <v>0</v>
      </c>
      <c r="X51" s="61">
        <f>X53+X54+X52+X55</f>
        <v>3975.5</v>
      </c>
      <c r="Y51" s="61">
        <f>Y52+Y53+Y54+Y55</f>
        <v>0</v>
      </c>
      <c r="Z51" s="109">
        <f>Z52+Z53+Z54+Z55</f>
        <v>3142.67</v>
      </c>
      <c r="AA51" s="52">
        <f>AA53+AA54+AA52+AA55</f>
        <v>0</v>
      </c>
      <c r="AB51" s="90">
        <f t="shared" si="11"/>
        <v>56508.828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9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5"/>
      <c r="J52" s="59">
        <f t="shared" si="12"/>
        <v>0</v>
      </c>
      <c r="K52" s="59"/>
      <c r="L52" s="59">
        <f t="shared" si="12"/>
        <v>0</v>
      </c>
      <c r="M52" s="155"/>
      <c r="N52" s="59">
        <f t="shared" si="12"/>
        <v>0</v>
      </c>
      <c r="O52" s="59"/>
      <c r="P52" s="59">
        <f t="shared" si="12"/>
        <v>0</v>
      </c>
      <c r="Q52" s="59"/>
      <c r="R52" s="59">
        <f t="shared" si="12"/>
        <v>0</v>
      </c>
      <c r="S52" s="59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9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5"/>
      <c r="J53" s="59">
        <f t="shared" si="13"/>
        <v>0</v>
      </c>
      <c r="K53" s="59"/>
      <c r="L53" s="59">
        <f t="shared" si="13"/>
        <v>0</v>
      </c>
      <c r="M53" s="155"/>
      <c r="N53" s="59">
        <f t="shared" si="13"/>
        <v>0</v>
      </c>
      <c r="O53" s="59"/>
      <c r="P53" s="59">
        <f t="shared" si="13"/>
        <v>0</v>
      </c>
      <c r="Q53" s="59"/>
      <c r="R53" s="59">
        <f t="shared" si="13"/>
        <v>0</v>
      </c>
      <c r="S53" s="59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59651.498</v>
      </c>
      <c r="C54" s="66"/>
      <c r="D54" s="59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3876.286</v>
      </c>
      <c r="H54" s="59">
        <f t="shared" si="14"/>
        <v>5066.6</v>
      </c>
      <c r="I54" s="55">
        <f t="shared" si="14"/>
        <v>3942.948</v>
      </c>
      <c r="J54" s="59">
        <f t="shared" si="14"/>
        <v>6137</v>
      </c>
      <c r="K54" s="59">
        <f t="shared" si="14"/>
        <v>6637.892</v>
      </c>
      <c r="L54" s="59">
        <f t="shared" si="14"/>
        <v>6158.7</v>
      </c>
      <c r="M54" s="155">
        <f t="shared" si="14"/>
        <v>6053.93</v>
      </c>
      <c r="N54" s="59">
        <f t="shared" si="14"/>
        <v>5928.9</v>
      </c>
      <c r="O54" s="59">
        <f t="shared" si="14"/>
        <v>6655.85</v>
      </c>
      <c r="P54" s="59">
        <f t="shared" si="14"/>
        <v>6427.3</v>
      </c>
      <c r="Q54" s="59">
        <f t="shared" si="14"/>
        <v>0</v>
      </c>
      <c r="R54" s="59">
        <f t="shared" si="14"/>
        <v>5204.2</v>
      </c>
      <c r="S54" s="59">
        <f t="shared" si="14"/>
        <v>0</v>
      </c>
      <c r="T54" s="59">
        <f t="shared" si="14"/>
        <v>4310.2</v>
      </c>
      <c r="U54" s="59">
        <f t="shared" si="14"/>
        <v>0</v>
      </c>
      <c r="V54" s="59">
        <f t="shared" si="14"/>
        <v>4634.228</v>
      </c>
      <c r="W54" s="59">
        <f t="shared" si="14"/>
        <v>0</v>
      </c>
      <c r="X54" s="59">
        <f t="shared" si="14"/>
        <v>3975.5</v>
      </c>
      <c r="Y54" s="59">
        <f t="shared" si="14"/>
        <v>0</v>
      </c>
      <c r="Z54" s="111">
        <f t="shared" si="14"/>
        <v>3142.67</v>
      </c>
      <c r="AA54" s="55">
        <f t="shared" si="14"/>
        <v>0</v>
      </c>
      <c r="AB54" s="90">
        <f t="shared" si="11"/>
        <v>56508.828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9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5"/>
      <c r="J55" s="59">
        <f t="shared" si="15"/>
        <v>0</v>
      </c>
      <c r="K55" s="59"/>
      <c r="L55" s="59">
        <f t="shared" si="15"/>
        <v>0</v>
      </c>
      <c r="M55" s="155"/>
      <c r="N55" s="59">
        <f t="shared" si="15"/>
        <v>0</v>
      </c>
      <c r="O55" s="59"/>
      <c r="P55" s="59">
        <f t="shared" si="15"/>
        <v>0</v>
      </c>
      <c r="Q55" s="59"/>
      <c r="R55" s="59">
        <f t="shared" si="15"/>
        <v>0</v>
      </c>
      <c r="S55" s="59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7"/>
      <c r="E56" s="57"/>
      <c r="F56" s="57"/>
      <c r="G56" s="57"/>
      <c r="H56" s="57"/>
      <c r="I56" s="55"/>
      <c r="J56" s="57"/>
      <c r="K56" s="57"/>
      <c r="L56" s="57"/>
      <c r="M56" s="152"/>
      <c r="N56" s="57"/>
      <c r="O56" s="57"/>
      <c r="P56" s="57"/>
      <c r="Q56" s="57"/>
      <c r="R56" s="57"/>
      <c r="S56" s="57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68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52"/>
      <c r="J57" s="68">
        <f>J58+J59+J60</f>
        <v>0</v>
      </c>
      <c r="K57" s="68"/>
      <c r="L57" s="68">
        <f>L58+L59+L60</f>
        <v>0</v>
      </c>
      <c r="M57" s="150"/>
      <c r="N57" s="68">
        <f>N58+N59+N60</f>
        <v>0</v>
      </c>
      <c r="O57" s="68"/>
      <c r="P57" s="68">
        <f>P58+P59+P60</f>
        <v>0</v>
      </c>
      <c r="Q57" s="68"/>
      <c r="R57" s="68">
        <f>R58+R59+R60+R61</f>
        <v>314.7</v>
      </c>
      <c r="S57" s="68">
        <f>S58+S59+S60+S61</f>
        <v>0</v>
      </c>
      <c r="T57" s="68">
        <f>T58+T59+T60</f>
        <v>0</v>
      </c>
      <c r="U57" s="68"/>
      <c r="V57" s="68">
        <f>V58+V59+V60</f>
        <v>0</v>
      </c>
      <c r="W57" s="68"/>
      <c r="X57" s="68">
        <f>X58+X59+X60</f>
        <v>0</v>
      </c>
      <c r="Y57" s="68"/>
      <c r="Z57" s="109"/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7"/>
      <c r="E58" s="57"/>
      <c r="F58" s="57"/>
      <c r="G58" s="57"/>
      <c r="H58" s="57"/>
      <c r="I58" s="55"/>
      <c r="J58" s="57"/>
      <c r="K58" s="57"/>
      <c r="L58" s="57"/>
      <c r="M58" s="152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7"/>
      <c r="E59" s="57"/>
      <c r="F59" s="57"/>
      <c r="G59" s="57"/>
      <c r="H59" s="57"/>
      <c r="I59" s="55"/>
      <c r="J59" s="57"/>
      <c r="K59" s="57"/>
      <c r="L59" s="57"/>
      <c r="M59" s="152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153"/>
      <c r="N60" s="55"/>
      <c r="O60" s="55"/>
      <c r="P60" s="55"/>
      <c r="Q60" s="55"/>
      <c r="R60" s="55">
        <v>314.7</v>
      </c>
      <c r="S60" s="55"/>
      <c r="T60" s="55"/>
      <c r="U60" s="55"/>
      <c r="V60" s="55"/>
      <c r="W60" s="55"/>
      <c r="X60" s="55"/>
      <c r="Y60" s="55"/>
      <c r="Z60" s="111"/>
      <c r="AA60" s="55"/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153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1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151">
        <f>M64+M65+M66+M67</f>
        <v>65</v>
      </c>
      <c r="N63" s="52">
        <f>N64+N65+N66</f>
        <v>0</v>
      </c>
      <c r="O63" s="52"/>
      <c r="P63" s="52">
        <f>P64+P65+P66</f>
        <v>0</v>
      </c>
      <c r="Q63" s="52"/>
      <c r="R63" s="52">
        <f>R64+R65+R66</f>
        <v>0</v>
      </c>
      <c r="S63" s="52"/>
      <c r="T63" s="52">
        <f>T64+T65+T66</f>
        <v>0</v>
      </c>
      <c r="U63" s="52"/>
      <c r="V63" s="52">
        <f>V64+V65+V66</f>
        <v>0</v>
      </c>
      <c r="W63" s="52"/>
      <c r="X63" s="52">
        <f>X64+X65+X66</f>
        <v>0</v>
      </c>
      <c r="Y63" s="52"/>
      <c r="Z63" s="109"/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153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153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153">
        <v>65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153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151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181</v>
      </c>
      <c r="J69" s="52">
        <f>J70+J71+J72+J73</f>
        <v>232</v>
      </c>
      <c r="K69" s="52">
        <f>K70+K71+K72+K73</f>
        <v>142</v>
      </c>
      <c r="L69" s="52">
        <f>L70+L71+L72</f>
        <v>0</v>
      </c>
      <c r="M69" s="151">
        <f>M70+M71+M72</f>
        <v>90</v>
      </c>
      <c r="N69" s="52">
        <f>N70+N71+N72</f>
        <v>0</v>
      </c>
      <c r="O69" s="52"/>
      <c r="P69" s="52">
        <f>P70+P71+P72</f>
        <v>0</v>
      </c>
      <c r="Q69" s="52"/>
      <c r="R69" s="52">
        <f>R70+R71+R72+R73</f>
        <v>87</v>
      </c>
      <c r="S69" s="52">
        <f>S70+S71+S72+S73</f>
        <v>0</v>
      </c>
      <c r="T69" s="52">
        <f>T70+T71+T72</f>
        <v>0</v>
      </c>
      <c r="U69" s="52"/>
      <c r="V69" s="52">
        <f>V70+V71+V72</f>
        <v>0</v>
      </c>
      <c r="W69" s="52"/>
      <c r="X69" s="52">
        <f>X70+X71+X72</f>
        <v>0</v>
      </c>
      <c r="Y69" s="52"/>
      <c r="Z69" s="109"/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153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153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>
        <v>181</v>
      </c>
      <c r="J72" s="55">
        <v>232</v>
      </c>
      <c r="K72" s="55">
        <v>142</v>
      </c>
      <c r="L72" s="55"/>
      <c r="M72" s="153">
        <v>90</v>
      </c>
      <c r="N72" s="55"/>
      <c r="O72" s="55"/>
      <c r="P72" s="55"/>
      <c r="Q72" s="55"/>
      <c r="R72" s="55">
        <v>87</v>
      </c>
      <c r="S72" s="55"/>
      <c r="T72" s="55"/>
      <c r="U72" s="55"/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153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153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144.8</v>
      </c>
      <c r="L75" s="52">
        <f>L76+L77+L78</f>
        <v>0</v>
      </c>
      <c r="M75" s="151">
        <f>M76+M77+M78</f>
        <v>270</v>
      </c>
      <c r="N75" s="52">
        <f>N76+N77+N78</f>
        <v>0</v>
      </c>
      <c r="O75" s="52"/>
      <c r="P75" s="52">
        <f>P76+P77+P78</f>
        <v>0</v>
      </c>
      <c r="Q75" s="52"/>
      <c r="R75" s="52">
        <f>R76+R77+R78</f>
        <v>0</v>
      </c>
      <c r="S75" s="52"/>
      <c r="T75" s="52">
        <f>T76+T77+T78</f>
        <v>0</v>
      </c>
      <c r="U75" s="52"/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153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15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>
        <v>144.8</v>
      </c>
      <c r="L78" s="55">
        <v>0</v>
      </c>
      <c r="M78" s="153">
        <v>270</v>
      </c>
      <c r="N78" s="55">
        <v>0</v>
      </c>
      <c r="O78" s="55">
        <v>30</v>
      </c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153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151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58326.998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3876.286</v>
      </c>
      <c r="H81" s="52">
        <f t="shared" si="17"/>
        <v>4885.6</v>
      </c>
      <c r="I81" s="52">
        <f t="shared" si="17"/>
        <v>3761.948</v>
      </c>
      <c r="J81" s="52">
        <f t="shared" si="17"/>
        <v>5460.2</v>
      </c>
      <c r="K81" s="52">
        <f t="shared" si="17"/>
        <v>6351.092</v>
      </c>
      <c r="L81" s="52">
        <f t="shared" si="17"/>
        <v>6093.7</v>
      </c>
      <c r="M81" s="151">
        <f t="shared" si="17"/>
        <v>5628.93</v>
      </c>
      <c r="N81" s="52">
        <f t="shared" si="17"/>
        <v>5928.9</v>
      </c>
      <c r="O81" s="52">
        <f t="shared" si="17"/>
        <v>6625.85</v>
      </c>
      <c r="P81" s="52">
        <f t="shared" si="17"/>
        <v>6427.3</v>
      </c>
      <c r="Q81" s="52">
        <f t="shared" si="17"/>
        <v>0</v>
      </c>
      <c r="R81" s="52">
        <f t="shared" si="17"/>
        <v>4802.5</v>
      </c>
      <c r="S81" s="52">
        <f t="shared" si="17"/>
        <v>0</v>
      </c>
      <c r="T81" s="52">
        <f t="shared" si="17"/>
        <v>4310.2</v>
      </c>
      <c r="U81" s="52">
        <f>U82+U84+U83+U85</f>
        <v>0</v>
      </c>
      <c r="V81" s="52">
        <f aca="true" t="shared" si="18" ref="V81:AA81">V82+V83+V84+V85</f>
        <v>4634.228</v>
      </c>
      <c r="W81" s="52">
        <f t="shared" si="18"/>
        <v>0</v>
      </c>
      <c r="X81" s="52">
        <f t="shared" si="18"/>
        <v>3975.5</v>
      </c>
      <c r="Y81" s="52">
        <f t="shared" si="18"/>
        <v>0</v>
      </c>
      <c r="Z81" s="109">
        <f t="shared" si="18"/>
        <v>3142.67</v>
      </c>
      <c r="AA81" s="52">
        <f t="shared" si="18"/>
        <v>0</v>
      </c>
      <c r="AB81" s="90">
        <f>D81+F81+H81+J81+L81+N81+P81+R81+T81+V81+X81+AA81</f>
        <v>55184.328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153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15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58326.998</v>
      </c>
      <c r="C84" s="70"/>
      <c r="D84" s="55">
        <v>3527</v>
      </c>
      <c r="E84" s="55">
        <v>1886.991</v>
      </c>
      <c r="F84" s="55">
        <v>5139.2</v>
      </c>
      <c r="G84" s="55">
        <v>3876.286</v>
      </c>
      <c r="H84" s="55">
        <v>4885.6</v>
      </c>
      <c r="I84" s="55">
        <v>3761.948</v>
      </c>
      <c r="J84" s="55">
        <v>5460.2</v>
      </c>
      <c r="K84" s="55">
        <v>6351.092</v>
      </c>
      <c r="L84" s="55">
        <v>6093.7</v>
      </c>
      <c r="M84" s="153">
        <v>5628.93</v>
      </c>
      <c r="N84" s="55">
        <v>5928.9</v>
      </c>
      <c r="O84" s="55">
        <v>6625.85</v>
      </c>
      <c r="P84" s="55">
        <v>6427.3</v>
      </c>
      <c r="Q84" s="55"/>
      <c r="R84" s="55">
        <v>4802.5</v>
      </c>
      <c r="S84" s="55"/>
      <c r="T84" s="55">
        <v>4310.2</v>
      </c>
      <c r="U84" s="55"/>
      <c r="V84" s="55">
        <v>4634.228</v>
      </c>
      <c r="W84" s="55"/>
      <c r="X84" s="55">
        <v>3975.5</v>
      </c>
      <c r="Y84" s="55"/>
      <c r="Z84" s="111">
        <v>3142.67</v>
      </c>
      <c r="AA84" s="55">
        <v>0</v>
      </c>
      <c r="AB84" s="90">
        <f t="shared" si="16"/>
        <v>55184.328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153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111"/>
      <c r="AA85" s="55"/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61"/>
      <c r="E86" s="61"/>
      <c r="F86" s="61"/>
      <c r="G86" s="61"/>
      <c r="H86" s="61"/>
      <c r="I86" s="52"/>
      <c r="J86" s="61"/>
      <c r="K86" s="61"/>
      <c r="L86" s="61"/>
      <c r="M86" s="149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14292.3</v>
      </c>
      <c r="C87" s="65"/>
      <c r="D87" s="65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162.525</v>
      </c>
      <c r="H87" s="65">
        <f>H89+H90+H88+H91</f>
        <v>816.5</v>
      </c>
      <c r="I87" s="69">
        <f>I88+I89+I90+I91</f>
        <v>514.16</v>
      </c>
      <c r="J87" s="65">
        <f>J89+J90+J88+J91</f>
        <v>1331.4</v>
      </c>
      <c r="K87" s="65">
        <f>K88+K89+K90+K91</f>
        <v>899.567</v>
      </c>
      <c r="L87" s="65">
        <f>L89+L90+L88+L91</f>
        <v>0</v>
      </c>
      <c r="M87" s="138">
        <f>M88+M89+M90+M91</f>
        <v>506.03000000000003</v>
      </c>
      <c r="N87" s="65">
        <f>N89+N90+N88+N91</f>
        <v>0</v>
      </c>
      <c r="O87" s="65">
        <f>O88+O89+O90+O91</f>
        <v>198.25</v>
      </c>
      <c r="P87" s="65">
        <f>P89+P90+P88+P91</f>
        <v>0</v>
      </c>
      <c r="Q87" s="65">
        <f>Q88+Q89+Q90+Q91</f>
        <v>0</v>
      </c>
      <c r="R87" s="65">
        <f>R89+R90+R88+R91</f>
        <v>30</v>
      </c>
      <c r="S87" s="65">
        <f>S88+S89+S90+S91</f>
        <v>0</v>
      </c>
      <c r="T87" s="65">
        <f>T89+T90+T88+T91</f>
        <v>27.525</v>
      </c>
      <c r="U87" s="65">
        <f>U88+U89+U90+U91</f>
        <v>0</v>
      </c>
      <c r="V87" s="65">
        <f>V89+V90+V88+V91</f>
        <v>228.46</v>
      </c>
      <c r="W87" s="65">
        <f>W88+W89+W90+W91</f>
        <v>0</v>
      </c>
      <c r="X87" s="65">
        <f>X89+X90+X88+X91</f>
        <v>10867.8</v>
      </c>
      <c r="Y87" s="65">
        <f>Y88+Y89+Y90+Y91</f>
        <v>0</v>
      </c>
      <c r="Z87" s="113">
        <f>Z88+Z89+Z90+Z91</f>
        <v>199.24</v>
      </c>
      <c r="AA87" s="69">
        <f>AA89+AA90+AA88+AA91</f>
        <v>0</v>
      </c>
      <c r="AB87" s="90">
        <f t="shared" si="16"/>
        <v>14093.06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66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70"/>
      <c r="J88" s="66">
        <f t="shared" si="19"/>
        <v>0</v>
      </c>
      <c r="K88" s="66"/>
      <c r="L88" s="66">
        <f t="shared" si="19"/>
        <v>0</v>
      </c>
      <c r="M88" s="136"/>
      <c r="N88" s="66">
        <f t="shared" si="19"/>
        <v>0</v>
      </c>
      <c r="O88" s="66"/>
      <c r="P88" s="66">
        <f t="shared" si="19"/>
        <v>0</v>
      </c>
      <c r="Q88" s="66"/>
      <c r="R88" s="66">
        <f t="shared" si="19"/>
        <v>0</v>
      </c>
      <c r="S88" s="66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66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70"/>
      <c r="J89" s="66">
        <f t="shared" si="20"/>
        <v>0</v>
      </c>
      <c r="K89" s="66"/>
      <c r="L89" s="66">
        <f t="shared" si="20"/>
        <v>0</v>
      </c>
      <c r="M89" s="136"/>
      <c r="N89" s="66">
        <f t="shared" si="20"/>
        <v>0</v>
      </c>
      <c r="O89" s="66"/>
      <c r="P89" s="66">
        <f t="shared" si="20"/>
        <v>0</v>
      </c>
      <c r="Q89" s="66"/>
      <c r="R89" s="66">
        <f t="shared" si="20"/>
        <v>0</v>
      </c>
      <c r="S89" s="66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0</v>
      </c>
      <c r="Y89" s="66"/>
      <c r="Z89" s="110"/>
      <c r="AA89" s="70">
        <f t="shared" si="20"/>
        <v>0</v>
      </c>
      <c r="AB89" s="90">
        <f t="shared" si="16"/>
        <v>0</v>
      </c>
    </row>
    <row r="90" spans="1:28" s="17" customFormat="1" ht="18.75" customHeight="1">
      <c r="A90" s="23" t="s">
        <v>14</v>
      </c>
      <c r="B90" s="70">
        <f>B96+B103+B109</f>
        <v>13952.3</v>
      </c>
      <c r="C90" s="66"/>
      <c r="D90" s="66">
        <f aca="true" t="shared" si="21" ref="D90:I90">D96+D103+D109</f>
        <v>243.85</v>
      </c>
      <c r="E90" s="66">
        <f t="shared" si="21"/>
        <v>243.85</v>
      </c>
      <c r="F90" s="66">
        <f t="shared" si="21"/>
        <v>547.525</v>
      </c>
      <c r="G90" s="66">
        <f t="shared" si="21"/>
        <v>162.525</v>
      </c>
      <c r="H90" s="66">
        <f t="shared" si="21"/>
        <v>816.5</v>
      </c>
      <c r="I90" s="70">
        <f t="shared" si="21"/>
        <v>514.16</v>
      </c>
      <c r="J90" s="66">
        <f aca="true" t="shared" si="22" ref="J90:AA90">J96+J103+J109</f>
        <v>991.4</v>
      </c>
      <c r="K90" s="66">
        <f t="shared" si="22"/>
        <v>808.5</v>
      </c>
      <c r="L90" s="66">
        <f t="shared" si="22"/>
        <v>0</v>
      </c>
      <c r="M90" s="136">
        <f t="shared" si="22"/>
        <v>257.1</v>
      </c>
      <c r="N90" s="66">
        <f t="shared" si="22"/>
        <v>0</v>
      </c>
      <c r="O90" s="66">
        <f t="shared" si="22"/>
        <v>198.25</v>
      </c>
      <c r="P90" s="66">
        <f t="shared" si="22"/>
        <v>0</v>
      </c>
      <c r="Q90" s="66">
        <f t="shared" si="22"/>
        <v>0</v>
      </c>
      <c r="R90" s="66">
        <f t="shared" si="22"/>
        <v>30</v>
      </c>
      <c r="S90" s="66">
        <f t="shared" si="22"/>
        <v>0</v>
      </c>
      <c r="T90" s="66">
        <f t="shared" si="22"/>
        <v>27.525</v>
      </c>
      <c r="U90" s="66">
        <f t="shared" si="22"/>
        <v>0</v>
      </c>
      <c r="V90" s="66">
        <f t="shared" si="22"/>
        <v>228.46</v>
      </c>
      <c r="W90" s="66">
        <f t="shared" si="22"/>
        <v>0</v>
      </c>
      <c r="X90" s="66">
        <f t="shared" si="22"/>
        <v>10867.8</v>
      </c>
      <c r="Y90" s="66">
        <f t="shared" si="22"/>
        <v>0</v>
      </c>
      <c r="Z90" s="110">
        <f t="shared" si="22"/>
        <v>199.24</v>
      </c>
      <c r="AA90" s="70">
        <f t="shared" si="22"/>
        <v>0</v>
      </c>
      <c r="AB90" s="90">
        <f t="shared" si="16"/>
        <v>13753.06</v>
      </c>
    </row>
    <row r="91" spans="1:28" s="17" customFormat="1" ht="18.75" customHeight="1">
      <c r="A91" s="24" t="s">
        <v>41</v>
      </c>
      <c r="B91" s="73">
        <f>B97+B122+B104+B110</f>
        <v>340</v>
      </c>
      <c r="C91" s="72"/>
      <c r="D91" s="72">
        <f>D97+D122</f>
        <v>0</v>
      </c>
      <c r="E91" s="72"/>
      <c r="F91" s="72">
        <f>F97+F122</f>
        <v>0</v>
      </c>
      <c r="G91" s="72"/>
      <c r="H91" s="72">
        <f>H97+H122</f>
        <v>0</v>
      </c>
      <c r="I91" s="73"/>
      <c r="J91" s="72">
        <f>J97+J122+J104</f>
        <v>340</v>
      </c>
      <c r="K91" s="72">
        <f>K97+K104</f>
        <v>91.067</v>
      </c>
      <c r="L91" s="72">
        <f>L97+L104</f>
        <v>0</v>
      </c>
      <c r="M91" s="136">
        <f>M97+M104</f>
        <v>248.93</v>
      </c>
      <c r="N91" s="72">
        <f>N97+N122</f>
        <v>0</v>
      </c>
      <c r="O91" s="72"/>
      <c r="P91" s="72">
        <f>P97+P122</f>
        <v>0</v>
      </c>
      <c r="Q91" s="72"/>
      <c r="R91" s="72">
        <f>R97+R122</f>
        <v>0</v>
      </c>
      <c r="S91" s="72"/>
      <c r="T91" s="72">
        <f>T97+T122</f>
        <v>0</v>
      </c>
      <c r="U91" s="72"/>
      <c r="V91" s="72">
        <f>V97+V122</f>
        <v>0</v>
      </c>
      <c r="W91" s="72"/>
      <c r="X91" s="72">
        <f>X97+X122</f>
        <v>0</v>
      </c>
      <c r="Y91" s="72"/>
      <c r="Z91" s="114"/>
      <c r="AA91" s="73">
        <f>AA97+AA122</f>
        <v>0</v>
      </c>
      <c r="AB91" s="90">
        <f t="shared" si="16"/>
        <v>340</v>
      </c>
    </row>
    <row r="92" spans="1:28" s="17" customFormat="1" ht="75" customHeight="1">
      <c r="A92" s="21" t="s">
        <v>72</v>
      </c>
      <c r="B92" s="71"/>
      <c r="C92" s="71"/>
      <c r="D92" s="68"/>
      <c r="E92" s="68"/>
      <c r="F92" s="68"/>
      <c r="G92" s="68"/>
      <c r="H92" s="68"/>
      <c r="I92" s="52"/>
      <c r="J92" s="68"/>
      <c r="K92" s="68"/>
      <c r="L92" s="68"/>
      <c r="M92" s="150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3084.5</v>
      </c>
      <c r="C93" s="71"/>
      <c r="D93" s="71">
        <f>D94+D95+D96+D97</f>
        <v>243.85</v>
      </c>
      <c r="E93" s="71">
        <f>E94+E95+E96+E97</f>
        <v>243.85</v>
      </c>
      <c r="F93" s="71">
        <f aca="true" t="shared" si="23" ref="F93:AA93">F94+F95+F96+F97</f>
        <v>547.525</v>
      </c>
      <c r="G93" s="71">
        <f>G94+G95+G96+G97</f>
        <v>162.525</v>
      </c>
      <c r="H93" s="71">
        <f t="shared" si="23"/>
        <v>816.5</v>
      </c>
      <c r="I93" s="69">
        <f>I94+I95+I96+I97</f>
        <v>514.16</v>
      </c>
      <c r="J93" s="71">
        <f t="shared" si="23"/>
        <v>991.4</v>
      </c>
      <c r="K93" s="71">
        <f>K94+K95+K96+K97</f>
        <v>808.5</v>
      </c>
      <c r="L93" s="71">
        <f t="shared" si="23"/>
        <v>0</v>
      </c>
      <c r="M93" s="139">
        <f>M94+M95+M96+M97</f>
        <v>257.1</v>
      </c>
      <c r="N93" s="71">
        <f t="shared" si="23"/>
        <v>0</v>
      </c>
      <c r="O93" s="71">
        <f>O94+O95+O96+O97</f>
        <v>198.25</v>
      </c>
      <c r="P93" s="71">
        <f t="shared" si="23"/>
        <v>0</v>
      </c>
      <c r="Q93" s="71">
        <f>Q94+Q95+Q96+Q97</f>
        <v>0</v>
      </c>
      <c r="R93" s="71">
        <f t="shared" si="23"/>
        <v>30</v>
      </c>
      <c r="S93" s="71">
        <f>S94+S95+S96+S97</f>
        <v>0</v>
      </c>
      <c r="T93" s="71">
        <f t="shared" si="23"/>
        <v>27.525</v>
      </c>
      <c r="U93" s="71">
        <f>U94+U95+U96+U97</f>
        <v>0</v>
      </c>
      <c r="V93" s="71">
        <f t="shared" si="23"/>
        <v>228.46</v>
      </c>
      <c r="W93" s="71">
        <f>W94+W95+W96+W97</f>
        <v>0</v>
      </c>
      <c r="X93" s="71">
        <f t="shared" si="23"/>
        <v>0</v>
      </c>
      <c r="Y93" s="71">
        <f>Y94+Y95+Y96+Y97</f>
        <v>0</v>
      </c>
      <c r="Z93" s="113">
        <f>Z94+Z95+Z96+Z97</f>
        <v>199.24</v>
      </c>
      <c r="AA93" s="69">
        <f t="shared" si="23"/>
        <v>0</v>
      </c>
      <c r="AB93" s="90">
        <f t="shared" si="16"/>
        <v>2885.26</v>
      </c>
    </row>
    <row r="94" spans="1:28" s="17" customFormat="1" ht="18.75" customHeight="1">
      <c r="A94" s="23" t="s">
        <v>15</v>
      </c>
      <c r="B94" s="67"/>
      <c r="C94" s="67"/>
      <c r="D94" s="67"/>
      <c r="E94" s="67"/>
      <c r="F94" s="67"/>
      <c r="G94" s="67"/>
      <c r="H94" s="67"/>
      <c r="I94" s="70"/>
      <c r="J94" s="67"/>
      <c r="K94" s="67"/>
      <c r="L94" s="67"/>
      <c r="M94" s="140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67"/>
      <c r="E95" s="67"/>
      <c r="F95" s="67"/>
      <c r="G95" s="67"/>
      <c r="H95" s="67"/>
      <c r="I95" s="70"/>
      <c r="J95" s="67"/>
      <c r="K95" s="67"/>
      <c r="L95" s="67"/>
      <c r="M95" s="140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3084.5</v>
      </c>
      <c r="C96" s="67"/>
      <c r="D96" s="67">
        <v>243.85</v>
      </c>
      <c r="E96" s="67">
        <v>243.85</v>
      </c>
      <c r="F96" s="67">
        <v>547.525</v>
      </c>
      <c r="G96" s="67">
        <v>162.525</v>
      </c>
      <c r="H96" s="67">
        <v>816.5</v>
      </c>
      <c r="I96" s="70">
        <v>514.16</v>
      </c>
      <c r="J96" s="67">
        <v>991.4</v>
      </c>
      <c r="K96" s="67">
        <v>808.5</v>
      </c>
      <c r="L96" s="67"/>
      <c r="M96" s="140">
        <v>257.1</v>
      </c>
      <c r="N96" s="67"/>
      <c r="O96" s="67">
        <v>198.25</v>
      </c>
      <c r="P96" s="67"/>
      <c r="Q96" s="67"/>
      <c r="R96" s="67">
        <v>30</v>
      </c>
      <c r="S96" s="67"/>
      <c r="T96" s="67">
        <v>27.525</v>
      </c>
      <c r="U96" s="67"/>
      <c r="V96" s="67">
        <v>228.46</v>
      </c>
      <c r="W96" s="67"/>
      <c r="X96" s="67"/>
      <c r="Y96" s="67"/>
      <c r="Z96" s="110">
        <v>199.24</v>
      </c>
      <c r="AA96" s="70">
        <v>0</v>
      </c>
      <c r="AB96" s="90">
        <f t="shared" si="16"/>
        <v>2885.26</v>
      </c>
    </row>
    <row r="97" spans="1:28" s="17" customFormat="1" ht="18.75" customHeight="1">
      <c r="A97" s="24" t="s">
        <v>41</v>
      </c>
      <c r="B97" s="67"/>
      <c r="C97" s="67"/>
      <c r="D97" s="67"/>
      <c r="E97" s="67"/>
      <c r="F97" s="67"/>
      <c r="G97" s="67"/>
      <c r="H97" s="67"/>
      <c r="I97" s="70"/>
      <c r="J97" s="67"/>
      <c r="K97" s="67"/>
      <c r="L97" s="67"/>
      <c r="M97" s="140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110"/>
      <c r="AA97" s="70">
        <f>AA104+AA110+AA116</f>
        <v>0</v>
      </c>
      <c r="AB97" s="90">
        <f t="shared" si="16"/>
        <v>0</v>
      </c>
    </row>
    <row r="98" spans="1:28" s="17" customFormat="1" ht="18.75">
      <c r="A98" s="27"/>
      <c r="B98" s="71"/>
      <c r="C98" s="71"/>
      <c r="D98" s="68"/>
      <c r="E98" s="68"/>
      <c r="F98" s="68"/>
      <c r="G98" s="68"/>
      <c r="H98" s="68"/>
      <c r="I98" s="52"/>
      <c r="J98" s="68"/>
      <c r="K98" s="68"/>
      <c r="L98" s="68"/>
      <c r="M98" s="150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68"/>
      <c r="E99" s="68"/>
      <c r="F99" s="68"/>
      <c r="G99" s="68"/>
      <c r="H99" s="68"/>
      <c r="I99" s="52"/>
      <c r="J99" s="68"/>
      <c r="K99" s="68"/>
      <c r="L99" s="68"/>
      <c r="M99" s="150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340</v>
      </c>
      <c r="C100" s="69"/>
      <c r="D100" s="52">
        <f aca="true" t="shared" si="24" ref="D100:AA100">D101+D102+D103+D104</f>
        <v>0</v>
      </c>
      <c r="E100" s="52">
        <f t="shared" si="24"/>
        <v>0</v>
      </c>
      <c r="F100" s="52">
        <f t="shared" si="24"/>
        <v>0</v>
      </c>
      <c r="G100" s="52">
        <f t="shared" si="24"/>
        <v>0</v>
      </c>
      <c r="H100" s="52">
        <f t="shared" si="24"/>
        <v>0</v>
      </c>
      <c r="I100" s="52">
        <f t="shared" si="24"/>
        <v>0</v>
      </c>
      <c r="J100" s="52">
        <f t="shared" si="24"/>
        <v>340</v>
      </c>
      <c r="K100" s="52">
        <f t="shared" si="24"/>
        <v>91.067</v>
      </c>
      <c r="L100" s="52">
        <f t="shared" si="24"/>
        <v>0</v>
      </c>
      <c r="M100" s="151">
        <f t="shared" si="24"/>
        <v>248.93</v>
      </c>
      <c r="N100" s="52">
        <f t="shared" si="24"/>
        <v>0</v>
      </c>
      <c r="O100" s="52">
        <f t="shared" si="24"/>
        <v>0</v>
      </c>
      <c r="P100" s="52">
        <f t="shared" si="24"/>
        <v>0</v>
      </c>
      <c r="Q100" s="52">
        <f t="shared" si="24"/>
        <v>0</v>
      </c>
      <c r="R100" s="52">
        <f t="shared" si="24"/>
        <v>0</v>
      </c>
      <c r="S100" s="52">
        <f t="shared" si="24"/>
        <v>0</v>
      </c>
      <c r="T100" s="52">
        <f t="shared" si="24"/>
        <v>0</v>
      </c>
      <c r="U100" s="52">
        <f t="shared" si="24"/>
        <v>0</v>
      </c>
      <c r="V100" s="52">
        <f t="shared" si="24"/>
        <v>0</v>
      </c>
      <c r="W100" s="52">
        <f t="shared" si="24"/>
        <v>0</v>
      </c>
      <c r="X100" s="52">
        <f t="shared" si="24"/>
        <v>0</v>
      </c>
      <c r="Y100" s="52">
        <f t="shared" si="24"/>
        <v>0</v>
      </c>
      <c r="Z100" s="109">
        <f t="shared" si="24"/>
        <v>0</v>
      </c>
      <c r="AA100" s="52">
        <f t="shared" si="24"/>
        <v>0</v>
      </c>
      <c r="AB100" s="90">
        <f t="shared" si="16"/>
        <v>340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153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153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11"/>
      <c r="AA102" s="55"/>
      <c r="AB102" s="90">
        <f t="shared" si="16"/>
        <v>0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153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>
        <f>D104+F104+H104+J104+L104+N104+P104+R104+T104+V104+X104+AA104</f>
        <v>340</v>
      </c>
      <c r="C104" s="73"/>
      <c r="D104" s="55"/>
      <c r="E104" s="55"/>
      <c r="F104" s="55"/>
      <c r="G104" s="55"/>
      <c r="H104" s="55"/>
      <c r="I104" s="55"/>
      <c r="J104" s="55">
        <v>340</v>
      </c>
      <c r="K104" s="55">
        <v>91.067</v>
      </c>
      <c r="L104" s="55">
        <v>0</v>
      </c>
      <c r="M104" s="153">
        <v>248.93</v>
      </c>
      <c r="N104" s="55">
        <v>0</v>
      </c>
      <c r="O104" s="55">
        <v>0</v>
      </c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111"/>
      <c r="AA104" s="55"/>
      <c r="AB104" s="90">
        <f>D104+F104+H104+J104+L104+N104+P104+R104+T104+V104+X104+AA104</f>
        <v>340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153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10867.8</v>
      </c>
      <c r="C106" s="69"/>
      <c r="D106" s="52">
        <f aca="true" t="shared" si="25" ref="D106:AA106">D107+D108+D109+D110</f>
        <v>0</v>
      </c>
      <c r="E106" s="52">
        <f t="shared" si="25"/>
        <v>0</v>
      </c>
      <c r="F106" s="52">
        <f t="shared" si="25"/>
        <v>0</v>
      </c>
      <c r="G106" s="52">
        <f t="shared" si="25"/>
        <v>0</v>
      </c>
      <c r="H106" s="52">
        <f t="shared" si="25"/>
        <v>0</v>
      </c>
      <c r="I106" s="52">
        <f t="shared" si="25"/>
        <v>0</v>
      </c>
      <c r="J106" s="52">
        <f t="shared" si="25"/>
        <v>0</v>
      </c>
      <c r="K106" s="52">
        <f t="shared" si="25"/>
        <v>0</v>
      </c>
      <c r="L106" s="52">
        <f t="shared" si="25"/>
        <v>0</v>
      </c>
      <c r="M106" s="151">
        <f t="shared" si="25"/>
        <v>0</v>
      </c>
      <c r="N106" s="52">
        <f t="shared" si="25"/>
        <v>0</v>
      </c>
      <c r="O106" s="52">
        <f t="shared" si="25"/>
        <v>0</v>
      </c>
      <c r="P106" s="52">
        <f t="shared" si="25"/>
        <v>0</v>
      </c>
      <c r="Q106" s="52">
        <f t="shared" si="25"/>
        <v>0</v>
      </c>
      <c r="R106" s="52">
        <f t="shared" si="25"/>
        <v>0</v>
      </c>
      <c r="S106" s="52">
        <f t="shared" si="25"/>
        <v>0</v>
      </c>
      <c r="T106" s="52">
        <f t="shared" si="25"/>
        <v>0</v>
      </c>
      <c r="U106" s="52">
        <f t="shared" si="25"/>
        <v>0</v>
      </c>
      <c r="V106" s="52">
        <f t="shared" si="25"/>
        <v>0</v>
      </c>
      <c r="W106" s="52">
        <f t="shared" si="25"/>
        <v>0</v>
      </c>
      <c r="X106" s="52">
        <f t="shared" si="25"/>
        <v>10867.8</v>
      </c>
      <c r="Y106" s="52">
        <f t="shared" si="25"/>
        <v>0</v>
      </c>
      <c r="Z106" s="109">
        <f t="shared" si="25"/>
        <v>0</v>
      </c>
      <c r="AA106" s="52">
        <f t="shared" si="25"/>
        <v>0</v>
      </c>
      <c r="AB106" s="90">
        <f t="shared" si="16"/>
        <v>10867.8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153"/>
      <c r="N107" s="55">
        <v>0</v>
      </c>
      <c r="O107" s="55"/>
      <c r="P107" s="55">
        <v>0</v>
      </c>
      <c r="Q107" s="55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153"/>
      <c r="N108" s="55">
        <v>0</v>
      </c>
      <c r="O108" s="55"/>
      <c r="P108" s="55">
        <v>0</v>
      </c>
      <c r="Q108" s="55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10867.8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153"/>
      <c r="N109" s="55">
        <v>0</v>
      </c>
      <c r="O109" s="55"/>
      <c r="P109" s="55">
        <v>0</v>
      </c>
      <c r="Q109" s="55"/>
      <c r="R109" s="55">
        <v>0</v>
      </c>
      <c r="S109" s="55"/>
      <c r="T109" s="55">
        <v>0</v>
      </c>
      <c r="U109" s="55"/>
      <c r="V109" s="55">
        <v>0</v>
      </c>
      <c r="W109" s="55"/>
      <c r="X109" s="55">
        <v>10867.8</v>
      </c>
      <c r="Y109" s="55"/>
      <c r="Z109" s="111"/>
      <c r="AA109" s="55">
        <v>0</v>
      </c>
      <c r="AB109" s="90">
        <f t="shared" si="16"/>
        <v>10867.8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153"/>
      <c r="N110" s="55">
        <v>0</v>
      </c>
      <c r="O110" s="55"/>
      <c r="P110" s="55">
        <v>0</v>
      </c>
      <c r="Q110" s="55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153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151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153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153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153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153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153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6" ref="B118:AA118">B119+B120+B121</f>
        <v>0</v>
      </c>
      <c r="C118" s="69"/>
      <c r="D118" s="52">
        <f t="shared" si="26"/>
        <v>0</v>
      </c>
      <c r="E118" s="52"/>
      <c r="F118" s="52">
        <f t="shared" si="26"/>
        <v>0</v>
      </c>
      <c r="G118" s="52"/>
      <c r="H118" s="52">
        <f t="shared" si="26"/>
        <v>0</v>
      </c>
      <c r="I118" s="52"/>
      <c r="J118" s="52">
        <f t="shared" si="26"/>
        <v>0</v>
      </c>
      <c r="K118" s="52"/>
      <c r="L118" s="52">
        <f t="shared" si="26"/>
        <v>0</v>
      </c>
      <c r="M118" s="151"/>
      <c r="N118" s="52">
        <f t="shared" si="26"/>
        <v>0</v>
      </c>
      <c r="O118" s="52"/>
      <c r="P118" s="52">
        <f t="shared" si="26"/>
        <v>0</v>
      </c>
      <c r="Q118" s="52"/>
      <c r="R118" s="52">
        <f t="shared" si="26"/>
        <v>0</v>
      </c>
      <c r="S118" s="52"/>
      <c r="T118" s="52">
        <f t="shared" si="26"/>
        <v>0</v>
      </c>
      <c r="U118" s="52"/>
      <c r="V118" s="52">
        <f t="shared" si="26"/>
        <v>0</v>
      </c>
      <c r="W118" s="52"/>
      <c r="X118" s="52">
        <f t="shared" si="26"/>
        <v>0</v>
      </c>
      <c r="Y118" s="52"/>
      <c r="Z118" s="109"/>
      <c r="AA118" s="52">
        <f t="shared" si="26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153"/>
      <c r="N119" s="55">
        <v>0</v>
      </c>
      <c r="O119" s="55"/>
      <c r="P119" s="55">
        <v>0</v>
      </c>
      <c r="Q119" s="55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153"/>
      <c r="N120" s="55">
        <v>0</v>
      </c>
      <c r="O120" s="55"/>
      <c r="P120" s="55">
        <v>0</v>
      </c>
      <c r="Q120" s="55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153"/>
      <c r="N121" s="55">
        <v>0</v>
      </c>
      <c r="O121" s="55"/>
      <c r="P121" s="55">
        <v>0</v>
      </c>
      <c r="Q121" s="55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153"/>
      <c r="N122" s="55">
        <v>0</v>
      </c>
      <c r="O122" s="55"/>
      <c r="P122" s="55">
        <v>0</v>
      </c>
      <c r="Q122" s="55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156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156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7" ref="B125:AA125">B126+B127+B128</f>
        <v>0</v>
      </c>
      <c r="C125" s="76"/>
      <c r="D125" s="52">
        <f t="shared" si="27"/>
        <v>0</v>
      </c>
      <c r="E125" s="52"/>
      <c r="F125" s="52">
        <f t="shared" si="27"/>
        <v>0</v>
      </c>
      <c r="G125" s="52"/>
      <c r="H125" s="52">
        <f t="shared" si="27"/>
        <v>0</v>
      </c>
      <c r="I125" s="52"/>
      <c r="J125" s="52">
        <f t="shared" si="27"/>
        <v>0</v>
      </c>
      <c r="K125" s="52"/>
      <c r="L125" s="52">
        <f t="shared" si="27"/>
        <v>0</v>
      </c>
      <c r="M125" s="151"/>
      <c r="N125" s="52">
        <f t="shared" si="27"/>
        <v>0</v>
      </c>
      <c r="O125" s="52"/>
      <c r="P125" s="52">
        <f t="shared" si="27"/>
        <v>0</v>
      </c>
      <c r="Q125" s="52"/>
      <c r="R125" s="52">
        <f t="shared" si="27"/>
        <v>0</v>
      </c>
      <c r="S125" s="52"/>
      <c r="T125" s="52">
        <f t="shared" si="27"/>
        <v>0</v>
      </c>
      <c r="U125" s="52"/>
      <c r="V125" s="52">
        <f t="shared" si="27"/>
        <v>0</v>
      </c>
      <c r="W125" s="52"/>
      <c r="X125" s="52">
        <f t="shared" si="27"/>
        <v>0</v>
      </c>
      <c r="Y125" s="77"/>
      <c r="Z125" s="116"/>
      <c r="AA125" s="77">
        <f t="shared" si="27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153"/>
      <c r="N126" s="55">
        <v>0</v>
      </c>
      <c r="O126" s="55"/>
      <c r="P126" s="55">
        <v>0</v>
      </c>
      <c r="Q126" s="55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8" ref="J127:AA127">J133+J139+J143</f>
        <v>0</v>
      </c>
      <c r="K127" s="55"/>
      <c r="L127" s="55">
        <f t="shared" si="28"/>
        <v>0</v>
      </c>
      <c r="M127" s="153"/>
      <c r="N127" s="55">
        <f t="shared" si="28"/>
        <v>0</v>
      </c>
      <c r="O127" s="55"/>
      <c r="P127" s="55">
        <f t="shared" si="28"/>
        <v>0</v>
      </c>
      <c r="Q127" s="55"/>
      <c r="R127" s="55">
        <f t="shared" si="28"/>
        <v>0</v>
      </c>
      <c r="S127" s="55"/>
      <c r="T127" s="55">
        <f t="shared" si="28"/>
        <v>0</v>
      </c>
      <c r="U127" s="55"/>
      <c r="V127" s="55">
        <f t="shared" si="28"/>
        <v>0</v>
      </c>
      <c r="W127" s="55"/>
      <c r="X127" s="55">
        <f t="shared" si="28"/>
        <v>0</v>
      </c>
      <c r="Y127" s="55"/>
      <c r="Z127" s="111"/>
      <c r="AA127" s="55">
        <f t="shared" si="28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153"/>
      <c r="N128" s="55">
        <v>0</v>
      </c>
      <c r="O128" s="55"/>
      <c r="P128" s="55">
        <v>0</v>
      </c>
      <c r="Q128" s="55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84">
        <v>0</v>
      </c>
      <c r="E129" s="84"/>
      <c r="F129" s="84">
        <v>0</v>
      </c>
      <c r="G129" s="84"/>
      <c r="H129" s="84">
        <v>0</v>
      </c>
      <c r="I129" s="55"/>
      <c r="J129" s="84">
        <v>0</v>
      </c>
      <c r="K129" s="84"/>
      <c r="L129" s="84">
        <v>0</v>
      </c>
      <c r="M129" s="154"/>
      <c r="N129" s="84">
        <v>0</v>
      </c>
      <c r="O129" s="84"/>
      <c r="P129" s="84">
        <v>0</v>
      </c>
      <c r="Q129" s="84"/>
      <c r="R129" s="84">
        <v>0</v>
      </c>
      <c r="S129" s="84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153"/>
      <c r="N130" s="55">
        <v>0</v>
      </c>
      <c r="O130" s="55"/>
      <c r="P130" s="55">
        <v>0</v>
      </c>
      <c r="Q130" s="55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153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29" ref="B132:AA132">B133+B134+B135</f>
        <v>0</v>
      </c>
      <c r="C132" s="76"/>
      <c r="D132" s="52">
        <f t="shared" si="29"/>
        <v>0</v>
      </c>
      <c r="E132" s="52"/>
      <c r="F132" s="52">
        <f t="shared" si="29"/>
        <v>0</v>
      </c>
      <c r="G132" s="52"/>
      <c r="H132" s="52">
        <f t="shared" si="29"/>
        <v>0</v>
      </c>
      <c r="I132" s="52"/>
      <c r="J132" s="52">
        <f t="shared" si="29"/>
        <v>0</v>
      </c>
      <c r="K132" s="52"/>
      <c r="L132" s="52">
        <f t="shared" si="29"/>
        <v>0</v>
      </c>
      <c r="M132" s="151"/>
      <c r="N132" s="52">
        <f t="shared" si="29"/>
        <v>0</v>
      </c>
      <c r="O132" s="52"/>
      <c r="P132" s="52">
        <f t="shared" si="29"/>
        <v>0</v>
      </c>
      <c r="Q132" s="52"/>
      <c r="R132" s="52">
        <f t="shared" si="29"/>
        <v>0</v>
      </c>
      <c r="S132" s="52"/>
      <c r="T132" s="52">
        <f t="shared" si="29"/>
        <v>0</v>
      </c>
      <c r="U132" s="52"/>
      <c r="V132" s="52">
        <f t="shared" si="29"/>
        <v>0</v>
      </c>
      <c r="W132" s="52"/>
      <c r="X132" s="52">
        <f t="shared" si="29"/>
        <v>0</v>
      </c>
      <c r="Y132" s="77"/>
      <c r="Z132" s="116"/>
      <c r="AA132" s="77">
        <f t="shared" si="29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157"/>
      <c r="N133" s="78">
        <v>0</v>
      </c>
      <c r="O133" s="78"/>
      <c r="P133" s="78">
        <v>0</v>
      </c>
      <c r="Q133" s="78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153"/>
      <c r="N134" s="55">
        <v>0</v>
      </c>
      <c r="O134" s="55"/>
      <c r="P134" s="55">
        <v>0</v>
      </c>
      <c r="Q134" s="55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153"/>
      <c r="N135" s="55">
        <v>0</v>
      </c>
      <c r="O135" s="55"/>
      <c r="P135" s="55">
        <v>0</v>
      </c>
      <c r="Q135" s="55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84">
        <v>0</v>
      </c>
      <c r="E136" s="84"/>
      <c r="F136" s="84">
        <v>0</v>
      </c>
      <c r="G136" s="84"/>
      <c r="H136" s="84">
        <v>0</v>
      </c>
      <c r="I136" s="55"/>
      <c r="J136" s="84">
        <v>0</v>
      </c>
      <c r="K136" s="84"/>
      <c r="L136" s="84">
        <v>0</v>
      </c>
      <c r="M136" s="154"/>
      <c r="N136" s="84">
        <v>0</v>
      </c>
      <c r="O136" s="84"/>
      <c r="P136" s="84">
        <v>0</v>
      </c>
      <c r="Q136" s="84"/>
      <c r="R136" s="84">
        <v>0</v>
      </c>
      <c r="S136" s="84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0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153"/>
      <c r="N137" s="55">
        <v>0</v>
      </c>
      <c r="O137" s="55"/>
      <c r="P137" s="55">
        <v>0</v>
      </c>
      <c r="Q137" s="55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0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153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0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1" ref="B139:AA139">B140+B141+B142</f>
        <v>0</v>
      </c>
      <c r="C139" s="76"/>
      <c r="D139" s="52">
        <f t="shared" si="31"/>
        <v>0</v>
      </c>
      <c r="E139" s="52"/>
      <c r="F139" s="52">
        <f t="shared" si="31"/>
        <v>0</v>
      </c>
      <c r="G139" s="52"/>
      <c r="H139" s="52">
        <f t="shared" si="31"/>
        <v>0</v>
      </c>
      <c r="I139" s="52"/>
      <c r="J139" s="52">
        <f t="shared" si="31"/>
        <v>0</v>
      </c>
      <c r="K139" s="52"/>
      <c r="L139" s="52">
        <f t="shared" si="31"/>
        <v>0</v>
      </c>
      <c r="M139" s="151"/>
      <c r="N139" s="52">
        <f t="shared" si="31"/>
        <v>0</v>
      </c>
      <c r="O139" s="52"/>
      <c r="P139" s="52">
        <f t="shared" si="31"/>
        <v>0</v>
      </c>
      <c r="Q139" s="52"/>
      <c r="R139" s="52">
        <f t="shared" si="31"/>
        <v>0</v>
      </c>
      <c r="S139" s="52"/>
      <c r="T139" s="52">
        <f t="shared" si="31"/>
        <v>0</v>
      </c>
      <c r="U139" s="52"/>
      <c r="V139" s="52">
        <f t="shared" si="31"/>
        <v>0</v>
      </c>
      <c r="W139" s="52"/>
      <c r="X139" s="52">
        <f t="shared" si="31"/>
        <v>0</v>
      </c>
      <c r="Y139" s="77"/>
      <c r="Z139" s="116"/>
      <c r="AA139" s="77">
        <f t="shared" si="31"/>
        <v>0</v>
      </c>
      <c r="AB139" s="90">
        <f t="shared" si="30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157"/>
      <c r="N140" s="78">
        <v>0</v>
      </c>
      <c r="O140" s="78"/>
      <c r="P140" s="78">
        <v>0</v>
      </c>
      <c r="Q140" s="78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0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153"/>
      <c r="N141" s="55">
        <v>0</v>
      </c>
      <c r="O141" s="55"/>
      <c r="P141" s="55">
        <v>0</v>
      </c>
      <c r="Q141" s="55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0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153"/>
      <c r="N142" s="55">
        <v>0</v>
      </c>
      <c r="O142" s="55"/>
      <c r="P142" s="55">
        <v>0</v>
      </c>
      <c r="Q142" s="55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0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84">
        <v>0</v>
      </c>
      <c r="E143" s="84"/>
      <c r="F143" s="84">
        <v>0</v>
      </c>
      <c r="G143" s="84"/>
      <c r="H143" s="84">
        <v>0</v>
      </c>
      <c r="I143" s="55"/>
      <c r="J143" s="84">
        <v>0</v>
      </c>
      <c r="K143" s="84"/>
      <c r="L143" s="84">
        <v>0</v>
      </c>
      <c r="M143" s="154"/>
      <c r="N143" s="84">
        <v>0</v>
      </c>
      <c r="O143" s="84"/>
      <c r="P143" s="84">
        <v>0</v>
      </c>
      <c r="Q143" s="84"/>
      <c r="R143" s="84">
        <v>0</v>
      </c>
      <c r="S143" s="84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0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153"/>
      <c r="N144" s="55">
        <v>0</v>
      </c>
      <c r="O144" s="55"/>
      <c r="P144" s="55">
        <v>0</v>
      </c>
      <c r="Q144" s="55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0"/>
        <v>0</v>
      </c>
    </row>
    <row r="145" spans="1:28" s="45" customFormat="1" ht="18.75" customHeight="1">
      <c r="A145" s="181" t="s">
        <v>28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3"/>
      <c r="AB145" s="90">
        <f t="shared" si="30"/>
        <v>0</v>
      </c>
    </row>
    <row r="146" spans="1:37" s="92" customFormat="1" ht="18.75" customHeight="1">
      <c r="A146" s="170" t="s">
        <v>50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90">
        <f t="shared" si="30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37"/>
      <c r="E147" s="37"/>
      <c r="F147" s="37"/>
      <c r="G147" s="37"/>
      <c r="H147" s="37"/>
      <c r="I147" s="104"/>
      <c r="J147" s="37"/>
      <c r="K147" s="37"/>
      <c r="L147" s="37"/>
      <c r="M147" s="158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118"/>
      <c r="AA147" s="104"/>
      <c r="AB147" s="90">
        <f t="shared" si="30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5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9">
        <f>I149+I150+I151+I152</f>
        <v>70</v>
      </c>
      <c r="J148" s="65">
        <f>J150+J151+J149+J152</f>
        <v>15.1</v>
      </c>
      <c r="K148" s="65">
        <f>K149+K150+K151+K152</f>
        <v>61.35</v>
      </c>
      <c r="L148" s="65">
        <f>L150+L151+L149+L152</f>
        <v>0</v>
      </c>
      <c r="M148" s="138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65">
        <f>Q149+Q150+Q151+Q152</f>
        <v>0</v>
      </c>
      <c r="R148" s="65">
        <f>R150+R151+R149+R152</f>
        <v>60</v>
      </c>
      <c r="S148" s="65">
        <f>S149+S150+S151+S152</f>
        <v>0</v>
      </c>
      <c r="T148" s="65">
        <f>T150+T151+T149+T152</f>
        <v>140</v>
      </c>
      <c r="U148" s="65">
        <f>U149+U150+U151+U152</f>
        <v>0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0"/>
        <v>373.9</v>
      </c>
    </row>
    <row r="149" spans="1:28" s="9" customFormat="1" ht="18.75" customHeight="1">
      <c r="A149" s="41" t="s">
        <v>15</v>
      </c>
      <c r="B149" s="66">
        <f aca="true" t="shared" si="32" ref="B149:AA150">B155</f>
        <v>0</v>
      </c>
      <c r="C149" s="66"/>
      <c r="D149" s="66">
        <f t="shared" si="32"/>
        <v>0</v>
      </c>
      <c r="E149" s="66"/>
      <c r="F149" s="66">
        <f t="shared" si="32"/>
        <v>0</v>
      </c>
      <c r="G149" s="66"/>
      <c r="H149" s="66">
        <f t="shared" si="32"/>
        <v>0</v>
      </c>
      <c r="I149" s="70"/>
      <c r="J149" s="66">
        <f t="shared" si="32"/>
        <v>0</v>
      </c>
      <c r="K149" s="66"/>
      <c r="L149" s="66">
        <f t="shared" si="32"/>
        <v>0</v>
      </c>
      <c r="M149" s="136"/>
      <c r="N149" s="66">
        <f t="shared" si="32"/>
        <v>0</v>
      </c>
      <c r="O149" s="66"/>
      <c r="P149" s="66">
        <f t="shared" si="32"/>
        <v>0</v>
      </c>
      <c r="Q149" s="66"/>
      <c r="R149" s="66">
        <f t="shared" si="32"/>
        <v>0</v>
      </c>
      <c r="S149" s="66"/>
      <c r="T149" s="66">
        <f t="shared" si="32"/>
        <v>0</v>
      </c>
      <c r="U149" s="66"/>
      <c r="V149" s="66">
        <f t="shared" si="32"/>
        <v>0</v>
      </c>
      <c r="W149" s="66"/>
      <c r="X149" s="66">
        <f t="shared" si="32"/>
        <v>0</v>
      </c>
      <c r="Y149" s="66"/>
      <c r="Z149" s="110"/>
      <c r="AA149" s="70">
        <f t="shared" si="32"/>
        <v>0</v>
      </c>
      <c r="AB149" s="90">
        <f t="shared" si="30"/>
        <v>0</v>
      </c>
    </row>
    <row r="150" spans="1:28" s="9" customFormat="1" ht="18.75" customHeight="1">
      <c r="A150" s="41" t="s">
        <v>13</v>
      </c>
      <c r="B150" s="66">
        <f t="shared" si="32"/>
        <v>0</v>
      </c>
      <c r="C150" s="66"/>
      <c r="D150" s="66">
        <f t="shared" si="32"/>
        <v>0</v>
      </c>
      <c r="E150" s="66"/>
      <c r="F150" s="66">
        <f t="shared" si="32"/>
        <v>0</v>
      </c>
      <c r="G150" s="66"/>
      <c r="H150" s="66">
        <f t="shared" si="32"/>
        <v>0</v>
      </c>
      <c r="I150" s="70"/>
      <c r="J150" s="66">
        <f t="shared" si="32"/>
        <v>0</v>
      </c>
      <c r="K150" s="66"/>
      <c r="L150" s="66">
        <f t="shared" si="32"/>
        <v>0</v>
      </c>
      <c r="M150" s="136"/>
      <c r="N150" s="66">
        <f t="shared" si="32"/>
        <v>0</v>
      </c>
      <c r="O150" s="66"/>
      <c r="P150" s="66">
        <f t="shared" si="32"/>
        <v>0</v>
      </c>
      <c r="Q150" s="66"/>
      <c r="R150" s="66">
        <f t="shared" si="32"/>
        <v>0</v>
      </c>
      <c r="S150" s="66"/>
      <c r="T150" s="66">
        <f t="shared" si="32"/>
        <v>0</v>
      </c>
      <c r="U150" s="66"/>
      <c r="V150" s="66">
        <f t="shared" si="32"/>
        <v>0</v>
      </c>
      <c r="W150" s="66"/>
      <c r="X150" s="66">
        <f t="shared" si="32"/>
        <v>0</v>
      </c>
      <c r="Y150" s="66"/>
      <c r="Z150" s="110"/>
      <c r="AA150" s="70">
        <f t="shared" si="32"/>
        <v>0</v>
      </c>
      <c r="AB150" s="90">
        <f t="shared" si="30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66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70">
        <f>I157+I182</f>
        <v>70</v>
      </c>
      <c r="J151" s="66">
        <f>J157+J182</f>
        <v>15.1</v>
      </c>
      <c r="K151" s="66">
        <f>K157+K182</f>
        <v>61.35</v>
      </c>
      <c r="L151" s="66">
        <f>L157</f>
        <v>0</v>
      </c>
      <c r="M151" s="136"/>
      <c r="N151" s="66">
        <f>N157</f>
        <v>0</v>
      </c>
      <c r="O151" s="66"/>
      <c r="P151" s="66">
        <f>P157</f>
        <v>0</v>
      </c>
      <c r="Q151" s="66"/>
      <c r="R151" s="66">
        <f>R157+R182</f>
        <v>60</v>
      </c>
      <c r="S151" s="66">
        <f>S157+S182</f>
        <v>0</v>
      </c>
      <c r="T151" s="66">
        <f>T157+T182</f>
        <v>140</v>
      </c>
      <c r="U151" s="66">
        <f>U157+U182</f>
        <v>0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0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66">
        <f aca="true" t="shared" si="33" ref="D152:AA152">D158</f>
        <v>0</v>
      </c>
      <c r="E152" s="66"/>
      <c r="F152" s="66">
        <f t="shared" si="33"/>
        <v>0</v>
      </c>
      <c r="G152" s="66"/>
      <c r="H152" s="66">
        <f t="shared" si="33"/>
        <v>0</v>
      </c>
      <c r="I152" s="70"/>
      <c r="J152" s="66">
        <f t="shared" si="33"/>
        <v>0</v>
      </c>
      <c r="K152" s="66"/>
      <c r="L152" s="66">
        <f t="shared" si="33"/>
        <v>0</v>
      </c>
      <c r="M152" s="136"/>
      <c r="N152" s="66">
        <f t="shared" si="33"/>
        <v>0</v>
      </c>
      <c r="O152" s="66"/>
      <c r="P152" s="66">
        <f t="shared" si="33"/>
        <v>0</v>
      </c>
      <c r="Q152" s="66"/>
      <c r="R152" s="66">
        <f t="shared" si="33"/>
        <v>0</v>
      </c>
      <c r="S152" s="66"/>
      <c r="T152" s="66">
        <f t="shared" si="33"/>
        <v>0</v>
      </c>
      <c r="U152" s="66"/>
      <c r="V152" s="66">
        <f t="shared" si="33"/>
        <v>0</v>
      </c>
      <c r="W152" s="66"/>
      <c r="X152" s="66">
        <f t="shared" si="33"/>
        <v>0</v>
      </c>
      <c r="Y152" s="66"/>
      <c r="Z152" s="110"/>
      <c r="AA152" s="70">
        <f t="shared" si="33"/>
        <v>0</v>
      </c>
      <c r="AB152" s="90">
        <f t="shared" si="30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153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0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4" ref="D154:AA154">D155+D156+D157+D158</f>
        <v>0</v>
      </c>
      <c r="E154" s="76">
        <f t="shared" si="34"/>
        <v>0</v>
      </c>
      <c r="F154" s="76">
        <f t="shared" si="34"/>
        <v>0</v>
      </c>
      <c r="G154" s="76">
        <f t="shared" si="34"/>
        <v>0</v>
      </c>
      <c r="H154" s="76">
        <f t="shared" si="34"/>
        <v>158.8</v>
      </c>
      <c r="I154" s="76">
        <f t="shared" si="34"/>
        <v>70</v>
      </c>
      <c r="J154" s="76">
        <f t="shared" si="34"/>
        <v>15.1</v>
      </c>
      <c r="K154" s="76">
        <f t="shared" si="34"/>
        <v>61.35</v>
      </c>
      <c r="L154" s="76">
        <f t="shared" si="34"/>
        <v>0</v>
      </c>
      <c r="M154" s="137">
        <f t="shared" si="34"/>
        <v>0</v>
      </c>
      <c r="N154" s="76">
        <f t="shared" si="34"/>
        <v>0</v>
      </c>
      <c r="O154" s="76">
        <f t="shared" si="34"/>
        <v>0</v>
      </c>
      <c r="P154" s="76">
        <f t="shared" si="34"/>
        <v>0</v>
      </c>
      <c r="Q154" s="76">
        <f t="shared" si="34"/>
        <v>0</v>
      </c>
      <c r="R154" s="76">
        <f t="shared" si="34"/>
        <v>60</v>
      </c>
      <c r="S154" s="76">
        <f t="shared" si="34"/>
        <v>0</v>
      </c>
      <c r="T154" s="76">
        <f t="shared" si="34"/>
        <v>140</v>
      </c>
      <c r="U154" s="76">
        <f t="shared" si="34"/>
        <v>0</v>
      </c>
      <c r="V154" s="76">
        <f t="shared" si="34"/>
        <v>0</v>
      </c>
      <c r="W154" s="76">
        <f t="shared" si="34"/>
        <v>0</v>
      </c>
      <c r="X154" s="76">
        <f t="shared" si="34"/>
        <v>0</v>
      </c>
      <c r="Y154" s="76">
        <f t="shared" si="34"/>
        <v>0</v>
      </c>
      <c r="Z154" s="119">
        <f t="shared" si="34"/>
        <v>0</v>
      </c>
      <c r="AA154" s="76">
        <f t="shared" si="34"/>
        <v>0</v>
      </c>
      <c r="AB154" s="90">
        <f t="shared" si="30"/>
        <v>373.9</v>
      </c>
    </row>
    <row r="155" spans="1:28" s="9" customFormat="1" ht="18.75" customHeight="1">
      <c r="A155" s="23" t="s">
        <v>15</v>
      </c>
      <c r="B155" s="70">
        <f aca="true" t="shared" si="35" ref="B155:AA155">B162+B168+B174</f>
        <v>0</v>
      </c>
      <c r="C155" s="70"/>
      <c r="D155" s="70">
        <f t="shared" si="35"/>
        <v>0</v>
      </c>
      <c r="E155" s="70"/>
      <c r="F155" s="70">
        <f t="shared" si="35"/>
        <v>0</v>
      </c>
      <c r="G155" s="70"/>
      <c r="H155" s="70">
        <f t="shared" si="35"/>
        <v>0</v>
      </c>
      <c r="I155" s="70"/>
      <c r="J155" s="70">
        <f t="shared" si="35"/>
        <v>0</v>
      </c>
      <c r="K155" s="70"/>
      <c r="L155" s="70">
        <f t="shared" si="35"/>
        <v>0</v>
      </c>
      <c r="M155" s="141"/>
      <c r="N155" s="70">
        <f t="shared" si="35"/>
        <v>0</v>
      </c>
      <c r="O155" s="70"/>
      <c r="P155" s="70">
        <f t="shared" si="35"/>
        <v>0</v>
      </c>
      <c r="Q155" s="70"/>
      <c r="R155" s="70">
        <f t="shared" si="35"/>
        <v>0</v>
      </c>
      <c r="S155" s="70"/>
      <c r="T155" s="70">
        <f t="shared" si="35"/>
        <v>0</v>
      </c>
      <c r="U155" s="70"/>
      <c r="V155" s="70">
        <f t="shared" si="35"/>
        <v>0</v>
      </c>
      <c r="W155" s="70"/>
      <c r="X155" s="70">
        <f t="shared" si="35"/>
        <v>0</v>
      </c>
      <c r="Y155" s="70"/>
      <c r="Z155" s="110"/>
      <c r="AA155" s="70">
        <f t="shared" si="35"/>
        <v>0</v>
      </c>
      <c r="AB155" s="90">
        <f t="shared" si="30"/>
        <v>0</v>
      </c>
    </row>
    <row r="156" spans="1:28" s="9" customFormat="1" ht="18.75" customHeight="1">
      <c r="A156" s="23" t="s">
        <v>13</v>
      </c>
      <c r="B156" s="70">
        <f aca="true" t="shared" si="36" ref="B156:AA156">B163+B169+B175</f>
        <v>0</v>
      </c>
      <c r="C156" s="70"/>
      <c r="D156" s="70">
        <f t="shared" si="36"/>
        <v>0</v>
      </c>
      <c r="E156" s="70"/>
      <c r="F156" s="70">
        <f t="shared" si="36"/>
        <v>0</v>
      </c>
      <c r="G156" s="70"/>
      <c r="H156" s="70">
        <f t="shared" si="36"/>
        <v>0</v>
      </c>
      <c r="I156" s="70"/>
      <c r="J156" s="70">
        <f t="shared" si="36"/>
        <v>0</v>
      </c>
      <c r="K156" s="70"/>
      <c r="L156" s="70">
        <f t="shared" si="36"/>
        <v>0</v>
      </c>
      <c r="M156" s="141"/>
      <c r="N156" s="70">
        <f t="shared" si="36"/>
        <v>0</v>
      </c>
      <c r="O156" s="70"/>
      <c r="P156" s="70">
        <f t="shared" si="36"/>
        <v>0</v>
      </c>
      <c r="Q156" s="70"/>
      <c r="R156" s="70">
        <f t="shared" si="36"/>
        <v>0</v>
      </c>
      <c r="S156" s="70"/>
      <c r="T156" s="70">
        <f t="shared" si="36"/>
        <v>0</v>
      </c>
      <c r="U156" s="70"/>
      <c r="V156" s="70">
        <f t="shared" si="36"/>
        <v>0</v>
      </c>
      <c r="W156" s="70"/>
      <c r="X156" s="70">
        <f t="shared" si="36"/>
        <v>0</v>
      </c>
      <c r="Y156" s="70"/>
      <c r="Z156" s="110"/>
      <c r="AA156" s="70">
        <f t="shared" si="36"/>
        <v>0</v>
      </c>
      <c r="AB156" s="90">
        <f t="shared" si="30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70</v>
      </c>
      <c r="J157" s="70">
        <f>J164+J170+J176</f>
        <v>15.1</v>
      </c>
      <c r="K157" s="70">
        <f>K164+K170+K176</f>
        <v>61.35</v>
      </c>
      <c r="L157" s="70"/>
      <c r="M157" s="141"/>
      <c r="N157" s="70">
        <f>N164+N170+N176</f>
        <v>0</v>
      </c>
      <c r="O157" s="70"/>
      <c r="P157" s="70">
        <f>P164+P170+P176</f>
        <v>0</v>
      </c>
      <c r="Q157" s="70"/>
      <c r="R157" s="70">
        <f>R164+R170+R176</f>
        <v>60</v>
      </c>
      <c r="S157" s="70">
        <f>S164+S170+S176</f>
        <v>0</v>
      </c>
      <c r="T157" s="70">
        <f>T164+T170+T176</f>
        <v>140</v>
      </c>
      <c r="U157" s="70">
        <f>U164+U170+U176</f>
        <v>0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0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7" ref="D158:AA158">D165+D171+D177</f>
        <v>0</v>
      </c>
      <c r="E158" s="70"/>
      <c r="F158" s="70">
        <f t="shared" si="37"/>
        <v>0</v>
      </c>
      <c r="G158" s="70"/>
      <c r="H158" s="70">
        <f t="shared" si="37"/>
        <v>0</v>
      </c>
      <c r="I158" s="70"/>
      <c r="J158" s="70">
        <f t="shared" si="37"/>
        <v>0</v>
      </c>
      <c r="K158" s="70"/>
      <c r="L158" s="70">
        <f t="shared" si="37"/>
        <v>0</v>
      </c>
      <c r="M158" s="141"/>
      <c r="N158" s="70">
        <f t="shared" si="37"/>
        <v>0</v>
      </c>
      <c r="O158" s="70"/>
      <c r="P158" s="70">
        <f t="shared" si="37"/>
        <v>0</v>
      </c>
      <c r="Q158" s="70"/>
      <c r="R158" s="70">
        <f t="shared" si="37"/>
        <v>0</v>
      </c>
      <c r="S158" s="70"/>
      <c r="T158" s="70">
        <f t="shared" si="37"/>
        <v>0</v>
      </c>
      <c r="U158" s="70"/>
      <c r="V158" s="70">
        <f t="shared" si="37"/>
        <v>0</v>
      </c>
      <c r="W158" s="70"/>
      <c r="X158" s="70">
        <f t="shared" si="37"/>
        <v>0</v>
      </c>
      <c r="Y158" s="70"/>
      <c r="Z158" s="110"/>
      <c r="AA158" s="70">
        <f t="shared" si="37"/>
        <v>0</v>
      </c>
      <c r="AB158" s="90">
        <f t="shared" si="30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153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0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153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0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70</v>
      </c>
      <c r="J161" s="52">
        <f>J162+J163+J164+J165</f>
        <v>15.1</v>
      </c>
      <c r="K161" s="52">
        <f>K162+K163+K164+K165</f>
        <v>15.1</v>
      </c>
      <c r="L161" s="52">
        <f>L162+L163+L164</f>
        <v>0</v>
      </c>
      <c r="M161" s="151"/>
      <c r="N161" s="52">
        <f>N162+N163+N164</f>
        <v>0</v>
      </c>
      <c r="O161" s="52"/>
      <c r="P161" s="52">
        <f>P162+P163+P164</f>
        <v>0</v>
      </c>
      <c r="Q161" s="52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/>
      <c r="Z161" s="109"/>
      <c r="AA161" s="52">
        <f>AA162+AA163+AA164</f>
        <v>0</v>
      </c>
      <c r="AB161" s="90">
        <f t="shared" si="30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153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0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153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0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>
        <v>70</v>
      </c>
      <c r="J164" s="55">
        <v>15.1</v>
      </c>
      <c r="K164" s="55">
        <v>15.1</v>
      </c>
      <c r="L164" s="55"/>
      <c r="M164" s="153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111"/>
      <c r="AA164" s="55"/>
      <c r="AB164" s="90">
        <f t="shared" si="30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153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0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153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0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151"/>
      <c r="N167" s="52">
        <f>N168+N169+N170</f>
        <v>0</v>
      </c>
      <c r="O167" s="52"/>
      <c r="P167" s="52">
        <f>P168+P169+P170</f>
        <v>0</v>
      </c>
      <c r="Q167" s="52"/>
      <c r="R167" s="52">
        <f>R168+R169+R170+R171</f>
        <v>60</v>
      </c>
      <c r="S167" s="52">
        <f>S168+S169+S170+S171</f>
        <v>0</v>
      </c>
      <c r="T167" s="52">
        <f>T168+T169+T170+T171</f>
        <v>140</v>
      </c>
      <c r="U167" s="52">
        <f>U168+U169+U170+U171</f>
        <v>0</v>
      </c>
      <c r="V167" s="52">
        <f>V168+V169+V170</f>
        <v>0</v>
      </c>
      <c r="W167" s="52"/>
      <c r="X167" s="52">
        <f>X168+X169+X170</f>
        <v>0</v>
      </c>
      <c r="Y167" s="52"/>
      <c r="Z167" s="109"/>
      <c r="AA167" s="52">
        <f>AA168+AA169+AA170</f>
        <v>0</v>
      </c>
      <c r="AB167" s="90">
        <f t="shared" si="30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153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0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153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0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153"/>
      <c r="N170" s="55"/>
      <c r="O170" s="55"/>
      <c r="P170" s="55"/>
      <c r="Q170" s="55"/>
      <c r="R170" s="55">
        <v>60</v>
      </c>
      <c r="S170" s="55"/>
      <c r="T170" s="55">
        <v>140</v>
      </c>
      <c r="U170" s="55"/>
      <c r="V170" s="55"/>
      <c r="W170" s="55"/>
      <c r="X170" s="55"/>
      <c r="Y170" s="55"/>
      <c r="Z170" s="111"/>
      <c r="AA170" s="55"/>
      <c r="AB170" s="90">
        <f t="shared" si="30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153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0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153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0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8" ref="D173:X173">D174+D175+D176</f>
        <v>0</v>
      </c>
      <c r="E173" s="52"/>
      <c r="F173" s="52">
        <f t="shared" si="38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8"/>
        <v>0</v>
      </c>
      <c r="K173" s="52">
        <f>K174+K175+K176</f>
        <v>46.25</v>
      </c>
      <c r="L173" s="52">
        <f t="shared" si="38"/>
        <v>0</v>
      </c>
      <c r="M173" s="151"/>
      <c r="N173" s="52">
        <f t="shared" si="38"/>
        <v>0</v>
      </c>
      <c r="O173" s="52"/>
      <c r="P173" s="52">
        <f t="shared" si="38"/>
        <v>0</v>
      </c>
      <c r="Q173" s="52"/>
      <c r="R173" s="52">
        <f t="shared" si="38"/>
        <v>0</v>
      </c>
      <c r="S173" s="52"/>
      <c r="T173" s="52">
        <f t="shared" si="38"/>
        <v>0</v>
      </c>
      <c r="U173" s="52"/>
      <c r="V173" s="52">
        <f t="shared" si="38"/>
        <v>0</v>
      </c>
      <c r="W173" s="52"/>
      <c r="X173" s="52">
        <f t="shared" si="38"/>
        <v>0</v>
      </c>
      <c r="Y173" s="52"/>
      <c r="Z173" s="109"/>
      <c r="AA173" s="52">
        <f>AA174+AA175+AA176</f>
        <v>0</v>
      </c>
      <c r="AB173" s="90">
        <f t="shared" si="30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153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0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153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0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>
        <v>0</v>
      </c>
      <c r="K176" s="55">
        <v>46.25</v>
      </c>
      <c r="L176" s="55"/>
      <c r="M176" s="153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0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153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0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153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0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153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0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153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0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153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0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153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0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153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0"/>
        <v>0</v>
      </c>
    </row>
    <row r="184" spans="1:28" s="9" customFormat="1" ht="41.25" customHeight="1">
      <c r="A184" s="35" t="s">
        <v>52</v>
      </c>
      <c r="B184" s="66"/>
      <c r="C184" s="66"/>
      <c r="D184" s="61"/>
      <c r="E184" s="61"/>
      <c r="F184" s="61"/>
      <c r="G184" s="61"/>
      <c r="H184" s="61"/>
      <c r="I184" s="52"/>
      <c r="J184" s="61"/>
      <c r="K184" s="61"/>
      <c r="L184" s="61"/>
      <c r="M184" s="149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109"/>
      <c r="AA184" s="52"/>
      <c r="AB184" s="90">
        <f t="shared" si="30"/>
        <v>0</v>
      </c>
    </row>
    <row r="185" spans="1:28" s="17" customFormat="1" ht="18.75">
      <c r="A185" s="42" t="s">
        <v>16</v>
      </c>
      <c r="B185" s="65">
        <f>B187+B188+B186+B189</f>
        <v>158485.29799999995</v>
      </c>
      <c r="C185" s="65"/>
      <c r="D185" s="61">
        <f aca="true" t="shared" si="39" ref="D185:AA185">D186+D187+D188+D189</f>
        <v>14665.927</v>
      </c>
      <c r="E185" s="61">
        <f t="shared" si="39"/>
        <v>9373.05</v>
      </c>
      <c r="F185" s="61">
        <f t="shared" si="39"/>
        <v>12152.187</v>
      </c>
      <c r="G185" s="61">
        <f t="shared" si="39"/>
        <v>13207.249</v>
      </c>
      <c r="H185" s="61">
        <f t="shared" si="39"/>
        <v>9864.331999999999</v>
      </c>
      <c r="I185" s="52">
        <f t="shared" si="39"/>
        <v>12065.866</v>
      </c>
      <c r="J185" s="61">
        <f t="shared" si="39"/>
        <v>15994.224</v>
      </c>
      <c r="K185" s="61">
        <f t="shared" si="39"/>
        <v>14495.671999999999</v>
      </c>
      <c r="L185" s="61">
        <f t="shared" si="39"/>
        <v>13650.365</v>
      </c>
      <c r="M185" s="149">
        <f t="shared" si="39"/>
        <v>10250.9</v>
      </c>
      <c r="N185" s="61">
        <f t="shared" si="39"/>
        <v>14259.657000000001</v>
      </c>
      <c r="O185" s="61">
        <f t="shared" si="39"/>
        <v>15133.636</v>
      </c>
      <c r="P185" s="61">
        <f t="shared" si="39"/>
        <v>15839.17</v>
      </c>
      <c r="Q185" s="61">
        <f t="shared" si="39"/>
        <v>0</v>
      </c>
      <c r="R185" s="61">
        <f t="shared" si="39"/>
        <v>7601.188999999999</v>
      </c>
      <c r="S185" s="61">
        <f t="shared" si="39"/>
        <v>0</v>
      </c>
      <c r="T185" s="61">
        <f t="shared" si="39"/>
        <v>14491.826000000001</v>
      </c>
      <c r="U185" s="61">
        <f t="shared" si="39"/>
        <v>0</v>
      </c>
      <c r="V185" s="61">
        <f t="shared" si="39"/>
        <v>16444.345</v>
      </c>
      <c r="W185" s="61">
        <f t="shared" si="39"/>
        <v>0</v>
      </c>
      <c r="X185" s="61">
        <f t="shared" si="39"/>
        <v>8774.328</v>
      </c>
      <c r="Y185" s="61">
        <f t="shared" si="39"/>
        <v>0</v>
      </c>
      <c r="Z185" s="109">
        <f t="shared" si="39"/>
        <v>14747.748</v>
      </c>
      <c r="AA185" s="52">
        <f t="shared" si="39"/>
        <v>0</v>
      </c>
      <c r="AB185" s="90">
        <f t="shared" si="30"/>
        <v>143737.55000000002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66">
        <f aca="true" t="shared" si="40" ref="D186:AA186">D192+D198+D204+D210+D216</f>
        <v>0</v>
      </c>
      <c r="E186" s="66"/>
      <c r="F186" s="66">
        <f t="shared" si="40"/>
        <v>0</v>
      </c>
      <c r="G186" s="66"/>
      <c r="H186" s="66">
        <f t="shared" si="40"/>
        <v>0</v>
      </c>
      <c r="I186" s="70"/>
      <c r="J186" s="66">
        <f t="shared" si="40"/>
        <v>0</v>
      </c>
      <c r="K186" s="66"/>
      <c r="L186" s="66">
        <f t="shared" si="40"/>
        <v>0</v>
      </c>
      <c r="M186" s="136"/>
      <c r="N186" s="66">
        <f t="shared" si="40"/>
        <v>0</v>
      </c>
      <c r="O186" s="66"/>
      <c r="P186" s="66">
        <f t="shared" si="40"/>
        <v>0</v>
      </c>
      <c r="Q186" s="66"/>
      <c r="R186" s="66">
        <f t="shared" si="40"/>
        <v>0</v>
      </c>
      <c r="S186" s="66"/>
      <c r="T186" s="66">
        <f t="shared" si="40"/>
        <v>0</v>
      </c>
      <c r="U186" s="66"/>
      <c r="V186" s="66">
        <f t="shared" si="40"/>
        <v>0</v>
      </c>
      <c r="W186" s="66"/>
      <c r="X186" s="66">
        <f t="shared" si="40"/>
        <v>0</v>
      </c>
      <c r="Y186" s="66"/>
      <c r="Z186" s="110"/>
      <c r="AA186" s="70">
        <f t="shared" si="40"/>
        <v>0</v>
      </c>
      <c r="AB186" s="90">
        <f t="shared" si="30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66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70"/>
      <c r="J187" s="66">
        <f>J193+J199+J205+J211+J217</f>
        <v>0</v>
      </c>
      <c r="K187" s="66"/>
      <c r="L187" s="66">
        <f>L193+L199+L205+L211+L217</f>
        <v>0</v>
      </c>
      <c r="M187" s="136"/>
      <c r="N187" s="66">
        <f>N193+N199+N205+N211+N217</f>
        <v>0</v>
      </c>
      <c r="O187" s="66"/>
      <c r="P187" s="66">
        <f>P193+P199+P205+P211+P217</f>
        <v>0</v>
      </c>
      <c r="Q187" s="66"/>
      <c r="R187" s="66">
        <f>R193+R199+R205+R211+R217</f>
        <v>0</v>
      </c>
      <c r="S187" s="66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0"/>
        <v>0</v>
      </c>
    </row>
    <row r="188" spans="1:28" s="17" customFormat="1" ht="18.75">
      <c r="A188" s="41" t="s">
        <v>14</v>
      </c>
      <c r="B188" s="66">
        <f>B194+B200+B206+B212+B218</f>
        <v>154801.29799999995</v>
      </c>
      <c r="C188" s="66"/>
      <c r="D188" s="66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13207.249</v>
      </c>
      <c r="H188" s="66">
        <f>H194+H200+H206+H212+H218</f>
        <v>9864.331999999999</v>
      </c>
      <c r="I188" s="70">
        <f>I194+I200+I206+I212+I218</f>
        <v>12065.866</v>
      </c>
      <c r="J188" s="66">
        <f>J194+J200+J206+J212+J218</f>
        <v>15994.224</v>
      </c>
      <c r="K188" s="66">
        <f>K194+K200+K206+K212+K218</f>
        <v>14495.671999999999</v>
      </c>
      <c r="L188" s="66">
        <f>L194+L200+L206+L212+L218</f>
        <v>13650.365</v>
      </c>
      <c r="M188" s="136">
        <f>M194+M200+M206+M212+M218</f>
        <v>10250.9</v>
      </c>
      <c r="N188" s="66">
        <f>N194+N200+N206+N212+N218</f>
        <v>14259.657000000001</v>
      </c>
      <c r="O188" s="66">
        <f>O194+O200+O206+O212+O218</f>
        <v>15133.636</v>
      </c>
      <c r="P188" s="66">
        <f>P194+P200+P206+P212+P218</f>
        <v>15839.17</v>
      </c>
      <c r="Q188" s="66">
        <f>Q194+Q200+Q206+Q212+Q218</f>
        <v>0</v>
      </c>
      <c r="R188" s="66">
        <f>R194+R200+R206+R212+R218</f>
        <v>7601.188999999999</v>
      </c>
      <c r="S188" s="66">
        <f>S194+S200+S206+S212+S218</f>
        <v>0</v>
      </c>
      <c r="T188" s="66">
        <f>T194+T200+T206+T212+T218</f>
        <v>10807.826000000001</v>
      </c>
      <c r="U188" s="66">
        <f>U194+U200+U206+U212+U218</f>
        <v>0</v>
      </c>
      <c r="V188" s="66">
        <f>V194+V200+V206+V212+V218</f>
        <v>16444.345</v>
      </c>
      <c r="W188" s="66">
        <f>W194+W200+W206+W212+W218</f>
        <v>0</v>
      </c>
      <c r="X188" s="66">
        <f>X194+X200+X206+X212+X218</f>
        <v>8774.328</v>
      </c>
      <c r="Y188" s="66">
        <f>Y194+Y200+Y206+Y212+Y218</f>
        <v>0</v>
      </c>
      <c r="Z188" s="110">
        <f>Z194+Z200+Z206+Z212+Z218</f>
        <v>14747.748</v>
      </c>
      <c r="AA188" s="70">
        <f>AA194+AA200+AA206+AA212+AA218</f>
        <v>0</v>
      </c>
      <c r="AB188" s="90">
        <f t="shared" si="30"/>
        <v>140053.55000000002</v>
      </c>
    </row>
    <row r="189" spans="1:28" s="17" customFormat="1" ht="18.75">
      <c r="A189" s="41" t="s">
        <v>41</v>
      </c>
      <c r="B189" s="66">
        <f>B195+B201+B207+B213+B219</f>
        <v>3684</v>
      </c>
      <c r="C189" s="66"/>
      <c r="D189" s="66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70"/>
      <c r="J189" s="66">
        <f>J195+J201+J207+J213+J219</f>
        <v>0</v>
      </c>
      <c r="K189" s="66"/>
      <c r="L189" s="66">
        <f>L195+L201+L207+L213+L219</f>
        <v>0</v>
      </c>
      <c r="M189" s="136"/>
      <c r="N189" s="66">
        <f>N195+N201+N207+N213+N219</f>
        <v>0</v>
      </c>
      <c r="O189" s="66"/>
      <c r="P189" s="66">
        <f>P195+P201+P207+P213+P219</f>
        <v>0</v>
      </c>
      <c r="Q189" s="66"/>
      <c r="R189" s="66">
        <f>R195+R201+R207+R213+R219</f>
        <v>0</v>
      </c>
      <c r="S189" s="66"/>
      <c r="T189" s="66">
        <f>T195+T201+T207+T213+T219</f>
        <v>3684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0"/>
        <v>3684</v>
      </c>
    </row>
    <row r="190" spans="1:28" s="17" customFormat="1" ht="41.25" customHeight="1">
      <c r="A190" s="21" t="s">
        <v>31</v>
      </c>
      <c r="B190" s="79"/>
      <c r="C190" s="79"/>
      <c r="D190" s="68"/>
      <c r="E190" s="68"/>
      <c r="F190" s="68"/>
      <c r="G190" s="68"/>
      <c r="H190" s="68"/>
      <c r="I190" s="52"/>
      <c r="J190" s="68"/>
      <c r="K190" s="68"/>
      <c r="L190" s="68"/>
      <c r="M190" s="150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109"/>
      <c r="AA190" s="52"/>
      <c r="AB190" s="90">
        <f t="shared" si="30"/>
        <v>0</v>
      </c>
    </row>
    <row r="191" spans="1:28" s="9" customFormat="1" ht="18.75">
      <c r="A191" s="22" t="s">
        <v>16</v>
      </c>
      <c r="B191" s="69">
        <f>B194+B193+B192+B195</f>
        <v>13894.9</v>
      </c>
      <c r="C191" s="69"/>
      <c r="D191" s="52">
        <f aca="true" t="shared" si="41" ref="D191:AA191">D192+D193+D194+D195</f>
        <v>222.84</v>
      </c>
      <c r="E191" s="52">
        <f t="shared" si="41"/>
        <v>24.946</v>
      </c>
      <c r="F191" s="52">
        <f t="shared" si="41"/>
        <v>833.321</v>
      </c>
      <c r="G191" s="52">
        <f t="shared" si="41"/>
        <v>380.148</v>
      </c>
      <c r="H191" s="52">
        <f t="shared" si="41"/>
        <v>911.89</v>
      </c>
      <c r="I191" s="52">
        <f t="shared" si="41"/>
        <v>1001.101</v>
      </c>
      <c r="J191" s="52">
        <f t="shared" si="41"/>
        <v>561.437</v>
      </c>
      <c r="K191" s="52">
        <f t="shared" si="41"/>
        <v>584.497</v>
      </c>
      <c r="L191" s="52">
        <f t="shared" si="41"/>
        <v>822.052</v>
      </c>
      <c r="M191" s="151">
        <f t="shared" si="41"/>
        <v>233.72</v>
      </c>
      <c r="N191" s="52">
        <f t="shared" si="41"/>
        <v>243.602</v>
      </c>
      <c r="O191" s="52">
        <f t="shared" si="41"/>
        <v>741.367</v>
      </c>
      <c r="P191" s="52">
        <f t="shared" si="41"/>
        <v>0</v>
      </c>
      <c r="Q191" s="52">
        <f t="shared" si="41"/>
        <v>0</v>
      </c>
      <c r="R191" s="52">
        <f t="shared" si="41"/>
        <v>566.713</v>
      </c>
      <c r="S191" s="52">
        <f t="shared" si="41"/>
        <v>0</v>
      </c>
      <c r="T191" s="52">
        <f t="shared" si="41"/>
        <v>6129.456</v>
      </c>
      <c r="U191" s="52">
        <f t="shared" si="41"/>
        <v>0</v>
      </c>
      <c r="V191" s="52">
        <f t="shared" si="41"/>
        <v>2672.842</v>
      </c>
      <c r="W191" s="52">
        <f t="shared" si="41"/>
        <v>0</v>
      </c>
      <c r="X191" s="52">
        <f t="shared" si="41"/>
        <v>67</v>
      </c>
      <c r="Y191" s="52">
        <f t="shared" si="41"/>
        <v>0</v>
      </c>
      <c r="Z191" s="109">
        <f t="shared" si="41"/>
        <v>863.747</v>
      </c>
      <c r="AA191" s="52">
        <f t="shared" si="41"/>
        <v>0</v>
      </c>
      <c r="AB191" s="90">
        <f t="shared" si="30"/>
        <v>13031.153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153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0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153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0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10210.9</v>
      </c>
      <c r="C194" s="70"/>
      <c r="D194" s="55">
        <v>222.84</v>
      </c>
      <c r="E194" s="55">
        <v>24.946</v>
      </c>
      <c r="F194" s="55">
        <v>833.321</v>
      </c>
      <c r="G194" s="55">
        <v>380.148</v>
      </c>
      <c r="H194" s="55">
        <v>911.89</v>
      </c>
      <c r="I194" s="55">
        <v>1001.101</v>
      </c>
      <c r="J194" s="55">
        <v>561.437</v>
      </c>
      <c r="K194" s="55">
        <v>584.497</v>
      </c>
      <c r="L194" s="55">
        <v>822.052</v>
      </c>
      <c r="M194" s="153">
        <v>233.72</v>
      </c>
      <c r="N194" s="55">
        <v>243.602</v>
      </c>
      <c r="O194" s="55">
        <v>741.367</v>
      </c>
      <c r="P194" s="55"/>
      <c r="Q194" s="55"/>
      <c r="R194" s="55">
        <v>566.713</v>
      </c>
      <c r="S194" s="55"/>
      <c r="T194" s="55">
        <v>2445.456</v>
      </c>
      <c r="U194" s="55"/>
      <c r="V194" s="55">
        <v>2672.842</v>
      </c>
      <c r="W194" s="55"/>
      <c r="X194" s="55">
        <v>67</v>
      </c>
      <c r="Y194" s="55"/>
      <c r="Z194" s="111">
        <v>863.747</v>
      </c>
      <c r="AA194" s="55">
        <v>0</v>
      </c>
      <c r="AB194" s="90">
        <f t="shared" si="30"/>
        <v>9347.153</v>
      </c>
    </row>
    <row r="195" spans="1:28" s="9" customFormat="1" ht="18.75">
      <c r="A195" s="23" t="s">
        <v>41</v>
      </c>
      <c r="B195" s="70">
        <f>D195+F195+H195+J195+L195+N195+P195+R195+T195+V195+X195+AA195</f>
        <v>3684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153"/>
      <c r="N195" s="55"/>
      <c r="O195" s="55"/>
      <c r="P195" s="55"/>
      <c r="Q195" s="55"/>
      <c r="R195" s="55"/>
      <c r="S195" s="55"/>
      <c r="T195" s="55">
        <v>3684</v>
      </c>
      <c r="U195" s="55"/>
      <c r="V195" s="55"/>
      <c r="W195" s="55"/>
      <c r="X195" s="55"/>
      <c r="Y195" s="55"/>
      <c r="Z195" s="111"/>
      <c r="AA195" s="55"/>
      <c r="AB195" s="90">
        <f t="shared" si="30"/>
        <v>3684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151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0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151"/>
      <c r="N197" s="52">
        <f>N198+N199+N200</f>
        <v>0</v>
      </c>
      <c r="O197" s="52"/>
      <c r="P197" s="52">
        <f>P198+P199+P200</f>
        <v>0</v>
      </c>
      <c r="Q197" s="52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0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153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0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153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0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153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>
        <v>50</v>
      </c>
      <c r="Y200" s="55"/>
      <c r="Z200" s="111"/>
      <c r="AA200" s="55"/>
      <c r="AB200" s="90">
        <f aca="true" t="shared" si="42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153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2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151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2"/>
        <v>0</v>
      </c>
    </row>
    <row r="203" spans="1:28" s="17" customFormat="1" ht="18.75">
      <c r="A203" s="25" t="s">
        <v>16</v>
      </c>
      <c r="B203" s="71">
        <f>B205+B206+B207+B204</f>
        <v>136634.99799999996</v>
      </c>
      <c r="C203" s="71"/>
      <c r="D203" s="68">
        <f aca="true" t="shared" si="43" ref="D203:AA203">D204+D205+D206+D207</f>
        <v>8143.787</v>
      </c>
      <c r="E203" s="68">
        <f t="shared" si="43"/>
        <v>3048.804</v>
      </c>
      <c r="F203" s="68">
        <f t="shared" si="43"/>
        <v>9835.266</v>
      </c>
      <c r="G203" s="68">
        <f t="shared" si="43"/>
        <v>12827.101</v>
      </c>
      <c r="H203" s="68">
        <f t="shared" si="43"/>
        <v>8829.942</v>
      </c>
      <c r="I203" s="52">
        <f t="shared" si="43"/>
        <v>9581.166</v>
      </c>
      <c r="J203" s="68">
        <f t="shared" si="43"/>
        <v>15432.787</v>
      </c>
      <c r="K203" s="68">
        <f t="shared" si="43"/>
        <v>13911.175</v>
      </c>
      <c r="L203" s="68">
        <f t="shared" si="43"/>
        <v>12828.313</v>
      </c>
      <c r="M203" s="150">
        <f t="shared" si="43"/>
        <v>10017.18</v>
      </c>
      <c r="N203" s="68">
        <f t="shared" si="43"/>
        <v>14016.055</v>
      </c>
      <c r="O203" s="68">
        <f t="shared" si="43"/>
        <v>14392.269</v>
      </c>
      <c r="P203" s="68">
        <f t="shared" si="43"/>
        <v>15839.17</v>
      </c>
      <c r="Q203" s="68">
        <f t="shared" si="43"/>
        <v>0</v>
      </c>
      <c r="R203" s="68">
        <f t="shared" si="43"/>
        <v>7034.476</v>
      </c>
      <c r="S203" s="68">
        <f t="shared" si="43"/>
        <v>0</v>
      </c>
      <c r="T203" s="68">
        <f t="shared" si="43"/>
        <v>8362.37</v>
      </c>
      <c r="U203" s="68">
        <f t="shared" si="43"/>
        <v>0</v>
      </c>
      <c r="V203" s="68">
        <f t="shared" si="43"/>
        <v>13771.503</v>
      </c>
      <c r="W203" s="68">
        <f t="shared" si="43"/>
        <v>0</v>
      </c>
      <c r="X203" s="68">
        <f t="shared" si="43"/>
        <v>8657.328</v>
      </c>
      <c r="Y203" s="68">
        <f t="shared" si="43"/>
        <v>0</v>
      </c>
      <c r="Z203" s="109">
        <f t="shared" si="43"/>
        <v>13884.001</v>
      </c>
      <c r="AA203" s="52">
        <f t="shared" si="43"/>
        <v>0</v>
      </c>
      <c r="AB203" s="90">
        <f t="shared" si="42"/>
        <v>122750.99699999997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7"/>
      <c r="E204" s="57"/>
      <c r="F204" s="57"/>
      <c r="G204" s="57"/>
      <c r="H204" s="57"/>
      <c r="I204" s="55"/>
      <c r="J204" s="57"/>
      <c r="K204" s="57"/>
      <c r="L204" s="57"/>
      <c r="M204" s="152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111"/>
      <c r="AA204" s="55"/>
      <c r="AB204" s="90">
        <f t="shared" si="42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7"/>
      <c r="E205" s="57"/>
      <c r="F205" s="57"/>
      <c r="G205" s="57"/>
      <c r="H205" s="57"/>
      <c r="I205" s="55"/>
      <c r="J205" s="57"/>
      <c r="K205" s="57"/>
      <c r="L205" s="57"/>
      <c r="M205" s="152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111"/>
      <c r="AA205" s="55"/>
      <c r="AB205" s="90">
        <f t="shared" si="42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136634.99799999996</v>
      </c>
      <c r="C206" s="67"/>
      <c r="D206" s="57">
        <v>8143.787</v>
      </c>
      <c r="E206" s="57">
        <v>3048.804</v>
      </c>
      <c r="F206" s="57">
        <v>9835.266</v>
      </c>
      <c r="G206" s="57">
        <v>12827.101</v>
      </c>
      <c r="H206" s="57">
        <v>8829.942</v>
      </c>
      <c r="I206" s="55">
        <v>9581.166</v>
      </c>
      <c r="J206" s="57">
        <v>15432.787</v>
      </c>
      <c r="K206" s="57">
        <v>13911.175</v>
      </c>
      <c r="L206" s="57">
        <v>12828.313</v>
      </c>
      <c r="M206" s="142">
        <v>10017.18</v>
      </c>
      <c r="N206" s="57">
        <v>14016.055</v>
      </c>
      <c r="O206" s="57">
        <v>14392.269</v>
      </c>
      <c r="P206" s="57">
        <v>15839.17</v>
      </c>
      <c r="Q206" s="57"/>
      <c r="R206" s="57">
        <v>7034.476</v>
      </c>
      <c r="S206" s="57"/>
      <c r="T206" s="57">
        <v>8362.37</v>
      </c>
      <c r="U206" s="57"/>
      <c r="V206" s="57">
        <v>13771.503</v>
      </c>
      <c r="W206" s="57"/>
      <c r="X206" s="57">
        <v>8657.328</v>
      </c>
      <c r="Y206" s="57"/>
      <c r="Z206" s="111">
        <v>13884.001</v>
      </c>
      <c r="AA206" s="55">
        <v>0</v>
      </c>
      <c r="AB206" s="90">
        <f t="shared" si="42"/>
        <v>122750.99699999997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7"/>
      <c r="E207" s="57"/>
      <c r="F207" s="57"/>
      <c r="G207" s="57"/>
      <c r="H207" s="57"/>
      <c r="I207" s="55"/>
      <c r="J207" s="57"/>
      <c r="K207" s="57"/>
      <c r="L207" s="57"/>
      <c r="M207" s="152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111"/>
      <c r="AA207" s="55"/>
      <c r="AB207" s="90">
        <f t="shared" si="42"/>
        <v>0</v>
      </c>
    </row>
    <row r="208" spans="1:28" s="17" customFormat="1" ht="82.5" customHeight="1">
      <c r="A208" s="21" t="s">
        <v>48</v>
      </c>
      <c r="B208" s="67"/>
      <c r="C208" s="67"/>
      <c r="D208" s="57"/>
      <c r="E208" s="57"/>
      <c r="F208" s="57"/>
      <c r="G208" s="57"/>
      <c r="H208" s="57"/>
      <c r="I208" s="55"/>
      <c r="J208" s="57"/>
      <c r="K208" s="57"/>
      <c r="L208" s="57"/>
      <c r="M208" s="152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111"/>
      <c r="AA208" s="55"/>
      <c r="AB208" s="90">
        <f t="shared" si="42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4" ref="D209:I209">D210+D211+D212+D213</f>
        <v>6299.3</v>
      </c>
      <c r="E209" s="52">
        <f t="shared" si="44"/>
        <v>6299.3</v>
      </c>
      <c r="F209" s="52">
        <f t="shared" si="44"/>
        <v>1483.6</v>
      </c>
      <c r="G209" s="52">
        <f t="shared" si="44"/>
        <v>0</v>
      </c>
      <c r="H209" s="52">
        <f t="shared" si="44"/>
        <v>0</v>
      </c>
      <c r="I209" s="52">
        <f t="shared" si="44"/>
        <v>1483.599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151"/>
      <c r="N209" s="52">
        <f>N210+N211+N212</f>
        <v>0</v>
      </c>
      <c r="O209" s="52"/>
      <c r="P209" s="52">
        <f>P210+P211+P212</f>
        <v>0</v>
      </c>
      <c r="Q209" s="52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2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153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2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153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2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>
        <v>0</v>
      </c>
      <c r="H212" s="55">
        <v>0</v>
      </c>
      <c r="I212" s="55">
        <v>1483.599</v>
      </c>
      <c r="J212" s="55">
        <v>0</v>
      </c>
      <c r="K212" s="55">
        <v>0</v>
      </c>
      <c r="L212" s="55"/>
      <c r="M212" s="153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2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153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2"/>
        <v>0</v>
      </c>
    </row>
    <row r="214" spans="1:28" s="17" customFormat="1" ht="75">
      <c r="A214" s="21" t="s">
        <v>49</v>
      </c>
      <c r="B214" s="67"/>
      <c r="C214" s="67"/>
      <c r="D214" s="57"/>
      <c r="E214" s="57"/>
      <c r="F214" s="57"/>
      <c r="G214" s="57"/>
      <c r="H214" s="57"/>
      <c r="I214" s="55"/>
      <c r="J214" s="57"/>
      <c r="K214" s="57"/>
      <c r="L214" s="57"/>
      <c r="M214" s="152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151"/>
      <c r="N215" s="52">
        <f>N216+N217+N218</f>
        <v>0</v>
      </c>
      <c r="O215" s="52"/>
      <c r="P215" s="52">
        <f>P216+P217+P218</f>
        <v>0</v>
      </c>
      <c r="Q215" s="52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/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153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153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>
        <v>0</v>
      </c>
      <c r="K218" s="55">
        <v>0</v>
      </c>
      <c r="L218" s="55"/>
      <c r="M218" s="153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153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70" t="s">
        <v>34</v>
      </c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2"/>
      <c r="AB220" s="90">
        <f t="shared" si="42"/>
        <v>0</v>
      </c>
    </row>
    <row r="221" spans="1:28" s="45" customFormat="1" ht="18.75" customHeight="1">
      <c r="A221" s="170" t="s">
        <v>50</v>
      </c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2"/>
      <c r="AB221" s="90">
        <f t="shared" si="42"/>
        <v>0</v>
      </c>
    </row>
    <row r="222" spans="1:28" s="9" customFormat="1" ht="69" customHeight="1">
      <c r="A222" s="43" t="s">
        <v>53</v>
      </c>
      <c r="B222" s="39"/>
      <c r="C222" s="39"/>
      <c r="D222" s="40"/>
      <c r="E222" s="40"/>
      <c r="F222" s="40"/>
      <c r="G222" s="40"/>
      <c r="H222" s="40"/>
      <c r="I222" s="105"/>
      <c r="J222" s="40"/>
      <c r="K222" s="40"/>
      <c r="L222" s="40"/>
      <c r="M222" s="159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120"/>
      <c r="AA222" s="105"/>
      <c r="AB222" s="90">
        <f t="shared" si="42"/>
        <v>0</v>
      </c>
    </row>
    <row r="223" spans="1:28" s="17" customFormat="1" ht="18.75">
      <c r="A223" s="42" t="s">
        <v>16</v>
      </c>
      <c r="B223" s="61">
        <f>B224+B225+B226+B227</f>
        <v>18655.9</v>
      </c>
      <c r="C223" s="61"/>
      <c r="D223" s="61">
        <f aca="true" t="shared" si="45" ref="D223:AA223">D224+D225+D226+D227</f>
        <v>2204.6440000000002</v>
      </c>
      <c r="E223" s="61">
        <f t="shared" si="45"/>
        <v>1680.457</v>
      </c>
      <c r="F223" s="61">
        <f t="shared" si="45"/>
        <v>1402.466</v>
      </c>
      <c r="G223" s="61">
        <f t="shared" si="45"/>
        <v>1340.855</v>
      </c>
      <c r="H223" s="61">
        <f t="shared" si="45"/>
        <v>867.897</v>
      </c>
      <c r="I223" s="52">
        <f t="shared" si="45"/>
        <v>519.538</v>
      </c>
      <c r="J223" s="61">
        <f t="shared" si="45"/>
        <v>1674.067</v>
      </c>
      <c r="K223" s="61">
        <f t="shared" si="45"/>
        <v>1057.679</v>
      </c>
      <c r="L223" s="61">
        <f t="shared" si="45"/>
        <v>1488.874</v>
      </c>
      <c r="M223" s="149">
        <f t="shared" si="45"/>
        <v>1149.87</v>
      </c>
      <c r="N223" s="61">
        <f t="shared" si="45"/>
        <v>1359.4189999999999</v>
      </c>
      <c r="O223" s="61">
        <f t="shared" si="45"/>
        <v>1951.965</v>
      </c>
      <c r="P223" s="61">
        <f t="shared" si="45"/>
        <v>1788.077</v>
      </c>
      <c r="Q223" s="61">
        <f t="shared" si="45"/>
        <v>0</v>
      </c>
      <c r="R223" s="61">
        <f t="shared" si="45"/>
        <v>1488.876</v>
      </c>
      <c r="S223" s="61">
        <f t="shared" si="45"/>
        <v>0</v>
      </c>
      <c r="T223" s="61">
        <f t="shared" si="45"/>
        <v>1359.4189999999999</v>
      </c>
      <c r="U223" s="61">
        <f t="shared" si="45"/>
        <v>0</v>
      </c>
      <c r="V223" s="61">
        <f t="shared" si="45"/>
        <v>1618.748</v>
      </c>
      <c r="W223" s="61">
        <f t="shared" si="45"/>
        <v>0</v>
      </c>
      <c r="X223" s="61">
        <f t="shared" si="45"/>
        <v>1437.7359999999999</v>
      </c>
      <c r="Y223" s="61">
        <f t="shared" si="45"/>
        <v>0</v>
      </c>
      <c r="Z223" s="109">
        <f t="shared" si="45"/>
        <v>1965.677</v>
      </c>
      <c r="AA223" s="52">
        <f t="shared" si="45"/>
        <v>0</v>
      </c>
      <c r="AB223" s="90">
        <f t="shared" si="42"/>
        <v>16690.222999999998</v>
      </c>
    </row>
    <row r="224" spans="1:28" s="17" customFormat="1" ht="18.75">
      <c r="A224" s="41" t="s">
        <v>15</v>
      </c>
      <c r="B224" s="66">
        <f aca="true" t="shared" si="46" ref="B224:AA224">B230+B236</f>
        <v>0</v>
      </c>
      <c r="C224" s="66"/>
      <c r="D224" s="66">
        <f t="shared" si="46"/>
        <v>0</v>
      </c>
      <c r="E224" s="66"/>
      <c r="F224" s="66">
        <f t="shared" si="46"/>
        <v>0</v>
      </c>
      <c r="G224" s="66"/>
      <c r="H224" s="66">
        <f t="shared" si="46"/>
        <v>0</v>
      </c>
      <c r="I224" s="70"/>
      <c r="J224" s="66">
        <f t="shared" si="46"/>
        <v>0</v>
      </c>
      <c r="K224" s="66"/>
      <c r="L224" s="66">
        <f t="shared" si="46"/>
        <v>0</v>
      </c>
      <c r="M224" s="136"/>
      <c r="N224" s="66">
        <f t="shared" si="46"/>
        <v>0</v>
      </c>
      <c r="O224" s="66"/>
      <c r="P224" s="66">
        <f t="shared" si="46"/>
        <v>0</v>
      </c>
      <c r="Q224" s="66"/>
      <c r="R224" s="66">
        <f t="shared" si="46"/>
        <v>0</v>
      </c>
      <c r="S224" s="66"/>
      <c r="T224" s="66">
        <f t="shared" si="46"/>
        <v>0</v>
      </c>
      <c r="U224" s="66"/>
      <c r="V224" s="66">
        <f t="shared" si="46"/>
        <v>0</v>
      </c>
      <c r="W224" s="66"/>
      <c r="X224" s="66">
        <f t="shared" si="46"/>
        <v>0</v>
      </c>
      <c r="Y224" s="66"/>
      <c r="Z224" s="110"/>
      <c r="AA224" s="70">
        <f t="shared" si="46"/>
        <v>0</v>
      </c>
      <c r="AB224" s="90">
        <f t="shared" si="42"/>
        <v>0</v>
      </c>
    </row>
    <row r="225" spans="1:28" s="17" customFormat="1" ht="18.75">
      <c r="A225" s="41" t="s">
        <v>13</v>
      </c>
      <c r="B225" s="66">
        <f aca="true" t="shared" si="47" ref="B225:AA225">B231+B237</f>
        <v>0</v>
      </c>
      <c r="C225" s="66"/>
      <c r="D225" s="66">
        <f t="shared" si="47"/>
        <v>0</v>
      </c>
      <c r="E225" s="66"/>
      <c r="F225" s="66">
        <f t="shared" si="47"/>
        <v>0</v>
      </c>
      <c r="G225" s="66"/>
      <c r="H225" s="66">
        <f t="shared" si="47"/>
        <v>0</v>
      </c>
      <c r="I225" s="70"/>
      <c r="J225" s="66">
        <f t="shared" si="47"/>
        <v>0</v>
      </c>
      <c r="K225" s="66"/>
      <c r="L225" s="66">
        <f t="shared" si="47"/>
        <v>0</v>
      </c>
      <c r="M225" s="136"/>
      <c r="N225" s="66">
        <f t="shared" si="47"/>
        <v>0</v>
      </c>
      <c r="O225" s="66"/>
      <c r="P225" s="66">
        <f t="shared" si="47"/>
        <v>0</v>
      </c>
      <c r="Q225" s="66"/>
      <c r="R225" s="66">
        <f t="shared" si="47"/>
        <v>0</v>
      </c>
      <c r="S225" s="66"/>
      <c r="T225" s="66">
        <f t="shared" si="47"/>
        <v>0</v>
      </c>
      <c r="U225" s="66"/>
      <c r="V225" s="66">
        <f t="shared" si="47"/>
        <v>0</v>
      </c>
      <c r="W225" s="66"/>
      <c r="X225" s="66">
        <f t="shared" si="47"/>
        <v>0</v>
      </c>
      <c r="Y225" s="66"/>
      <c r="Z225" s="110"/>
      <c r="AA225" s="70">
        <f t="shared" si="47"/>
        <v>0</v>
      </c>
      <c r="AB225" s="90">
        <f t="shared" si="42"/>
        <v>0</v>
      </c>
    </row>
    <row r="226" spans="1:28" s="17" customFormat="1" ht="18.75">
      <c r="A226" s="41" t="s">
        <v>14</v>
      </c>
      <c r="B226" s="66">
        <f>B232+B238</f>
        <v>18655.9</v>
      </c>
      <c r="C226" s="66"/>
      <c r="D226" s="66">
        <f aca="true" t="shared" si="48" ref="D226:AA226">D232+D238</f>
        <v>2204.6440000000002</v>
      </c>
      <c r="E226" s="66">
        <f t="shared" si="48"/>
        <v>1680.457</v>
      </c>
      <c r="F226" s="66">
        <f t="shared" si="48"/>
        <v>1402.466</v>
      </c>
      <c r="G226" s="66">
        <f t="shared" si="48"/>
        <v>1340.855</v>
      </c>
      <c r="H226" s="66">
        <f t="shared" si="48"/>
        <v>867.897</v>
      </c>
      <c r="I226" s="70">
        <f t="shared" si="48"/>
        <v>519.538</v>
      </c>
      <c r="J226" s="66">
        <f t="shared" si="48"/>
        <v>1674.067</v>
      </c>
      <c r="K226" s="66">
        <f t="shared" si="48"/>
        <v>1057.679</v>
      </c>
      <c r="L226" s="66">
        <f t="shared" si="48"/>
        <v>1488.874</v>
      </c>
      <c r="M226" s="136">
        <f t="shared" si="48"/>
        <v>1149.87</v>
      </c>
      <c r="N226" s="66">
        <f t="shared" si="48"/>
        <v>1359.4189999999999</v>
      </c>
      <c r="O226" s="66">
        <f t="shared" si="48"/>
        <v>1951.965</v>
      </c>
      <c r="P226" s="66">
        <f t="shared" si="48"/>
        <v>1788.077</v>
      </c>
      <c r="Q226" s="66">
        <f t="shared" si="48"/>
        <v>0</v>
      </c>
      <c r="R226" s="66">
        <f t="shared" si="48"/>
        <v>1488.876</v>
      </c>
      <c r="S226" s="66">
        <f t="shared" si="48"/>
        <v>0</v>
      </c>
      <c r="T226" s="66">
        <f t="shared" si="48"/>
        <v>1359.4189999999999</v>
      </c>
      <c r="U226" s="66">
        <f t="shared" si="48"/>
        <v>0</v>
      </c>
      <c r="V226" s="66">
        <f t="shared" si="48"/>
        <v>1618.748</v>
      </c>
      <c r="W226" s="66">
        <f t="shared" si="48"/>
        <v>0</v>
      </c>
      <c r="X226" s="66">
        <f t="shared" si="48"/>
        <v>1437.7359999999999</v>
      </c>
      <c r="Y226" s="66">
        <f t="shared" si="48"/>
        <v>0</v>
      </c>
      <c r="Z226" s="110">
        <f t="shared" si="48"/>
        <v>1965.677</v>
      </c>
      <c r="AA226" s="70">
        <f t="shared" si="48"/>
        <v>0</v>
      </c>
      <c r="AB226" s="90">
        <f t="shared" si="42"/>
        <v>16690.222999999998</v>
      </c>
    </row>
    <row r="227" spans="1:28" s="17" customFormat="1" ht="18.75">
      <c r="A227" s="41" t="s">
        <v>41</v>
      </c>
      <c r="B227" s="66">
        <f aca="true" t="shared" si="49" ref="B227:AA227">B233+B239</f>
        <v>0</v>
      </c>
      <c r="C227" s="66"/>
      <c r="D227" s="66">
        <f t="shared" si="49"/>
        <v>0</v>
      </c>
      <c r="E227" s="66"/>
      <c r="F227" s="66">
        <f t="shared" si="49"/>
        <v>0</v>
      </c>
      <c r="G227" s="66"/>
      <c r="H227" s="66">
        <f t="shared" si="49"/>
        <v>0</v>
      </c>
      <c r="I227" s="70"/>
      <c r="J227" s="66">
        <f t="shared" si="49"/>
        <v>0</v>
      </c>
      <c r="K227" s="66"/>
      <c r="L227" s="66">
        <f t="shared" si="49"/>
        <v>0</v>
      </c>
      <c r="M227" s="136"/>
      <c r="N227" s="66">
        <f t="shared" si="49"/>
        <v>0</v>
      </c>
      <c r="O227" s="66"/>
      <c r="P227" s="66">
        <f t="shared" si="49"/>
        <v>0</v>
      </c>
      <c r="Q227" s="66"/>
      <c r="R227" s="66">
        <f t="shared" si="49"/>
        <v>0</v>
      </c>
      <c r="S227" s="66"/>
      <c r="T227" s="66">
        <f t="shared" si="49"/>
        <v>0</v>
      </c>
      <c r="U227" s="66"/>
      <c r="V227" s="66">
        <f t="shared" si="49"/>
        <v>0</v>
      </c>
      <c r="W227" s="66"/>
      <c r="X227" s="66">
        <f t="shared" si="49"/>
        <v>0</v>
      </c>
      <c r="Y227" s="66"/>
      <c r="Z227" s="110"/>
      <c r="AA227" s="70">
        <f t="shared" si="49"/>
        <v>0</v>
      </c>
      <c r="AB227" s="90">
        <f t="shared" si="42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151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2"/>
        <v>0</v>
      </c>
    </row>
    <row r="229" spans="1:28" s="9" customFormat="1" ht="18.75">
      <c r="A229" s="22" t="s">
        <v>16</v>
      </c>
      <c r="B229" s="69">
        <f>B230+B231+B232+B233</f>
        <v>12193</v>
      </c>
      <c r="C229" s="69"/>
      <c r="D229" s="52">
        <f aca="true" t="shared" si="50" ref="D229:AA229">D230+D231+D232+D233</f>
        <v>1440.135</v>
      </c>
      <c r="E229" s="52">
        <f t="shared" si="50"/>
        <v>1074.121</v>
      </c>
      <c r="F229" s="52">
        <f t="shared" si="50"/>
        <v>907.499</v>
      </c>
      <c r="G229" s="52">
        <f t="shared" si="50"/>
        <v>838.023</v>
      </c>
      <c r="H229" s="52">
        <f t="shared" si="50"/>
        <v>582.085</v>
      </c>
      <c r="I229" s="52">
        <f t="shared" si="50"/>
        <v>354.798</v>
      </c>
      <c r="J229" s="52">
        <f t="shared" si="50"/>
        <v>1078.474</v>
      </c>
      <c r="K229" s="52">
        <f t="shared" si="50"/>
        <v>671.959</v>
      </c>
      <c r="L229" s="52">
        <f t="shared" si="50"/>
        <v>969.054</v>
      </c>
      <c r="M229" s="151">
        <f t="shared" si="50"/>
        <v>745.06</v>
      </c>
      <c r="N229" s="52">
        <f t="shared" si="50"/>
        <v>890.736</v>
      </c>
      <c r="O229" s="52">
        <f t="shared" si="50"/>
        <v>1196.86</v>
      </c>
      <c r="P229" s="52">
        <f t="shared" si="50"/>
        <v>1150.068</v>
      </c>
      <c r="Q229" s="52">
        <f t="shared" si="50"/>
        <v>0</v>
      </c>
      <c r="R229" s="52">
        <f t="shared" si="50"/>
        <v>969.055</v>
      </c>
      <c r="S229" s="52">
        <f t="shared" si="50"/>
        <v>0</v>
      </c>
      <c r="T229" s="52">
        <f t="shared" si="50"/>
        <v>890.736</v>
      </c>
      <c r="U229" s="52">
        <f t="shared" si="50"/>
        <v>0</v>
      </c>
      <c r="V229" s="52">
        <f t="shared" si="50"/>
        <v>1150.065</v>
      </c>
      <c r="W229" s="52">
        <f t="shared" si="50"/>
        <v>0</v>
      </c>
      <c r="X229" s="52">
        <f t="shared" si="50"/>
        <v>969.053</v>
      </c>
      <c r="Y229" s="52">
        <f t="shared" si="50"/>
        <v>0</v>
      </c>
      <c r="Z229" s="109">
        <f t="shared" si="50"/>
        <v>1196.04</v>
      </c>
      <c r="AA229" s="52">
        <f t="shared" si="50"/>
        <v>0</v>
      </c>
      <c r="AB229" s="90">
        <f t="shared" si="42"/>
        <v>10996.960000000001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153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2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153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2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12193</v>
      </c>
      <c r="C232" s="70"/>
      <c r="D232" s="55">
        <v>1440.135</v>
      </c>
      <c r="E232" s="55">
        <v>1074.121</v>
      </c>
      <c r="F232" s="55">
        <v>907.499</v>
      </c>
      <c r="G232" s="55">
        <v>838.023</v>
      </c>
      <c r="H232" s="55">
        <v>582.085</v>
      </c>
      <c r="I232" s="55">
        <v>354.798</v>
      </c>
      <c r="J232" s="55">
        <v>1078.474</v>
      </c>
      <c r="K232" s="55">
        <v>671.959</v>
      </c>
      <c r="L232" s="55">
        <v>969.054</v>
      </c>
      <c r="M232" s="153">
        <v>745.06</v>
      </c>
      <c r="N232" s="55">
        <v>890.736</v>
      </c>
      <c r="O232" s="55">
        <v>1196.86</v>
      </c>
      <c r="P232" s="55">
        <v>1150.068</v>
      </c>
      <c r="Q232" s="55"/>
      <c r="R232" s="55">
        <v>969.055</v>
      </c>
      <c r="S232" s="55"/>
      <c r="T232" s="55">
        <v>890.736</v>
      </c>
      <c r="U232" s="55"/>
      <c r="V232" s="55">
        <v>1150.065</v>
      </c>
      <c r="W232" s="55"/>
      <c r="X232" s="55">
        <v>969.053</v>
      </c>
      <c r="Y232" s="55"/>
      <c r="Z232" s="111">
        <v>1196.04</v>
      </c>
      <c r="AA232" s="55">
        <v>0</v>
      </c>
      <c r="AB232" s="90">
        <f>D232+F232+H232+J232+L232+N232+P232+R232+T232+V232+X232+AA232</f>
        <v>10996.960000000001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153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2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151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2"/>
        <v>0</v>
      </c>
    </row>
    <row r="235" spans="1:28" s="9" customFormat="1" ht="18.75">
      <c r="A235" s="22" t="s">
        <v>16</v>
      </c>
      <c r="B235" s="69">
        <f>B236+B237+B238+B239</f>
        <v>6462.9</v>
      </c>
      <c r="C235" s="69"/>
      <c r="D235" s="52">
        <f aca="true" t="shared" si="51" ref="D235:I235">D236+D237+D238+D239</f>
        <v>764.509</v>
      </c>
      <c r="E235" s="52">
        <f t="shared" si="51"/>
        <v>606.336</v>
      </c>
      <c r="F235" s="52">
        <f t="shared" si="51"/>
        <v>494.967</v>
      </c>
      <c r="G235" s="52">
        <f t="shared" si="51"/>
        <v>502.832</v>
      </c>
      <c r="H235" s="52">
        <f t="shared" si="51"/>
        <v>285.812</v>
      </c>
      <c r="I235" s="52">
        <f t="shared" si="51"/>
        <v>164.74</v>
      </c>
      <c r="J235" s="52">
        <f>J238+J236+J237+J239</f>
        <v>595.593</v>
      </c>
      <c r="K235" s="52">
        <f aca="true" t="shared" si="52" ref="K235:W235">K236+K237+K238+K239</f>
        <v>385.72</v>
      </c>
      <c r="L235" s="52">
        <f t="shared" si="52"/>
        <v>519.82</v>
      </c>
      <c r="M235" s="151">
        <f t="shared" si="52"/>
        <v>404.81</v>
      </c>
      <c r="N235" s="52">
        <f t="shared" si="52"/>
        <v>468.683</v>
      </c>
      <c r="O235" s="52">
        <f t="shared" si="52"/>
        <v>755.105</v>
      </c>
      <c r="P235" s="52">
        <f t="shared" si="52"/>
        <v>638.009</v>
      </c>
      <c r="Q235" s="52">
        <f t="shared" si="52"/>
        <v>0</v>
      </c>
      <c r="R235" s="52">
        <f t="shared" si="52"/>
        <v>519.821</v>
      </c>
      <c r="S235" s="52">
        <f t="shared" si="52"/>
        <v>0</v>
      </c>
      <c r="T235" s="52">
        <f t="shared" si="52"/>
        <v>468.683</v>
      </c>
      <c r="U235" s="52">
        <f t="shared" si="52"/>
        <v>0</v>
      </c>
      <c r="V235" s="52">
        <f t="shared" si="52"/>
        <v>468.683</v>
      </c>
      <c r="W235" s="52">
        <f t="shared" si="52"/>
        <v>0</v>
      </c>
      <c r="X235" s="52">
        <f>X238+X236+X237+X239</f>
        <v>468.683</v>
      </c>
      <c r="Y235" s="52">
        <f>Y236+Y237+Y238+Y239</f>
        <v>0</v>
      </c>
      <c r="Z235" s="109">
        <f>Z236+Z237+Z238+Z239</f>
        <v>769.637</v>
      </c>
      <c r="AA235" s="52">
        <f>AA236+AA237+AA238+AA239</f>
        <v>0</v>
      </c>
      <c r="AB235" s="90">
        <f t="shared" si="42"/>
        <v>5693.263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153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2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153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2"/>
        <v>0</v>
      </c>
    </row>
    <row r="238" spans="1:32" s="9" customFormat="1" ht="18.75">
      <c r="A238" s="23" t="s">
        <v>14</v>
      </c>
      <c r="B238" s="70">
        <f>D238+F238+H238+J238+L238+N238+P238+R238+T238+V238+X238+Z238</f>
        <v>6462.9</v>
      </c>
      <c r="C238" s="70"/>
      <c r="D238" s="55">
        <v>764.509</v>
      </c>
      <c r="E238" s="55">
        <v>606.336</v>
      </c>
      <c r="F238" s="55">
        <v>494.967</v>
      </c>
      <c r="G238" s="55">
        <v>502.832</v>
      </c>
      <c r="H238" s="55">
        <v>285.812</v>
      </c>
      <c r="I238" s="55">
        <v>164.74</v>
      </c>
      <c r="J238" s="55">
        <v>595.593</v>
      </c>
      <c r="K238" s="55">
        <v>385.72</v>
      </c>
      <c r="L238" s="55">
        <v>519.82</v>
      </c>
      <c r="M238" s="153">
        <v>404.81</v>
      </c>
      <c r="N238" s="55">
        <v>468.683</v>
      </c>
      <c r="O238" s="55">
        <v>755.105</v>
      </c>
      <c r="P238" s="55">
        <v>638.009</v>
      </c>
      <c r="Q238" s="55"/>
      <c r="R238" s="55">
        <v>519.821</v>
      </c>
      <c r="S238" s="55"/>
      <c r="T238" s="55">
        <v>468.683</v>
      </c>
      <c r="U238" s="55"/>
      <c r="V238" s="55">
        <v>468.683</v>
      </c>
      <c r="W238" s="55"/>
      <c r="X238" s="55">
        <v>468.683</v>
      </c>
      <c r="Y238" s="55"/>
      <c r="Z238" s="111">
        <v>769.637</v>
      </c>
      <c r="AA238" s="55">
        <v>0</v>
      </c>
      <c r="AB238" s="90">
        <f>D238+F238+H238+J238+L238+N238+P238+R238+T238+V238+X238+AA238</f>
        <v>5693.263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153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2"/>
        <v>0</v>
      </c>
    </row>
    <row r="240" spans="1:28" s="9" customFormat="1" ht="37.5">
      <c r="A240" s="35" t="s">
        <v>54</v>
      </c>
      <c r="B240" s="65"/>
      <c r="C240" s="65"/>
      <c r="D240" s="61"/>
      <c r="E240" s="61"/>
      <c r="F240" s="61"/>
      <c r="G240" s="61"/>
      <c r="H240" s="61"/>
      <c r="I240" s="52"/>
      <c r="J240" s="61"/>
      <c r="K240" s="61"/>
      <c r="L240" s="61"/>
      <c r="M240" s="149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109"/>
      <c r="AA240" s="52"/>
      <c r="AB240" s="90">
        <f t="shared" si="42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61">
        <f>D242+D243+D244</f>
        <v>0</v>
      </c>
      <c r="E241" s="61"/>
      <c r="F241" s="61">
        <f>F242+F243+F244</f>
        <v>0</v>
      </c>
      <c r="G241" s="61"/>
      <c r="H241" s="61">
        <f>H242+H243+H244+H245</f>
        <v>0</v>
      </c>
      <c r="I241" s="52">
        <f>I242+I243+I244+I245</f>
        <v>0</v>
      </c>
      <c r="J241" s="61">
        <f>J242+J243+J244</f>
        <v>74</v>
      </c>
      <c r="K241" s="61">
        <f>K242+K243+K244</f>
        <v>74</v>
      </c>
      <c r="L241" s="61">
        <f>L242+L243+L244</f>
        <v>0</v>
      </c>
      <c r="M241" s="149">
        <f>M243</f>
        <v>0</v>
      </c>
      <c r="N241" s="61">
        <f>N242+N243+N244</f>
        <v>0</v>
      </c>
      <c r="O241" s="61"/>
      <c r="P241" s="61">
        <f>P242+P243+P244</f>
        <v>0</v>
      </c>
      <c r="Q241" s="61"/>
      <c r="R241" s="61">
        <f>R242+R243+R244</f>
        <v>0</v>
      </c>
      <c r="S241" s="61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2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66">
        <f aca="true" t="shared" si="53" ref="D242:AA242">D248</f>
        <v>0</v>
      </c>
      <c r="E242" s="66"/>
      <c r="F242" s="66">
        <f t="shared" si="53"/>
        <v>0</v>
      </c>
      <c r="G242" s="66"/>
      <c r="H242" s="66">
        <f t="shared" si="53"/>
        <v>0</v>
      </c>
      <c r="I242" s="70"/>
      <c r="J242" s="66">
        <f t="shared" si="53"/>
        <v>0</v>
      </c>
      <c r="K242" s="66"/>
      <c r="L242" s="66">
        <f t="shared" si="53"/>
        <v>0</v>
      </c>
      <c r="M242" s="136"/>
      <c r="N242" s="66">
        <f t="shared" si="53"/>
        <v>0</v>
      </c>
      <c r="O242" s="66"/>
      <c r="P242" s="66">
        <f t="shared" si="53"/>
        <v>0</v>
      </c>
      <c r="Q242" s="66"/>
      <c r="R242" s="66">
        <f t="shared" si="53"/>
        <v>0</v>
      </c>
      <c r="S242" s="66"/>
      <c r="T242" s="66">
        <f t="shared" si="53"/>
        <v>0</v>
      </c>
      <c r="U242" s="66"/>
      <c r="V242" s="66">
        <f t="shared" si="53"/>
        <v>0</v>
      </c>
      <c r="W242" s="66"/>
      <c r="X242" s="66">
        <f t="shared" si="53"/>
        <v>0</v>
      </c>
      <c r="Y242" s="66"/>
      <c r="Z242" s="110"/>
      <c r="AA242" s="70">
        <f t="shared" si="53"/>
        <v>0</v>
      </c>
      <c r="AB242" s="90">
        <f t="shared" si="42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66">
        <f>D249</f>
        <v>0</v>
      </c>
      <c r="E243" s="66"/>
      <c r="F243" s="66">
        <f>F249</f>
        <v>0</v>
      </c>
      <c r="G243" s="66"/>
      <c r="H243" s="66">
        <f>H249</f>
        <v>0</v>
      </c>
      <c r="I243" s="70">
        <f>I249</f>
        <v>0</v>
      </c>
      <c r="J243" s="66">
        <f>J249</f>
        <v>74</v>
      </c>
      <c r="K243" s="66">
        <f>K249</f>
        <v>74</v>
      </c>
      <c r="L243" s="66">
        <f>L249</f>
        <v>0</v>
      </c>
      <c r="M243" s="136">
        <f>M250</f>
        <v>0</v>
      </c>
      <c r="N243" s="66">
        <f>N2490</f>
        <v>0</v>
      </c>
      <c r="O243" s="66"/>
      <c r="P243" s="66">
        <f>P249</f>
        <v>0</v>
      </c>
      <c r="Q243" s="66"/>
      <c r="R243" s="66">
        <f>R249</f>
        <v>0</v>
      </c>
      <c r="S243" s="66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2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66">
        <f>D250</f>
        <v>0</v>
      </c>
      <c r="E244" s="66"/>
      <c r="F244" s="66">
        <f>F250</f>
        <v>0</v>
      </c>
      <c r="G244" s="66"/>
      <c r="H244" s="66">
        <v>0</v>
      </c>
      <c r="I244" s="70"/>
      <c r="J244" s="66">
        <f>J250</f>
        <v>0</v>
      </c>
      <c r="K244" s="66"/>
      <c r="L244" s="66">
        <f>L250</f>
        <v>0</v>
      </c>
      <c r="M244" s="136"/>
      <c r="N244" s="66">
        <f>N250</f>
        <v>0</v>
      </c>
      <c r="O244" s="66"/>
      <c r="P244" s="66">
        <f>P250</f>
        <v>0</v>
      </c>
      <c r="Q244" s="66"/>
      <c r="R244" s="66">
        <f>R250</f>
        <v>0</v>
      </c>
      <c r="S244" s="66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2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66">
        <f aca="true" t="shared" si="54" ref="D245:AA245">D251</f>
        <v>0</v>
      </c>
      <c r="E245" s="66"/>
      <c r="F245" s="66">
        <f t="shared" si="54"/>
        <v>0</v>
      </c>
      <c r="G245" s="66"/>
      <c r="H245" s="66">
        <f t="shared" si="54"/>
        <v>0</v>
      </c>
      <c r="I245" s="70"/>
      <c r="J245" s="66">
        <f t="shared" si="54"/>
        <v>0</v>
      </c>
      <c r="K245" s="66"/>
      <c r="L245" s="66">
        <f t="shared" si="54"/>
        <v>0</v>
      </c>
      <c r="M245" s="136"/>
      <c r="N245" s="66">
        <f t="shared" si="54"/>
        <v>0</v>
      </c>
      <c r="O245" s="66"/>
      <c r="P245" s="66">
        <f t="shared" si="54"/>
        <v>0</v>
      </c>
      <c r="Q245" s="66"/>
      <c r="R245" s="66">
        <f t="shared" si="54"/>
        <v>0</v>
      </c>
      <c r="S245" s="66"/>
      <c r="T245" s="66">
        <f t="shared" si="54"/>
        <v>0</v>
      </c>
      <c r="U245" s="66"/>
      <c r="V245" s="66">
        <f t="shared" si="54"/>
        <v>0</v>
      </c>
      <c r="W245" s="66"/>
      <c r="X245" s="66">
        <f t="shared" si="54"/>
        <v>0</v>
      </c>
      <c r="Y245" s="66"/>
      <c r="Z245" s="110"/>
      <c r="AA245" s="70">
        <f t="shared" si="54"/>
        <v>0</v>
      </c>
      <c r="AB245" s="90">
        <f t="shared" si="42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153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2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0</v>
      </c>
      <c r="I247" s="52">
        <f>I248+I249+I250+I251</f>
        <v>0</v>
      </c>
      <c r="J247" s="52">
        <f>J250+J249+J248</f>
        <v>74</v>
      </c>
      <c r="K247" s="52">
        <f>K248+K249</f>
        <v>74</v>
      </c>
      <c r="L247" s="52">
        <f aca="true" t="shared" si="55" ref="L247:V247">L248+L249+L250</f>
        <v>0</v>
      </c>
      <c r="M247" s="151">
        <f>M249</f>
        <v>0</v>
      </c>
      <c r="N247" s="52">
        <f t="shared" si="55"/>
        <v>0</v>
      </c>
      <c r="O247" s="52">
        <v>0</v>
      </c>
      <c r="P247" s="52">
        <f t="shared" si="55"/>
        <v>0</v>
      </c>
      <c r="Q247" s="52"/>
      <c r="R247" s="52">
        <f t="shared" si="55"/>
        <v>0</v>
      </c>
      <c r="S247" s="52"/>
      <c r="T247" s="52">
        <f t="shared" si="55"/>
        <v>0</v>
      </c>
      <c r="U247" s="52"/>
      <c r="V247" s="52">
        <f t="shared" si="55"/>
        <v>0</v>
      </c>
      <c r="W247" s="52"/>
      <c r="X247" s="52">
        <f>X250</f>
        <v>0</v>
      </c>
      <c r="Y247" s="52"/>
      <c r="Z247" s="109"/>
      <c r="AA247" s="52">
        <f>AA248+AA249+AA250</f>
        <v>0</v>
      </c>
      <c r="AB247" s="90">
        <f t="shared" si="42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153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2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0</v>
      </c>
      <c r="I249" s="55"/>
      <c r="J249" s="55">
        <v>74</v>
      </c>
      <c r="K249" s="55">
        <v>74</v>
      </c>
      <c r="L249" s="55">
        <v>0</v>
      </c>
      <c r="M249" s="153">
        <v>0</v>
      </c>
      <c r="N249" s="55">
        <v>0</v>
      </c>
      <c r="O249" s="55">
        <v>0</v>
      </c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111"/>
      <c r="AA249" s="55"/>
      <c r="AB249" s="90">
        <f t="shared" si="42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153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111"/>
      <c r="AA250" s="55"/>
      <c r="AB250" s="90">
        <f t="shared" si="42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153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2"/>
        <v>0</v>
      </c>
    </row>
    <row r="252" spans="1:28" s="17" customFormat="1" ht="55.5" customHeight="1">
      <c r="A252" s="35" t="s">
        <v>55</v>
      </c>
      <c r="B252" s="66"/>
      <c r="C252" s="66"/>
      <c r="D252" s="59"/>
      <c r="E252" s="59"/>
      <c r="F252" s="59"/>
      <c r="G252" s="59"/>
      <c r="H252" s="59"/>
      <c r="I252" s="131"/>
      <c r="J252" s="59"/>
      <c r="K252" s="59"/>
      <c r="L252" s="59"/>
      <c r="M252" s="155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111"/>
      <c r="AA252" s="55"/>
      <c r="AB252" s="90">
        <f t="shared" si="42"/>
        <v>0</v>
      </c>
    </row>
    <row r="253" spans="1:28" s="17" customFormat="1" ht="18.75">
      <c r="A253" s="38" t="s">
        <v>16</v>
      </c>
      <c r="B253" s="65">
        <f>B254+B255+B256+B257</f>
        <v>46124.787</v>
      </c>
      <c r="C253" s="65"/>
      <c r="D253" s="65">
        <f aca="true" t="shared" si="56" ref="D253:AA253">D256</f>
        <v>3352.544</v>
      </c>
      <c r="E253" s="65">
        <f>E256</f>
        <v>1502.819</v>
      </c>
      <c r="F253" s="65">
        <f t="shared" si="56"/>
        <v>3799.12</v>
      </c>
      <c r="G253" s="65">
        <f>G256</f>
        <v>3428.256</v>
      </c>
      <c r="H253" s="65">
        <f t="shared" si="56"/>
        <v>3954.009</v>
      </c>
      <c r="I253" s="134">
        <f>I256</f>
        <v>2405.867</v>
      </c>
      <c r="J253" s="65">
        <f t="shared" si="56"/>
        <v>3976.182</v>
      </c>
      <c r="K253" s="65">
        <f>K256</f>
        <v>2888.461</v>
      </c>
      <c r="L253" s="65">
        <f t="shared" si="56"/>
        <v>3901.306</v>
      </c>
      <c r="M253" s="138">
        <f>M256</f>
        <v>3182.24</v>
      </c>
      <c r="N253" s="65">
        <f t="shared" si="56"/>
        <v>3926.485</v>
      </c>
      <c r="O253" s="65">
        <f>O256</f>
        <v>4393.76</v>
      </c>
      <c r="P253" s="65">
        <f t="shared" si="56"/>
        <v>3946.652</v>
      </c>
      <c r="Q253" s="65">
        <f>Q256</f>
        <v>0</v>
      </c>
      <c r="R253" s="65">
        <f t="shared" si="56"/>
        <v>3965.021</v>
      </c>
      <c r="S253" s="65">
        <f>S256</f>
        <v>0</v>
      </c>
      <c r="T253" s="65">
        <f t="shared" si="56"/>
        <v>3807.372</v>
      </c>
      <c r="U253" s="65">
        <f>U256</f>
        <v>0</v>
      </c>
      <c r="V253" s="65">
        <f t="shared" si="56"/>
        <v>3694.215</v>
      </c>
      <c r="W253" s="65">
        <f>W256</f>
        <v>0</v>
      </c>
      <c r="X253" s="65">
        <f t="shared" si="56"/>
        <v>3709.613</v>
      </c>
      <c r="Y253" s="65">
        <f>Y256</f>
        <v>0</v>
      </c>
      <c r="Z253" s="113">
        <f>Z256</f>
        <v>4092.268</v>
      </c>
      <c r="AA253" s="69">
        <f t="shared" si="56"/>
        <v>0</v>
      </c>
      <c r="AB253" s="90">
        <f t="shared" si="42"/>
        <v>42032.519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9"/>
      <c r="E254" s="59"/>
      <c r="F254" s="59"/>
      <c r="G254" s="59"/>
      <c r="H254" s="59"/>
      <c r="I254" s="131"/>
      <c r="J254" s="59"/>
      <c r="K254" s="59"/>
      <c r="L254" s="59"/>
      <c r="M254" s="155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111"/>
      <c r="AA254" s="55"/>
      <c r="AB254" s="90">
        <f t="shared" si="42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9"/>
      <c r="E255" s="59"/>
      <c r="F255" s="59"/>
      <c r="G255" s="59"/>
      <c r="H255" s="59"/>
      <c r="I255" s="131"/>
      <c r="J255" s="59"/>
      <c r="K255" s="59"/>
      <c r="L255" s="59"/>
      <c r="M255" s="155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111"/>
      <c r="AA255" s="55"/>
      <c r="AB255" s="90">
        <f t="shared" si="42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46124.787</v>
      </c>
      <c r="C256" s="66"/>
      <c r="D256" s="59">
        <v>3352.544</v>
      </c>
      <c r="E256" s="59">
        <v>1502.819</v>
      </c>
      <c r="F256" s="59">
        <v>3799.12</v>
      </c>
      <c r="G256" s="59">
        <v>3428.256</v>
      </c>
      <c r="H256" s="59">
        <v>3954.009</v>
      </c>
      <c r="I256" s="131">
        <v>2405.867</v>
      </c>
      <c r="J256" s="59">
        <v>3976.182</v>
      </c>
      <c r="K256" s="59">
        <v>2888.461</v>
      </c>
      <c r="L256" s="59">
        <v>3901.306</v>
      </c>
      <c r="M256" s="190">
        <v>3182.24</v>
      </c>
      <c r="N256" s="59">
        <v>3926.485</v>
      </c>
      <c r="O256" s="59">
        <v>4393.76</v>
      </c>
      <c r="P256" s="59">
        <v>3946.652</v>
      </c>
      <c r="Q256" s="59"/>
      <c r="R256" s="59">
        <v>3965.021</v>
      </c>
      <c r="S256" s="59"/>
      <c r="T256" s="59">
        <v>3807.372</v>
      </c>
      <c r="U256" s="59"/>
      <c r="V256" s="59">
        <v>3694.215</v>
      </c>
      <c r="W256" s="59"/>
      <c r="X256" s="59">
        <v>3709.613</v>
      </c>
      <c r="Y256" s="59"/>
      <c r="Z256" s="111">
        <v>4092.268</v>
      </c>
      <c r="AA256" s="55">
        <v>0</v>
      </c>
      <c r="AB256" s="90">
        <f t="shared" si="42"/>
        <v>42032.519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9"/>
      <c r="E257" s="59"/>
      <c r="F257" s="59"/>
      <c r="G257" s="59"/>
      <c r="H257" s="59"/>
      <c r="I257" s="131"/>
      <c r="J257" s="59"/>
      <c r="K257" s="59"/>
      <c r="L257" s="59"/>
      <c r="M257" s="155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111"/>
      <c r="AA257" s="55"/>
      <c r="AB257" s="90">
        <f t="shared" si="42"/>
        <v>0</v>
      </c>
    </row>
    <row r="258" spans="1:28" s="45" customFormat="1" ht="18.75" customHeight="1">
      <c r="A258" s="177" t="s">
        <v>43</v>
      </c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  <c r="AA258" s="178"/>
      <c r="AB258" s="90">
        <f t="shared" si="42"/>
        <v>0</v>
      </c>
    </row>
    <row r="259" spans="1:28" s="45" customFormat="1" ht="18.75" customHeight="1">
      <c r="A259" s="170" t="s">
        <v>50</v>
      </c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2"/>
      <c r="AB259" s="90">
        <f t="shared" si="42"/>
        <v>0</v>
      </c>
    </row>
    <row r="260" spans="1:28" s="17" customFormat="1" ht="37.5">
      <c r="A260" s="46" t="s">
        <v>56</v>
      </c>
      <c r="B260" s="58"/>
      <c r="C260" s="58"/>
      <c r="D260" s="59"/>
      <c r="E260" s="59"/>
      <c r="F260" s="59"/>
      <c r="G260" s="59"/>
      <c r="H260" s="59"/>
      <c r="I260" s="131"/>
      <c r="J260" s="59"/>
      <c r="K260" s="59"/>
      <c r="L260" s="59"/>
      <c r="M260" s="155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111"/>
      <c r="AA260" s="55"/>
      <c r="AB260" s="90">
        <f t="shared" si="42"/>
        <v>0</v>
      </c>
    </row>
    <row r="261" spans="1:28" s="17" customFormat="1" ht="18.75">
      <c r="A261" s="60" t="s">
        <v>16</v>
      </c>
      <c r="B261" s="65">
        <f>B262+B263+B264+B265</f>
        <v>1123.6999999999998</v>
      </c>
      <c r="C261" s="65"/>
      <c r="D261" s="61">
        <f aca="true" t="shared" si="57" ref="D261:AA261">D262+D263+D264+D265</f>
        <v>0</v>
      </c>
      <c r="E261" s="61">
        <f t="shared" si="57"/>
        <v>0</v>
      </c>
      <c r="F261" s="61">
        <f t="shared" si="57"/>
        <v>63.5</v>
      </c>
      <c r="G261" s="61">
        <f t="shared" si="57"/>
        <v>19.38</v>
      </c>
      <c r="H261" s="61">
        <f t="shared" si="57"/>
        <v>685.84</v>
      </c>
      <c r="I261" s="132">
        <f t="shared" si="57"/>
        <v>105.594</v>
      </c>
      <c r="J261" s="61">
        <f t="shared" si="57"/>
        <v>155.16</v>
      </c>
      <c r="K261" s="61">
        <f t="shared" si="57"/>
        <v>329.58</v>
      </c>
      <c r="L261" s="61">
        <f t="shared" si="57"/>
        <v>43.4</v>
      </c>
      <c r="M261" s="149">
        <f t="shared" si="57"/>
        <v>0</v>
      </c>
      <c r="N261" s="61">
        <f t="shared" si="57"/>
        <v>0</v>
      </c>
      <c r="O261" s="61">
        <f t="shared" si="57"/>
        <v>0</v>
      </c>
      <c r="P261" s="61">
        <f t="shared" si="57"/>
        <v>15.8</v>
      </c>
      <c r="Q261" s="61">
        <f t="shared" si="57"/>
        <v>0</v>
      </c>
      <c r="R261" s="61">
        <f t="shared" si="57"/>
        <v>25</v>
      </c>
      <c r="S261" s="61">
        <f t="shared" si="57"/>
        <v>0</v>
      </c>
      <c r="T261" s="61">
        <f t="shared" si="57"/>
        <v>57.6</v>
      </c>
      <c r="U261" s="61">
        <f t="shared" si="57"/>
        <v>0</v>
      </c>
      <c r="V261" s="61">
        <f t="shared" si="57"/>
        <v>17.3</v>
      </c>
      <c r="W261" s="61">
        <f t="shared" si="57"/>
        <v>0</v>
      </c>
      <c r="X261" s="61">
        <f t="shared" si="57"/>
        <v>60.1</v>
      </c>
      <c r="Y261" s="61">
        <f t="shared" si="57"/>
        <v>0</v>
      </c>
      <c r="Z261" s="109">
        <f t="shared" si="57"/>
        <v>0</v>
      </c>
      <c r="AA261" s="52">
        <f t="shared" si="57"/>
        <v>0</v>
      </c>
      <c r="AB261" s="90">
        <f t="shared" si="42"/>
        <v>1123.6999999999998</v>
      </c>
    </row>
    <row r="262" spans="1:28" s="17" customFormat="1" ht="18.75">
      <c r="A262" s="62" t="s">
        <v>15</v>
      </c>
      <c r="B262" s="66">
        <f>B268</f>
        <v>0</v>
      </c>
      <c r="C262" s="66"/>
      <c r="D262" s="66">
        <f aca="true" t="shared" si="58" ref="D262:AA262">D268</f>
        <v>0</v>
      </c>
      <c r="E262" s="66"/>
      <c r="F262" s="66">
        <f t="shared" si="58"/>
        <v>0</v>
      </c>
      <c r="G262" s="66"/>
      <c r="H262" s="66">
        <f t="shared" si="58"/>
        <v>0</v>
      </c>
      <c r="I262" s="133"/>
      <c r="J262" s="66">
        <f t="shared" si="58"/>
        <v>0</v>
      </c>
      <c r="K262" s="66"/>
      <c r="L262" s="66">
        <f t="shared" si="58"/>
        <v>0</v>
      </c>
      <c r="M262" s="136"/>
      <c r="N262" s="66">
        <f t="shared" si="58"/>
        <v>0</v>
      </c>
      <c r="O262" s="66"/>
      <c r="P262" s="66">
        <f t="shared" si="58"/>
        <v>0</v>
      </c>
      <c r="Q262" s="66"/>
      <c r="R262" s="66">
        <f t="shared" si="58"/>
        <v>0</v>
      </c>
      <c r="S262" s="66"/>
      <c r="T262" s="66">
        <f t="shared" si="58"/>
        <v>0</v>
      </c>
      <c r="U262" s="66"/>
      <c r="V262" s="66">
        <f t="shared" si="58"/>
        <v>0</v>
      </c>
      <c r="W262" s="66"/>
      <c r="X262" s="66">
        <f t="shared" si="58"/>
        <v>0</v>
      </c>
      <c r="Y262" s="66"/>
      <c r="Z262" s="110"/>
      <c r="AA262" s="70">
        <f t="shared" si="58"/>
        <v>0</v>
      </c>
      <c r="AB262" s="90">
        <f t="shared" si="42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66">
        <f aca="true" t="shared" si="59" ref="D263:AA263">D269</f>
        <v>0</v>
      </c>
      <c r="E263" s="66"/>
      <c r="F263" s="66">
        <f t="shared" si="59"/>
        <v>0</v>
      </c>
      <c r="G263" s="66"/>
      <c r="H263" s="66">
        <f t="shared" si="59"/>
        <v>0</v>
      </c>
      <c r="I263" s="133"/>
      <c r="J263" s="66">
        <f t="shared" si="59"/>
        <v>0</v>
      </c>
      <c r="K263" s="66"/>
      <c r="L263" s="66">
        <f t="shared" si="59"/>
        <v>0</v>
      </c>
      <c r="M263" s="136"/>
      <c r="N263" s="66">
        <f t="shared" si="59"/>
        <v>0</v>
      </c>
      <c r="O263" s="66"/>
      <c r="P263" s="66">
        <f t="shared" si="59"/>
        <v>0</v>
      </c>
      <c r="Q263" s="66"/>
      <c r="R263" s="66">
        <f t="shared" si="59"/>
        <v>0</v>
      </c>
      <c r="S263" s="66"/>
      <c r="T263" s="66">
        <f t="shared" si="59"/>
        <v>0</v>
      </c>
      <c r="U263" s="66"/>
      <c r="V263" s="66">
        <f t="shared" si="59"/>
        <v>0</v>
      </c>
      <c r="W263" s="66"/>
      <c r="X263" s="66">
        <f t="shared" si="59"/>
        <v>0</v>
      </c>
      <c r="Y263" s="66"/>
      <c r="Z263" s="110"/>
      <c r="AA263" s="70">
        <f t="shared" si="59"/>
        <v>0</v>
      </c>
      <c r="AB263" s="90">
        <f t="shared" si="42"/>
        <v>0</v>
      </c>
    </row>
    <row r="264" spans="1:28" s="17" customFormat="1" ht="18.75">
      <c r="A264" s="62" t="s">
        <v>14</v>
      </c>
      <c r="B264" s="66">
        <f>B270</f>
        <v>1123.6999999999998</v>
      </c>
      <c r="C264" s="66"/>
      <c r="D264" s="66">
        <f aca="true" t="shared" si="60" ref="D264:AA264">D270</f>
        <v>0</v>
      </c>
      <c r="E264" s="66"/>
      <c r="F264" s="66">
        <f t="shared" si="60"/>
        <v>63.5</v>
      </c>
      <c r="G264" s="66">
        <f>G270</f>
        <v>19.38</v>
      </c>
      <c r="H264" s="66">
        <f t="shared" si="60"/>
        <v>685.84</v>
      </c>
      <c r="I264" s="133">
        <f>I270</f>
        <v>105.594</v>
      </c>
      <c r="J264" s="66">
        <f t="shared" si="60"/>
        <v>155.16</v>
      </c>
      <c r="K264" s="66">
        <f>K270</f>
        <v>329.58</v>
      </c>
      <c r="L264" s="66">
        <f t="shared" si="60"/>
        <v>43.4</v>
      </c>
      <c r="M264" s="136">
        <f>M270</f>
        <v>0</v>
      </c>
      <c r="N264" s="66">
        <f t="shared" si="60"/>
        <v>0</v>
      </c>
      <c r="O264" s="66">
        <f>O270</f>
        <v>0</v>
      </c>
      <c r="P264" s="66">
        <f t="shared" si="60"/>
        <v>15.8</v>
      </c>
      <c r="Q264" s="66">
        <f>Q270</f>
        <v>0</v>
      </c>
      <c r="R264" s="66">
        <f t="shared" si="60"/>
        <v>25</v>
      </c>
      <c r="S264" s="66">
        <f>S270</f>
        <v>0</v>
      </c>
      <c r="T264" s="66">
        <f t="shared" si="60"/>
        <v>57.6</v>
      </c>
      <c r="U264" s="66">
        <f>U270</f>
        <v>0</v>
      </c>
      <c r="V264" s="66">
        <f t="shared" si="60"/>
        <v>17.3</v>
      </c>
      <c r="W264" s="66">
        <f>W270</f>
        <v>0</v>
      </c>
      <c r="X264" s="66">
        <f t="shared" si="60"/>
        <v>60.1</v>
      </c>
      <c r="Y264" s="66">
        <f>Y270</f>
        <v>0</v>
      </c>
      <c r="Z264" s="110">
        <f>Z270</f>
        <v>0</v>
      </c>
      <c r="AA264" s="70">
        <f t="shared" si="60"/>
        <v>0</v>
      </c>
      <c r="AB264" s="90">
        <f t="shared" si="42"/>
        <v>1123.6999999999998</v>
      </c>
    </row>
    <row r="265" spans="1:28" s="17" customFormat="1" ht="18.75">
      <c r="A265" s="62" t="s">
        <v>41</v>
      </c>
      <c r="B265" s="66">
        <f>B271</f>
        <v>0</v>
      </c>
      <c r="C265" s="66"/>
      <c r="D265" s="66">
        <f aca="true" t="shared" si="61" ref="D265:AA265">D271</f>
        <v>0</v>
      </c>
      <c r="E265" s="66"/>
      <c r="F265" s="66">
        <f t="shared" si="61"/>
        <v>0</v>
      </c>
      <c r="G265" s="66"/>
      <c r="H265" s="66">
        <f t="shared" si="61"/>
        <v>0</v>
      </c>
      <c r="I265" s="133"/>
      <c r="J265" s="66">
        <f t="shared" si="61"/>
        <v>0</v>
      </c>
      <c r="K265" s="66"/>
      <c r="L265" s="66">
        <f t="shared" si="61"/>
        <v>0</v>
      </c>
      <c r="M265" s="136"/>
      <c r="N265" s="66">
        <f t="shared" si="61"/>
        <v>0</v>
      </c>
      <c r="O265" s="66"/>
      <c r="P265" s="66">
        <f t="shared" si="61"/>
        <v>0</v>
      </c>
      <c r="Q265" s="66"/>
      <c r="R265" s="66">
        <f t="shared" si="61"/>
        <v>0</v>
      </c>
      <c r="S265" s="66"/>
      <c r="T265" s="66">
        <f t="shared" si="61"/>
        <v>0</v>
      </c>
      <c r="U265" s="66"/>
      <c r="V265" s="66">
        <f t="shared" si="61"/>
        <v>0</v>
      </c>
      <c r="W265" s="66"/>
      <c r="X265" s="66">
        <f t="shared" si="61"/>
        <v>0</v>
      </c>
      <c r="Y265" s="66"/>
      <c r="Z265" s="110"/>
      <c r="AA265" s="70">
        <f t="shared" si="61"/>
        <v>0</v>
      </c>
      <c r="AB265" s="90">
        <f t="shared" si="42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153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2"/>
        <v>0</v>
      </c>
    </row>
    <row r="267" spans="1:28" s="17" customFormat="1" ht="18.75">
      <c r="A267" s="53" t="s">
        <v>16</v>
      </c>
      <c r="B267" s="69">
        <f>B268+B269+B270+B271</f>
        <v>1123.6999999999998</v>
      </c>
      <c r="C267" s="69"/>
      <c r="D267" s="52">
        <f aca="true" t="shared" si="62" ref="D267:I267">D268+D269+D270+D271</f>
        <v>0</v>
      </c>
      <c r="E267" s="52">
        <f t="shared" si="62"/>
        <v>0</v>
      </c>
      <c r="F267" s="52">
        <f t="shared" si="62"/>
        <v>63.5</v>
      </c>
      <c r="G267" s="52">
        <f t="shared" si="62"/>
        <v>19.38</v>
      </c>
      <c r="H267" s="52">
        <f t="shared" si="62"/>
        <v>685.84</v>
      </c>
      <c r="I267" s="52">
        <f t="shared" si="62"/>
        <v>105.594</v>
      </c>
      <c r="J267" s="52">
        <f>J270+J268+J269+J271</f>
        <v>155.16</v>
      </c>
      <c r="K267" s="52">
        <f aca="true" t="shared" si="63" ref="K267:W267">K268+K269+K270+K271</f>
        <v>329.58</v>
      </c>
      <c r="L267" s="52">
        <f t="shared" si="63"/>
        <v>43.4</v>
      </c>
      <c r="M267" s="151">
        <f t="shared" si="63"/>
        <v>0</v>
      </c>
      <c r="N267" s="52">
        <f t="shared" si="63"/>
        <v>0</v>
      </c>
      <c r="O267" s="52">
        <f t="shared" si="63"/>
        <v>0</v>
      </c>
      <c r="P267" s="52">
        <f t="shared" si="63"/>
        <v>15.8</v>
      </c>
      <c r="Q267" s="52">
        <f t="shared" si="63"/>
        <v>0</v>
      </c>
      <c r="R267" s="52">
        <f t="shared" si="63"/>
        <v>25</v>
      </c>
      <c r="S267" s="52">
        <f t="shared" si="63"/>
        <v>0</v>
      </c>
      <c r="T267" s="52">
        <f t="shared" si="63"/>
        <v>57.6</v>
      </c>
      <c r="U267" s="52">
        <f t="shared" si="63"/>
        <v>0</v>
      </c>
      <c r="V267" s="52">
        <f t="shared" si="63"/>
        <v>17.3</v>
      </c>
      <c r="W267" s="52">
        <f t="shared" si="63"/>
        <v>0</v>
      </c>
      <c r="X267" s="52">
        <f>X270+X268+X269+X271</f>
        <v>60.1</v>
      </c>
      <c r="Y267" s="52">
        <f>Y268+Y269+Y270+Y271</f>
        <v>0</v>
      </c>
      <c r="Z267" s="109">
        <f>Z268+Z269+Z270+Z271</f>
        <v>0</v>
      </c>
      <c r="AA267" s="52">
        <f>AA268+AA269+AA270+AA271</f>
        <v>0</v>
      </c>
      <c r="AB267" s="90">
        <f t="shared" si="42"/>
        <v>1123.6999999999998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153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2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153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2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1123.6999999999998</v>
      </c>
      <c r="C270" s="70"/>
      <c r="D270" s="55"/>
      <c r="E270" s="55"/>
      <c r="F270" s="55">
        <v>63.5</v>
      </c>
      <c r="G270" s="55">
        <v>19.38</v>
      </c>
      <c r="H270" s="55">
        <v>685.84</v>
      </c>
      <c r="I270" s="55">
        <v>105.594</v>
      </c>
      <c r="J270" s="55">
        <v>155.16</v>
      </c>
      <c r="K270" s="55">
        <v>329.58</v>
      </c>
      <c r="L270" s="55">
        <v>43.4</v>
      </c>
      <c r="M270" s="153">
        <v>0</v>
      </c>
      <c r="N270" s="55">
        <v>0</v>
      </c>
      <c r="O270" s="55">
        <v>0</v>
      </c>
      <c r="P270" s="55">
        <v>15.8</v>
      </c>
      <c r="Q270" s="55"/>
      <c r="R270" s="55">
        <v>25</v>
      </c>
      <c r="S270" s="55"/>
      <c r="T270" s="55">
        <v>57.6</v>
      </c>
      <c r="U270" s="55"/>
      <c r="V270" s="55">
        <v>17.3</v>
      </c>
      <c r="W270" s="55"/>
      <c r="X270" s="55">
        <v>60.1</v>
      </c>
      <c r="Y270" s="55"/>
      <c r="Z270" s="111"/>
      <c r="AA270" s="55"/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153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4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 aca="true" t="shared" si="65" ref="B272:AA272">B273+B274+B275+B277</f>
        <v>359576.19299999997</v>
      </c>
      <c r="C272" s="80">
        <f t="shared" si="65"/>
        <v>160210.476</v>
      </c>
      <c r="D272" s="80">
        <f t="shared" si="65"/>
        <v>26333.464999999997</v>
      </c>
      <c r="E272" s="80">
        <f t="shared" si="65"/>
        <v>16024.177</v>
      </c>
      <c r="F272" s="80">
        <f t="shared" si="65"/>
        <v>29255.068000000003</v>
      </c>
      <c r="G272" s="80">
        <f t="shared" si="65"/>
        <v>26186.781000000003</v>
      </c>
      <c r="H272" s="80">
        <f t="shared" si="65"/>
        <v>27774.048</v>
      </c>
      <c r="I272" s="80">
        <f t="shared" si="65"/>
        <v>24193.433</v>
      </c>
      <c r="J272" s="80">
        <f t="shared" si="65"/>
        <v>35374.672999999995</v>
      </c>
      <c r="K272" s="80">
        <f t="shared" si="65"/>
        <v>31704.200999999997</v>
      </c>
      <c r="L272" s="80">
        <f t="shared" si="65"/>
        <v>32447.125</v>
      </c>
      <c r="M272" s="143">
        <f t="shared" si="65"/>
        <v>28254.55</v>
      </c>
      <c r="N272" s="80">
        <f t="shared" si="65"/>
        <v>32717.481000000003</v>
      </c>
      <c r="O272" s="80">
        <f t="shared" si="65"/>
        <v>34187.331000000006</v>
      </c>
      <c r="P272" s="80">
        <f t="shared" si="65"/>
        <v>34981.51900000001</v>
      </c>
      <c r="Q272" s="80">
        <f t="shared" si="65"/>
        <v>0</v>
      </c>
      <c r="R272" s="80">
        <f t="shared" si="65"/>
        <v>21162.306</v>
      </c>
      <c r="S272" s="80">
        <f t="shared" si="65"/>
        <v>0</v>
      </c>
      <c r="T272" s="80">
        <f t="shared" si="65"/>
        <v>28414.962</v>
      </c>
      <c r="U272" s="80">
        <f t="shared" si="65"/>
        <v>0</v>
      </c>
      <c r="V272" s="80">
        <f t="shared" si="65"/>
        <v>30502.915999999997</v>
      </c>
      <c r="W272" s="80">
        <f t="shared" si="65"/>
        <v>0</v>
      </c>
      <c r="X272" s="80">
        <f t="shared" si="65"/>
        <v>32602.096999999998</v>
      </c>
      <c r="Y272" s="80">
        <f t="shared" si="65"/>
        <v>0</v>
      </c>
      <c r="Z272" s="113">
        <f t="shared" si="65"/>
        <v>28010.533000000003</v>
      </c>
      <c r="AA272" s="69">
        <f t="shared" si="65"/>
        <v>0</v>
      </c>
      <c r="AB272" s="90">
        <f>D272+F272+H272+J272+L272+N272+P272+R272+T272+V272+X272+AA272</f>
        <v>331565.66</v>
      </c>
    </row>
    <row r="273" spans="1:28" s="33" customFormat="1" ht="18" customHeight="1">
      <c r="A273" s="32" t="s">
        <v>15</v>
      </c>
      <c r="B273" s="81">
        <f>B254+B242+B224+B186+B149+B88+B52+B14+B262</f>
        <v>114.84</v>
      </c>
      <c r="C273" s="81">
        <f>E273+G273+I273+K273+M273+O273+Q273+S273+U273+W273+Y273+AA273</f>
        <v>114.84</v>
      </c>
      <c r="D273" s="81">
        <f aca="true" t="shared" si="66" ref="D273:I275">D254+D242+D224+D186+D149+D88+D52+D14+D262</f>
        <v>0</v>
      </c>
      <c r="E273" s="81">
        <f t="shared" si="66"/>
        <v>0</v>
      </c>
      <c r="F273" s="81">
        <f t="shared" si="66"/>
        <v>0</v>
      </c>
      <c r="G273" s="81">
        <f t="shared" si="66"/>
        <v>0</v>
      </c>
      <c r="H273" s="81">
        <f t="shared" si="66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114.84</v>
      </c>
      <c r="M273" s="141">
        <f aca="true" t="shared" si="67" ref="M273:AA273">M254+M242+M224+M186+M149+M88+M52+M14+M262</f>
        <v>0</v>
      </c>
      <c r="N273" s="70">
        <f t="shared" si="67"/>
        <v>0</v>
      </c>
      <c r="O273" s="70">
        <f t="shared" si="67"/>
        <v>114.84</v>
      </c>
      <c r="P273" s="70">
        <f t="shared" si="67"/>
        <v>0</v>
      </c>
      <c r="Q273" s="81">
        <f t="shared" si="67"/>
        <v>0</v>
      </c>
      <c r="R273" s="81">
        <f t="shared" si="67"/>
        <v>0</v>
      </c>
      <c r="S273" s="81">
        <f t="shared" si="67"/>
        <v>0</v>
      </c>
      <c r="T273" s="81">
        <f t="shared" si="67"/>
        <v>0</v>
      </c>
      <c r="U273" s="81">
        <f t="shared" si="67"/>
        <v>0</v>
      </c>
      <c r="V273" s="81">
        <f t="shared" si="67"/>
        <v>0</v>
      </c>
      <c r="W273" s="81">
        <f t="shared" si="67"/>
        <v>0</v>
      </c>
      <c r="X273" s="81">
        <f t="shared" si="67"/>
        <v>0</v>
      </c>
      <c r="Y273" s="81">
        <f t="shared" si="67"/>
        <v>0</v>
      </c>
      <c r="Z273" s="110">
        <f t="shared" si="67"/>
        <v>0</v>
      </c>
      <c r="AA273" s="70">
        <f t="shared" si="67"/>
        <v>0</v>
      </c>
      <c r="AB273" s="90">
        <f t="shared" si="64"/>
        <v>114.84</v>
      </c>
    </row>
    <row r="274" spans="1:28" s="33" customFormat="1" ht="18.75">
      <c r="A274" s="32" t="s">
        <v>13</v>
      </c>
      <c r="B274" s="81">
        <f>B255+B243+B225+B187+B150+B89+B53+B15+B263</f>
        <v>593.0600000000001</v>
      </c>
      <c r="C274" s="81">
        <f>E274+G274+I274+K274+M274+O274+Q274+S274+U274+W274+Y274+AA274</f>
        <v>364.46000000000004</v>
      </c>
      <c r="D274" s="81">
        <f t="shared" si="66"/>
        <v>0</v>
      </c>
      <c r="E274" s="81">
        <f t="shared" si="66"/>
        <v>0</v>
      </c>
      <c r="F274" s="81">
        <f t="shared" si="66"/>
        <v>0</v>
      </c>
      <c r="G274" s="81">
        <f t="shared" si="66"/>
        <v>0</v>
      </c>
      <c r="H274" s="81">
        <f>H255+H243+H225+H187+H150+H89+H53+H15+H263</f>
        <v>0</v>
      </c>
      <c r="I274" s="81">
        <f t="shared" si="66"/>
        <v>0</v>
      </c>
      <c r="J274" s="70">
        <f aca="true" t="shared" si="68" ref="J274:L275">J255+J243+J225+J187+J150+J89+J53+J15+J263</f>
        <v>89.7</v>
      </c>
      <c r="K274" s="70">
        <f t="shared" si="68"/>
        <v>89.7</v>
      </c>
      <c r="L274" s="70">
        <f t="shared" si="68"/>
        <v>249.96</v>
      </c>
      <c r="M274" s="141">
        <f aca="true" t="shared" si="69" ref="M274:AA274">M255+M243+M225+M187+M150+M89+M53+M15+M263</f>
        <v>109.6</v>
      </c>
      <c r="N274" s="70">
        <f t="shared" si="69"/>
        <v>24.8</v>
      </c>
      <c r="O274" s="70">
        <f t="shared" si="69"/>
        <v>165.16000000000003</v>
      </c>
      <c r="P274" s="70">
        <f t="shared" si="69"/>
        <v>24.8</v>
      </c>
      <c r="Q274" s="81">
        <f t="shared" si="69"/>
        <v>0</v>
      </c>
      <c r="R274" s="81">
        <f t="shared" si="69"/>
        <v>24.8</v>
      </c>
      <c r="S274" s="81">
        <f t="shared" si="69"/>
        <v>0</v>
      </c>
      <c r="T274" s="81">
        <f t="shared" si="69"/>
        <v>92</v>
      </c>
      <c r="U274" s="81">
        <f t="shared" si="69"/>
        <v>0</v>
      </c>
      <c r="V274" s="81">
        <f t="shared" si="69"/>
        <v>24.8</v>
      </c>
      <c r="W274" s="81">
        <f t="shared" si="69"/>
        <v>0</v>
      </c>
      <c r="X274" s="81">
        <f t="shared" si="69"/>
        <v>24.8</v>
      </c>
      <c r="Y274" s="81">
        <f t="shared" si="69"/>
        <v>0</v>
      </c>
      <c r="Z274" s="110">
        <f t="shared" si="69"/>
        <v>37.4</v>
      </c>
      <c r="AA274" s="70">
        <f t="shared" si="69"/>
        <v>0</v>
      </c>
      <c r="AB274" s="90">
        <f>D274+F274+H274+J274+L274+N274+P274+R274+T274+V274+X274+AA274</f>
        <v>555.66</v>
      </c>
    </row>
    <row r="275" spans="1:28" s="33" customFormat="1" ht="18.75">
      <c r="A275" s="32" t="s">
        <v>14</v>
      </c>
      <c r="B275" s="81">
        <f>B256+B244+B226+B188+B151+B90+B54+B16+B264</f>
        <v>354844.29299999995</v>
      </c>
      <c r="C275" s="81">
        <f>E275+G275+I275+K275+M275+O275+Q275+S275+U275+W275+Y275+AA275</f>
        <v>159731.176</v>
      </c>
      <c r="D275" s="81">
        <f t="shared" si="66"/>
        <v>26333.464999999997</v>
      </c>
      <c r="E275" s="81">
        <f>E256+E244+E226+E188+E151+E90+E54+E16+E264</f>
        <v>16024.177</v>
      </c>
      <c r="F275" s="81">
        <f t="shared" si="66"/>
        <v>29255.068000000003</v>
      </c>
      <c r="G275" s="81">
        <f t="shared" si="66"/>
        <v>26186.781000000003</v>
      </c>
      <c r="H275" s="81">
        <f t="shared" si="66"/>
        <v>27774.048</v>
      </c>
      <c r="I275" s="81">
        <f>I256+I244+I226+I188+I151+I90+I54+I16+I264</f>
        <v>24193.433</v>
      </c>
      <c r="J275" s="70">
        <f t="shared" si="68"/>
        <v>34944.973</v>
      </c>
      <c r="K275" s="70">
        <f t="shared" si="68"/>
        <v>31523.433999999997</v>
      </c>
      <c r="L275" s="70">
        <f t="shared" si="68"/>
        <v>32082.325</v>
      </c>
      <c r="M275" s="141">
        <f aca="true" t="shared" si="70" ref="M275:AA275">M256+M244+M226+M188+M151+M90+M54+M16+M264</f>
        <v>27896.02</v>
      </c>
      <c r="N275" s="70">
        <f t="shared" si="70"/>
        <v>32692.681000000004</v>
      </c>
      <c r="O275" s="70">
        <f t="shared" si="70"/>
        <v>33907.331000000006</v>
      </c>
      <c r="P275" s="70">
        <f t="shared" si="70"/>
        <v>34956.719000000005</v>
      </c>
      <c r="Q275" s="81">
        <f t="shared" si="70"/>
        <v>0</v>
      </c>
      <c r="R275" s="81">
        <f t="shared" si="70"/>
        <v>21137.506</v>
      </c>
      <c r="S275" s="81">
        <f t="shared" si="70"/>
        <v>0</v>
      </c>
      <c r="T275" s="81">
        <f t="shared" si="70"/>
        <v>24638.962</v>
      </c>
      <c r="U275" s="81">
        <f t="shared" si="70"/>
        <v>0</v>
      </c>
      <c r="V275" s="81">
        <f t="shared" si="70"/>
        <v>30478.115999999998</v>
      </c>
      <c r="W275" s="81">
        <f t="shared" si="70"/>
        <v>0</v>
      </c>
      <c r="X275" s="81">
        <f t="shared" si="70"/>
        <v>32577.297</v>
      </c>
      <c r="Y275" s="81">
        <f t="shared" si="70"/>
        <v>0</v>
      </c>
      <c r="Z275" s="110">
        <f t="shared" si="70"/>
        <v>27973.133</v>
      </c>
      <c r="AA275" s="70">
        <f t="shared" si="70"/>
        <v>0</v>
      </c>
      <c r="AB275" s="90">
        <f>D275+F275+H275+J275+L275+N275+P275+R275+T275+V275+X275+AA275</f>
        <v>326871.16</v>
      </c>
    </row>
    <row r="276" spans="1:28" s="44" customFormat="1" ht="37.5">
      <c r="A276" s="87" t="s">
        <v>42</v>
      </c>
      <c r="B276" s="88">
        <f>B42+B23</f>
        <v>119.32000000000002</v>
      </c>
      <c r="C276" s="88"/>
      <c r="D276" s="88">
        <f aca="true" t="shared" si="71" ref="D276:I276">D42+D23</f>
        <v>0</v>
      </c>
      <c r="E276" s="88">
        <f t="shared" si="71"/>
        <v>0</v>
      </c>
      <c r="F276" s="88">
        <f t="shared" si="71"/>
        <v>0</v>
      </c>
      <c r="G276" s="88">
        <f t="shared" si="71"/>
        <v>0</v>
      </c>
      <c r="H276" s="88">
        <f t="shared" si="71"/>
        <v>9.8</v>
      </c>
      <c r="I276" s="88">
        <f t="shared" si="71"/>
        <v>9.8</v>
      </c>
      <c r="J276" s="88">
        <f>J42+J23</f>
        <v>9.32</v>
      </c>
      <c r="K276" s="88">
        <f>K42+K23</f>
        <v>9.32</v>
      </c>
      <c r="L276" s="88">
        <f aca="true" t="shared" si="72" ref="L276:X276">L42+L23</f>
        <v>78.5</v>
      </c>
      <c r="M276" s="144">
        <f>M42+M23</f>
        <v>14.7</v>
      </c>
      <c r="N276" s="88">
        <f t="shared" si="72"/>
        <v>0.7</v>
      </c>
      <c r="O276" s="88">
        <f>O42+O23</f>
        <v>322</v>
      </c>
      <c r="P276" s="88">
        <f>P42+P23</f>
        <v>0.7</v>
      </c>
      <c r="Q276" s="88">
        <f>Q42+Q23</f>
        <v>0</v>
      </c>
      <c r="R276" s="88">
        <f t="shared" si="72"/>
        <v>0.7</v>
      </c>
      <c r="S276" s="88">
        <f>S42+S23</f>
        <v>0</v>
      </c>
      <c r="T276" s="88">
        <f t="shared" si="72"/>
        <v>0.7</v>
      </c>
      <c r="U276" s="88">
        <f>U42+U23</f>
        <v>0</v>
      </c>
      <c r="V276" s="88">
        <f t="shared" si="72"/>
        <v>17.5</v>
      </c>
      <c r="W276" s="88">
        <f>W42+W23</f>
        <v>0</v>
      </c>
      <c r="X276" s="88">
        <f t="shared" si="72"/>
        <v>0.7</v>
      </c>
      <c r="Y276" s="88">
        <f>Y42+Y23</f>
        <v>0</v>
      </c>
      <c r="Z276" s="119">
        <f>Z42+Z23</f>
        <v>0.7</v>
      </c>
      <c r="AA276" s="76">
        <f>AA42+AA23</f>
        <v>0</v>
      </c>
      <c r="AB276" s="90">
        <f t="shared" si="64"/>
        <v>118.62000000000002</v>
      </c>
    </row>
    <row r="277" spans="1:28" s="33" customFormat="1" ht="18.75" customHeight="1">
      <c r="A277" s="34" t="s">
        <v>41</v>
      </c>
      <c r="B277" s="82">
        <f>B257+B245+B227+B189+B152+B91+B55+B17</f>
        <v>4024</v>
      </c>
      <c r="C277" s="82"/>
      <c r="D277" s="82">
        <f aca="true" t="shared" si="73" ref="D277:I277">D257+D245+D227+D189+D152+D91+D55+D17+D265</f>
        <v>0</v>
      </c>
      <c r="E277" s="82">
        <f t="shared" si="73"/>
        <v>0</v>
      </c>
      <c r="F277" s="82">
        <f t="shared" si="73"/>
        <v>0</v>
      </c>
      <c r="G277" s="82">
        <f>G257+G245+G227+G189+G152+G91+G55+G17+G265</f>
        <v>0</v>
      </c>
      <c r="H277" s="82">
        <f t="shared" si="73"/>
        <v>0</v>
      </c>
      <c r="I277" s="82">
        <f t="shared" si="73"/>
        <v>0</v>
      </c>
      <c r="J277" s="73">
        <f aca="true" t="shared" si="74" ref="J277:AA277">J257+J245+J227+J189+J152+J91+J55+J17+J265</f>
        <v>340</v>
      </c>
      <c r="K277" s="73">
        <f t="shared" si="74"/>
        <v>91.067</v>
      </c>
      <c r="L277" s="73">
        <f t="shared" si="74"/>
        <v>0</v>
      </c>
      <c r="M277" s="141">
        <f t="shared" si="74"/>
        <v>248.93</v>
      </c>
      <c r="N277" s="73">
        <f t="shared" si="74"/>
        <v>0</v>
      </c>
      <c r="O277" s="73">
        <f t="shared" si="74"/>
        <v>0</v>
      </c>
      <c r="P277" s="73">
        <f t="shared" si="74"/>
        <v>0</v>
      </c>
      <c r="Q277" s="82">
        <f t="shared" si="74"/>
        <v>0</v>
      </c>
      <c r="R277" s="82">
        <f t="shared" si="74"/>
        <v>0</v>
      </c>
      <c r="S277" s="82">
        <f t="shared" si="74"/>
        <v>0</v>
      </c>
      <c r="T277" s="82">
        <f t="shared" si="74"/>
        <v>3684</v>
      </c>
      <c r="U277" s="82">
        <f t="shared" si="74"/>
        <v>0</v>
      </c>
      <c r="V277" s="82">
        <f t="shared" si="74"/>
        <v>0</v>
      </c>
      <c r="W277" s="82">
        <f t="shared" si="74"/>
        <v>0</v>
      </c>
      <c r="X277" s="82">
        <f t="shared" si="74"/>
        <v>0</v>
      </c>
      <c r="Y277" s="82">
        <f t="shared" si="74"/>
        <v>0</v>
      </c>
      <c r="Z277" s="114">
        <f t="shared" si="74"/>
        <v>0</v>
      </c>
      <c r="AA277" s="73">
        <f t="shared" si="74"/>
        <v>0</v>
      </c>
      <c r="AB277" s="90">
        <f t="shared" si="64"/>
        <v>4024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60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0"/>
      <c r="L279" s="3"/>
      <c r="M279" s="161"/>
      <c r="N279" s="3"/>
      <c r="O279" s="3"/>
      <c r="P279" s="1"/>
      <c r="Q279" s="1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65" t="s">
        <v>57</v>
      </c>
      <c r="B280" s="165"/>
      <c r="C280" s="165"/>
      <c r="D280" s="165"/>
      <c r="E280" s="165"/>
      <c r="F280" s="165"/>
      <c r="G280" s="165"/>
      <c r="H280" s="165"/>
      <c r="I280" s="165"/>
      <c r="J280" s="165"/>
      <c r="K280" s="10"/>
      <c r="L280" s="16"/>
      <c r="M280" s="162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V2:AA2"/>
    <mergeCell ref="D7:E7"/>
    <mergeCell ref="V1:AA1"/>
    <mergeCell ref="V3:AA3"/>
    <mergeCell ref="A4:AA4"/>
    <mergeCell ref="A5:AA5"/>
    <mergeCell ref="A11:AA11"/>
    <mergeCell ref="Z7:AA7"/>
    <mergeCell ref="T7:U7"/>
    <mergeCell ref="R7:S7"/>
    <mergeCell ref="P7:Q7"/>
    <mergeCell ref="A10:AA10"/>
    <mergeCell ref="H7:I7"/>
    <mergeCell ref="F7:G7"/>
    <mergeCell ref="X6:AA6"/>
    <mergeCell ref="A258:AA258"/>
    <mergeCell ref="C7:C8"/>
    <mergeCell ref="A145:AA145"/>
    <mergeCell ref="A220:AA220"/>
    <mergeCell ref="N7:O7"/>
    <mergeCell ref="A221:AA221"/>
    <mergeCell ref="A279:J279"/>
    <mergeCell ref="X7:Y7"/>
    <mergeCell ref="A280:J280"/>
    <mergeCell ref="A7:A8"/>
    <mergeCell ref="B7:B8"/>
    <mergeCell ref="L7:M7"/>
    <mergeCell ref="J7:K7"/>
    <mergeCell ref="A259:AA259"/>
    <mergeCell ref="V7:W7"/>
    <mergeCell ref="A146:AA146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2023-07-05T06:17:19Z</cp:lastPrinted>
  <dcterms:created xsi:type="dcterms:W3CDTF">1996-10-08T23:32:33Z</dcterms:created>
  <dcterms:modified xsi:type="dcterms:W3CDTF">2023-07-05T06:23:53Z</dcterms:modified>
  <cp:category/>
  <cp:version/>
  <cp:contentType/>
  <cp:contentStatus/>
</cp:coreProperties>
</file>