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УЭ\ОТДЕЛ АНАЛИТИКИ\МУНИЦИПАЛЬНЫЕ и ГОС. ПРОГРАММЫ\2919\МП СЭР\2024 год\Сетевой + показатели\"/>
    </mc:Choice>
  </mc:AlternateContent>
  <bookViews>
    <workbookView xWindow="0" yWindow="0" windowWidth="28800" windowHeight="12000"/>
  </bookViews>
  <sheets>
    <sheet name="14.МП СЭ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2" i="1" l="1"/>
  <c r="K141" i="1" s="1"/>
  <c r="G142" i="1"/>
  <c r="F142" i="1"/>
  <c r="X141" i="1"/>
  <c r="E129" i="1"/>
  <c r="D129" i="1" s="1"/>
  <c r="C129" i="1"/>
  <c r="B129" i="1"/>
  <c r="B128" i="1" s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C128" i="1"/>
  <c r="AE126" i="1"/>
  <c r="AE142" i="1" s="1"/>
  <c r="AE141" i="1" s="1"/>
  <c r="AD126" i="1"/>
  <c r="AD142" i="1" s="1"/>
  <c r="AD141" i="1" s="1"/>
  <c r="AC126" i="1"/>
  <c r="AC142" i="1" s="1"/>
  <c r="AC141" i="1" s="1"/>
  <c r="AB126" i="1"/>
  <c r="AB142" i="1" s="1"/>
  <c r="AB141" i="1" s="1"/>
  <c r="AA126" i="1"/>
  <c r="AA142" i="1" s="1"/>
  <c r="AA141" i="1" s="1"/>
  <c r="Z126" i="1"/>
  <c r="Z142" i="1" s="1"/>
  <c r="Z141" i="1" s="1"/>
  <c r="Y126" i="1"/>
  <c r="Y142" i="1" s="1"/>
  <c r="Y141" i="1" s="1"/>
  <c r="X126" i="1"/>
  <c r="X142" i="1" s="1"/>
  <c r="W126" i="1"/>
  <c r="W142" i="1" s="1"/>
  <c r="W141" i="1" s="1"/>
  <c r="V126" i="1"/>
  <c r="V142" i="1" s="1"/>
  <c r="V141" i="1" s="1"/>
  <c r="U126" i="1"/>
  <c r="U142" i="1" s="1"/>
  <c r="U141" i="1" s="1"/>
  <c r="T126" i="1"/>
  <c r="T142" i="1" s="1"/>
  <c r="T141" i="1" s="1"/>
  <c r="S126" i="1"/>
  <c r="S142" i="1" s="1"/>
  <c r="S141" i="1" s="1"/>
  <c r="R126" i="1"/>
  <c r="R142" i="1" s="1"/>
  <c r="R141" i="1" s="1"/>
  <c r="Q126" i="1"/>
  <c r="Q142" i="1" s="1"/>
  <c r="Q141" i="1" s="1"/>
  <c r="P126" i="1"/>
  <c r="P142" i="1" s="1"/>
  <c r="P141" i="1" s="1"/>
  <c r="O126" i="1"/>
  <c r="O142" i="1" s="1"/>
  <c r="O141" i="1" s="1"/>
  <c r="N126" i="1"/>
  <c r="N142" i="1" s="1"/>
  <c r="N141" i="1" s="1"/>
  <c r="M126" i="1"/>
  <c r="M142" i="1" s="1"/>
  <c r="M141" i="1" s="1"/>
  <c r="L126" i="1"/>
  <c r="L142" i="1" s="1"/>
  <c r="L141" i="1" s="1"/>
  <c r="K126" i="1"/>
  <c r="J126" i="1"/>
  <c r="J142" i="1" s="1"/>
  <c r="J141" i="1" s="1"/>
  <c r="I126" i="1"/>
  <c r="I142" i="1" s="1"/>
  <c r="I141" i="1" s="1"/>
  <c r="H126" i="1"/>
  <c r="H142" i="1" s="1"/>
  <c r="H141" i="1" s="1"/>
  <c r="E126" i="1"/>
  <c r="E142" i="1" s="1"/>
  <c r="E141" i="1" s="1"/>
  <c r="G141" i="1" s="1"/>
  <c r="C126" i="1"/>
  <c r="C142" i="1" s="1"/>
  <c r="C141" i="1" s="1"/>
  <c r="B126" i="1"/>
  <c r="B125" i="1" s="1"/>
  <c r="AE125" i="1"/>
  <c r="AB125" i="1"/>
  <c r="AA125" i="1"/>
  <c r="X125" i="1"/>
  <c r="W125" i="1"/>
  <c r="T125" i="1"/>
  <c r="S125" i="1"/>
  <c r="P125" i="1"/>
  <c r="O125" i="1"/>
  <c r="L125" i="1"/>
  <c r="K125" i="1"/>
  <c r="H125" i="1"/>
  <c r="C125" i="1"/>
  <c r="E122" i="1"/>
  <c r="C122" i="1"/>
  <c r="B122" i="1"/>
  <c r="G121" i="1"/>
  <c r="E121" i="1"/>
  <c r="F121" i="1" s="1"/>
  <c r="C121" i="1"/>
  <c r="B121" i="1"/>
  <c r="E120" i="1"/>
  <c r="C120" i="1"/>
  <c r="B120" i="1"/>
  <c r="B119" i="1" s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C119" i="1"/>
  <c r="E117" i="1"/>
  <c r="C117" i="1"/>
  <c r="B117" i="1"/>
  <c r="G116" i="1"/>
  <c r="E116" i="1"/>
  <c r="F116" i="1" s="1"/>
  <c r="C116" i="1"/>
  <c r="B116" i="1"/>
  <c r="E115" i="1"/>
  <c r="C115" i="1"/>
  <c r="B115" i="1"/>
  <c r="B114" i="1" s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C114" i="1"/>
  <c r="E112" i="1"/>
  <c r="C112" i="1"/>
  <c r="B112" i="1"/>
  <c r="G111" i="1"/>
  <c r="E111" i="1"/>
  <c r="F111" i="1" s="1"/>
  <c r="C111" i="1"/>
  <c r="B111" i="1"/>
  <c r="E110" i="1"/>
  <c r="C110" i="1"/>
  <c r="B110" i="1"/>
  <c r="B109" i="1" s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C109" i="1"/>
  <c r="E107" i="1"/>
  <c r="C107" i="1"/>
  <c r="B107" i="1"/>
  <c r="G106" i="1"/>
  <c r="E106" i="1"/>
  <c r="F106" i="1" s="1"/>
  <c r="C106" i="1"/>
  <c r="B106" i="1"/>
  <c r="E105" i="1"/>
  <c r="C105" i="1"/>
  <c r="B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C104" i="1"/>
  <c r="B104" i="1"/>
  <c r="E102" i="1"/>
  <c r="C102" i="1"/>
  <c r="B102" i="1"/>
  <c r="E101" i="1"/>
  <c r="D101" i="1" s="1"/>
  <c r="C101" i="1"/>
  <c r="G101" i="1" s="1"/>
  <c r="B101" i="1"/>
  <c r="F101" i="1" s="1"/>
  <c r="E100" i="1"/>
  <c r="C100" i="1"/>
  <c r="B100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B99" i="1"/>
  <c r="E97" i="1"/>
  <c r="C97" i="1"/>
  <c r="B97" i="1"/>
  <c r="E96" i="1"/>
  <c r="F96" i="1" s="1"/>
  <c r="C96" i="1"/>
  <c r="G96" i="1" s="1"/>
  <c r="B96" i="1"/>
  <c r="E95" i="1"/>
  <c r="C95" i="1"/>
  <c r="B95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B94" i="1"/>
  <c r="E92" i="1"/>
  <c r="C92" i="1"/>
  <c r="B92" i="1"/>
  <c r="G91" i="1"/>
  <c r="E91" i="1"/>
  <c r="F91" i="1" s="1"/>
  <c r="C91" i="1"/>
  <c r="B91" i="1"/>
  <c r="E90" i="1"/>
  <c r="C90" i="1"/>
  <c r="B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C89" i="1"/>
  <c r="B89" i="1"/>
  <c r="E87" i="1"/>
  <c r="C87" i="1"/>
  <c r="B87" i="1"/>
  <c r="G86" i="1"/>
  <c r="E86" i="1"/>
  <c r="F86" i="1" s="1"/>
  <c r="C86" i="1"/>
  <c r="B86" i="1"/>
  <c r="E85" i="1"/>
  <c r="C85" i="1"/>
  <c r="B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C84" i="1"/>
  <c r="B84" i="1"/>
  <c r="E82" i="1"/>
  <c r="C82" i="1"/>
  <c r="B82" i="1"/>
  <c r="E81" i="1"/>
  <c r="F81" i="1" s="1"/>
  <c r="C81" i="1"/>
  <c r="G81" i="1" s="1"/>
  <c r="B81" i="1"/>
  <c r="E80" i="1"/>
  <c r="C80" i="1"/>
  <c r="B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B79" i="1"/>
  <c r="E77" i="1"/>
  <c r="C77" i="1"/>
  <c r="B77" i="1"/>
  <c r="E76" i="1"/>
  <c r="F76" i="1" s="1"/>
  <c r="C76" i="1"/>
  <c r="G76" i="1" s="1"/>
  <c r="B76" i="1"/>
  <c r="E75" i="1"/>
  <c r="C75" i="1"/>
  <c r="B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B74" i="1"/>
  <c r="E72" i="1"/>
  <c r="C72" i="1"/>
  <c r="B72" i="1"/>
  <c r="G71" i="1"/>
  <c r="E71" i="1"/>
  <c r="F71" i="1" s="1"/>
  <c r="C71" i="1"/>
  <c r="B71" i="1"/>
  <c r="E70" i="1"/>
  <c r="C70" i="1"/>
  <c r="B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C69" i="1"/>
  <c r="B69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E67" i="1" s="1"/>
  <c r="H67" i="1"/>
  <c r="C67" i="1"/>
  <c r="B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S64" i="1" s="1"/>
  <c r="R66" i="1"/>
  <c r="Q66" i="1"/>
  <c r="P66" i="1"/>
  <c r="O66" i="1"/>
  <c r="N66" i="1"/>
  <c r="M66" i="1"/>
  <c r="L66" i="1"/>
  <c r="K66" i="1"/>
  <c r="E66" i="1" s="1"/>
  <c r="J66" i="1"/>
  <c r="I66" i="1"/>
  <c r="H66" i="1"/>
  <c r="B66" i="1" s="1"/>
  <c r="B64" i="1" s="1"/>
  <c r="C66" i="1"/>
  <c r="G66" i="1" s="1"/>
  <c r="AE65" i="1"/>
  <c r="AD65" i="1"/>
  <c r="AC65" i="1"/>
  <c r="AC64" i="1" s="1"/>
  <c r="AB65" i="1"/>
  <c r="AA65" i="1"/>
  <c r="Z65" i="1"/>
  <c r="Y65" i="1"/>
  <c r="Y64" i="1" s="1"/>
  <c r="X65" i="1"/>
  <c r="W65" i="1"/>
  <c r="V65" i="1"/>
  <c r="U65" i="1"/>
  <c r="U64" i="1" s="1"/>
  <c r="T65" i="1"/>
  <c r="S65" i="1"/>
  <c r="R65" i="1"/>
  <c r="Q65" i="1"/>
  <c r="Q64" i="1" s="1"/>
  <c r="P65" i="1"/>
  <c r="O65" i="1"/>
  <c r="N65" i="1"/>
  <c r="M65" i="1"/>
  <c r="M64" i="1" s="1"/>
  <c r="L65" i="1"/>
  <c r="K65" i="1"/>
  <c r="J65" i="1"/>
  <c r="I65" i="1"/>
  <c r="I64" i="1" s="1"/>
  <c r="H65" i="1"/>
  <c r="C65" i="1"/>
  <c r="B65" i="1"/>
  <c r="AE64" i="1"/>
  <c r="AD64" i="1"/>
  <c r="AB64" i="1"/>
  <c r="AA64" i="1"/>
  <c r="Z64" i="1"/>
  <c r="X64" i="1"/>
  <c r="W64" i="1"/>
  <c r="V64" i="1"/>
  <c r="T64" i="1"/>
  <c r="R64" i="1"/>
  <c r="P64" i="1"/>
  <c r="O64" i="1"/>
  <c r="N64" i="1"/>
  <c r="L64" i="1"/>
  <c r="K64" i="1"/>
  <c r="J64" i="1"/>
  <c r="H64" i="1"/>
  <c r="C64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E62" i="1"/>
  <c r="G62" i="1" s="1"/>
  <c r="C62" i="1"/>
  <c r="B62" i="1"/>
  <c r="AE61" i="1"/>
  <c r="AD61" i="1"/>
  <c r="AC61" i="1"/>
  <c r="AB61" i="1"/>
  <c r="AB59" i="1" s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L59" i="1" s="1"/>
  <c r="K61" i="1"/>
  <c r="J61" i="1"/>
  <c r="I61" i="1"/>
  <c r="H61" i="1"/>
  <c r="E61" i="1"/>
  <c r="B61" i="1"/>
  <c r="F61" i="1" s="1"/>
  <c r="AE60" i="1"/>
  <c r="AD60" i="1"/>
  <c r="AD59" i="1" s="1"/>
  <c r="AC60" i="1"/>
  <c r="AB60" i="1"/>
  <c r="AA60" i="1"/>
  <c r="Z60" i="1"/>
  <c r="Z59" i="1" s="1"/>
  <c r="Y60" i="1"/>
  <c r="X60" i="1"/>
  <c r="W60" i="1"/>
  <c r="W59" i="1" s="1"/>
  <c r="V60" i="1"/>
  <c r="V59" i="1" s="1"/>
  <c r="U60" i="1"/>
  <c r="T60" i="1"/>
  <c r="S60" i="1"/>
  <c r="S59" i="1" s="1"/>
  <c r="R60" i="1"/>
  <c r="R59" i="1" s="1"/>
  <c r="Q60" i="1"/>
  <c r="Q59" i="1" s="1"/>
  <c r="P60" i="1"/>
  <c r="O60" i="1"/>
  <c r="O59" i="1" s="1"/>
  <c r="N60" i="1"/>
  <c r="N59" i="1" s="1"/>
  <c r="M60" i="1"/>
  <c r="L60" i="1"/>
  <c r="K60" i="1"/>
  <c r="J60" i="1"/>
  <c r="J59" i="1" s="1"/>
  <c r="I60" i="1"/>
  <c r="H60" i="1"/>
  <c r="C60" i="1"/>
  <c r="B60" i="1"/>
  <c r="B59" i="1" s="1"/>
  <c r="AE59" i="1"/>
  <c r="AC59" i="1"/>
  <c r="AA59" i="1"/>
  <c r="Y59" i="1"/>
  <c r="X59" i="1"/>
  <c r="U59" i="1"/>
  <c r="T59" i="1"/>
  <c r="P59" i="1"/>
  <c r="M59" i="1"/>
  <c r="K59" i="1"/>
  <c r="I59" i="1"/>
  <c r="H59" i="1"/>
  <c r="F57" i="1"/>
  <c r="E57" i="1"/>
  <c r="D57" i="1" s="1"/>
  <c r="C57" i="1"/>
  <c r="B57" i="1"/>
  <c r="G56" i="1"/>
  <c r="E56" i="1"/>
  <c r="F56" i="1" s="1"/>
  <c r="C56" i="1"/>
  <c r="B56" i="1"/>
  <c r="E55" i="1"/>
  <c r="D55" i="1" s="1"/>
  <c r="C55" i="1"/>
  <c r="G55" i="1" s="1"/>
  <c r="B55" i="1"/>
  <c r="B54" i="1" s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AE52" i="1"/>
  <c r="AD52" i="1"/>
  <c r="AC52" i="1"/>
  <c r="AC42" i="1" s="1"/>
  <c r="AC37" i="1" s="1"/>
  <c r="AC139" i="1" s="1"/>
  <c r="AB52" i="1"/>
  <c r="AA52" i="1"/>
  <c r="Z52" i="1"/>
  <c r="Y52" i="1"/>
  <c r="Y42" i="1" s="1"/>
  <c r="Y37" i="1" s="1"/>
  <c r="Y139" i="1" s="1"/>
  <c r="X52" i="1"/>
  <c r="W52" i="1"/>
  <c r="V52" i="1"/>
  <c r="U52" i="1"/>
  <c r="U42" i="1" s="1"/>
  <c r="U37" i="1" s="1"/>
  <c r="U139" i="1" s="1"/>
  <c r="T52" i="1"/>
  <c r="S52" i="1"/>
  <c r="R52" i="1"/>
  <c r="Q52" i="1"/>
  <c r="Q42" i="1" s="1"/>
  <c r="Q37" i="1" s="1"/>
  <c r="Q139" i="1" s="1"/>
  <c r="P52" i="1"/>
  <c r="O52" i="1"/>
  <c r="N52" i="1"/>
  <c r="M52" i="1"/>
  <c r="M42" i="1" s="1"/>
  <c r="M37" i="1" s="1"/>
  <c r="M139" i="1" s="1"/>
  <c r="L52" i="1"/>
  <c r="K52" i="1"/>
  <c r="J52" i="1"/>
  <c r="I52" i="1"/>
  <c r="I42" i="1" s="1"/>
  <c r="H52" i="1"/>
  <c r="E52" i="1"/>
  <c r="D52" i="1" s="1"/>
  <c r="C52" i="1"/>
  <c r="B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P49" i="1" s="1"/>
  <c r="O51" i="1"/>
  <c r="N51" i="1"/>
  <c r="M51" i="1"/>
  <c r="L51" i="1"/>
  <c r="K51" i="1"/>
  <c r="J51" i="1"/>
  <c r="I51" i="1"/>
  <c r="H51" i="1"/>
  <c r="B51" i="1" s="1"/>
  <c r="E51" i="1"/>
  <c r="F51" i="1" s="1"/>
  <c r="C51" i="1"/>
  <c r="AE50" i="1"/>
  <c r="AD50" i="1"/>
  <c r="AD49" i="1" s="1"/>
  <c r="AC50" i="1"/>
  <c r="AB50" i="1"/>
  <c r="AA50" i="1"/>
  <c r="Z50" i="1"/>
  <c r="Z49" i="1" s="1"/>
  <c r="Y50" i="1"/>
  <c r="X50" i="1"/>
  <c r="W50" i="1"/>
  <c r="V50" i="1"/>
  <c r="V49" i="1" s="1"/>
  <c r="U50" i="1"/>
  <c r="U49" i="1" s="1"/>
  <c r="T50" i="1"/>
  <c r="S50" i="1"/>
  <c r="R50" i="1"/>
  <c r="R49" i="1" s="1"/>
  <c r="Q50" i="1"/>
  <c r="P50" i="1"/>
  <c r="O50" i="1"/>
  <c r="N50" i="1"/>
  <c r="N49" i="1" s="1"/>
  <c r="M50" i="1"/>
  <c r="L50" i="1"/>
  <c r="K50" i="1"/>
  <c r="J50" i="1"/>
  <c r="J49" i="1" s="1"/>
  <c r="I50" i="1"/>
  <c r="H50" i="1"/>
  <c r="E50" i="1"/>
  <c r="D50" i="1" s="1"/>
  <c r="AE49" i="1"/>
  <c r="AC49" i="1"/>
  <c r="AB49" i="1"/>
  <c r="AA49" i="1"/>
  <c r="Y49" i="1"/>
  <c r="X49" i="1"/>
  <c r="W49" i="1"/>
  <c r="T49" i="1"/>
  <c r="S49" i="1"/>
  <c r="Q49" i="1"/>
  <c r="O49" i="1"/>
  <c r="M49" i="1"/>
  <c r="L49" i="1"/>
  <c r="K49" i="1"/>
  <c r="I49" i="1"/>
  <c r="H49" i="1"/>
  <c r="E47" i="1"/>
  <c r="D47" i="1" s="1"/>
  <c r="C47" i="1"/>
  <c r="B47" i="1"/>
  <c r="E46" i="1"/>
  <c r="F46" i="1" s="1"/>
  <c r="C46" i="1"/>
  <c r="B46" i="1"/>
  <c r="G45" i="1"/>
  <c r="E45" i="1"/>
  <c r="D45" i="1" s="1"/>
  <c r="C45" i="1"/>
  <c r="B45" i="1"/>
  <c r="B44" i="1" s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C44" i="1"/>
  <c r="AE42" i="1"/>
  <c r="AD42" i="1"/>
  <c r="AB42" i="1"/>
  <c r="AA42" i="1"/>
  <c r="Z42" i="1"/>
  <c r="X42" i="1"/>
  <c r="W42" i="1"/>
  <c r="V42" i="1"/>
  <c r="T42" i="1"/>
  <c r="S42" i="1"/>
  <c r="R42" i="1"/>
  <c r="P42" i="1"/>
  <c r="O42" i="1"/>
  <c r="N42" i="1"/>
  <c r="L42" i="1"/>
  <c r="K42" i="1"/>
  <c r="J42" i="1"/>
  <c r="H42" i="1"/>
  <c r="C42" i="1"/>
  <c r="B42" i="1"/>
  <c r="AE41" i="1"/>
  <c r="AD41" i="1"/>
  <c r="AC41" i="1"/>
  <c r="AB41" i="1"/>
  <c r="AA41" i="1"/>
  <c r="Z41" i="1"/>
  <c r="Y41" i="1"/>
  <c r="X41" i="1"/>
  <c r="W41" i="1"/>
  <c r="V41" i="1"/>
  <c r="U41" i="1"/>
  <c r="T41" i="1"/>
  <c r="T39" i="1" s="1"/>
  <c r="S41" i="1"/>
  <c r="R41" i="1"/>
  <c r="Q41" i="1"/>
  <c r="P41" i="1"/>
  <c r="O41" i="1"/>
  <c r="N41" i="1"/>
  <c r="M41" i="1"/>
  <c r="L41" i="1"/>
  <c r="K41" i="1"/>
  <c r="J41" i="1"/>
  <c r="I41" i="1"/>
  <c r="E41" i="1" s="1"/>
  <c r="H41" i="1"/>
  <c r="B41" i="1" s="1"/>
  <c r="B36" i="1" s="1"/>
  <c r="B138" i="1" s="1"/>
  <c r="C41" i="1"/>
  <c r="AE40" i="1"/>
  <c r="AE39" i="1" s="1"/>
  <c r="AC40" i="1"/>
  <c r="AB40" i="1"/>
  <c r="AA40" i="1"/>
  <c r="Y40" i="1"/>
  <c r="Y39" i="1" s="1"/>
  <c r="X40" i="1"/>
  <c r="W40" i="1"/>
  <c r="U40" i="1"/>
  <c r="U39" i="1" s="1"/>
  <c r="T40" i="1"/>
  <c r="S40" i="1"/>
  <c r="Q40" i="1"/>
  <c r="Q39" i="1" s="1"/>
  <c r="P40" i="1"/>
  <c r="O40" i="1"/>
  <c r="O39" i="1" s="1"/>
  <c r="M40" i="1"/>
  <c r="L40" i="1"/>
  <c r="K40" i="1"/>
  <c r="I40" i="1"/>
  <c r="I39" i="1" s="1"/>
  <c r="H40" i="1"/>
  <c r="E40" i="1"/>
  <c r="D40" i="1" s="1"/>
  <c r="D35" i="1" s="1"/>
  <c r="AC39" i="1"/>
  <c r="AB39" i="1"/>
  <c r="AA39" i="1"/>
  <c r="X39" i="1"/>
  <c r="W39" i="1"/>
  <c r="S39" i="1"/>
  <c r="P39" i="1"/>
  <c r="M39" i="1"/>
  <c r="L39" i="1"/>
  <c r="K39" i="1"/>
  <c r="H39" i="1"/>
  <c r="AE37" i="1"/>
  <c r="AE139" i="1" s="1"/>
  <c r="AD37" i="1"/>
  <c r="AD139" i="1" s="1"/>
  <c r="AB37" i="1"/>
  <c r="AB139" i="1" s="1"/>
  <c r="AA37" i="1"/>
  <c r="AA139" i="1" s="1"/>
  <c r="Z37" i="1"/>
  <c r="Z139" i="1" s="1"/>
  <c r="X37" i="1"/>
  <c r="X139" i="1" s="1"/>
  <c r="W37" i="1"/>
  <c r="W139" i="1" s="1"/>
  <c r="V37" i="1"/>
  <c r="V139" i="1" s="1"/>
  <c r="T37" i="1"/>
  <c r="T139" i="1" s="1"/>
  <c r="S37" i="1"/>
  <c r="S139" i="1" s="1"/>
  <c r="R37" i="1"/>
  <c r="R139" i="1" s="1"/>
  <c r="P37" i="1"/>
  <c r="P139" i="1" s="1"/>
  <c r="O37" i="1"/>
  <c r="O139" i="1" s="1"/>
  <c r="N37" i="1"/>
  <c r="N139" i="1" s="1"/>
  <c r="L37" i="1"/>
  <c r="L139" i="1" s="1"/>
  <c r="K37" i="1"/>
  <c r="K139" i="1" s="1"/>
  <c r="J37" i="1"/>
  <c r="J139" i="1" s="1"/>
  <c r="H37" i="1"/>
  <c r="H139" i="1" s="1"/>
  <c r="C37" i="1"/>
  <c r="C139" i="1" s="1"/>
  <c r="B37" i="1"/>
  <c r="B139" i="1" s="1"/>
  <c r="AE36" i="1"/>
  <c r="AD36" i="1"/>
  <c r="AD138" i="1" s="1"/>
  <c r="AD149" i="1" s="1"/>
  <c r="AC36" i="1"/>
  <c r="AB36" i="1"/>
  <c r="AA36" i="1"/>
  <c r="Z36" i="1"/>
  <c r="Z138" i="1" s="1"/>
  <c r="Z149" i="1" s="1"/>
  <c r="Y36" i="1"/>
  <c r="X36" i="1"/>
  <c r="W36" i="1"/>
  <c r="V36" i="1"/>
  <c r="V138" i="1" s="1"/>
  <c r="V149" i="1" s="1"/>
  <c r="U36" i="1"/>
  <c r="T36" i="1"/>
  <c r="T34" i="1" s="1"/>
  <c r="S36" i="1"/>
  <c r="R36" i="1"/>
  <c r="R138" i="1" s="1"/>
  <c r="R149" i="1" s="1"/>
  <c r="Q36" i="1"/>
  <c r="P36" i="1"/>
  <c r="O36" i="1"/>
  <c r="N36" i="1"/>
  <c r="N138" i="1" s="1"/>
  <c r="N149" i="1" s="1"/>
  <c r="M36" i="1"/>
  <c r="L36" i="1"/>
  <c r="K36" i="1"/>
  <c r="J36" i="1"/>
  <c r="J138" i="1" s="1"/>
  <c r="J149" i="1" s="1"/>
  <c r="I36" i="1"/>
  <c r="H36" i="1"/>
  <c r="C36" i="1"/>
  <c r="AE35" i="1"/>
  <c r="AE137" i="1" s="1"/>
  <c r="AC35" i="1"/>
  <c r="AC137" i="1" s="1"/>
  <c r="AB35" i="1"/>
  <c r="AB137" i="1" s="1"/>
  <c r="AA35" i="1"/>
  <c r="AA137" i="1" s="1"/>
  <c r="Y35" i="1"/>
  <c r="Y137" i="1" s="1"/>
  <c r="X35" i="1"/>
  <c r="X137" i="1" s="1"/>
  <c r="W35" i="1"/>
  <c r="W137" i="1" s="1"/>
  <c r="U35" i="1"/>
  <c r="U137" i="1" s="1"/>
  <c r="T35" i="1"/>
  <c r="T137" i="1" s="1"/>
  <c r="S35" i="1"/>
  <c r="S137" i="1" s="1"/>
  <c r="Q35" i="1"/>
  <c r="Q137" i="1" s="1"/>
  <c r="P35" i="1"/>
  <c r="P137" i="1" s="1"/>
  <c r="O35" i="1"/>
  <c r="O137" i="1" s="1"/>
  <c r="M35" i="1"/>
  <c r="M137" i="1" s="1"/>
  <c r="L35" i="1"/>
  <c r="L137" i="1" s="1"/>
  <c r="K35" i="1"/>
  <c r="K137" i="1" s="1"/>
  <c r="I35" i="1"/>
  <c r="I137" i="1" s="1"/>
  <c r="H35" i="1"/>
  <c r="H137" i="1" s="1"/>
  <c r="E35" i="1"/>
  <c r="AC34" i="1"/>
  <c r="AB34" i="1"/>
  <c r="AA34" i="1"/>
  <c r="X34" i="1"/>
  <c r="W34" i="1"/>
  <c r="S34" i="1"/>
  <c r="P34" i="1"/>
  <c r="M34" i="1"/>
  <c r="L34" i="1"/>
  <c r="K34" i="1"/>
  <c r="H34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S29" i="1" s="1"/>
  <c r="R30" i="1"/>
  <c r="Q30" i="1"/>
  <c r="P30" i="1"/>
  <c r="O30" i="1"/>
  <c r="N30" i="1"/>
  <c r="M30" i="1"/>
  <c r="L30" i="1"/>
  <c r="K30" i="1"/>
  <c r="J30" i="1"/>
  <c r="I30" i="1"/>
  <c r="H30" i="1"/>
  <c r="C30" i="1"/>
  <c r="C29" i="1" s="1"/>
  <c r="AE29" i="1"/>
  <c r="AC29" i="1"/>
  <c r="AB29" i="1"/>
  <c r="AA29" i="1"/>
  <c r="Y29" i="1"/>
  <c r="X29" i="1"/>
  <c r="W29" i="1"/>
  <c r="U29" i="1"/>
  <c r="T29" i="1"/>
  <c r="Q29" i="1"/>
  <c r="P29" i="1"/>
  <c r="O29" i="1"/>
  <c r="M29" i="1"/>
  <c r="L29" i="1"/>
  <c r="K29" i="1"/>
  <c r="J29" i="1"/>
  <c r="I29" i="1"/>
  <c r="H29" i="1"/>
  <c r="E27" i="1"/>
  <c r="D27" i="1" s="1"/>
  <c r="D26" i="1" s="1"/>
  <c r="C27" i="1"/>
  <c r="B27" i="1"/>
  <c r="B26" i="1" s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C26" i="1"/>
  <c r="E24" i="1"/>
  <c r="D24" i="1" s="1"/>
  <c r="D23" i="1" s="1"/>
  <c r="C24" i="1"/>
  <c r="B24" i="1"/>
  <c r="B23" i="1" s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C23" i="1"/>
  <c r="E21" i="1"/>
  <c r="D21" i="1" s="1"/>
  <c r="D20" i="1" s="1"/>
  <c r="C21" i="1"/>
  <c r="B21" i="1"/>
  <c r="B20" i="1" s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C20" i="1"/>
  <c r="E18" i="1"/>
  <c r="D18" i="1" s="1"/>
  <c r="D17" i="1" s="1"/>
  <c r="C18" i="1"/>
  <c r="B18" i="1"/>
  <c r="B17" i="1" s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C17" i="1"/>
  <c r="E15" i="1"/>
  <c r="D15" i="1" s="1"/>
  <c r="C15" i="1"/>
  <c r="B15" i="1"/>
  <c r="B30" i="1" s="1"/>
  <c r="B29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C14" i="1"/>
  <c r="AE12" i="1"/>
  <c r="AE152" i="1" s="1"/>
  <c r="AE151" i="1" s="1"/>
  <c r="AD12" i="1"/>
  <c r="AD152" i="1" s="1"/>
  <c r="AD151" i="1" s="1"/>
  <c r="AC12" i="1"/>
  <c r="AC152" i="1" s="1"/>
  <c r="AC151" i="1" s="1"/>
  <c r="AB12" i="1"/>
  <c r="AB152" i="1" s="1"/>
  <c r="AB151" i="1" s="1"/>
  <c r="AA12" i="1"/>
  <c r="AA152" i="1" s="1"/>
  <c r="AA151" i="1" s="1"/>
  <c r="Z12" i="1"/>
  <c r="Z152" i="1" s="1"/>
  <c r="Z151" i="1" s="1"/>
  <c r="Y12" i="1"/>
  <c r="Y152" i="1" s="1"/>
  <c r="Y151" i="1" s="1"/>
  <c r="X12" i="1"/>
  <c r="X152" i="1" s="1"/>
  <c r="X151" i="1" s="1"/>
  <c r="W12" i="1"/>
  <c r="W152" i="1" s="1"/>
  <c r="W151" i="1" s="1"/>
  <c r="V12" i="1"/>
  <c r="V152" i="1" s="1"/>
  <c r="V151" i="1" s="1"/>
  <c r="U12" i="1"/>
  <c r="U152" i="1" s="1"/>
  <c r="U151" i="1" s="1"/>
  <c r="T12" i="1"/>
  <c r="T152" i="1" s="1"/>
  <c r="T151" i="1" s="1"/>
  <c r="S12" i="1"/>
  <c r="S152" i="1" s="1"/>
  <c r="S151" i="1" s="1"/>
  <c r="R12" i="1"/>
  <c r="R152" i="1" s="1"/>
  <c r="R151" i="1" s="1"/>
  <c r="Q12" i="1"/>
  <c r="Q152" i="1" s="1"/>
  <c r="Q151" i="1" s="1"/>
  <c r="P12" i="1"/>
  <c r="P152" i="1" s="1"/>
  <c r="P151" i="1" s="1"/>
  <c r="O12" i="1"/>
  <c r="O152" i="1" s="1"/>
  <c r="O151" i="1" s="1"/>
  <c r="N12" i="1"/>
  <c r="N152" i="1" s="1"/>
  <c r="N151" i="1" s="1"/>
  <c r="M12" i="1"/>
  <c r="M152" i="1" s="1"/>
  <c r="M151" i="1" s="1"/>
  <c r="L12" i="1"/>
  <c r="L152" i="1" s="1"/>
  <c r="L151" i="1" s="1"/>
  <c r="K12" i="1"/>
  <c r="K152" i="1" s="1"/>
  <c r="K151" i="1" s="1"/>
  <c r="J12" i="1"/>
  <c r="J152" i="1" s="1"/>
  <c r="J151" i="1" s="1"/>
  <c r="I12" i="1"/>
  <c r="I152" i="1" s="1"/>
  <c r="I151" i="1" s="1"/>
  <c r="H12" i="1"/>
  <c r="H152" i="1" s="1"/>
  <c r="H151" i="1" s="1"/>
  <c r="E12" i="1"/>
  <c r="E152" i="1" s="1"/>
  <c r="C12" i="1"/>
  <c r="C152" i="1" s="1"/>
  <c r="C151" i="1" s="1"/>
  <c r="B12" i="1"/>
  <c r="B152" i="1" s="1"/>
  <c r="B151" i="1" s="1"/>
  <c r="AE11" i="1"/>
  <c r="AB11" i="1"/>
  <c r="AA11" i="1"/>
  <c r="X11" i="1"/>
  <c r="W11" i="1"/>
  <c r="T11" i="1"/>
  <c r="S11" i="1"/>
  <c r="P11" i="1"/>
  <c r="O11" i="1"/>
  <c r="L11" i="1"/>
  <c r="K11" i="1"/>
  <c r="H11" i="1"/>
  <c r="C11" i="1"/>
  <c r="E6" i="1"/>
  <c r="D6" i="1"/>
  <c r="F41" i="1" l="1"/>
  <c r="G41" i="1"/>
  <c r="E36" i="1"/>
  <c r="D41" i="1"/>
  <c r="D36" i="1" s="1"/>
  <c r="D67" i="1"/>
  <c r="G67" i="1"/>
  <c r="F67" i="1"/>
  <c r="D30" i="1"/>
  <c r="D29" i="1" s="1"/>
  <c r="D12" i="1"/>
  <c r="D14" i="1"/>
  <c r="E42" i="1"/>
  <c r="I37" i="1"/>
  <c r="I139" i="1" s="1"/>
  <c r="M150" i="1"/>
  <c r="M146" i="1" s="1"/>
  <c r="M134" i="1"/>
  <c r="Q150" i="1"/>
  <c r="Q146" i="1" s="1"/>
  <c r="Q134" i="1"/>
  <c r="U150" i="1"/>
  <c r="U146" i="1" s="1"/>
  <c r="U134" i="1"/>
  <c r="Y150" i="1"/>
  <c r="Y146" i="1" s="1"/>
  <c r="Y134" i="1"/>
  <c r="AC150" i="1"/>
  <c r="AC146" i="1" s="1"/>
  <c r="AC134" i="1"/>
  <c r="F15" i="1"/>
  <c r="F18" i="1"/>
  <c r="F21" i="1"/>
  <c r="F24" i="1"/>
  <c r="I148" i="1"/>
  <c r="I136" i="1"/>
  <c r="I132" i="1"/>
  <c r="Q148" i="1"/>
  <c r="Q136" i="1"/>
  <c r="Q132" i="1"/>
  <c r="AC148" i="1"/>
  <c r="AC132" i="1"/>
  <c r="AC131" i="1" s="1"/>
  <c r="M138" i="1"/>
  <c r="M149" i="1" s="1"/>
  <c r="M133" i="1"/>
  <c r="U138" i="1"/>
  <c r="U149" i="1" s="1"/>
  <c r="U133" i="1"/>
  <c r="AC138" i="1"/>
  <c r="AC149" i="1" s="1"/>
  <c r="AC133" i="1"/>
  <c r="H150" i="1"/>
  <c r="H146" i="1" s="1"/>
  <c r="H134" i="1"/>
  <c r="P150" i="1"/>
  <c r="P146" i="1" s="1"/>
  <c r="P134" i="1"/>
  <c r="X150" i="1"/>
  <c r="X146" i="1" s="1"/>
  <c r="X134" i="1"/>
  <c r="D77" i="1"/>
  <c r="G77" i="1"/>
  <c r="F77" i="1"/>
  <c r="D90" i="1"/>
  <c r="G90" i="1"/>
  <c r="E89" i="1"/>
  <c r="F90" i="1"/>
  <c r="D97" i="1"/>
  <c r="G97" i="1"/>
  <c r="F97" i="1"/>
  <c r="F12" i="1"/>
  <c r="F27" i="1"/>
  <c r="M148" i="1"/>
  <c r="M132" i="1"/>
  <c r="M131" i="1" s="1"/>
  <c r="U148" i="1"/>
  <c r="U136" i="1"/>
  <c r="U132" i="1"/>
  <c r="Y148" i="1"/>
  <c r="Y136" i="1"/>
  <c r="Y132" i="1"/>
  <c r="I138" i="1"/>
  <c r="I149" i="1" s="1"/>
  <c r="I133" i="1"/>
  <c r="I145" i="1" s="1"/>
  <c r="Q138" i="1"/>
  <c r="Q149" i="1" s="1"/>
  <c r="Q133" i="1"/>
  <c r="Q145" i="1" s="1"/>
  <c r="Y138" i="1"/>
  <c r="Y149" i="1" s="1"/>
  <c r="Y133" i="1"/>
  <c r="Y145" i="1" s="1"/>
  <c r="C150" i="1"/>
  <c r="C146" i="1" s="1"/>
  <c r="C134" i="1"/>
  <c r="L150" i="1"/>
  <c r="L146" i="1" s="1"/>
  <c r="L134" i="1"/>
  <c r="T150" i="1"/>
  <c r="T146" i="1" s="1"/>
  <c r="T134" i="1"/>
  <c r="AB134" i="1"/>
  <c r="AB150" i="1"/>
  <c r="AB146" i="1" s="1"/>
  <c r="D70" i="1"/>
  <c r="G70" i="1"/>
  <c r="E69" i="1"/>
  <c r="F70" i="1"/>
  <c r="E11" i="1"/>
  <c r="I11" i="1"/>
  <c r="M11" i="1"/>
  <c r="Q11" i="1"/>
  <c r="U11" i="1"/>
  <c r="Y11" i="1"/>
  <c r="AC11" i="1"/>
  <c r="G12" i="1"/>
  <c r="E14" i="1"/>
  <c r="G15" i="1"/>
  <c r="E17" i="1"/>
  <c r="G18" i="1"/>
  <c r="E20" i="1"/>
  <c r="G21" i="1"/>
  <c r="E23" i="1"/>
  <c r="G24" i="1"/>
  <c r="E26" i="1"/>
  <c r="G27" i="1"/>
  <c r="E30" i="1"/>
  <c r="M145" i="1"/>
  <c r="U145" i="1"/>
  <c r="AC145" i="1"/>
  <c r="I34" i="1"/>
  <c r="O34" i="1"/>
  <c r="Y34" i="1"/>
  <c r="AE34" i="1"/>
  <c r="J40" i="1"/>
  <c r="N40" i="1"/>
  <c r="R40" i="1"/>
  <c r="V40" i="1"/>
  <c r="Z40" i="1"/>
  <c r="AD40" i="1"/>
  <c r="G46" i="1"/>
  <c r="F47" i="1"/>
  <c r="E49" i="1"/>
  <c r="B50" i="1"/>
  <c r="G51" i="1"/>
  <c r="F52" i="1"/>
  <c r="E54" i="1"/>
  <c r="G57" i="1"/>
  <c r="F62" i="1"/>
  <c r="E65" i="1"/>
  <c r="C74" i="1"/>
  <c r="D75" i="1"/>
  <c r="G75" i="1"/>
  <c r="E74" i="1"/>
  <c r="F75" i="1"/>
  <c r="D82" i="1"/>
  <c r="G82" i="1"/>
  <c r="F82" i="1"/>
  <c r="C94" i="1"/>
  <c r="D95" i="1"/>
  <c r="G95" i="1"/>
  <c r="E94" i="1"/>
  <c r="F95" i="1"/>
  <c r="D102" i="1"/>
  <c r="G102" i="1"/>
  <c r="F102" i="1"/>
  <c r="B11" i="1"/>
  <c r="J11" i="1"/>
  <c r="N11" i="1"/>
  <c r="R11" i="1"/>
  <c r="V11" i="1"/>
  <c r="Z11" i="1"/>
  <c r="AD11" i="1"/>
  <c r="B14" i="1"/>
  <c r="N29" i="1"/>
  <c r="R29" i="1"/>
  <c r="R145" i="1"/>
  <c r="V29" i="1"/>
  <c r="Z29" i="1"/>
  <c r="AD29" i="1"/>
  <c r="E34" i="1"/>
  <c r="U34" i="1"/>
  <c r="K148" i="1"/>
  <c r="K132" i="1"/>
  <c r="O148" i="1"/>
  <c r="O132" i="1"/>
  <c r="O131" i="1" s="1"/>
  <c r="S148" i="1"/>
  <c r="S132" i="1"/>
  <c r="W148" i="1"/>
  <c r="W132" i="1"/>
  <c r="W131" i="1" s="1"/>
  <c r="AA148" i="1"/>
  <c r="AA132" i="1"/>
  <c r="AE148" i="1"/>
  <c r="AE132" i="1"/>
  <c r="AE131" i="1" s="1"/>
  <c r="K138" i="1"/>
  <c r="K149" i="1" s="1"/>
  <c r="K133" i="1"/>
  <c r="O138" i="1"/>
  <c r="O149" i="1" s="1"/>
  <c r="O133" i="1"/>
  <c r="S138" i="1"/>
  <c r="S149" i="1" s="1"/>
  <c r="S133" i="1"/>
  <c r="W138" i="1"/>
  <c r="W149" i="1" s="1"/>
  <c r="W133" i="1"/>
  <c r="AA138" i="1"/>
  <c r="AA149" i="1" s="1"/>
  <c r="AA133" i="1"/>
  <c r="AE138" i="1"/>
  <c r="AE149" i="1" s="1"/>
  <c r="AE133" i="1"/>
  <c r="J150" i="1"/>
  <c r="J146" i="1" s="1"/>
  <c r="J134" i="1"/>
  <c r="N150" i="1"/>
  <c r="N146" i="1" s="1"/>
  <c r="N134" i="1"/>
  <c r="R150" i="1"/>
  <c r="R146" i="1" s="1"/>
  <c r="R134" i="1"/>
  <c r="V150" i="1"/>
  <c r="V146" i="1" s="1"/>
  <c r="V134" i="1"/>
  <c r="Z150" i="1"/>
  <c r="Z146" i="1" s="1"/>
  <c r="Z134" i="1"/>
  <c r="AD150" i="1"/>
  <c r="AD146" i="1" s="1"/>
  <c r="AD134" i="1"/>
  <c r="E39" i="1"/>
  <c r="E44" i="1"/>
  <c r="G47" i="1"/>
  <c r="C50" i="1"/>
  <c r="C49" i="1" s="1"/>
  <c r="G52" i="1"/>
  <c r="F55" i="1"/>
  <c r="D56" i="1"/>
  <c r="D54" i="1" s="1"/>
  <c r="E60" i="1"/>
  <c r="C61" i="1"/>
  <c r="C138" i="1" s="1"/>
  <c r="C149" i="1" s="1"/>
  <c r="C145" i="1" s="1"/>
  <c r="C79" i="1"/>
  <c r="D80" i="1"/>
  <c r="G80" i="1"/>
  <c r="E79" i="1"/>
  <c r="F80" i="1"/>
  <c r="D87" i="1"/>
  <c r="G87" i="1"/>
  <c r="F87" i="1"/>
  <c r="C99" i="1"/>
  <c r="D100" i="1"/>
  <c r="D99" i="1" s="1"/>
  <c r="G100" i="1"/>
  <c r="E99" i="1"/>
  <c r="F100" i="1"/>
  <c r="D107" i="1"/>
  <c r="G107" i="1"/>
  <c r="F107" i="1"/>
  <c r="D112" i="1"/>
  <c r="G112" i="1"/>
  <c r="F112" i="1"/>
  <c r="D117" i="1"/>
  <c r="G117" i="1"/>
  <c r="F117" i="1"/>
  <c r="D122" i="1"/>
  <c r="G122" i="1"/>
  <c r="F122" i="1"/>
  <c r="G152" i="1"/>
  <c r="E151" i="1"/>
  <c r="F152" i="1"/>
  <c r="K145" i="1"/>
  <c r="O145" i="1"/>
  <c r="S145" i="1"/>
  <c r="W145" i="1"/>
  <c r="AA145" i="1"/>
  <c r="AE145" i="1"/>
  <c r="Q34" i="1"/>
  <c r="H148" i="1"/>
  <c r="H132" i="1"/>
  <c r="L136" i="1"/>
  <c r="L148" i="1"/>
  <c r="L132" i="1"/>
  <c r="P148" i="1"/>
  <c r="P136" i="1"/>
  <c r="P132" i="1"/>
  <c r="T148" i="1"/>
  <c r="T132" i="1"/>
  <c r="X132" i="1"/>
  <c r="X148" i="1"/>
  <c r="AB136" i="1"/>
  <c r="AB148" i="1"/>
  <c r="AB132" i="1"/>
  <c r="C133" i="1"/>
  <c r="H138" i="1"/>
  <c r="H149" i="1" s="1"/>
  <c r="H133" i="1"/>
  <c r="L138" i="1"/>
  <c r="L149" i="1" s="1"/>
  <c r="L133" i="1"/>
  <c r="L145" i="1" s="1"/>
  <c r="P138" i="1"/>
  <c r="P149" i="1" s="1"/>
  <c r="P133" i="1"/>
  <c r="T138" i="1"/>
  <c r="T149" i="1" s="1"/>
  <c r="T133" i="1"/>
  <c r="T145" i="1" s="1"/>
  <c r="X138" i="1"/>
  <c r="X149" i="1" s="1"/>
  <c r="X133" i="1"/>
  <c r="AB138" i="1"/>
  <c r="AB149" i="1" s="1"/>
  <c r="AB133" i="1"/>
  <c r="AB145" i="1" s="1"/>
  <c r="B150" i="1"/>
  <c r="B146" i="1" s="1"/>
  <c r="B134" i="1"/>
  <c r="K150" i="1"/>
  <c r="K146" i="1" s="1"/>
  <c r="K134" i="1"/>
  <c r="O150" i="1"/>
  <c r="O146" i="1" s="1"/>
  <c r="O134" i="1"/>
  <c r="S150" i="1"/>
  <c r="S146" i="1" s="1"/>
  <c r="S134" i="1"/>
  <c r="W150" i="1"/>
  <c r="W146" i="1" s="1"/>
  <c r="W134" i="1"/>
  <c r="AA150" i="1"/>
  <c r="AA146" i="1" s="1"/>
  <c r="AA134" i="1"/>
  <c r="AE150" i="1"/>
  <c r="AE146" i="1" s="1"/>
  <c r="AE134" i="1"/>
  <c r="B149" i="1"/>
  <c r="B145" i="1" s="1"/>
  <c r="B133" i="1"/>
  <c r="F45" i="1"/>
  <c r="D46" i="1"/>
  <c r="D44" i="1" s="1"/>
  <c r="D51" i="1"/>
  <c r="D49" i="1" s="1"/>
  <c r="C54" i="1"/>
  <c r="F66" i="1"/>
  <c r="D66" i="1"/>
  <c r="D72" i="1"/>
  <c r="G72" i="1"/>
  <c r="F72" i="1"/>
  <c r="D85" i="1"/>
  <c r="D84" i="1" s="1"/>
  <c r="G85" i="1"/>
  <c r="E84" i="1"/>
  <c r="F85" i="1"/>
  <c r="D92" i="1"/>
  <c r="G92" i="1"/>
  <c r="F92" i="1"/>
  <c r="D105" i="1"/>
  <c r="G105" i="1"/>
  <c r="E104" i="1"/>
  <c r="F105" i="1"/>
  <c r="D110" i="1"/>
  <c r="D109" i="1" s="1"/>
  <c r="G110" i="1"/>
  <c r="E109" i="1"/>
  <c r="F110" i="1"/>
  <c r="D115" i="1"/>
  <c r="G115" i="1"/>
  <c r="E114" i="1"/>
  <c r="F115" i="1"/>
  <c r="D120" i="1"/>
  <c r="G120" i="1"/>
  <c r="E119" i="1"/>
  <c r="F120" i="1"/>
  <c r="D126" i="1"/>
  <c r="D128" i="1"/>
  <c r="D71" i="1"/>
  <c r="D61" i="1" s="1"/>
  <c r="D76" i="1"/>
  <c r="D81" i="1"/>
  <c r="D86" i="1"/>
  <c r="D91" i="1"/>
  <c r="D96" i="1"/>
  <c r="D106" i="1"/>
  <c r="D111" i="1"/>
  <c r="D116" i="1"/>
  <c r="D121" i="1"/>
  <c r="F126" i="1"/>
  <c r="F129" i="1"/>
  <c r="N133" i="1"/>
  <c r="N145" i="1" s="1"/>
  <c r="V133" i="1"/>
  <c r="V145" i="1" s="1"/>
  <c r="AD133" i="1"/>
  <c r="AD145" i="1" s="1"/>
  <c r="B142" i="1"/>
  <c r="B141" i="1" s="1"/>
  <c r="F141" i="1" s="1"/>
  <c r="E125" i="1"/>
  <c r="I125" i="1"/>
  <c r="M125" i="1"/>
  <c r="Q125" i="1"/>
  <c r="U125" i="1"/>
  <c r="Y125" i="1"/>
  <c r="AC125" i="1"/>
  <c r="G126" i="1"/>
  <c r="E128" i="1"/>
  <c r="G129" i="1"/>
  <c r="H145" i="1"/>
  <c r="P145" i="1"/>
  <c r="X145" i="1"/>
  <c r="J125" i="1"/>
  <c r="N125" i="1"/>
  <c r="R125" i="1"/>
  <c r="V125" i="1"/>
  <c r="Z125" i="1"/>
  <c r="AD125" i="1"/>
  <c r="J133" i="1"/>
  <c r="J145" i="1" s="1"/>
  <c r="R133" i="1"/>
  <c r="Z133" i="1"/>
  <c r="Z145" i="1" s="1"/>
  <c r="AA136" i="1" l="1"/>
  <c r="S147" i="1"/>
  <c r="S144" i="1"/>
  <c r="S143" i="1" s="1"/>
  <c r="K136" i="1"/>
  <c r="F54" i="1"/>
  <c r="G54" i="1"/>
  <c r="B49" i="1"/>
  <c r="F50" i="1"/>
  <c r="AD39" i="1"/>
  <c r="AD35" i="1"/>
  <c r="N39" i="1"/>
  <c r="N35" i="1"/>
  <c r="G30" i="1"/>
  <c r="F30" i="1"/>
  <c r="E29" i="1"/>
  <c r="G23" i="1"/>
  <c r="F23" i="1"/>
  <c r="G17" i="1"/>
  <c r="F17" i="1"/>
  <c r="F69" i="1"/>
  <c r="G69" i="1"/>
  <c r="Y147" i="1"/>
  <c r="Y144" i="1"/>
  <c r="Y143" i="1" s="1"/>
  <c r="D89" i="1"/>
  <c r="I147" i="1"/>
  <c r="I144" i="1"/>
  <c r="I143" i="1" s="1"/>
  <c r="D42" i="1"/>
  <c r="D37" i="1" s="1"/>
  <c r="G42" i="1"/>
  <c r="F42" i="1"/>
  <c r="E37" i="1"/>
  <c r="D138" i="1"/>
  <c r="D149" i="1" s="1"/>
  <c r="D133" i="1"/>
  <c r="F119" i="1"/>
  <c r="G119" i="1"/>
  <c r="F114" i="1"/>
  <c r="G114" i="1"/>
  <c r="F109" i="1"/>
  <c r="G109" i="1"/>
  <c r="F104" i="1"/>
  <c r="G104" i="1"/>
  <c r="D62" i="1"/>
  <c r="X147" i="1"/>
  <c r="X144" i="1"/>
  <c r="X143" i="1" s="1"/>
  <c r="T136" i="1"/>
  <c r="P147" i="1"/>
  <c r="P144" i="1"/>
  <c r="P143" i="1" s="1"/>
  <c r="H131" i="1"/>
  <c r="D79" i="1"/>
  <c r="AE136" i="1"/>
  <c r="AA131" i="1"/>
  <c r="W147" i="1"/>
  <c r="W144" i="1"/>
  <c r="W143" i="1" s="1"/>
  <c r="O136" i="1"/>
  <c r="K131" i="1"/>
  <c r="F94" i="1"/>
  <c r="G94" i="1"/>
  <c r="F74" i="1"/>
  <c r="G74" i="1"/>
  <c r="D65" i="1"/>
  <c r="D64" i="1" s="1"/>
  <c r="G65" i="1"/>
  <c r="E64" i="1"/>
  <c r="F65" i="1"/>
  <c r="F49" i="1"/>
  <c r="G49" i="1"/>
  <c r="Z39" i="1"/>
  <c r="Z35" i="1"/>
  <c r="J39" i="1"/>
  <c r="C40" i="1"/>
  <c r="B40" i="1"/>
  <c r="J35" i="1"/>
  <c r="D34" i="1"/>
  <c r="U131" i="1"/>
  <c r="M136" i="1"/>
  <c r="AC136" i="1"/>
  <c r="Q147" i="1"/>
  <c r="Q144" i="1"/>
  <c r="Q143" i="1" s="1"/>
  <c r="E138" i="1"/>
  <c r="E133" i="1"/>
  <c r="F36" i="1"/>
  <c r="G36" i="1"/>
  <c r="G151" i="1"/>
  <c r="F151" i="1"/>
  <c r="F60" i="1"/>
  <c r="E59" i="1"/>
  <c r="G60" i="1"/>
  <c r="AB131" i="1"/>
  <c r="X131" i="1"/>
  <c r="T147" i="1"/>
  <c r="T144" i="1"/>
  <c r="T143" i="1" s="1"/>
  <c r="L131" i="1"/>
  <c r="H147" i="1"/>
  <c r="H144" i="1"/>
  <c r="H143" i="1" s="1"/>
  <c r="F44" i="1"/>
  <c r="G44" i="1"/>
  <c r="AA147" i="1"/>
  <c r="AA144" i="1"/>
  <c r="AA143" i="1" s="1"/>
  <c r="S136" i="1"/>
  <c r="K147" i="1"/>
  <c r="K144" i="1"/>
  <c r="K143" i="1" s="1"/>
  <c r="V39" i="1"/>
  <c r="V35" i="1"/>
  <c r="G26" i="1"/>
  <c r="F26" i="1"/>
  <c r="G20" i="1"/>
  <c r="F20" i="1"/>
  <c r="G14" i="1"/>
  <c r="F14" i="1"/>
  <c r="G11" i="1"/>
  <c r="F11" i="1"/>
  <c r="D60" i="1"/>
  <c r="D69" i="1"/>
  <c r="Y131" i="1"/>
  <c r="M147" i="1"/>
  <c r="M144" i="1"/>
  <c r="M143" i="1" s="1"/>
  <c r="F89" i="1"/>
  <c r="G89" i="1"/>
  <c r="AC147" i="1"/>
  <c r="AC144" i="1"/>
  <c r="AC143" i="1" s="1"/>
  <c r="I131" i="1"/>
  <c r="D152" i="1"/>
  <c r="D151" i="1" s="1"/>
  <c r="D11" i="1"/>
  <c r="F128" i="1"/>
  <c r="G128" i="1"/>
  <c r="F125" i="1"/>
  <c r="G125" i="1"/>
  <c r="F84" i="1"/>
  <c r="G84" i="1"/>
  <c r="T131" i="1"/>
  <c r="D142" i="1"/>
  <c r="D141" i="1" s="1"/>
  <c r="D125" i="1"/>
  <c r="D119" i="1"/>
  <c r="D114" i="1"/>
  <c r="D104" i="1"/>
  <c r="AB147" i="1"/>
  <c r="AB144" i="1"/>
  <c r="AB143" i="1" s="1"/>
  <c r="X136" i="1"/>
  <c r="P131" i="1"/>
  <c r="L147" i="1"/>
  <c r="L144" i="1"/>
  <c r="L143" i="1" s="1"/>
  <c r="H136" i="1"/>
  <c r="F99" i="1"/>
  <c r="G99" i="1"/>
  <c r="F79" i="1"/>
  <c r="G79" i="1"/>
  <c r="C59" i="1"/>
  <c r="G61" i="1"/>
  <c r="AE147" i="1"/>
  <c r="AE144" i="1"/>
  <c r="AE143" i="1" s="1"/>
  <c r="W136" i="1"/>
  <c r="S131" i="1"/>
  <c r="O147" i="1"/>
  <c r="O144" i="1"/>
  <c r="O143" i="1" s="1"/>
  <c r="D94" i="1"/>
  <c r="D74" i="1"/>
  <c r="G50" i="1"/>
  <c r="R39" i="1"/>
  <c r="R35" i="1"/>
  <c r="D39" i="1"/>
  <c r="U147" i="1"/>
  <c r="U144" i="1"/>
  <c r="U143" i="1" s="1"/>
  <c r="E137" i="1"/>
  <c r="Q131" i="1"/>
  <c r="I150" i="1"/>
  <c r="I146" i="1" s="1"/>
  <c r="I134" i="1"/>
  <c r="G133" i="1" l="1"/>
  <c r="F133" i="1"/>
  <c r="J137" i="1"/>
  <c r="J34" i="1"/>
  <c r="Z137" i="1"/>
  <c r="Z34" i="1"/>
  <c r="N137" i="1"/>
  <c r="N34" i="1"/>
  <c r="R137" i="1"/>
  <c r="R34" i="1"/>
  <c r="V137" i="1"/>
  <c r="V34" i="1"/>
  <c r="E149" i="1"/>
  <c r="G138" i="1"/>
  <c r="F138" i="1"/>
  <c r="B39" i="1"/>
  <c r="F39" i="1" s="1"/>
  <c r="B35" i="1"/>
  <c r="F40" i="1"/>
  <c r="F64" i="1"/>
  <c r="G64" i="1"/>
  <c r="D145" i="1"/>
  <c r="D139" i="1"/>
  <c r="G29" i="1"/>
  <c r="F29" i="1"/>
  <c r="E148" i="1"/>
  <c r="E136" i="1"/>
  <c r="E132" i="1"/>
  <c r="D59" i="1"/>
  <c r="D137" i="1"/>
  <c r="F59" i="1"/>
  <c r="G59" i="1"/>
  <c r="C35" i="1"/>
  <c r="C39" i="1"/>
  <c r="G39" i="1" s="1"/>
  <c r="G40" i="1"/>
  <c r="E139" i="1"/>
  <c r="G37" i="1"/>
  <c r="F37" i="1"/>
  <c r="AD137" i="1"/>
  <c r="AD34" i="1"/>
  <c r="D148" i="1" l="1"/>
  <c r="D136" i="1"/>
  <c r="D132" i="1"/>
  <c r="D131" i="1" s="1"/>
  <c r="V148" i="1"/>
  <c r="V132" i="1"/>
  <c r="V131" i="1" s="1"/>
  <c r="V136" i="1"/>
  <c r="N148" i="1"/>
  <c r="N132" i="1"/>
  <c r="N131" i="1" s="1"/>
  <c r="N136" i="1"/>
  <c r="J148" i="1"/>
  <c r="J132" i="1"/>
  <c r="J131" i="1" s="1"/>
  <c r="J136" i="1"/>
  <c r="C137" i="1"/>
  <c r="C34" i="1"/>
  <c r="G34" i="1" s="1"/>
  <c r="G35" i="1"/>
  <c r="D150" i="1"/>
  <c r="D146" i="1" s="1"/>
  <c r="D134" i="1"/>
  <c r="E150" i="1"/>
  <c r="G139" i="1"/>
  <c r="F139" i="1"/>
  <c r="E134" i="1"/>
  <c r="E131" i="1"/>
  <c r="E147" i="1"/>
  <c r="E144" i="1"/>
  <c r="B137" i="1"/>
  <c r="B34" i="1"/>
  <c r="F34" i="1" s="1"/>
  <c r="F35" i="1"/>
  <c r="G149" i="1"/>
  <c r="F149" i="1"/>
  <c r="E145" i="1"/>
  <c r="G145" i="1" s="1"/>
  <c r="R148" i="1"/>
  <c r="R132" i="1"/>
  <c r="R131" i="1" s="1"/>
  <c r="R136" i="1"/>
  <c r="Z148" i="1"/>
  <c r="Z132" i="1"/>
  <c r="Z131" i="1" s="1"/>
  <c r="Z136" i="1"/>
  <c r="AD148" i="1"/>
  <c r="AD132" i="1"/>
  <c r="AD131" i="1" s="1"/>
  <c r="AD136" i="1"/>
  <c r="E143" i="1" l="1"/>
  <c r="V144" i="1"/>
  <c r="V143" i="1" s="1"/>
  <c r="V147" i="1"/>
  <c r="R144" i="1"/>
  <c r="R143" i="1" s="1"/>
  <c r="R147" i="1"/>
  <c r="N144" i="1"/>
  <c r="N143" i="1" s="1"/>
  <c r="N147" i="1"/>
  <c r="D147" i="1"/>
  <c r="D144" i="1"/>
  <c r="D143" i="1" s="1"/>
  <c r="Z144" i="1"/>
  <c r="Z143" i="1" s="1"/>
  <c r="Z147" i="1"/>
  <c r="G150" i="1"/>
  <c r="F150" i="1"/>
  <c r="E146" i="1"/>
  <c r="J144" i="1"/>
  <c r="J143" i="1" s="1"/>
  <c r="J147" i="1"/>
  <c r="AD144" i="1"/>
  <c r="AD143" i="1" s="1"/>
  <c r="AD147" i="1"/>
  <c r="B148" i="1"/>
  <c r="B132" i="1"/>
  <c r="B136" i="1"/>
  <c r="F136" i="1" s="1"/>
  <c r="F137" i="1"/>
  <c r="G134" i="1"/>
  <c r="F134" i="1"/>
  <c r="C148" i="1"/>
  <c r="C132" i="1"/>
  <c r="C136" i="1"/>
  <c r="G136" i="1" s="1"/>
  <c r="G137" i="1"/>
  <c r="B144" i="1" l="1"/>
  <c r="B143" i="1" s="1"/>
  <c r="F143" i="1" s="1"/>
  <c r="B147" i="1"/>
  <c r="F147" i="1" s="1"/>
  <c r="F148" i="1"/>
  <c r="F144" i="1" s="1"/>
  <c r="C147" i="1"/>
  <c r="G147" i="1" s="1"/>
  <c r="C144" i="1"/>
  <c r="G148" i="1"/>
  <c r="B131" i="1"/>
  <c r="F131" i="1" s="1"/>
  <c r="F132" i="1"/>
  <c r="C131" i="1"/>
  <c r="G131" i="1" s="1"/>
  <c r="G132" i="1"/>
  <c r="G146" i="1"/>
  <c r="F146" i="1"/>
  <c r="C143" i="1" l="1"/>
  <c r="G143" i="1" s="1"/>
  <c r="G144" i="1"/>
</calcChain>
</file>

<file path=xl/sharedStrings.xml><?xml version="1.0" encoding="utf-8"?>
<sst xmlns="http://schemas.openxmlformats.org/spreadsheetml/2006/main" count="193" uniqueCount="66">
  <si>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</si>
  <si>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</si>
  <si>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</si>
  <si>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</si>
  <si>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</si>
  <si>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</si>
  <si>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</si>
  <si>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</si>
  <si>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</si>
  <si>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</si>
  <si>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</si>
  <si>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</si>
  <si>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</si>
  <si>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</si>
  <si>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</si>
  <si>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</si>
  <si>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</si>
  <si>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</si>
  <si>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</si>
  <si>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</si>
  <si>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</si>
  <si>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</si>
  <si>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</si>
  <si>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</si>
  <si>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</si>
  <si>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</si>
  <si>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Процессная часть</t>
  </si>
  <si>
    <t xml:space="preserve">1.1. Реализация механизмов стратегического управления социально-экономическим развитием города Когалыма (I, 1, 2, 3) </t>
  </si>
  <si>
    <t>Всего</t>
  </si>
  <si>
    <t>бюджет города Когалыма</t>
  </si>
  <si>
    <t>1.1.1. Мониторинг социально-экономического развития города Когалыма</t>
  </si>
  <si>
    <t>1.1.2. Реализация и корректировка стратегии социально-экономического развития города Когалыма до 2030 года</t>
  </si>
  <si>
    <t>1.1.3. Обеспечение деятельности управления экономики Администрации города Когалыма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</si>
  <si>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</si>
  <si>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</si>
  <si>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ИТОГО по подпрограмме 1</t>
  </si>
  <si>
    <t>Подпрограмма 2. «Развитие малого и среднего  предпринимательства»</t>
  </si>
  <si>
    <t>Проектная часть</t>
  </si>
  <si>
    <t xml:space="preserve">П.2.1. Региональный проект «Создание условий для легкого старта и комфортного ведения бизнеса» (показатели II, III, 4, 5) </t>
  </si>
  <si>
    <t>бюджет автономного округа</t>
  </si>
  <si>
    <t>в т.ч. бюджет города Когалыма в части софинансирования</t>
  </si>
  <si>
    <t>П.2.1.1. Финансовая поддержка субъектов малого и среднего предпринимательства, впервые зарегистрированных и действующих менее одного года, на развитие социального предпринимательства</t>
  </si>
  <si>
    <t>П.2.1.1.1 Финансовая поддержка субъектам малого и среднего предпринимательства (впервые зарегистрированным и действующим менее 1 года), осуществляющим социально значимые (приоритетные) виды деятельности в городе Когалыме</t>
  </si>
  <si>
    <t xml:space="preserve">П.2.1.1.2 Организация и проведение мероприятий, направленных на популяризацию деятельности в сфере социального предпринимательства </t>
  </si>
  <si>
    <t>П.2.1.1.2.1 Изготовление (приобретение материальных запасов, способствующих повышению информированности о социальном предпринимательстве, о существующих мерах и программах поддержки социального предпринимательства</t>
  </si>
  <si>
    <t>П.2.2. Региональный проект «Акселерация субъектов малого и среднего предпринимательства» (показатели II, III, 4, 5)</t>
  </si>
  <si>
    <t xml:space="preserve">П.2.2.1. Дополнительные меры государственной поддержки малого и среднего предпринимательства, а также физических лиц, применяющих специальный налоговый режим «Налог на профессиональный доход» (финансовая поддержка субъектов малого и среднего предпринимательства) </t>
  </si>
  <si>
    <t>П.2.2.1.1 Возмещение части затрат на аренду (субаренду) нежилых помещений</t>
  </si>
  <si>
    <t>П.2.2.1.2 Возмещение части затрат на приобретение нового оборудования (основных средств) и лицензионных программных продуктов</t>
  </si>
  <si>
    <t>П.2.2.1.3 Возмещение части затрат на оплату коммунальных услуг нежилых помещений</t>
  </si>
  <si>
    <t>П.2.2.1.4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</si>
  <si>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П.2.2.1.5 Возмещение части затрат на аренду нежилых помещений за счет средств бюджета города Когалыма (сверх доли софинансирования)</t>
  </si>
  <si>
    <t>П.2.2.1.6 Предоставление субсидий на создание и (или) обеспечение деятельности центров молодежного инновационного творчества (сверх доли софинансирования)</t>
  </si>
  <si>
    <t>П.2.2.1.7 Возмещение части затрат на приобретение нового оборудования (основных средств), лицензионных программных продуктов (сверх доли софинансирования)</t>
  </si>
  <si>
    <t>П.2.2.1.8 Грантовая поддержка на развитие предпринимательства (бюджет города Когалыма сверх доли софинансирования)</t>
  </si>
  <si>
    <t>П.2.2.1.9 Грантовая поддержка на развитие молодежного предпринимательства (бюджет города Когалыма сверх доли софинансирования)</t>
  </si>
  <si>
    <t>П.2.2.1.10  Грантовая поддержка социального и креативного предпринимательства (бюджет города Когалыма сверх доли софинансирования)</t>
  </si>
  <si>
    <t>П.2.2.1.11 Возмещение части затрат на обязательную сертификацию произведенной продукции</t>
  </si>
  <si>
    <t xml:space="preserve">2.1. Организация мероприятий по информационно-консультационной поддержке, популяризации и пропаганде предпринимательской деятельности (6) </t>
  </si>
  <si>
    <t>2.1.1.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</t>
  </si>
  <si>
    <t>ИТОГО по подпрограмме 2</t>
  </si>
  <si>
    <t>Проектная часть подпрограммы 2</t>
  </si>
  <si>
    <t>Процессная часть подпрограммы 2</t>
  </si>
  <si>
    <t>Всего по муниципальной программе</t>
  </si>
  <si>
    <t>Проектная часть в целом по муниципальной программе</t>
  </si>
  <si>
    <t>Процессная часть в целом по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</si>
</sst>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_ ;[Red]\-#,##0.0\ "/>
    <numFmt numFmtId="165" formatCode="#,##0_ ;[Red]\-#,##0\ "/>
    <numFmt numFmtId="166" formatCode="#,##0.00_ ;[Red]\-#,##0.00\ "/>
    <numFmt numFmtId="167" formatCode="_(* #,##0.00_);_(* \(#,##0.00\);_(* &quot;-&quot;??_);_(@_)"/>
    <numFmt numFmtId="168" formatCode="#,##0.0"/>
    <numFmt numFmtId="169" formatCode="#,##0.00\ _₽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5" fillId="0" borderId="0"/>
    <xf numFmtId="43" fontId="16" fillId="0" borderId="0" applyFont="0" applyFill="0" applyBorder="0" applyAlignment="0" applyProtection="0"/>
    <xf numFmtId="167" fontId="15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1" applyFont="1" applyAlignment="1" applyProtection="1">
      <alignment horizontal="left" vertical="top" wrapText="1"/>
    </xf>
    <xf numFmtId="0" fontId="3" fillId="0" borderId="0" xfId="1" applyFont="1" applyAlignment="1" applyProtection="1">
      <alignment horizontal="justify" vertical="center" wrapText="1"/>
    </xf>
    <xf numFmtId="0" fontId="3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164" fontId="3" fillId="0" borderId="0" xfId="1" applyNumberFormat="1" applyFont="1" applyAlignment="1" applyProtection="1">
      <alignment vertical="center" wrapText="1"/>
    </xf>
    <xf numFmtId="164" fontId="5" fillId="0" borderId="0" xfId="1" applyNumberFormat="1" applyFont="1" applyAlignment="1" applyProtection="1">
      <alignment horizontal="left" vertical="center" wrapText="1"/>
    </xf>
    <xf numFmtId="0" fontId="6" fillId="0" borderId="0" xfId="1" applyFont="1" applyAlignment="1" applyProtection="1">
      <alignment vertical="center" wrapText="1"/>
    </xf>
    <xf numFmtId="0" fontId="1" fillId="0" borderId="0" xfId="1" applyProtection="1"/>
    <xf numFmtId="164" fontId="7" fillId="0" borderId="0" xfId="1" applyNumberFormat="1" applyFont="1" applyAlignment="1" applyProtection="1">
      <alignment horizontal="center" vertical="center" wrapText="1"/>
    </xf>
    <xf numFmtId="164" fontId="8" fillId="0" borderId="0" xfId="1" applyNumberFormat="1" applyFont="1" applyAlignment="1" applyProtection="1">
      <alignment vertical="center" wrapText="1"/>
    </xf>
    <xf numFmtId="164" fontId="10" fillId="0" borderId="1" xfId="2" applyNumberFormat="1" applyFont="1" applyBorder="1" applyAlignment="1" applyProtection="1">
      <alignment horizontal="center" vertical="center" wrapText="1"/>
    </xf>
    <xf numFmtId="164" fontId="8" fillId="0" borderId="1" xfId="1" applyNumberFormat="1" applyFont="1" applyBorder="1" applyAlignment="1" applyProtection="1">
      <alignment vertical="center" wrapText="1"/>
    </xf>
    <xf numFmtId="164" fontId="11" fillId="0" borderId="1" xfId="1" applyNumberFormat="1" applyFont="1" applyBorder="1" applyAlignment="1" applyProtection="1">
      <alignment horizontal="right" vertical="center" wrapText="1"/>
    </xf>
    <xf numFmtId="164" fontId="5" fillId="0" borderId="1" xfId="1" applyNumberFormat="1" applyFont="1" applyBorder="1" applyAlignment="1" applyProtection="1">
      <alignment horizontal="right" vertical="center" wrapText="1"/>
    </xf>
    <xf numFmtId="0" fontId="12" fillId="0" borderId="2" xfId="1" applyFont="1" applyBorder="1" applyAlignment="1" applyProtection="1">
      <alignment horizontal="left" vertical="top" wrapText="1"/>
    </xf>
    <xf numFmtId="164" fontId="12" fillId="0" borderId="2" xfId="1" applyNumberFormat="1" applyFont="1" applyBorder="1" applyAlignment="1" applyProtection="1">
      <alignment horizontal="center" vertical="center" wrapText="1"/>
    </xf>
    <xf numFmtId="164" fontId="12" fillId="0" borderId="3" xfId="1" applyNumberFormat="1" applyFont="1" applyBorder="1" applyAlignment="1" applyProtection="1">
      <alignment horizontal="center" vertical="center" wrapText="1"/>
    </xf>
    <xf numFmtId="164" fontId="12" fillId="0" borderId="4" xfId="1" applyNumberFormat="1" applyFont="1" applyBorder="1" applyAlignment="1" applyProtection="1">
      <alignment horizontal="center" vertical="center" wrapText="1"/>
    </xf>
    <xf numFmtId="0" fontId="12" fillId="0" borderId="2" xfId="1" applyFont="1" applyBorder="1" applyAlignment="1" applyProtection="1">
      <alignment horizontal="center" vertical="center" wrapText="1"/>
    </xf>
    <xf numFmtId="0" fontId="12" fillId="0" borderId="5" xfId="1" applyFont="1" applyBorder="1" applyAlignment="1" applyProtection="1">
      <alignment horizontal="left" vertical="top" wrapText="1"/>
    </xf>
    <xf numFmtId="164" fontId="12" fillId="0" borderId="5" xfId="1" applyNumberFormat="1" applyFont="1" applyBorder="1" applyAlignment="1" applyProtection="1">
      <alignment horizontal="center" vertical="center" wrapText="1"/>
    </xf>
    <xf numFmtId="164" fontId="12" fillId="0" borderId="6" xfId="1" applyNumberFormat="1" applyFont="1" applyBorder="1" applyAlignment="1" applyProtection="1">
      <alignment horizontal="center" vertical="center" wrapText="1"/>
    </xf>
    <xf numFmtId="164" fontId="12" fillId="0" borderId="7" xfId="1" applyNumberFormat="1" applyFont="1" applyBorder="1" applyAlignment="1" applyProtection="1">
      <alignment horizontal="center" vertical="center" wrapText="1"/>
    </xf>
    <xf numFmtId="0" fontId="12" fillId="0" borderId="5" xfId="1" applyFont="1" applyBorder="1" applyAlignment="1" applyProtection="1">
      <alignment horizontal="center" vertical="center" wrapText="1"/>
    </xf>
    <xf numFmtId="0" fontId="12" fillId="0" borderId="8" xfId="1" applyFont="1" applyBorder="1" applyAlignment="1" applyProtection="1">
      <alignment horizontal="left" vertical="top" wrapText="1"/>
    </xf>
    <xf numFmtId="0" fontId="12" fillId="0" borderId="9" xfId="1" applyFont="1" applyBorder="1" applyAlignment="1" applyProtection="1">
      <alignment horizontal="center" vertical="center" wrapText="1"/>
    </xf>
    <xf numFmtId="14" fontId="12" fillId="0" borderId="9" xfId="1" applyNumberFormat="1" applyFont="1" applyBorder="1" applyAlignment="1" applyProtection="1">
      <alignment horizontal="center" vertical="center" wrapText="1"/>
      <protection locked="0"/>
    </xf>
    <xf numFmtId="14" fontId="12" fillId="0" borderId="9" xfId="1" applyNumberFormat="1" applyFont="1" applyBorder="1" applyAlignment="1" applyProtection="1">
      <alignment horizontal="center" vertical="center" wrapText="1"/>
    </xf>
    <xf numFmtId="49" fontId="12" fillId="0" borderId="9" xfId="1" applyNumberFormat="1" applyFont="1" applyBorder="1" applyAlignment="1" applyProtection="1">
      <alignment horizontal="center" vertical="center" wrapText="1"/>
    </xf>
    <xf numFmtId="0" fontId="12" fillId="0" borderId="8" xfId="1" applyFont="1" applyBorder="1" applyAlignment="1" applyProtection="1">
      <alignment horizontal="center" vertical="center" wrapText="1"/>
    </xf>
    <xf numFmtId="165" fontId="13" fillId="0" borderId="9" xfId="1" applyNumberFormat="1" applyFont="1" applyBorder="1" applyAlignment="1" applyProtection="1">
      <alignment horizontal="left" vertical="top" wrapText="1"/>
    </xf>
    <xf numFmtId="165" fontId="13" fillId="0" borderId="9" xfId="1" applyNumberFormat="1" applyFont="1" applyBorder="1" applyAlignment="1" applyProtection="1">
      <alignment horizontal="center" vertical="center" wrapText="1"/>
    </xf>
    <xf numFmtId="0" fontId="13" fillId="2" borderId="10" xfId="1" applyFont="1" applyFill="1" applyBorder="1" applyAlignment="1" applyProtection="1">
      <alignment horizontal="left" vertical="center" wrapText="1"/>
    </xf>
    <xf numFmtId="0" fontId="13" fillId="2" borderId="11" xfId="1" applyFont="1" applyFill="1" applyBorder="1" applyAlignment="1" applyProtection="1">
      <alignment horizontal="left" vertical="center" wrapText="1"/>
    </xf>
    <xf numFmtId="0" fontId="13" fillId="2" borderId="12" xfId="1" applyFont="1" applyFill="1" applyBorder="1" applyAlignment="1" applyProtection="1">
      <alignment horizontal="left" vertical="center" wrapText="1"/>
    </xf>
    <xf numFmtId="165" fontId="6" fillId="2" borderId="9" xfId="1" applyNumberFormat="1" applyFont="1" applyFill="1" applyBorder="1" applyAlignment="1" applyProtection="1">
      <alignment horizontal="center" vertical="center" wrapText="1"/>
    </xf>
    <xf numFmtId="0" fontId="13" fillId="3" borderId="10" xfId="1" applyFont="1" applyFill="1" applyBorder="1" applyAlignment="1" applyProtection="1">
      <alignment horizontal="left" vertical="top" wrapText="1"/>
    </xf>
    <xf numFmtId="166" fontId="13" fillId="3" borderId="11" xfId="1" applyNumberFormat="1" applyFont="1" applyFill="1" applyBorder="1" applyAlignment="1" applyProtection="1">
      <alignment horizontal="center"/>
    </xf>
    <xf numFmtId="166" fontId="13" fillId="3" borderId="12" xfId="1" applyNumberFormat="1" applyFont="1" applyFill="1" applyBorder="1" applyAlignment="1" applyProtection="1">
      <alignment horizontal="center"/>
    </xf>
    <xf numFmtId="0" fontId="13" fillId="3" borderId="9" xfId="1" applyFont="1" applyFill="1" applyBorder="1" applyAlignment="1" applyProtection="1">
      <alignment vertical="center" wrapText="1"/>
    </xf>
    <xf numFmtId="0" fontId="13" fillId="0" borderId="10" xfId="1" applyFont="1" applyBorder="1" applyAlignment="1" applyProtection="1">
      <alignment horizontal="left" vertical="center" wrapText="1"/>
    </xf>
    <xf numFmtId="0" fontId="13" fillId="0" borderId="11" xfId="1" applyFont="1" applyBorder="1" applyAlignment="1" applyProtection="1">
      <alignment horizontal="left" vertical="center" wrapText="1"/>
    </xf>
    <xf numFmtId="0" fontId="13" fillId="0" borderId="12" xfId="1" applyFont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vertical="center" wrapText="1"/>
    </xf>
    <xf numFmtId="0" fontId="12" fillId="0" borderId="9" xfId="1" applyFont="1" applyBorder="1" applyAlignment="1" applyProtection="1">
      <alignment horizontal="left" vertical="top" wrapText="1"/>
    </xf>
    <xf numFmtId="166" fontId="12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  <protection locked="0"/>
    </xf>
    <xf numFmtId="0" fontId="14" fillId="0" borderId="9" xfId="1" applyFont="1" applyBorder="1" applyAlignment="1" applyProtection="1">
      <alignment vertical="center" wrapText="1"/>
    </xf>
    <xf numFmtId="0" fontId="2" fillId="0" borderId="0" xfId="1" applyFont="1" applyProtection="1"/>
    <xf numFmtId="0" fontId="13" fillId="0" borderId="9" xfId="1" applyFont="1" applyBorder="1" applyAlignment="1" applyProtection="1">
      <alignment horizontal="left" vertical="top" wrapText="1"/>
    </xf>
    <xf numFmtId="166" fontId="13" fillId="0" borderId="9" xfId="1" applyNumberFormat="1" applyFont="1" applyBorder="1" applyAlignment="1" applyProtection="1">
      <alignment horizontal="center"/>
    </xf>
    <xf numFmtId="166" fontId="13" fillId="0" borderId="9" xfId="1" applyNumberFormat="1" applyFont="1" applyBorder="1" applyAlignment="1" applyProtection="1">
      <alignment horizontal="center"/>
      <protection locked="0"/>
    </xf>
    <xf numFmtId="0" fontId="13" fillId="0" borderId="9" xfId="1" applyFont="1" applyBorder="1" applyAlignment="1" applyProtection="1">
      <alignment vertical="center" wrapText="1"/>
    </xf>
    <xf numFmtId="0" fontId="12" fillId="0" borderId="9" xfId="1" applyFont="1" applyBorder="1" applyAlignment="1" applyProtection="1">
      <alignment vertical="center" wrapText="1"/>
    </xf>
    <xf numFmtId="0" fontId="13" fillId="0" borderId="9" xfId="1" applyFont="1" applyBorder="1" applyAlignment="1" applyProtection="1">
      <alignment horizontal="justify" vertical="center" wrapText="1"/>
    </xf>
    <xf numFmtId="0" fontId="12" fillId="0" borderId="9" xfId="1" applyFont="1" applyFill="1" applyBorder="1" applyAlignment="1" applyProtection="1">
      <alignment horizontal="left" vertical="top" wrapText="1"/>
    </xf>
    <xf numFmtId="166" fontId="12" fillId="0" borderId="9" xfId="1" applyNumberFormat="1" applyFont="1" applyFill="1" applyBorder="1" applyAlignment="1" applyProtection="1">
      <alignment horizontal="center"/>
    </xf>
    <xf numFmtId="166" fontId="12" fillId="0" borderId="9" xfId="1" applyNumberFormat="1" applyFont="1" applyFill="1" applyBorder="1" applyAlignment="1" applyProtection="1">
      <alignment horizontal="center"/>
      <protection locked="0"/>
    </xf>
    <xf numFmtId="0" fontId="12" fillId="0" borderId="9" xfId="1" applyFont="1" applyBorder="1" applyAlignment="1" applyProtection="1">
      <alignment horizontal="justify" vertical="center" wrapText="1"/>
    </xf>
    <xf numFmtId="0" fontId="13" fillId="0" borderId="9" xfId="1" applyFont="1" applyFill="1" applyBorder="1" applyAlignment="1" applyProtection="1">
      <alignment horizontal="left" vertical="top" wrapText="1"/>
    </xf>
    <xf numFmtId="166" fontId="13" fillId="0" borderId="9" xfId="1" applyNumberFormat="1" applyFont="1" applyFill="1" applyBorder="1" applyAlignment="1" applyProtection="1">
      <alignment horizontal="center"/>
    </xf>
    <xf numFmtId="166" fontId="13" fillId="0" borderId="9" xfId="1" applyNumberFormat="1" applyFont="1" applyFill="1" applyBorder="1" applyAlignment="1" applyProtection="1">
      <alignment horizontal="center"/>
      <protection locked="0"/>
    </xf>
    <xf numFmtId="0" fontId="13" fillId="0" borderId="10" xfId="1" applyFont="1" applyFill="1" applyBorder="1" applyAlignment="1" applyProtection="1">
      <alignment horizontal="left" vertical="center" wrapText="1"/>
    </xf>
    <xf numFmtId="0" fontId="13" fillId="0" borderId="11" xfId="1" applyFont="1" applyFill="1" applyBorder="1" applyAlignment="1" applyProtection="1">
      <alignment horizontal="left" vertical="center" wrapText="1"/>
    </xf>
    <xf numFmtId="0" fontId="13" fillId="0" borderId="12" xfId="1" applyFont="1" applyFill="1" applyBorder="1" applyAlignment="1" applyProtection="1">
      <alignment horizontal="left" vertical="center" wrapText="1"/>
    </xf>
    <xf numFmtId="0" fontId="13" fillId="4" borderId="9" xfId="3" applyFont="1" applyFill="1" applyBorder="1" applyAlignment="1" applyProtection="1">
      <alignment horizontal="left" vertical="top"/>
    </xf>
    <xf numFmtId="166" fontId="13" fillId="0" borderId="9" xfId="1" applyNumberFormat="1" applyFont="1" applyBorder="1" applyAlignment="1" applyProtection="1">
      <alignment horizontal="center" vertical="center"/>
    </xf>
    <xf numFmtId="166" fontId="13" fillId="0" borderId="9" xfId="4" applyNumberFormat="1" applyFont="1" applyFill="1" applyBorder="1" applyAlignment="1" applyProtection="1">
      <alignment horizontal="center" vertical="center"/>
    </xf>
    <xf numFmtId="0" fontId="12" fillId="4" borderId="9" xfId="1" applyFont="1" applyFill="1" applyBorder="1" applyAlignment="1" applyProtection="1">
      <alignment horizontal="left" vertical="top" wrapText="1"/>
    </xf>
    <xf numFmtId="166" fontId="12" fillId="0" borderId="9" xfId="1" applyNumberFormat="1" applyFont="1" applyBorder="1" applyAlignment="1" applyProtection="1">
      <alignment horizontal="center" vertical="center"/>
    </xf>
    <xf numFmtId="166" fontId="12" fillId="0" borderId="9" xfId="4" applyNumberFormat="1" applyFont="1" applyFill="1" applyBorder="1" applyAlignment="1" applyProtection="1">
      <alignment horizontal="center" vertical="center"/>
    </xf>
    <xf numFmtId="166" fontId="12" fillId="0" borderId="9" xfId="1" applyNumberFormat="1" applyFont="1" applyBorder="1" applyAlignment="1" applyProtection="1">
      <alignment horizontal="center" vertical="center"/>
      <protection locked="0"/>
    </xf>
    <xf numFmtId="0" fontId="13" fillId="4" borderId="9" xfId="1" applyFont="1" applyFill="1" applyBorder="1" applyAlignment="1" applyProtection="1">
      <alignment horizontal="left" vertical="top" wrapText="1"/>
    </xf>
    <xf numFmtId="166" fontId="13" fillId="0" borderId="9" xfId="4" applyNumberFormat="1" applyFont="1" applyFill="1" applyBorder="1" applyAlignment="1" applyProtection="1">
      <alignment horizontal="center"/>
    </xf>
    <xf numFmtId="166" fontId="13" fillId="0" borderId="9" xfId="4" applyNumberFormat="1" applyFont="1" applyFill="1" applyBorder="1" applyAlignment="1" applyProtection="1">
      <alignment horizontal="center"/>
      <protection locked="0"/>
    </xf>
    <xf numFmtId="166" fontId="13" fillId="2" borderId="9" xfId="1" applyNumberFormat="1" applyFont="1" applyFill="1" applyBorder="1" applyAlignment="1" applyProtection="1">
      <alignment horizontal="center"/>
    </xf>
    <xf numFmtId="0" fontId="13" fillId="3" borderId="6" xfId="3" applyFont="1" applyFill="1" applyBorder="1" applyAlignment="1" applyProtection="1">
      <alignment horizontal="left" vertical="top"/>
    </xf>
    <xf numFmtId="168" fontId="6" fillId="3" borderId="1" xfId="5" applyNumberFormat="1" applyFont="1" applyFill="1" applyBorder="1" applyAlignment="1" applyProtection="1">
      <alignment horizontal="center" vertical="center" wrapText="1"/>
    </xf>
    <xf numFmtId="168" fontId="6" fillId="3" borderId="1" xfId="3" applyNumberFormat="1" applyFont="1" applyFill="1" applyBorder="1" applyAlignment="1" applyProtection="1">
      <alignment horizontal="center" vertical="center" wrapText="1"/>
    </xf>
    <xf numFmtId="169" fontId="6" fillId="3" borderId="1" xfId="5" applyNumberFormat="1" applyFont="1" applyFill="1" applyBorder="1" applyAlignment="1" applyProtection="1">
      <alignment horizontal="center" vertical="center" wrapText="1"/>
    </xf>
    <xf numFmtId="164" fontId="6" fillId="3" borderId="1" xfId="3" applyNumberFormat="1" applyFont="1" applyFill="1" applyBorder="1" applyAlignment="1" applyProtection="1">
      <alignment horizontal="center" vertical="center" wrapText="1"/>
    </xf>
    <xf numFmtId="164" fontId="6" fillId="3" borderId="7" xfId="3" applyNumberFormat="1" applyFont="1" applyFill="1" applyBorder="1" applyAlignment="1" applyProtection="1">
      <alignment horizontal="center" vertical="center" wrapText="1"/>
    </xf>
    <xf numFmtId="164" fontId="17" fillId="3" borderId="9" xfId="3" applyNumberFormat="1" applyFont="1" applyFill="1" applyBorder="1" applyAlignment="1" applyProtection="1">
      <alignment horizontal="left" vertical="top" wrapText="1"/>
    </xf>
    <xf numFmtId="0" fontId="12" fillId="0" borderId="10" xfId="1" applyFont="1" applyBorder="1" applyAlignment="1" applyProtection="1">
      <alignment horizontal="left" vertical="center" wrapText="1"/>
    </xf>
    <xf numFmtId="0" fontId="12" fillId="0" borderId="11" xfId="1" applyFont="1" applyBorder="1" applyAlignment="1" applyProtection="1">
      <alignment horizontal="left" vertical="center" wrapText="1"/>
    </xf>
    <xf numFmtId="0" fontId="12" fillId="0" borderId="12" xfId="1" applyFont="1" applyBorder="1" applyAlignment="1" applyProtection="1">
      <alignment horizontal="left" vertical="center" wrapText="1"/>
    </xf>
    <xf numFmtId="0" fontId="12" fillId="0" borderId="9" xfId="1" applyFont="1" applyBorder="1" applyAlignment="1" applyProtection="1">
      <alignment horizontal="justify" vertical="top" wrapText="1"/>
    </xf>
    <xf numFmtId="0" fontId="13" fillId="0" borderId="9" xfId="1" applyFont="1" applyBorder="1" applyAlignment="1" applyProtection="1">
      <alignment horizontal="right" vertical="top" wrapText="1"/>
    </xf>
    <xf numFmtId="0" fontId="13" fillId="0" borderId="9" xfId="1" applyFont="1" applyBorder="1" applyAlignment="1" applyProtection="1">
      <alignment horizontal="justify" vertical="top" wrapText="1"/>
    </xf>
    <xf numFmtId="0" fontId="12" fillId="0" borderId="0" xfId="1" applyFont="1" applyAlignment="1" applyProtection="1">
      <alignment horizontal="left" vertical="center" wrapText="1"/>
    </xf>
    <xf numFmtId="0" fontId="13" fillId="0" borderId="0" xfId="1" applyFont="1" applyAlignment="1" applyProtection="1">
      <alignment horizontal="left" vertical="center" wrapText="1"/>
    </xf>
    <xf numFmtId="0" fontId="13" fillId="0" borderId="10" xfId="1" applyFont="1" applyBorder="1" applyAlignment="1" applyProtection="1">
      <alignment horizontal="left" vertical="top"/>
    </xf>
    <xf numFmtId="0" fontId="6" fillId="0" borderId="11" xfId="1" applyFont="1" applyBorder="1" applyAlignment="1" applyProtection="1">
      <alignment horizontal="left" vertical="center" wrapText="1"/>
    </xf>
    <xf numFmtId="0" fontId="6" fillId="0" borderId="12" xfId="1" applyFont="1" applyBorder="1" applyAlignment="1" applyProtection="1">
      <alignment horizontal="left" vertical="center" wrapText="1"/>
    </xf>
    <xf numFmtId="0" fontId="13" fillId="0" borderId="11" xfId="1" applyFont="1" applyBorder="1" applyAlignment="1" applyProtection="1">
      <alignment horizontal="left" vertical="center" wrapText="1"/>
    </xf>
    <xf numFmtId="0" fontId="13" fillId="0" borderId="12" xfId="1" applyFont="1" applyBorder="1" applyAlignment="1" applyProtection="1">
      <alignment horizontal="left" vertical="center" wrapText="1"/>
    </xf>
    <xf numFmtId="168" fontId="13" fillId="3" borderId="1" xfId="5" applyNumberFormat="1" applyFont="1" applyFill="1" applyBorder="1" applyAlignment="1" applyProtection="1">
      <alignment horizontal="center" vertical="center" wrapText="1"/>
    </xf>
    <xf numFmtId="168" fontId="13" fillId="3" borderId="1" xfId="3" applyNumberFormat="1" applyFont="1" applyFill="1" applyBorder="1" applyAlignment="1" applyProtection="1">
      <alignment horizontal="center" vertical="center" wrapText="1"/>
    </xf>
    <xf numFmtId="169" fontId="13" fillId="3" borderId="1" xfId="5" applyNumberFormat="1" applyFont="1" applyFill="1" applyBorder="1" applyAlignment="1" applyProtection="1">
      <alignment horizontal="center" vertical="center" wrapText="1"/>
    </xf>
    <xf numFmtId="164" fontId="13" fillId="3" borderId="1" xfId="3" applyNumberFormat="1" applyFont="1" applyFill="1" applyBorder="1" applyAlignment="1" applyProtection="1">
      <alignment horizontal="center" vertical="center" wrapText="1"/>
    </xf>
    <xf numFmtId="164" fontId="13" fillId="3" borderId="7" xfId="3" applyNumberFormat="1" applyFont="1" applyFill="1" applyBorder="1" applyAlignment="1" applyProtection="1">
      <alignment horizontal="center" vertical="center" wrapText="1"/>
    </xf>
    <xf numFmtId="164" fontId="13" fillId="3" borderId="9" xfId="3" applyNumberFormat="1" applyFont="1" applyFill="1" applyBorder="1" applyAlignment="1" applyProtection="1">
      <alignment horizontal="left" vertical="top" wrapText="1"/>
    </xf>
    <xf numFmtId="0" fontId="12" fillId="0" borderId="8" xfId="1" applyFont="1" applyBorder="1" applyAlignment="1" applyProtection="1">
      <alignment horizontal="left" vertical="top" wrapText="1"/>
    </xf>
    <xf numFmtId="166" fontId="12" fillId="0" borderId="8" xfId="1" applyNumberFormat="1" applyFont="1" applyBorder="1" applyAlignment="1" applyProtection="1">
      <alignment horizontal="center"/>
    </xf>
    <xf numFmtId="166" fontId="12" fillId="0" borderId="8" xfId="1" applyNumberFormat="1" applyFont="1" applyBorder="1" applyAlignment="1" applyProtection="1">
      <alignment horizontal="center"/>
      <protection locked="0"/>
    </xf>
    <xf numFmtId="168" fontId="13" fillId="0" borderId="9" xfId="5" applyNumberFormat="1" applyFont="1" applyFill="1" applyBorder="1" applyAlignment="1" applyProtection="1">
      <alignment horizontal="center" vertical="center" wrapText="1"/>
    </xf>
    <xf numFmtId="164" fontId="13" fillId="0" borderId="9" xfId="3" applyNumberFormat="1" applyFont="1" applyBorder="1" applyAlignment="1" applyProtection="1">
      <alignment horizontal="center" vertical="center" wrapText="1"/>
    </xf>
    <xf numFmtId="169" fontId="13" fillId="0" borderId="9" xfId="5" applyNumberFormat="1" applyFont="1" applyFill="1" applyBorder="1" applyAlignment="1" applyProtection="1">
      <alignment horizontal="center" vertical="center" wrapText="1"/>
    </xf>
    <xf numFmtId="164" fontId="6" fillId="0" borderId="9" xfId="3" applyNumberFormat="1" applyFont="1" applyBorder="1" applyAlignment="1" applyProtection="1">
      <alignment horizontal="center" vertical="center" wrapText="1"/>
      <protection locked="0"/>
    </xf>
    <xf numFmtId="164" fontId="13" fillId="0" borderId="5" xfId="3" applyNumberFormat="1" applyFont="1" applyBorder="1" applyAlignment="1" applyProtection="1">
      <alignment horizontal="left" vertical="top" wrapText="1"/>
    </xf>
    <xf numFmtId="0" fontId="13" fillId="4" borderId="9" xfId="1" applyFont="1" applyFill="1" applyBorder="1" applyAlignment="1" applyProtection="1">
      <alignment horizontal="right" vertical="top" wrapText="1"/>
    </xf>
    <xf numFmtId="0" fontId="13" fillId="3" borderId="10" xfId="3" applyFont="1" applyFill="1" applyBorder="1" applyAlignment="1" applyProtection="1">
      <alignment horizontal="left" vertical="top"/>
    </xf>
    <xf numFmtId="168" fontId="13" fillId="0" borderId="11" xfId="3" applyNumberFormat="1" applyFont="1" applyBorder="1" applyAlignment="1" applyProtection="1">
      <alignment horizontal="center" vertical="center" wrapText="1"/>
    </xf>
    <xf numFmtId="169" fontId="13" fillId="0" borderId="11" xfId="5" applyNumberFormat="1" applyFont="1" applyFill="1" applyBorder="1" applyAlignment="1" applyProtection="1">
      <alignment horizontal="center" vertical="center" wrapText="1"/>
    </xf>
    <xf numFmtId="168" fontId="13" fillId="0" borderId="12" xfId="3" applyNumberFormat="1" applyFont="1" applyBorder="1" applyAlignment="1" applyProtection="1">
      <alignment horizontal="center" vertical="center" wrapText="1"/>
    </xf>
    <xf numFmtId="168" fontId="13" fillId="0" borderId="9" xfId="3" applyNumberFormat="1" applyFont="1" applyBorder="1" applyAlignment="1" applyProtection="1">
      <alignment horizontal="center" vertical="center" wrapText="1"/>
    </xf>
    <xf numFmtId="164" fontId="13" fillId="0" borderId="9" xfId="3" applyNumberFormat="1" applyFont="1" applyBorder="1" applyAlignment="1" applyProtection="1">
      <alignment vertical="center" wrapText="1"/>
    </xf>
    <xf numFmtId="0" fontId="7" fillId="2" borderId="9" xfId="3" applyFont="1" applyFill="1" applyBorder="1" applyAlignment="1" applyProtection="1">
      <alignment horizontal="left" vertical="top"/>
    </xf>
    <xf numFmtId="0" fontId="13" fillId="3" borderId="10" xfId="3" applyFont="1" applyFill="1" applyBorder="1" applyAlignment="1" applyProtection="1">
      <alignment horizontal="left" vertical="top" wrapText="1"/>
    </xf>
    <xf numFmtId="0" fontId="1" fillId="0" borderId="0" xfId="1" applyAlignment="1" applyProtection="1">
      <alignment vertical="top"/>
    </xf>
  </cellXfs>
  <cellStyles count="6">
    <cellStyle name="Гиперссылка" xfId="2" builtinId="8"/>
    <cellStyle name="Обычный" xfId="0" builtinId="0"/>
    <cellStyle name="Обычный 2" xfId="3"/>
    <cellStyle name="Обычный 3" xfId="1"/>
    <cellStyle name="Финансовый 2 2" xfId="5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2"/>
  <sheetViews>
    <sheetView tabSelected="1" zoomScale="70" zoomScaleNormal="70" workbookViewId="0">
      <pane xSplit="1" ySplit="10" topLeftCell="B20" activePane="bottomRight" state="frozen"/>
      <selection pane="topRight" activeCell="B1" sqref="B1"/>
      <selection pane="bottomLeft" activeCell="A11" sqref="A11"/>
      <selection pane="bottomRight" activeCell="G30" sqref="G30"/>
    </sheetView>
  </sheetViews>
  <sheetFormatPr defaultColWidth="9.140625" defaultRowHeight="15" x14ac:dyDescent="0.25"/>
  <cols>
    <col min="1" max="1" width="55.42578125" style="120" customWidth="1"/>
    <col min="2" max="2" width="18" style="8" customWidth="1"/>
    <col min="3" max="3" width="14.7109375" style="8" customWidth="1"/>
    <col min="4" max="4" width="17.140625" style="8" customWidth="1"/>
    <col min="5" max="5" width="17.85546875" style="8" customWidth="1"/>
    <col min="6" max="6" width="16.28515625" style="8" customWidth="1"/>
    <col min="7" max="7" width="16" style="8" customWidth="1"/>
    <col min="8" max="11" width="13" style="8" customWidth="1"/>
    <col min="12" max="31" width="11.5703125" style="8" customWidth="1"/>
    <col min="32" max="32" width="37.85546875" style="8" customWidth="1"/>
    <col min="33" max="16384" width="9.140625" style="8"/>
  </cols>
  <sheetData>
    <row r="1" spans="1:32" ht="20.25" x14ac:dyDescent="0.25">
      <c r="A1" s="1"/>
      <c r="B1" s="2"/>
      <c r="C1" s="2"/>
      <c r="D1" s="2"/>
      <c r="E1" s="2"/>
      <c r="F1" s="2"/>
      <c r="G1" s="2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3"/>
      <c r="T1" s="5"/>
      <c r="U1" s="5"/>
      <c r="V1" s="5"/>
      <c r="W1" s="5"/>
      <c r="X1" s="5"/>
      <c r="Y1" s="5"/>
      <c r="Z1" s="5"/>
      <c r="AA1" s="5"/>
      <c r="AB1" s="6"/>
      <c r="AC1" s="6"/>
      <c r="AD1" s="6"/>
      <c r="AE1" s="3"/>
      <c r="AF1" s="7"/>
    </row>
    <row r="2" spans="1:32" ht="20.2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30.75" customHeight="1" x14ac:dyDescent="0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  <c r="AC3" s="14"/>
      <c r="AD3" s="14"/>
      <c r="AE3" s="13" t="s">
        <v>2</v>
      </c>
      <c r="AF3" s="14"/>
    </row>
    <row r="4" spans="1:32" x14ac:dyDescent="0.25">
      <c r="A4" s="15" t="s">
        <v>3</v>
      </c>
      <c r="B4" s="16" t="s">
        <v>4</v>
      </c>
      <c r="C4" s="16" t="s">
        <v>4</v>
      </c>
      <c r="D4" s="16" t="s">
        <v>5</v>
      </c>
      <c r="E4" s="16" t="s">
        <v>6</v>
      </c>
      <c r="F4" s="17" t="s">
        <v>7</v>
      </c>
      <c r="G4" s="18"/>
      <c r="H4" s="17" t="s">
        <v>8</v>
      </c>
      <c r="I4" s="18"/>
      <c r="J4" s="17" t="s">
        <v>9</v>
      </c>
      <c r="K4" s="18"/>
      <c r="L4" s="17" t="s">
        <v>10</v>
      </c>
      <c r="M4" s="18"/>
      <c r="N4" s="17" t="s">
        <v>11</v>
      </c>
      <c r="O4" s="18"/>
      <c r="P4" s="17" t="s">
        <v>12</v>
      </c>
      <c r="Q4" s="18"/>
      <c r="R4" s="17" t="s">
        <v>13</v>
      </c>
      <c r="S4" s="18"/>
      <c r="T4" s="17" t="s">
        <v>14</v>
      </c>
      <c r="U4" s="18"/>
      <c r="V4" s="17" t="s">
        <v>15</v>
      </c>
      <c r="W4" s="18"/>
      <c r="X4" s="17" t="s">
        <v>16</v>
      </c>
      <c r="Y4" s="18"/>
      <c r="Z4" s="17" t="s">
        <v>17</v>
      </c>
      <c r="AA4" s="18"/>
      <c r="AB4" s="17" t="s">
        <v>18</v>
      </c>
      <c r="AC4" s="18"/>
      <c r="AD4" s="17" t="s">
        <v>19</v>
      </c>
      <c r="AE4" s="18"/>
      <c r="AF4" s="19" t="s">
        <v>20</v>
      </c>
    </row>
    <row r="5" spans="1:32" ht="21" customHeight="1" x14ac:dyDescent="0.25">
      <c r="A5" s="20"/>
      <c r="B5" s="21"/>
      <c r="C5" s="21"/>
      <c r="D5" s="21"/>
      <c r="E5" s="21"/>
      <c r="F5" s="22"/>
      <c r="G5" s="23"/>
      <c r="H5" s="22"/>
      <c r="I5" s="23"/>
      <c r="J5" s="22"/>
      <c r="K5" s="23"/>
      <c r="L5" s="22"/>
      <c r="M5" s="23"/>
      <c r="N5" s="22"/>
      <c r="O5" s="23"/>
      <c r="P5" s="22"/>
      <c r="Q5" s="23"/>
      <c r="R5" s="22"/>
      <c r="S5" s="23"/>
      <c r="T5" s="22"/>
      <c r="U5" s="23"/>
      <c r="V5" s="22"/>
      <c r="W5" s="23"/>
      <c r="X5" s="22"/>
      <c r="Y5" s="23"/>
      <c r="Z5" s="22"/>
      <c r="AA5" s="23"/>
      <c r="AB5" s="22"/>
      <c r="AC5" s="23"/>
      <c r="AD5" s="22"/>
      <c r="AE5" s="23"/>
      <c r="AF5" s="24"/>
    </row>
    <row r="6" spans="1:32" ht="56.25" x14ac:dyDescent="0.25">
      <c r="A6" s="25"/>
      <c r="B6" s="26">
        <v>2024</v>
      </c>
      <c r="C6" s="27">
        <v>45352</v>
      </c>
      <c r="D6" s="28">
        <f>C6</f>
        <v>45352</v>
      </c>
      <c r="E6" s="28">
        <f>C6</f>
        <v>45352</v>
      </c>
      <c r="F6" s="29" t="s">
        <v>21</v>
      </c>
      <c r="G6" s="29" t="s">
        <v>22</v>
      </c>
      <c r="H6" s="29" t="s">
        <v>23</v>
      </c>
      <c r="I6" s="29" t="s">
        <v>24</v>
      </c>
      <c r="J6" s="29" t="s">
        <v>23</v>
      </c>
      <c r="K6" s="29" t="s">
        <v>24</v>
      </c>
      <c r="L6" s="29" t="s">
        <v>23</v>
      </c>
      <c r="M6" s="29" t="s">
        <v>24</v>
      </c>
      <c r="N6" s="29" t="s">
        <v>23</v>
      </c>
      <c r="O6" s="29" t="s">
        <v>24</v>
      </c>
      <c r="P6" s="29" t="s">
        <v>23</v>
      </c>
      <c r="Q6" s="29" t="s">
        <v>24</v>
      </c>
      <c r="R6" s="29" t="s">
        <v>23</v>
      </c>
      <c r="S6" s="29" t="s">
        <v>24</v>
      </c>
      <c r="T6" s="29" t="s">
        <v>23</v>
      </c>
      <c r="U6" s="29" t="s">
        <v>24</v>
      </c>
      <c r="V6" s="29" t="s">
        <v>23</v>
      </c>
      <c r="W6" s="29" t="s">
        <v>24</v>
      </c>
      <c r="X6" s="29" t="s">
        <v>23</v>
      </c>
      <c r="Y6" s="29" t="s">
        <v>24</v>
      </c>
      <c r="Z6" s="29" t="s">
        <v>23</v>
      </c>
      <c r="AA6" s="29" t="s">
        <v>24</v>
      </c>
      <c r="AB6" s="29" t="s">
        <v>23</v>
      </c>
      <c r="AC6" s="29" t="s">
        <v>24</v>
      </c>
      <c r="AD6" s="29" t="s">
        <v>23</v>
      </c>
      <c r="AE6" s="29" t="s">
        <v>24</v>
      </c>
      <c r="AF6" s="30"/>
    </row>
    <row r="7" spans="1:32" ht="18.75" x14ac:dyDescent="0.25">
      <c r="A7" s="31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32">
        <v>22</v>
      </c>
      <c r="W7" s="32">
        <v>23</v>
      </c>
      <c r="X7" s="32">
        <v>24</v>
      </c>
      <c r="Y7" s="32">
        <v>25</v>
      </c>
      <c r="Z7" s="32">
        <v>26</v>
      </c>
      <c r="AA7" s="32">
        <v>27</v>
      </c>
      <c r="AB7" s="32">
        <v>28</v>
      </c>
      <c r="AC7" s="32">
        <v>29</v>
      </c>
      <c r="AD7" s="32">
        <v>30</v>
      </c>
      <c r="AE7" s="32">
        <v>31</v>
      </c>
      <c r="AF7" s="32">
        <v>32</v>
      </c>
    </row>
    <row r="8" spans="1:32" ht="18.75" x14ac:dyDescent="0.25">
      <c r="A8" s="33" t="s">
        <v>25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5"/>
      <c r="AF8" s="36"/>
    </row>
    <row r="9" spans="1:32" ht="18.75" x14ac:dyDescent="0.3">
      <c r="A9" s="37" t="s">
        <v>26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9"/>
      <c r="AF9" s="40"/>
    </row>
    <row r="10" spans="1:32" ht="18.75" x14ac:dyDescent="0.25">
      <c r="A10" s="41" t="s">
        <v>27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3"/>
      <c r="AF10" s="44"/>
    </row>
    <row r="11" spans="1:32" s="49" customFormat="1" ht="18.75" x14ac:dyDescent="0.3">
      <c r="A11" s="45" t="s">
        <v>28</v>
      </c>
      <c r="B11" s="46">
        <f>SUM(B12:B12)</f>
        <v>55430.306000000004</v>
      </c>
      <c r="C11" s="46">
        <f>SUM(C12:C12)</f>
        <v>11941.481</v>
      </c>
      <c r="D11" s="46">
        <f>SUM(D12:D12)</f>
        <v>9557.1830000000009</v>
      </c>
      <c r="E11" s="46">
        <f>SUM(E12:E12)</f>
        <v>9557.1830000000009</v>
      </c>
      <c r="F11" s="46">
        <f>IFERROR(E11/B11*100,0)</f>
        <v>17.241800902199603</v>
      </c>
      <c r="G11" s="46">
        <f>IFERROR(E11/C11*100,0)</f>
        <v>80.033481609190687</v>
      </c>
      <c r="H11" s="47">
        <f t="shared" ref="H11:AE11" si="0">SUM(H12:H12)</f>
        <v>7237.6039999999994</v>
      </c>
      <c r="I11" s="47">
        <f t="shared" si="0"/>
        <v>4175.2790000000005</v>
      </c>
      <c r="J11" s="47">
        <f t="shared" si="0"/>
        <v>4703.8770000000004</v>
      </c>
      <c r="K11" s="47">
        <f t="shared" si="0"/>
        <v>5381.9040000000005</v>
      </c>
      <c r="L11" s="47">
        <f t="shared" si="0"/>
        <v>3749.53</v>
      </c>
      <c r="M11" s="47">
        <f t="shared" si="0"/>
        <v>0</v>
      </c>
      <c r="N11" s="47">
        <f t="shared" si="0"/>
        <v>5461.0169999999998</v>
      </c>
      <c r="O11" s="47">
        <f t="shared" si="0"/>
        <v>0</v>
      </c>
      <c r="P11" s="47">
        <f t="shared" si="0"/>
        <v>4261.335</v>
      </c>
      <c r="Q11" s="47">
        <f t="shared" si="0"/>
        <v>0</v>
      </c>
      <c r="R11" s="47">
        <f t="shared" si="0"/>
        <v>3739.8889999999997</v>
      </c>
      <c r="S11" s="47">
        <f t="shared" si="0"/>
        <v>0</v>
      </c>
      <c r="T11" s="47">
        <f t="shared" si="0"/>
        <v>5460.4080000000004</v>
      </c>
      <c r="U11" s="47">
        <f t="shared" si="0"/>
        <v>0</v>
      </c>
      <c r="V11" s="47">
        <f t="shared" si="0"/>
        <v>4302.0550000000003</v>
      </c>
      <c r="W11" s="47">
        <f t="shared" si="0"/>
        <v>0</v>
      </c>
      <c r="X11" s="47">
        <f t="shared" si="0"/>
        <v>3741.759</v>
      </c>
      <c r="Y11" s="47">
        <f t="shared" si="0"/>
        <v>0</v>
      </c>
      <c r="Z11" s="47">
        <f t="shared" si="0"/>
        <v>5458.6390000000001</v>
      </c>
      <c r="AA11" s="47">
        <f t="shared" si="0"/>
        <v>0</v>
      </c>
      <c r="AB11" s="47">
        <f t="shared" si="0"/>
        <v>4262.7449999999999</v>
      </c>
      <c r="AC11" s="47">
        <f t="shared" si="0"/>
        <v>0</v>
      </c>
      <c r="AD11" s="47">
        <f t="shared" si="0"/>
        <v>3051.4479999999999</v>
      </c>
      <c r="AE11" s="47">
        <f t="shared" si="0"/>
        <v>0</v>
      </c>
      <c r="AF11" s="48"/>
    </row>
    <row r="12" spans="1:32" ht="18.75" x14ac:dyDescent="0.3">
      <c r="A12" s="50" t="s">
        <v>29</v>
      </c>
      <c r="B12" s="51">
        <f>SUM(B15,B18,B21,B24,B27)</f>
        <v>55430.306000000004</v>
      </c>
      <c r="C12" s="51">
        <f>SUM(C15,C18,C21,C24,C27)</f>
        <v>11941.481</v>
      </c>
      <c r="D12" s="51">
        <f>SUM(D15,D18,D21,D24,D27)</f>
        <v>9557.1830000000009</v>
      </c>
      <c r="E12" s="51">
        <f>SUM(E15,E18,E21,E24,E27)</f>
        <v>9557.1830000000009</v>
      </c>
      <c r="F12" s="51">
        <f>IFERROR(E12/B12*100,0)</f>
        <v>17.241800902199603</v>
      </c>
      <c r="G12" s="51">
        <f>IFERROR(E12/C12*100,0)</f>
        <v>80.033481609190687</v>
      </c>
      <c r="H12" s="52">
        <f t="shared" ref="H12:AE12" si="1">SUM(H15,H18,H21,H24,H27)</f>
        <v>7237.6039999999994</v>
      </c>
      <c r="I12" s="52">
        <f t="shared" si="1"/>
        <v>4175.2790000000005</v>
      </c>
      <c r="J12" s="52">
        <f t="shared" si="1"/>
        <v>4703.8770000000004</v>
      </c>
      <c r="K12" s="52">
        <f t="shared" si="1"/>
        <v>5381.9040000000005</v>
      </c>
      <c r="L12" s="52">
        <f t="shared" si="1"/>
        <v>3749.53</v>
      </c>
      <c r="M12" s="52">
        <f t="shared" si="1"/>
        <v>0</v>
      </c>
      <c r="N12" s="52">
        <f t="shared" si="1"/>
        <v>5461.0169999999998</v>
      </c>
      <c r="O12" s="52">
        <f t="shared" si="1"/>
        <v>0</v>
      </c>
      <c r="P12" s="52">
        <f t="shared" si="1"/>
        <v>4261.335</v>
      </c>
      <c r="Q12" s="52">
        <f t="shared" si="1"/>
        <v>0</v>
      </c>
      <c r="R12" s="52">
        <f t="shared" si="1"/>
        <v>3739.8889999999997</v>
      </c>
      <c r="S12" s="52">
        <f t="shared" si="1"/>
        <v>0</v>
      </c>
      <c r="T12" s="52">
        <f t="shared" si="1"/>
        <v>5460.4080000000004</v>
      </c>
      <c r="U12" s="52">
        <f t="shared" si="1"/>
        <v>0</v>
      </c>
      <c r="V12" s="52">
        <f t="shared" si="1"/>
        <v>4302.0550000000003</v>
      </c>
      <c r="W12" s="52">
        <f t="shared" si="1"/>
        <v>0</v>
      </c>
      <c r="X12" s="52">
        <f t="shared" si="1"/>
        <v>3741.759</v>
      </c>
      <c r="Y12" s="52">
        <f t="shared" si="1"/>
        <v>0</v>
      </c>
      <c r="Z12" s="52">
        <f t="shared" si="1"/>
        <v>5458.6390000000001</v>
      </c>
      <c r="AA12" s="52">
        <f t="shared" si="1"/>
        <v>0</v>
      </c>
      <c r="AB12" s="52">
        <f t="shared" si="1"/>
        <v>4262.7449999999999</v>
      </c>
      <c r="AC12" s="52">
        <f t="shared" si="1"/>
        <v>0</v>
      </c>
      <c r="AD12" s="52">
        <f t="shared" si="1"/>
        <v>3051.4479999999999</v>
      </c>
      <c r="AE12" s="52">
        <f t="shared" si="1"/>
        <v>0</v>
      </c>
      <c r="AF12" s="44"/>
    </row>
    <row r="13" spans="1:32" ht="18.75" x14ac:dyDescent="0.25">
      <c r="A13" s="41" t="s">
        <v>30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3"/>
      <c r="AF13" s="53"/>
    </row>
    <row r="14" spans="1:32" s="49" customFormat="1" ht="18.75" x14ac:dyDescent="0.3">
      <c r="A14" s="45" t="s">
        <v>28</v>
      </c>
      <c r="B14" s="46">
        <f>SUM(B15:B15)</f>
        <v>115</v>
      </c>
      <c r="C14" s="46">
        <f>SUM(C15:C15)</f>
        <v>0</v>
      </c>
      <c r="D14" s="46">
        <f>SUM(D15:D15)</f>
        <v>0</v>
      </c>
      <c r="E14" s="46">
        <f>SUM(E15:E15)</f>
        <v>0</v>
      </c>
      <c r="F14" s="46">
        <f>IFERROR(E14/B14*100,0)</f>
        <v>0</v>
      </c>
      <c r="G14" s="46">
        <f>IFERROR(E14/C14*100,0)</f>
        <v>0</v>
      </c>
      <c r="H14" s="47">
        <f t="shared" ref="H14:AE14" si="2">SUM(H15:H15)</f>
        <v>0</v>
      </c>
      <c r="I14" s="47">
        <f t="shared" si="2"/>
        <v>0</v>
      </c>
      <c r="J14" s="47">
        <f t="shared" si="2"/>
        <v>0</v>
      </c>
      <c r="K14" s="47">
        <f t="shared" si="2"/>
        <v>0</v>
      </c>
      <c r="L14" s="47">
        <f t="shared" si="2"/>
        <v>19.5</v>
      </c>
      <c r="M14" s="47">
        <f t="shared" si="2"/>
        <v>0</v>
      </c>
      <c r="N14" s="47">
        <f t="shared" si="2"/>
        <v>9.2799999999999994</v>
      </c>
      <c r="O14" s="47">
        <f t="shared" si="2"/>
        <v>0</v>
      </c>
      <c r="P14" s="47">
        <f t="shared" si="2"/>
        <v>11.35</v>
      </c>
      <c r="Q14" s="47">
        <f t="shared" si="2"/>
        <v>0</v>
      </c>
      <c r="R14" s="47">
        <f t="shared" si="2"/>
        <v>9.86</v>
      </c>
      <c r="S14" s="47">
        <f t="shared" si="2"/>
        <v>0</v>
      </c>
      <c r="T14" s="47">
        <f t="shared" si="2"/>
        <v>8.67</v>
      </c>
      <c r="U14" s="47">
        <f t="shared" si="2"/>
        <v>0</v>
      </c>
      <c r="V14" s="47">
        <f t="shared" si="2"/>
        <v>15.37</v>
      </c>
      <c r="W14" s="47">
        <f t="shared" si="2"/>
        <v>0</v>
      </c>
      <c r="X14" s="47">
        <f t="shared" si="2"/>
        <v>12.03</v>
      </c>
      <c r="Y14" s="47">
        <f t="shared" si="2"/>
        <v>0</v>
      </c>
      <c r="Z14" s="47">
        <f t="shared" si="2"/>
        <v>6.8</v>
      </c>
      <c r="AA14" s="47">
        <f t="shared" si="2"/>
        <v>0</v>
      </c>
      <c r="AB14" s="47">
        <f t="shared" si="2"/>
        <v>12.56</v>
      </c>
      <c r="AC14" s="47">
        <f t="shared" si="2"/>
        <v>0</v>
      </c>
      <c r="AD14" s="47">
        <f t="shared" si="2"/>
        <v>9.58</v>
      </c>
      <c r="AE14" s="47">
        <f t="shared" si="2"/>
        <v>0</v>
      </c>
      <c r="AF14" s="54"/>
    </row>
    <row r="15" spans="1:32" ht="18.75" x14ac:dyDescent="0.3">
      <c r="A15" s="50" t="s">
        <v>29</v>
      </c>
      <c r="B15" s="51">
        <f>SUM(H15,J15,L15,N15,P15,R15,T15,V15,X15,Z15,AB15,AD15)</f>
        <v>115</v>
      </c>
      <c r="C15" s="51">
        <f>H15+J15</f>
        <v>0</v>
      </c>
      <c r="D15" s="51">
        <f>E15</f>
        <v>0</v>
      </c>
      <c r="E15" s="51">
        <f>SUM(I15,K15,M15,O15,Q15,S15,U15,W15,Y15,AA15,AC15,AE15)</f>
        <v>0</v>
      </c>
      <c r="F15" s="51">
        <f t="shared" ref="F15" si="3">IFERROR(E15/B15*100,0)</f>
        <v>0</v>
      </c>
      <c r="G15" s="51">
        <f t="shared" ref="G15" si="4">IFERROR(E15/C15*100,0)</f>
        <v>0</v>
      </c>
      <c r="H15" s="52">
        <v>0</v>
      </c>
      <c r="I15" s="52">
        <v>0</v>
      </c>
      <c r="J15" s="52">
        <v>0</v>
      </c>
      <c r="K15" s="52">
        <v>0</v>
      </c>
      <c r="L15" s="52">
        <v>19.5</v>
      </c>
      <c r="M15" s="52">
        <v>0</v>
      </c>
      <c r="N15" s="52">
        <v>9.2799999999999994</v>
      </c>
      <c r="O15" s="52">
        <v>0</v>
      </c>
      <c r="P15" s="52">
        <v>11.35</v>
      </c>
      <c r="Q15" s="52">
        <v>0</v>
      </c>
      <c r="R15" s="52">
        <v>9.86</v>
      </c>
      <c r="S15" s="52">
        <v>0</v>
      </c>
      <c r="T15" s="52">
        <v>8.67</v>
      </c>
      <c r="U15" s="52">
        <v>0</v>
      </c>
      <c r="V15" s="52">
        <v>15.37</v>
      </c>
      <c r="W15" s="52">
        <v>0</v>
      </c>
      <c r="X15" s="52">
        <v>12.03</v>
      </c>
      <c r="Y15" s="52">
        <v>0</v>
      </c>
      <c r="Z15" s="52">
        <v>6.8</v>
      </c>
      <c r="AA15" s="52">
        <v>0</v>
      </c>
      <c r="AB15" s="52">
        <v>12.56</v>
      </c>
      <c r="AC15" s="52">
        <v>0</v>
      </c>
      <c r="AD15" s="52">
        <v>9.58</v>
      </c>
      <c r="AE15" s="52">
        <v>0</v>
      </c>
      <c r="AF15" s="53"/>
    </row>
    <row r="16" spans="1:32" ht="18.75" x14ac:dyDescent="0.25">
      <c r="A16" s="41" t="s">
        <v>31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3"/>
      <c r="AF16" s="53"/>
    </row>
    <row r="17" spans="1:32" s="49" customFormat="1" ht="18.75" x14ac:dyDescent="0.3">
      <c r="A17" s="45" t="s">
        <v>28</v>
      </c>
      <c r="B17" s="46">
        <f>SUM(B18:B18)</f>
        <v>0</v>
      </c>
      <c r="C17" s="46">
        <f>SUM(C18:C18)</f>
        <v>0</v>
      </c>
      <c r="D17" s="46">
        <f>SUM(D18:D18)</f>
        <v>0</v>
      </c>
      <c r="E17" s="46">
        <f>SUM(E18:E18)</f>
        <v>0</v>
      </c>
      <c r="F17" s="46">
        <f>IFERROR(E17/B17*100,0)</f>
        <v>0</v>
      </c>
      <c r="G17" s="46">
        <f>IFERROR(E17/C17*100,0)</f>
        <v>0</v>
      </c>
      <c r="H17" s="47">
        <f t="shared" ref="H17:AE17" si="5">SUM(H18:H18)</f>
        <v>0</v>
      </c>
      <c r="I17" s="47">
        <f t="shared" si="5"/>
        <v>0</v>
      </c>
      <c r="J17" s="47">
        <f t="shared" si="5"/>
        <v>0</v>
      </c>
      <c r="K17" s="47">
        <f t="shared" si="5"/>
        <v>0</v>
      </c>
      <c r="L17" s="47">
        <f t="shared" si="5"/>
        <v>0</v>
      </c>
      <c r="M17" s="47">
        <f t="shared" si="5"/>
        <v>0</v>
      </c>
      <c r="N17" s="47">
        <f t="shared" si="5"/>
        <v>0</v>
      </c>
      <c r="O17" s="47">
        <f t="shared" si="5"/>
        <v>0</v>
      </c>
      <c r="P17" s="47">
        <f t="shared" si="5"/>
        <v>0</v>
      </c>
      <c r="Q17" s="47">
        <f t="shared" si="5"/>
        <v>0</v>
      </c>
      <c r="R17" s="47">
        <f t="shared" si="5"/>
        <v>0</v>
      </c>
      <c r="S17" s="47">
        <f t="shared" si="5"/>
        <v>0</v>
      </c>
      <c r="T17" s="47">
        <f t="shared" si="5"/>
        <v>0</v>
      </c>
      <c r="U17" s="47">
        <f t="shared" si="5"/>
        <v>0</v>
      </c>
      <c r="V17" s="47">
        <f t="shared" si="5"/>
        <v>0</v>
      </c>
      <c r="W17" s="47">
        <f t="shared" si="5"/>
        <v>0</v>
      </c>
      <c r="X17" s="47">
        <f t="shared" si="5"/>
        <v>0</v>
      </c>
      <c r="Y17" s="47">
        <f t="shared" si="5"/>
        <v>0</v>
      </c>
      <c r="Z17" s="47">
        <f t="shared" si="5"/>
        <v>0</v>
      </c>
      <c r="AA17" s="47">
        <f t="shared" si="5"/>
        <v>0</v>
      </c>
      <c r="AB17" s="47">
        <f t="shared" si="5"/>
        <v>0</v>
      </c>
      <c r="AC17" s="47">
        <f t="shared" si="5"/>
        <v>0</v>
      </c>
      <c r="AD17" s="47">
        <f t="shared" si="5"/>
        <v>0</v>
      </c>
      <c r="AE17" s="47">
        <f t="shared" si="5"/>
        <v>0</v>
      </c>
      <c r="AF17" s="54"/>
    </row>
    <row r="18" spans="1:32" ht="18.75" x14ac:dyDescent="0.3">
      <c r="A18" s="50" t="s">
        <v>29</v>
      </c>
      <c r="B18" s="51">
        <f>SUM(H18,J18,L18,N18,P18,R18,T18,V18,X18,Z18,AB18,AD18)</f>
        <v>0</v>
      </c>
      <c r="C18" s="51">
        <f>SUM(H18+J18)</f>
        <v>0</v>
      </c>
      <c r="D18" s="51">
        <f>E18</f>
        <v>0</v>
      </c>
      <c r="E18" s="51">
        <f>SUM(I18,K18,M18,O18,Q18,S18,U18,W18,Y18,AA18,AC18,AE18)</f>
        <v>0</v>
      </c>
      <c r="F18" s="51">
        <f t="shared" ref="F18" si="6">IFERROR(E18/B18*100,0)</f>
        <v>0</v>
      </c>
      <c r="G18" s="51">
        <f t="shared" ref="G18" si="7">IFERROR(E18/C18*100,0)</f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3"/>
    </row>
    <row r="19" spans="1:32" ht="18.75" x14ac:dyDescent="0.25">
      <c r="A19" s="41" t="s">
        <v>32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3"/>
      <c r="AF19" s="55"/>
    </row>
    <row r="20" spans="1:32" s="49" customFormat="1" ht="18.75" x14ac:dyDescent="0.3">
      <c r="A20" s="56" t="s">
        <v>28</v>
      </c>
      <c r="B20" s="57">
        <f>SUM(B21:B21)</f>
        <v>27709.398000000005</v>
      </c>
      <c r="C20" s="57">
        <f>SUM(C21:C21)</f>
        <v>6043.3159999999998</v>
      </c>
      <c r="D20" s="57">
        <f>SUM(D21:D21)</f>
        <v>4779.6120000000001</v>
      </c>
      <c r="E20" s="57">
        <f>SUM(E21:E21)</f>
        <v>4779.6120000000001</v>
      </c>
      <c r="F20" s="57">
        <f>IFERROR(E20/B20*100,0)</f>
        <v>17.249064739695893</v>
      </c>
      <c r="G20" s="57">
        <f>IFERROR(E20/C20*100,0)</f>
        <v>79.089228496408268</v>
      </c>
      <c r="H20" s="58">
        <f>SUM(H21:H21)</f>
        <v>3701.0929999999998</v>
      </c>
      <c r="I20" s="58">
        <f t="shared" ref="I20:AE20" si="8">SUM(I21:I21)</f>
        <v>2125.4960000000001</v>
      </c>
      <c r="J20" s="58">
        <f t="shared" si="8"/>
        <v>2342.223</v>
      </c>
      <c r="K20" s="58">
        <f t="shared" si="8"/>
        <v>2654.116</v>
      </c>
      <c r="L20" s="58">
        <f t="shared" si="8"/>
        <v>1865.4349999999999</v>
      </c>
      <c r="M20" s="58">
        <f t="shared" si="8"/>
        <v>0</v>
      </c>
      <c r="N20" s="58">
        <f t="shared" si="8"/>
        <v>2727.828</v>
      </c>
      <c r="O20" s="58">
        <f t="shared" si="8"/>
        <v>0</v>
      </c>
      <c r="P20" s="58">
        <f t="shared" si="8"/>
        <v>2125.8780000000002</v>
      </c>
      <c r="Q20" s="58">
        <f t="shared" si="8"/>
        <v>0</v>
      </c>
      <c r="R20" s="58">
        <f t="shared" si="8"/>
        <v>1865.4349999999999</v>
      </c>
      <c r="S20" s="58">
        <f t="shared" si="8"/>
        <v>0</v>
      </c>
      <c r="T20" s="58">
        <f t="shared" si="8"/>
        <v>2727.8290000000002</v>
      </c>
      <c r="U20" s="58">
        <f t="shared" si="8"/>
        <v>0</v>
      </c>
      <c r="V20" s="58">
        <f t="shared" si="8"/>
        <v>2162.578</v>
      </c>
      <c r="W20" s="58">
        <f t="shared" si="8"/>
        <v>0</v>
      </c>
      <c r="X20" s="58">
        <f t="shared" si="8"/>
        <v>1865.4349999999999</v>
      </c>
      <c r="Y20" s="58">
        <f t="shared" si="8"/>
        <v>0</v>
      </c>
      <c r="Z20" s="58">
        <f t="shared" si="8"/>
        <v>2727.83</v>
      </c>
      <c r="AA20" s="58">
        <f t="shared" si="8"/>
        <v>0</v>
      </c>
      <c r="AB20" s="58">
        <f t="shared" si="8"/>
        <v>2125.8780000000002</v>
      </c>
      <c r="AC20" s="58">
        <f t="shared" si="8"/>
        <v>0</v>
      </c>
      <c r="AD20" s="58">
        <f t="shared" si="8"/>
        <v>1471.9559999999999</v>
      </c>
      <c r="AE20" s="58">
        <f t="shared" si="8"/>
        <v>0</v>
      </c>
      <c r="AF20" s="59"/>
    </row>
    <row r="21" spans="1:32" ht="18.75" x14ac:dyDescent="0.3">
      <c r="A21" s="60" t="s">
        <v>29</v>
      </c>
      <c r="B21" s="61">
        <f>SUM(H21,J21,L21,N21,P21,R21,T21,V21,X21,Z21,AB21,AD21)</f>
        <v>27709.398000000005</v>
      </c>
      <c r="C21" s="61">
        <f>SUM(H21+J21)</f>
        <v>6043.3159999999998</v>
      </c>
      <c r="D21" s="61">
        <f>E21</f>
        <v>4779.6120000000001</v>
      </c>
      <c r="E21" s="61">
        <f>SUM(I21,K21,M21,O21,Q21,S21,U21,W21,Y21,AA21,AC21,AE21)</f>
        <v>4779.6120000000001</v>
      </c>
      <c r="F21" s="61">
        <f t="shared" ref="F21" si="9">IFERROR(E21/B21*100,0)</f>
        <v>17.249064739695893</v>
      </c>
      <c r="G21" s="61">
        <f t="shared" ref="G21" si="10">IFERROR(E21/C21*100,0)</f>
        <v>79.089228496408268</v>
      </c>
      <c r="H21" s="62">
        <v>3701.0929999999998</v>
      </c>
      <c r="I21" s="62">
        <v>2125.4960000000001</v>
      </c>
      <c r="J21" s="62">
        <v>2342.223</v>
      </c>
      <c r="K21" s="62">
        <v>2654.116</v>
      </c>
      <c r="L21" s="62">
        <v>1865.4349999999999</v>
      </c>
      <c r="M21" s="62">
        <v>0</v>
      </c>
      <c r="N21" s="62">
        <v>2727.828</v>
      </c>
      <c r="O21" s="62">
        <v>0</v>
      </c>
      <c r="P21" s="62">
        <v>2125.8780000000002</v>
      </c>
      <c r="Q21" s="62">
        <v>0</v>
      </c>
      <c r="R21" s="62">
        <v>1865.4349999999999</v>
      </c>
      <c r="S21" s="62">
        <v>0</v>
      </c>
      <c r="T21" s="62">
        <v>2727.8290000000002</v>
      </c>
      <c r="U21" s="62">
        <v>0</v>
      </c>
      <c r="V21" s="62">
        <v>2162.578</v>
      </c>
      <c r="W21" s="62">
        <v>0</v>
      </c>
      <c r="X21" s="62">
        <v>1865.4349999999999</v>
      </c>
      <c r="Y21" s="62">
        <v>0</v>
      </c>
      <c r="Z21" s="62">
        <v>2727.83</v>
      </c>
      <c r="AA21" s="62">
        <v>0</v>
      </c>
      <c r="AB21" s="62">
        <v>2125.8780000000002</v>
      </c>
      <c r="AC21" s="62">
        <v>0</v>
      </c>
      <c r="AD21" s="62">
        <v>1471.9559999999999</v>
      </c>
      <c r="AE21" s="62">
        <v>0</v>
      </c>
      <c r="AF21" s="55"/>
    </row>
    <row r="22" spans="1:32" ht="18.75" x14ac:dyDescent="0.25">
      <c r="A22" s="63" t="s">
        <v>33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5"/>
      <c r="AF22" s="55"/>
    </row>
    <row r="23" spans="1:32" s="49" customFormat="1" ht="18.75" x14ac:dyDescent="0.3">
      <c r="A23" s="56" t="s">
        <v>28</v>
      </c>
      <c r="B23" s="57">
        <f>SUM(B24:B24)</f>
        <v>19383.007999999998</v>
      </c>
      <c r="C23" s="57">
        <f>SUM(C24:C24)</f>
        <v>4116.4840000000004</v>
      </c>
      <c r="D23" s="57">
        <f>SUM(D24:D24)</f>
        <v>3593.3220000000001</v>
      </c>
      <c r="E23" s="57">
        <f>SUM(E24:E24)</f>
        <v>3593.3220000000001</v>
      </c>
      <c r="F23" s="57">
        <f>IFERROR(E23/B23*100,0)</f>
        <v>18.538515796928941</v>
      </c>
      <c r="G23" s="57">
        <f>IFERROR(E23/C23*100,0)</f>
        <v>87.291047408419402</v>
      </c>
      <c r="H23" s="58">
        <f t="shared" ref="H23:AE23" si="11">SUM(H24:H24)</f>
        <v>2449.17</v>
      </c>
      <c r="I23" s="58">
        <f t="shared" si="11"/>
        <v>1553.9559999999999</v>
      </c>
      <c r="J23" s="58">
        <f t="shared" si="11"/>
        <v>1667.3140000000001</v>
      </c>
      <c r="K23" s="58">
        <f t="shared" si="11"/>
        <v>2039.366</v>
      </c>
      <c r="L23" s="58">
        <f t="shared" si="11"/>
        <v>1312.9</v>
      </c>
      <c r="M23" s="58">
        <f t="shared" si="11"/>
        <v>0</v>
      </c>
      <c r="N23" s="58">
        <f t="shared" si="11"/>
        <v>1911.74</v>
      </c>
      <c r="O23" s="58">
        <f t="shared" si="11"/>
        <v>0</v>
      </c>
      <c r="P23" s="58">
        <f t="shared" si="11"/>
        <v>1493.75</v>
      </c>
      <c r="Q23" s="58">
        <f t="shared" si="11"/>
        <v>0</v>
      </c>
      <c r="R23" s="58">
        <f t="shared" si="11"/>
        <v>1312.9</v>
      </c>
      <c r="S23" s="58">
        <f t="shared" si="11"/>
        <v>0</v>
      </c>
      <c r="T23" s="58">
        <f t="shared" si="11"/>
        <v>1911.74</v>
      </c>
      <c r="U23" s="58">
        <f t="shared" si="11"/>
        <v>0</v>
      </c>
      <c r="V23" s="58">
        <f t="shared" si="11"/>
        <v>1493.75</v>
      </c>
      <c r="W23" s="58">
        <f t="shared" si="11"/>
        <v>0</v>
      </c>
      <c r="X23" s="58">
        <f t="shared" si="11"/>
        <v>1312.9</v>
      </c>
      <c r="Y23" s="58">
        <f t="shared" si="11"/>
        <v>0</v>
      </c>
      <c r="Z23" s="58">
        <f t="shared" si="11"/>
        <v>1911.74</v>
      </c>
      <c r="AA23" s="58">
        <f t="shared" si="11"/>
        <v>0</v>
      </c>
      <c r="AB23" s="58">
        <f t="shared" si="11"/>
        <v>1493.75</v>
      </c>
      <c r="AC23" s="58">
        <f t="shared" si="11"/>
        <v>0</v>
      </c>
      <c r="AD23" s="58">
        <f t="shared" si="11"/>
        <v>1111.354</v>
      </c>
      <c r="AE23" s="58">
        <f t="shared" si="11"/>
        <v>0</v>
      </c>
      <c r="AF23" s="59"/>
    </row>
    <row r="24" spans="1:32" ht="18.75" x14ac:dyDescent="0.3">
      <c r="A24" s="60" t="s">
        <v>29</v>
      </c>
      <c r="B24" s="61">
        <f>SUM(H24,J24,L24,N24,P24,R24,T24,V24,X24,Z24,AB24,AD24)</f>
        <v>19383.007999999998</v>
      </c>
      <c r="C24" s="61">
        <f>H24+J24</f>
        <v>4116.4840000000004</v>
      </c>
      <c r="D24" s="61">
        <f>E24</f>
        <v>3593.3220000000001</v>
      </c>
      <c r="E24" s="61">
        <f>SUM(I24,K24,M24,O24,Q24,S24,U24,W24,Y24,AA24,AC24,AE24)</f>
        <v>3593.3220000000001</v>
      </c>
      <c r="F24" s="61">
        <f t="shared" ref="F24" si="12">IFERROR(E24/B24*100,0)</f>
        <v>18.538515796928941</v>
      </c>
      <c r="G24" s="61">
        <f t="shared" ref="G24" si="13">IFERROR(E24/C24*100,0)</f>
        <v>87.291047408419402</v>
      </c>
      <c r="H24" s="62">
        <v>2449.17</v>
      </c>
      <c r="I24" s="62">
        <v>1553.9559999999999</v>
      </c>
      <c r="J24" s="62">
        <v>1667.3140000000001</v>
      </c>
      <c r="K24" s="62">
        <v>2039.366</v>
      </c>
      <c r="L24" s="62">
        <v>1312.9</v>
      </c>
      <c r="M24" s="62">
        <v>0</v>
      </c>
      <c r="N24" s="62">
        <v>1911.74</v>
      </c>
      <c r="O24" s="62">
        <v>0</v>
      </c>
      <c r="P24" s="62">
        <v>1493.75</v>
      </c>
      <c r="Q24" s="62">
        <v>0</v>
      </c>
      <c r="R24" s="62">
        <v>1312.9</v>
      </c>
      <c r="S24" s="62">
        <v>0</v>
      </c>
      <c r="T24" s="62">
        <v>1911.74</v>
      </c>
      <c r="U24" s="62">
        <v>0</v>
      </c>
      <c r="V24" s="62">
        <v>1493.75</v>
      </c>
      <c r="W24" s="62">
        <v>0</v>
      </c>
      <c r="X24" s="62">
        <v>1312.9</v>
      </c>
      <c r="Y24" s="62">
        <v>0</v>
      </c>
      <c r="Z24" s="62">
        <v>1911.74</v>
      </c>
      <c r="AA24" s="62">
        <v>0</v>
      </c>
      <c r="AB24" s="62">
        <v>1493.75</v>
      </c>
      <c r="AC24" s="62">
        <v>0</v>
      </c>
      <c r="AD24" s="62">
        <v>1111.354</v>
      </c>
      <c r="AE24" s="62">
        <v>0</v>
      </c>
      <c r="AF24" s="55"/>
    </row>
    <row r="25" spans="1:32" ht="18.75" x14ac:dyDescent="0.25">
      <c r="A25" s="63" t="s">
        <v>34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5"/>
      <c r="AF25" s="53"/>
    </row>
    <row r="26" spans="1:32" s="49" customFormat="1" ht="18.75" x14ac:dyDescent="0.3">
      <c r="A26" s="56" t="s">
        <v>28</v>
      </c>
      <c r="B26" s="57">
        <f>SUM(B27:B27)</f>
        <v>8222.9</v>
      </c>
      <c r="C26" s="57">
        <f>SUM(C27:C27)</f>
        <v>1781.681</v>
      </c>
      <c r="D26" s="57">
        <f>SUM(D27:D27)</f>
        <v>1184.249</v>
      </c>
      <c r="E26" s="57">
        <f>SUM(E27:E27)</f>
        <v>1184.249</v>
      </c>
      <c r="F26" s="57">
        <f>IFERROR(E26/B26*100,0)</f>
        <v>14.401841199576793</v>
      </c>
      <c r="G26" s="57">
        <f>IFERROR(E26/C26*100,0)</f>
        <v>66.468071444888281</v>
      </c>
      <c r="H26" s="58">
        <f t="shared" ref="H26:AE26" si="14">SUM(H27:H27)</f>
        <v>1087.3409999999999</v>
      </c>
      <c r="I26" s="58">
        <f t="shared" si="14"/>
        <v>495.827</v>
      </c>
      <c r="J26" s="58">
        <f t="shared" si="14"/>
        <v>694.34</v>
      </c>
      <c r="K26" s="58">
        <f t="shared" si="14"/>
        <v>688.42200000000003</v>
      </c>
      <c r="L26" s="58">
        <f t="shared" si="14"/>
        <v>551.69500000000005</v>
      </c>
      <c r="M26" s="58">
        <f t="shared" si="14"/>
        <v>0</v>
      </c>
      <c r="N26" s="58">
        <f t="shared" si="14"/>
        <v>812.16899999999998</v>
      </c>
      <c r="O26" s="58">
        <f t="shared" si="14"/>
        <v>0</v>
      </c>
      <c r="P26" s="58">
        <f t="shared" si="14"/>
        <v>630.35699999999997</v>
      </c>
      <c r="Q26" s="58">
        <f t="shared" si="14"/>
        <v>0</v>
      </c>
      <c r="R26" s="58">
        <f t="shared" si="14"/>
        <v>551.69399999999996</v>
      </c>
      <c r="S26" s="58">
        <f t="shared" si="14"/>
        <v>0</v>
      </c>
      <c r="T26" s="58">
        <f t="shared" si="14"/>
        <v>812.16899999999998</v>
      </c>
      <c r="U26" s="58">
        <f t="shared" si="14"/>
        <v>0</v>
      </c>
      <c r="V26" s="58">
        <f t="shared" si="14"/>
        <v>630.35699999999997</v>
      </c>
      <c r="W26" s="58">
        <f t="shared" si="14"/>
        <v>0</v>
      </c>
      <c r="X26" s="58">
        <f t="shared" si="14"/>
        <v>551.39400000000001</v>
      </c>
      <c r="Y26" s="58">
        <f t="shared" si="14"/>
        <v>0</v>
      </c>
      <c r="Z26" s="58">
        <f t="shared" si="14"/>
        <v>812.26900000000001</v>
      </c>
      <c r="AA26" s="58">
        <f t="shared" si="14"/>
        <v>0</v>
      </c>
      <c r="AB26" s="58">
        <f t="shared" si="14"/>
        <v>630.55700000000002</v>
      </c>
      <c r="AC26" s="58">
        <f t="shared" si="14"/>
        <v>0</v>
      </c>
      <c r="AD26" s="58">
        <f t="shared" si="14"/>
        <v>458.55799999999999</v>
      </c>
      <c r="AE26" s="58">
        <f t="shared" si="14"/>
        <v>0</v>
      </c>
      <c r="AF26" s="54"/>
    </row>
    <row r="27" spans="1:32" ht="18.75" x14ac:dyDescent="0.3">
      <c r="A27" s="60" t="s">
        <v>29</v>
      </c>
      <c r="B27" s="61">
        <f>SUM(H27,J27,L27,N27,P27,R27,T27,V27,X27,Z27,AB27,AD27)</f>
        <v>8222.9</v>
      </c>
      <c r="C27" s="61">
        <f>H27+J27</f>
        <v>1781.681</v>
      </c>
      <c r="D27" s="61">
        <f>E27</f>
        <v>1184.249</v>
      </c>
      <c r="E27" s="61">
        <f>SUM(I27,K27,M27,O27,Q27,S27,U27,W27,Y27,AA27,AC27,AE27)</f>
        <v>1184.249</v>
      </c>
      <c r="F27" s="61">
        <f t="shared" ref="F27" si="15">IFERROR(E27/B27*100,0)</f>
        <v>14.401841199576793</v>
      </c>
      <c r="G27" s="61">
        <f t="shared" ref="G27" si="16">IFERROR(E27/C27*100,0)</f>
        <v>66.468071444888281</v>
      </c>
      <c r="H27" s="62">
        <v>1087.3409999999999</v>
      </c>
      <c r="I27" s="62">
        <v>495.827</v>
      </c>
      <c r="J27" s="62">
        <v>694.34</v>
      </c>
      <c r="K27" s="62">
        <v>688.42200000000003</v>
      </c>
      <c r="L27" s="62">
        <v>551.69500000000005</v>
      </c>
      <c r="M27" s="62">
        <v>0</v>
      </c>
      <c r="N27" s="62">
        <v>812.16899999999998</v>
      </c>
      <c r="O27" s="62">
        <v>0</v>
      </c>
      <c r="P27" s="62">
        <v>630.35699999999997</v>
      </c>
      <c r="Q27" s="62">
        <v>0</v>
      </c>
      <c r="R27" s="62">
        <v>551.69399999999996</v>
      </c>
      <c r="S27" s="62">
        <v>0</v>
      </c>
      <c r="T27" s="62">
        <v>812.16899999999998</v>
      </c>
      <c r="U27" s="62">
        <v>0</v>
      </c>
      <c r="V27" s="62">
        <v>630.35699999999997</v>
      </c>
      <c r="W27" s="62">
        <v>0</v>
      </c>
      <c r="X27" s="62">
        <v>551.39400000000001</v>
      </c>
      <c r="Y27" s="62">
        <v>0</v>
      </c>
      <c r="Z27" s="62">
        <v>812.26900000000001</v>
      </c>
      <c r="AA27" s="62">
        <v>0</v>
      </c>
      <c r="AB27" s="62">
        <v>630.55700000000002</v>
      </c>
      <c r="AC27" s="62">
        <v>0</v>
      </c>
      <c r="AD27" s="62">
        <v>458.55799999999999</v>
      </c>
      <c r="AE27" s="62">
        <v>0</v>
      </c>
      <c r="AF27" s="53"/>
    </row>
    <row r="28" spans="1:32" ht="18.75" x14ac:dyDescent="0.25">
      <c r="A28" s="66" t="s">
        <v>35</v>
      </c>
      <c r="B28" s="67"/>
      <c r="C28" s="67"/>
      <c r="D28" s="67"/>
      <c r="E28" s="67"/>
      <c r="F28" s="68"/>
      <c r="G28" s="68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53"/>
    </row>
    <row r="29" spans="1:32" s="49" customFormat="1" ht="18.75" x14ac:dyDescent="0.25">
      <c r="A29" s="69" t="s">
        <v>28</v>
      </c>
      <c r="B29" s="70">
        <f>SUM(B30:B30)</f>
        <v>55430.306000000004</v>
      </c>
      <c r="C29" s="70">
        <f>SUM(C30:C30)</f>
        <v>11941.481</v>
      </c>
      <c r="D29" s="70">
        <f>SUM(D30:D30)</f>
        <v>9557.1830000000009</v>
      </c>
      <c r="E29" s="70">
        <f>SUM(E30:E30)</f>
        <v>9557.1830000000009</v>
      </c>
      <c r="F29" s="71">
        <f t="shared" ref="F29" si="17">IFERROR(E29/B29*100,0)</f>
        <v>17.241800902199603</v>
      </c>
      <c r="G29" s="71">
        <f t="shared" ref="G29:G30" si="18">IFERROR(E29/C29*100,0)</f>
        <v>80.033481609190687</v>
      </c>
      <c r="H29" s="72">
        <f t="shared" ref="H29:AE29" si="19">SUM(H30:H30)</f>
        <v>7237.6039999999994</v>
      </c>
      <c r="I29" s="72">
        <f t="shared" si="19"/>
        <v>4175.2790000000005</v>
      </c>
      <c r="J29" s="72">
        <f t="shared" si="19"/>
        <v>4703.8770000000004</v>
      </c>
      <c r="K29" s="72">
        <f t="shared" si="19"/>
        <v>5381.9040000000005</v>
      </c>
      <c r="L29" s="72">
        <f t="shared" si="19"/>
        <v>3749.53</v>
      </c>
      <c r="M29" s="72">
        <f t="shared" si="19"/>
        <v>0</v>
      </c>
      <c r="N29" s="72">
        <f t="shared" si="19"/>
        <v>5461.0169999999998</v>
      </c>
      <c r="O29" s="72">
        <f t="shared" si="19"/>
        <v>0</v>
      </c>
      <c r="P29" s="72">
        <f t="shared" si="19"/>
        <v>4261.335</v>
      </c>
      <c r="Q29" s="72">
        <f t="shared" si="19"/>
        <v>0</v>
      </c>
      <c r="R29" s="72">
        <f t="shared" si="19"/>
        <v>3739.8889999999997</v>
      </c>
      <c r="S29" s="72">
        <f t="shared" si="19"/>
        <v>0</v>
      </c>
      <c r="T29" s="72">
        <f t="shared" si="19"/>
        <v>5460.4080000000004</v>
      </c>
      <c r="U29" s="72">
        <f t="shared" si="19"/>
        <v>0</v>
      </c>
      <c r="V29" s="72">
        <f t="shared" si="19"/>
        <v>4302.0550000000003</v>
      </c>
      <c r="W29" s="72">
        <f t="shared" si="19"/>
        <v>0</v>
      </c>
      <c r="X29" s="72">
        <f t="shared" si="19"/>
        <v>3741.759</v>
      </c>
      <c r="Y29" s="72">
        <f t="shared" si="19"/>
        <v>0</v>
      </c>
      <c r="Z29" s="72">
        <f t="shared" si="19"/>
        <v>5458.6390000000001</v>
      </c>
      <c r="AA29" s="72">
        <f t="shared" si="19"/>
        <v>0</v>
      </c>
      <c r="AB29" s="72">
        <f t="shared" si="19"/>
        <v>4262.7449999999999</v>
      </c>
      <c r="AC29" s="72">
        <f t="shared" si="19"/>
        <v>0</v>
      </c>
      <c r="AD29" s="72">
        <f t="shared" si="19"/>
        <v>3051.4479999999999</v>
      </c>
      <c r="AE29" s="72">
        <f t="shared" si="19"/>
        <v>0</v>
      </c>
      <c r="AF29" s="54"/>
    </row>
    <row r="30" spans="1:32" ht="18.75" x14ac:dyDescent="0.3">
      <c r="A30" s="73" t="s">
        <v>29</v>
      </c>
      <c r="B30" s="74">
        <f>B15+B18+B21+B24+B27</f>
        <v>55430.306000000004</v>
      </c>
      <c r="C30" s="74">
        <f>H30+J30</f>
        <v>11941.481</v>
      </c>
      <c r="D30" s="74">
        <f>D15+D18+D21+D24+D27</f>
        <v>9557.1830000000009</v>
      </c>
      <c r="E30" s="74">
        <f>E15+E18+E21+E24+E27</f>
        <v>9557.1830000000009</v>
      </c>
      <c r="F30" s="74">
        <f>IFERROR(E30/B30*100,0)</f>
        <v>17.241800902199603</v>
      </c>
      <c r="G30" s="74">
        <f t="shared" si="18"/>
        <v>80.033481609190687</v>
      </c>
      <c r="H30" s="75">
        <f t="shared" ref="H30:AE30" si="20">H15+H18+H21+H24+H27</f>
        <v>7237.6039999999994</v>
      </c>
      <c r="I30" s="75">
        <f t="shared" si="20"/>
        <v>4175.2790000000005</v>
      </c>
      <c r="J30" s="75">
        <f t="shared" si="20"/>
        <v>4703.8770000000004</v>
      </c>
      <c r="K30" s="75">
        <f t="shared" si="20"/>
        <v>5381.9040000000005</v>
      </c>
      <c r="L30" s="75">
        <f t="shared" si="20"/>
        <v>3749.53</v>
      </c>
      <c r="M30" s="75">
        <f t="shared" si="20"/>
        <v>0</v>
      </c>
      <c r="N30" s="75">
        <f t="shared" si="20"/>
        <v>5461.0169999999998</v>
      </c>
      <c r="O30" s="75">
        <f t="shared" si="20"/>
        <v>0</v>
      </c>
      <c r="P30" s="75">
        <f t="shared" si="20"/>
        <v>4261.335</v>
      </c>
      <c r="Q30" s="75">
        <f t="shared" si="20"/>
        <v>0</v>
      </c>
      <c r="R30" s="75">
        <f t="shared" si="20"/>
        <v>3739.8889999999997</v>
      </c>
      <c r="S30" s="75">
        <f t="shared" si="20"/>
        <v>0</v>
      </c>
      <c r="T30" s="75">
        <f t="shared" si="20"/>
        <v>5460.4080000000004</v>
      </c>
      <c r="U30" s="75">
        <f t="shared" si="20"/>
        <v>0</v>
      </c>
      <c r="V30" s="75">
        <f t="shared" si="20"/>
        <v>4302.0550000000003</v>
      </c>
      <c r="W30" s="75">
        <f t="shared" si="20"/>
        <v>0</v>
      </c>
      <c r="X30" s="75">
        <f t="shared" si="20"/>
        <v>3741.759</v>
      </c>
      <c r="Y30" s="75">
        <f t="shared" si="20"/>
        <v>0</v>
      </c>
      <c r="Z30" s="75">
        <f t="shared" si="20"/>
        <v>5458.6390000000001</v>
      </c>
      <c r="AA30" s="75">
        <f t="shared" si="20"/>
        <v>0</v>
      </c>
      <c r="AB30" s="75">
        <f t="shared" si="20"/>
        <v>4262.7449999999999</v>
      </c>
      <c r="AC30" s="75">
        <f t="shared" si="20"/>
        <v>0</v>
      </c>
      <c r="AD30" s="75">
        <f t="shared" si="20"/>
        <v>3051.4479999999999</v>
      </c>
      <c r="AE30" s="75">
        <f t="shared" si="20"/>
        <v>0</v>
      </c>
      <c r="AF30" s="53"/>
    </row>
    <row r="31" spans="1:32" ht="18.75" x14ac:dyDescent="0.3">
      <c r="A31" s="33" t="s">
        <v>36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5"/>
      <c r="AF31" s="76"/>
    </row>
    <row r="32" spans="1:32" ht="18.75" x14ac:dyDescent="0.25">
      <c r="A32" s="77" t="s">
        <v>37</v>
      </c>
      <c r="B32" s="78"/>
      <c r="C32" s="79"/>
      <c r="D32" s="79"/>
      <c r="E32" s="78"/>
      <c r="F32" s="80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2"/>
      <c r="AF32" s="83"/>
    </row>
    <row r="33" spans="1:32" ht="18.75" x14ac:dyDescent="0.25">
      <c r="A33" s="84" t="s">
        <v>38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6"/>
      <c r="AF33" s="53"/>
    </row>
    <row r="34" spans="1:32" s="49" customFormat="1" ht="18.75" x14ac:dyDescent="0.3">
      <c r="A34" s="45" t="s">
        <v>28</v>
      </c>
      <c r="B34" s="46">
        <f>B35+B36</f>
        <v>342.11</v>
      </c>
      <c r="C34" s="46">
        <f t="shared" ref="C34:E34" si="21">C35+C36</f>
        <v>0</v>
      </c>
      <c r="D34" s="46">
        <f t="shared" si="21"/>
        <v>0</v>
      </c>
      <c r="E34" s="46">
        <f t="shared" si="21"/>
        <v>0</v>
      </c>
      <c r="F34" s="46">
        <f t="shared" ref="F34:F37" si="22">IFERROR(E34/B34*100,0)</f>
        <v>0</v>
      </c>
      <c r="G34" s="46">
        <f t="shared" ref="G34:G37" si="23">IFERROR(E34/C34*100,0)</f>
        <v>0</v>
      </c>
      <c r="H34" s="47">
        <f>H35+H36</f>
        <v>0</v>
      </c>
      <c r="I34" s="47">
        <f t="shared" ref="I34:AE34" si="24">I35+I36</f>
        <v>0</v>
      </c>
      <c r="J34" s="47">
        <f t="shared" si="24"/>
        <v>0</v>
      </c>
      <c r="K34" s="47">
        <f t="shared" si="24"/>
        <v>0</v>
      </c>
      <c r="L34" s="47">
        <f t="shared" si="24"/>
        <v>0</v>
      </c>
      <c r="M34" s="47">
        <f t="shared" si="24"/>
        <v>0</v>
      </c>
      <c r="N34" s="47">
        <f t="shared" si="24"/>
        <v>0</v>
      </c>
      <c r="O34" s="47">
        <f t="shared" si="24"/>
        <v>0</v>
      </c>
      <c r="P34" s="47">
        <f t="shared" si="24"/>
        <v>0</v>
      </c>
      <c r="Q34" s="47">
        <f t="shared" si="24"/>
        <v>0</v>
      </c>
      <c r="R34" s="47">
        <f t="shared" si="24"/>
        <v>0</v>
      </c>
      <c r="S34" s="47">
        <f t="shared" si="24"/>
        <v>0</v>
      </c>
      <c r="T34" s="47">
        <f t="shared" si="24"/>
        <v>292.11</v>
      </c>
      <c r="U34" s="47">
        <f t="shared" si="24"/>
        <v>0</v>
      </c>
      <c r="V34" s="47">
        <f t="shared" si="24"/>
        <v>0</v>
      </c>
      <c r="W34" s="47">
        <f t="shared" si="24"/>
        <v>0</v>
      </c>
      <c r="X34" s="47">
        <f t="shared" si="24"/>
        <v>0</v>
      </c>
      <c r="Y34" s="47">
        <f t="shared" si="24"/>
        <v>0</v>
      </c>
      <c r="Z34" s="47">
        <f t="shared" si="24"/>
        <v>0</v>
      </c>
      <c r="AA34" s="47">
        <f t="shared" si="24"/>
        <v>0</v>
      </c>
      <c r="AB34" s="47">
        <f t="shared" si="24"/>
        <v>50</v>
      </c>
      <c r="AC34" s="47">
        <f t="shared" si="24"/>
        <v>0</v>
      </c>
      <c r="AD34" s="47">
        <f t="shared" si="24"/>
        <v>0</v>
      </c>
      <c r="AE34" s="47">
        <f t="shared" si="24"/>
        <v>0</v>
      </c>
      <c r="AF34" s="87"/>
    </row>
    <row r="35" spans="1:32" ht="18.75" x14ac:dyDescent="0.3">
      <c r="A35" s="50" t="s">
        <v>39</v>
      </c>
      <c r="B35" s="51">
        <f t="shared" ref="B35:E37" si="25">B40</f>
        <v>325</v>
      </c>
      <c r="C35" s="51">
        <f t="shared" si="25"/>
        <v>0</v>
      </c>
      <c r="D35" s="51">
        <f t="shared" si="25"/>
        <v>0</v>
      </c>
      <c r="E35" s="51">
        <f t="shared" si="25"/>
        <v>0</v>
      </c>
      <c r="F35" s="74">
        <f t="shared" si="22"/>
        <v>0</v>
      </c>
      <c r="G35" s="74">
        <f t="shared" si="23"/>
        <v>0</v>
      </c>
      <c r="H35" s="52">
        <f t="shared" ref="H35:AE37" si="26">H40</f>
        <v>0</v>
      </c>
      <c r="I35" s="52">
        <f t="shared" si="26"/>
        <v>0</v>
      </c>
      <c r="J35" s="52">
        <f t="shared" si="26"/>
        <v>0</v>
      </c>
      <c r="K35" s="52">
        <f t="shared" si="26"/>
        <v>0</v>
      </c>
      <c r="L35" s="52">
        <f t="shared" si="26"/>
        <v>0</v>
      </c>
      <c r="M35" s="52">
        <f t="shared" si="26"/>
        <v>0</v>
      </c>
      <c r="N35" s="52">
        <f t="shared" si="26"/>
        <v>0</v>
      </c>
      <c r="O35" s="52">
        <f t="shared" si="26"/>
        <v>0</v>
      </c>
      <c r="P35" s="52">
        <f t="shared" si="26"/>
        <v>0</v>
      </c>
      <c r="Q35" s="52">
        <f t="shared" si="26"/>
        <v>0</v>
      </c>
      <c r="R35" s="52">
        <f t="shared" si="26"/>
        <v>0</v>
      </c>
      <c r="S35" s="52">
        <f t="shared" si="26"/>
        <v>0</v>
      </c>
      <c r="T35" s="52">
        <f t="shared" si="26"/>
        <v>277.5</v>
      </c>
      <c r="U35" s="52">
        <f t="shared" si="26"/>
        <v>0</v>
      </c>
      <c r="V35" s="52">
        <f t="shared" si="26"/>
        <v>0</v>
      </c>
      <c r="W35" s="52">
        <f t="shared" si="26"/>
        <v>0</v>
      </c>
      <c r="X35" s="52">
        <f t="shared" si="26"/>
        <v>0</v>
      </c>
      <c r="Y35" s="52">
        <f t="shared" si="26"/>
        <v>0</v>
      </c>
      <c r="Z35" s="52">
        <f t="shared" si="26"/>
        <v>0</v>
      </c>
      <c r="AA35" s="52">
        <f t="shared" si="26"/>
        <v>0</v>
      </c>
      <c r="AB35" s="52">
        <f t="shared" si="26"/>
        <v>47.5</v>
      </c>
      <c r="AC35" s="52">
        <f t="shared" si="26"/>
        <v>0</v>
      </c>
      <c r="AD35" s="52">
        <f t="shared" si="26"/>
        <v>0</v>
      </c>
      <c r="AE35" s="52">
        <f t="shared" si="26"/>
        <v>0</v>
      </c>
      <c r="AF35" s="53"/>
    </row>
    <row r="36" spans="1:32" ht="18.75" x14ac:dyDescent="0.3">
      <c r="A36" s="50" t="s">
        <v>29</v>
      </c>
      <c r="B36" s="51">
        <f t="shared" si="25"/>
        <v>17.11</v>
      </c>
      <c r="C36" s="51">
        <f t="shared" si="25"/>
        <v>0</v>
      </c>
      <c r="D36" s="51">
        <f t="shared" si="25"/>
        <v>0</v>
      </c>
      <c r="E36" s="51">
        <f t="shared" si="25"/>
        <v>0</v>
      </c>
      <c r="F36" s="74">
        <f t="shared" si="22"/>
        <v>0</v>
      </c>
      <c r="G36" s="74">
        <f t="shared" si="23"/>
        <v>0</v>
      </c>
      <c r="H36" s="52">
        <f t="shared" si="26"/>
        <v>0</v>
      </c>
      <c r="I36" s="52">
        <f t="shared" si="26"/>
        <v>0</v>
      </c>
      <c r="J36" s="52">
        <f t="shared" si="26"/>
        <v>0</v>
      </c>
      <c r="K36" s="52">
        <f t="shared" si="26"/>
        <v>0</v>
      </c>
      <c r="L36" s="52">
        <f t="shared" si="26"/>
        <v>0</v>
      </c>
      <c r="M36" s="52">
        <f t="shared" si="26"/>
        <v>0</v>
      </c>
      <c r="N36" s="52">
        <f t="shared" si="26"/>
        <v>0</v>
      </c>
      <c r="O36" s="52">
        <f t="shared" si="26"/>
        <v>0</v>
      </c>
      <c r="P36" s="52">
        <f t="shared" si="26"/>
        <v>0</v>
      </c>
      <c r="Q36" s="52">
        <f t="shared" si="26"/>
        <v>0</v>
      </c>
      <c r="R36" s="52">
        <f t="shared" si="26"/>
        <v>0</v>
      </c>
      <c r="S36" s="52">
        <f t="shared" si="26"/>
        <v>0</v>
      </c>
      <c r="T36" s="52">
        <f t="shared" si="26"/>
        <v>14.61</v>
      </c>
      <c r="U36" s="52">
        <f t="shared" si="26"/>
        <v>0</v>
      </c>
      <c r="V36" s="52">
        <f t="shared" si="26"/>
        <v>0</v>
      </c>
      <c r="W36" s="52">
        <f t="shared" si="26"/>
        <v>0</v>
      </c>
      <c r="X36" s="52">
        <f t="shared" si="26"/>
        <v>0</v>
      </c>
      <c r="Y36" s="52">
        <f t="shared" si="26"/>
        <v>0</v>
      </c>
      <c r="Z36" s="52">
        <f t="shared" si="26"/>
        <v>0</v>
      </c>
      <c r="AA36" s="52">
        <f t="shared" si="26"/>
        <v>0</v>
      </c>
      <c r="AB36" s="52">
        <f t="shared" si="26"/>
        <v>2.5</v>
      </c>
      <c r="AC36" s="52">
        <f t="shared" si="26"/>
        <v>0</v>
      </c>
      <c r="AD36" s="52">
        <f t="shared" si="26"/>
        <v>0</v>
      </c>
      <c r="AE36" s="52">
        <f t="shared" si="26"/>
        <v>0</v>
      </c>
      <c r="AF36" s="53"/>
    </row>
    <row r="37" spans="1:32" ht="37.5" x14ac:dyDescent="0.3">
      <c r="A37" s="88" t="s">
        <v>40</v>
      </c>
      <c r="B37" s="51">
        <f t="shared" si="25"/>
        <v>17.11</v>
      </c>
      <c r="C37" s="51">
        <f t="shared" si="25"/>
        <v>0</v>
      </c>
      <c r="D37" s="51">
        <f t="shared" si="25"/>
        <v>0</v>
      </c>
      <c r="E37" s="51">
        <f t="shared" si="25"/>
        <v>0</v>
      </c>
      <c r="F37" s="74">
        <f t="shared" si="22"/>
        <v>0</v>
      </c>
      <c r="G37" s="74">
        <f t="shared" si="23"/>
        <v>0</v>
      </c>
      <c r="H37" s="52">
        <f t="shared" si="26"/>
        <v>0</v>
      </c>
      <c r="I37" s="52">
        <f t="shared" si="26"/>
        <v>0</v>
      </c>
      <c r="J37" s="52">
        <f t="shared" si="26"/>
        <v>0</v>
      </c>
      <c r="K37" s="52">
        <f t="shared" si="26"/>
        <v>0</v>
      </c>
      <c r="L37" s="52">
        <f t="shared" si="26"/>
        <v>0</v>
      </c>
      <c r="M37" s="52">
        <f t="shared" si="26"/>
        <v>0</v>
      </c>
      <c r="N37" s="52">
        <f t="shared" si="26"/>
        <v>0</v>
      </c>
      <c r="O37" s="52">
        <f t="shared" si="26"/>
        <v>0</v>
      </c>
      <c r="P37" s="52">
        <f t="shared" si="26"/>
        <v>0</v>
      </c>
      <c r="Q37" s="52">
        <f t="shared" si="26"/>
        <v>0</v>
      </c>
      <c r="R37" s="52">
        <f t="shared" si="26"/>
        <v>0</v>
      </c>
      <c r="S37" s="52">
        <f t="shared" si="26"/>
        <v>0</v>
      </c>
      <c r="T37" s="52">
        <f t="shared" si="26"/>
        <v>14.61</v>
      </c>
      <c r="U37" s="52">
        <f t="shared" si="26"/>
        <v>0</v>
      </c>
      <c r="V37" s="52">
        <f t="shared" si="26"/>
        <v>0</v>
      </c>
      <c r="W37" s="52">
        <f t="shared" si="26"/>
        <v>0</v>
      </c>
      <c r="X37" s="52">
        <f t="shared" si="26"/>
        <v>0</v>
      </c>
      <c r="Y37" s="52">
        <f t="shared" si="26"/>
        <v>0</v>
      </c>
      <c r="Z37" s="52">
        <f t="shared" si="26"/>
        <v>0</v>
      </c>
      <c r="AA37" s="52">
        <f t="shared" si="26"/>
        <v>0</v>
      </c>
      <c r="AB37" s="52">
        <f t="shared" si="26"/>
        <v>2.5</v>
      </c>
      <c r="AC37" s="52">
        <f t="shared" si="26"/>
        <v>0</v>
      </c>
      <c r="AD37" s="52">
        <f t="shared" si="26"/>
        <v>0</v>
      </c>
      <c r="AE37" s="52">
        <f t="shared" si="26"/>
        <v>0</v>
      </c>
      <c r="AF37" s="53"/>
    </row>
    <row r="38" spans="1:32" ht="18.75" x14ac:dyDescent="0.25">
      <c r="A38" s="41" t="s">
        <v>41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3"/>
      <c r="AF38" s="89"/>
    </row>
    <row r="39" spans="1:32" s="49" customFormat="1" ht="18.75" x14ac:dyDescent="0.3">
      <c r="A39" s="45" t="s">
        <v>28</v>
      </c>
      <c r="B39" s="46">
        <f>B40+B41</f>
        <v>342.11</v>
      </c>
      <c r="C39" s="46">
        <f t="shared" ref="C39:E39" si="27">C40+C41</f>
        <v>0</v>
      </c>
      <c r="D39" s="46">
        <f t="shared" si="27"/>
        <v>0</v>
      </c>
      <c r="E39" s="46">
        <f t="shared" si="27"/>
        <v>0</v>
      </c>
      <c r="F39" s="46">
        <f t="shared" ref="F39:F42" si="28">IFERROR(E39/B39*100,0)</f>
        <v>0</v>
      </c>
      <c r="G39" s="46">
        <f t="shared" ref="G39:G42" si="29">IFERROR(E39/C39*100,0)</f>
        <v>0</v>
      </c>
      <c r="H39" s="47">
        <f>H40+H41</f>
        <v>0</v>
      </c>
      <c r="I39" s="47">
        <f t="shared" ref="I39:AE39" si="30">I40+I41</f>
        <v>0</v>
      </c>
      <c r="J39" s="47">
        <f t="shared" si="30"/>
        <v>0</v>
      </c>
      <c r="K39" s="47">
        <f t="shared" si="30"/>
        <v>0</v>
      </c>
      <c r="L39" s="47">
        <f t="shared" si="30"/>
        <v>0</v>
      </c>
      <c r="M39" s="47">
        <f t="shared" si="30"/>
        <v>0</v>
      </c>
      <c r="N39" s="47">
        <f t="shared" si="30"/>
        <v>0</v>
      </c>
      <c r="O39" s="47">
        <f t="shared" si="30"/>
        <v>0</v>
      </c>
      <c r="P39" s="47">
        <f t="shared" si="30"/>
        <v>0</v>
      </c>
      <c r="Q39" s="47">
        <f t="shared" si="30"/>
        <v>0</v>
      </c>
      <c r="R39" s="47">
        <f t="shared" si="30"/>
        <v>0</v>
      </c>
      <c r="S39" s="47">
        <f t="shared" si="30"/>
        <v>0</v>
      </c>
      <c r="T39" s="47">
        <f t="shared" si="30"/>
        <v>292.11</v>
      </c>
      <c r="U39" s="47">
        <f t="shared" si="30"/>
        <v>0</v>
      </c>
      <c r="V39" s="47">
        <f t="shared" si="30"/>
        <v>0</v>
      </c>
      <c r="W39" s="47">
        <f t="shared" si="30"/>
        <v>0</v>
      </c>
      <c r="X39" s="47">
        <f t="shared" si="30"/>
        <v>0</v>
      </c>
      <c r="Y39" s="47">
        <f t="shared" si="30"/>
        <v>0</v>
      </c>
      <c r="Z39" s="47">
        <f t="shared" si="30"/>
        <v>0</v>
      </c>
      <c r="AA39" s="47">
        <f t="shared" si="30"/>
        <v>0</v>
      </c>
      <c r="AB39" s="47">
        <f t="shared" si="30"/>
        <v>50</v>
      </c>
      <c r="AC39" s="47">
        <f t="shared" si="30"/>
        <v>0</v>
      </c>
      <c r="AD39" s="47">
        <f t="shared" si="30"/>
        <v>0</v>
      </c>
      <c r="AE39" s="47">
        <f t="shared" si="30"/>
        <v>0</v>
      </c>
      <c r="AF39" s="54"/>
    </row>
    <row r="40" spans="1:32" ht="18.75" x14ac:dyDescent="0.3">
      <c r="A40" s="50" t="s">
        <v>39</v>
      </c>
      <c r="B40" s="51">
        <f>SUM(H40,J40,L40,N40,P40,R40,T40,V40,X40,Z40,AB40,AD40)</f>
        <v>325</v>
      </c>
      <c r="C40" s="51">
        <f>H40+J40</f>
        <v>0</v>
      </c>
      <c r="D40" s="51">
        <f>E40</f>
        <v>0</v>
      </c>
      <c r="E40" s="51">
        <f>SUM(I40,K40,M40,O40,Q40,S40,U40,W40,Y40,AA40,AC40,AE40)</f>
        <v>0</v>
      </c>
      <c r="F40" s="51">
        <f t="shared" si="28"/>
        <v>0</v>
      </c>
      <c r="G40" s="51">
        <f t="shared" si="29"/>
        <v>0</v>
      </c>
      <c r="H40" s="52">
        <f>H45+H50</f>
        <v>0</v>
      </c>
      <c r="I40" s="52">
        <f t="shared" ref="I40:AE42" si="31">I45+I50</f>
        <v>0</v>
      </c>
      <c r="J40" s="52">
        <f t="shared" si="31"/>
        <v>0</v>
      </c>
      <c r="K40" s="52">
        <f t="shared" si="31"/>
        <v>0</v>
      </c>
      <c r="L40" s="52">
        <f t="shared" si="31"/>
        <v>0</v>
      </c>
      <c r="M40" s="52">
        <f t="shared" si="31"/>
        <v>0</v>
      </c>
      <c r="N40" s="52">
        <f t="shared" si="31"/>
        <v>0</v>
      </c>
      <c r="O40" s="52">
        <f t="shared" si="31"/>
        <v>0</v>
      </c>
      <c r="P40" s="52">
        <f t="shared" si="31"/>
        <v>0</v>
      </c>
      <c r="Q40" s="52">
        <f t="shared" si="31"/>
        <v>0</v>
      </c>
      <c r="R40" s="52">
        <f t="shared" si="31"/>
        <v>0</v>
      </c>
      <c r="S40" s="52">
        <f t="shared" si="31"/>
        <v>0</v>
      </c>
      <c r="T40" s="52">
        <f t="shared" si="31"/>
        <v>277.5</v>
      </c>
      <c r="U40" s="52">
        <f t="shared" si="31"/>
        <v>0</v>
      </c>
      <c r="V40" s="52">
        <f t="shared" si="31"/>
        <v>0</v>
      </c>
      <c r="W40" s="52">
        <f t="shared" si="31"/>
        <v>0</v>
      </c>
      <c r="X40" s="52">
        <f t="shared" si="31"/>
        <v>0</v>
      </c>
      <c r="Y40" s="52">
        <f t="shared" si="31"/>
        <v>0</v>
      </c>
      <c r="Z40" s="52">
        <f t="shared" si="31"/>
        <v>0</v>
      </c>
      <c r="AA40" s="52">
        <f t="shared" si="31"/>
        <v>0</v>
      </c>
      <c r="AB40" s="52">
        <f t="shared" si="31"/>
        <v>47.5</v>
      </c>
      <c r="AC40" s="52">
        <f t="shared" si="31"/>
        <v>0</v>
      </c>
      <c r="AD40" s="52">
        <f t="shared" si="31"/>
        <v>0</v>
      </c>
      <c r="AE40" s="52">
        <f t="shared" si="31"/>
        <v>0</v>
      </c>
      <c r="AF40" s="53"/>
    </row>
    <row r="41" spans="1:32" ht="18.75" x14ac:dyDescent="0.3">
      <c r="A41" s="50" t="s">
        <v>29</v>
      </c>
      <c r="B41" s="51">
        <f>SUM(H41,J41,L41,N41,P41,R41,T41,V41,X41,Z41,AB41,AD41)</f>
        <v>17.11</v>
      </c>
      <c r="C41" s="51">
        <f>H41+J41</f>
        <v>0</v>
      </c>
      <c r="D41" s="51">
        <f>E41</f>
        <v>0</v>
      </c>
      <c r="E41" s="51">
        <f>SUM(I41,K41,M41,O41,Q41,S41,U41,W41,Y41,AA41,AC41,AE41)</f>
        <v>0</v>
      </c>
      <c r="F41" s="51">
        <f t="shared" si="28"/>
        <v>0</v>
      </c>
      <c r="G41" s="51">
        <f t="shared" si="29"/>
        <v>0</v>
      </c>
      <c r="H41" s="52">
        <f t="shared" ref="H41:W42" si="32">H46+H51</f>
        <v>0</v>
      </c>
      <c r="I41" s="52">
        <f t="shared" si="32"/>
        <v>0</v>
      </c>
      <c r="J41" s="52">
        <f t="shared" si="32"/>
        <v>0</v>
      </c>
      <c r="K41" s="52">
        <f t="shared" si="32"/>
        <v>0</v>
      </c>
      <c r="L41" s="52">
        <f t="shared" si="32"/>
        <v>0</v>
      </c>
      <c r="M41" s="52">
        <f t="shared" si="32"/>
        <v>0</v>
      </c>
      <c r="N41" s="52">
        <f t="shared" si="32"/>
        <v>0</v>
      </c>
      <c r="O41" s="52">
        <f t="shared" si="32"/>
        <v>0</v>
      </c>
      <c r="P41" s="52">
        <f t="shared" si="32"/>
        <v>0</v>
      </c>
      <c r="Q41" s="52">
        <f t="shared" si="32"/>
        <v>0</v>
      </c>
      <c r="R41" s="52">
        <f t="shared" si="32"/>
        <v>0</v>
      </c>
      <c r="S41" s="52">
        <f t="shared" si="32"/>
        <v>0</v>
      </c>
      <c r="T41" s="52">
        <f t="shared" si="32"/>
        <v>14.61</v>
      </c>
      <c r="U41" s="52">
        <f t="shared" si="32"/>
        <v>0</v>
      </c>
      <c r="V41" s="52">
        <f t="shared" si="32"/>
        <v>0</v>
      </c>
      <c r="W41" s="52">
        <f t="shared" si="32"/>
        <v>0</v>
      </c>
      <c r="X41" s="52">
        <f t="shared" si="31"/>
        <v>0</v>
      </c>
      <c r="Y41" s="52">
        <f t="shared" si="31"/>
        <v>0</v>
      </c>
      <c r="Z41" s="52">
        <f t="shared" si="31"/>
        <v>0</v>
      </c>
      <c r="AA41" s="52">
        <f t="shared" si="31"/>
        <v>0</v>
      </c>
      <c r="AB41" s="52">
        <f t="shared" si="31"/>
        <v>2.5</v>
      </c>
      <c r="AC41" s="52">
        <f t="shared" si="31"/>
        <v>0</v>
      </c>
      <c r="AD41" s="52">
        <f t="shared" si="31"/>
        <v>0</v>
      </c>
      <c r="AE41" s="52">
        <f t="shared" si="31"/>
        <v>0</v>
      </c>
      <c r="AF41" s="53"/>
    </row>
    <row r="42" spans="1:32" ht="37.5" x14ac:dyDescent="0.3">
      <c r="A42" s="88" t="s">
        <v>40</v>
      </c>
      <c r="B42" s="51">
        <f>SUM(H42,J42,L42,N42,P42,R42,T42,V42,X42,Z42,AB42,AD42)</f>
        <v>17.11</v>
      </c>
      <c r="C42" s="51">
        <f>H42+J42</f>
        <v>0</v>
      </c>
      <c r="D42" s="51">
        <f>E42</f>
        <v>0</v>
      </c>
      <c r="E42" s="51">
        <f>SUM(I42,K42,M42,O42,Q42,S42,U42,W42,Y42,AA42,AC42,AE42)</f>
        <v>0</v>
      </c>
      <c r="F42" s="51">
        <f t="shared" si="28"/>
        <v>0</v>
      </c>
      <c r="G42" s="51">
        <f t="shared" si="29"/>
        <v>0</v>
      </c>
      <c r="H42" s="52">
        <f t="shared" si="32"/>
        <v>0</v>
      </c>
      <c r="I42" s="52">
        <f t="shared" si="32"/>
        <v>0</v>
      </c>
      <c r="J42" s="52">
        <f t="shared" si="32"/>
        <v>0</v>
      </c>
      <c r="K42" s="52">
        <f t="shared" si="32"/>
        <v>0</v>
      </c>
      <c r="L42" s="52">
        <f t="shared" si="32"/>
        <v>0</v>
      </c>
      <c r="M42" s="52">
        <f t="shared" si="32"/>
        <v>0</v>
      </c>
      <c r="N42" s="52">
        <f t="shared" si="32"/>
        <v>0</v>
      </c>
      <c r="O42" s="52">
        <f t="shared" si="32"/>
        <v>0</v>
      </c>
      <c r="P42" s="52">
        <f t="shared" si="32"/>
        <v>0</v>
      </c>
      <c r="Q42" s="52">
        <f t="shared" si="32"/>
        <v>0</v>
      </c>
      <c r="R42" s="52">
        <f t="shared" si="32"/>
        <v>0</v>
      </c>
      <c r="S42" s="52">
        <f t="shared" si="32"/>
        <v>0</v>
      </c>
      <c r="T42" s="52">
        <f t="shared" si="32"/>
        <v>14.61</v>
      </c>
      <c r="U42" s="52">
        <f t="shared" si="32"/>
        <v>0</v>
      </c>
      <c r="V42" s="52">
        <f t="shared" si="32"/>
        <v>0</v>
      </c>
      <c r="W42" s="52">
        <f t="shared" si="32"/>
        <v>0</v>
      </c>
      <c r="X42" s="52">
        <f t="shared" si="31"/>
        <v>0</v>
      </c>
      <c r="Y42" s="52">
        <f t="shared" si="31"/>
        <v>0</v>
      </c>
      <c r="Z42" s="52">
        <f t="shared" si="31"/>
        <v>0</v>
      </c>
      <c r="AA42" s="52">
        <f t="shared" si="31"/>
        <v>0</v>
      </c>
      <c r="AB42" s="52">
        <f t="shared" si="31"/>
        <v>2.5</v>
      </c>
      <c r="AC42" s="52">
        <f t="shared" si="31"/>
        <v>0</v>
      </c>
      <c r="AD42" s="52">
        <f t="shared" si="31"/>
        <v>0</v>
      </c>
      <c r="AE42" s="52">
        <f t="shared" si="31"/>
        <v>0</v>
      </c>
      <c r="AF42" s="53"/>
    </row>
    <row r="43" spans="1:32" ht="18.75" x14ac:dyDescent="0.25">
      <c r="A43" s="41" t="s">
        <v>42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3"/>
      <c r="AF43" s="53"/>
    </row>
    <row r="44" spans="1:32" s="49" customFormat="1" ht="18.75" x14ac:dyDescent="0.3">
      <c r="A44" s="45" t="s">
        <v>28</v>
      </c>
      <c r="B44" s="46">
        <f>B45+B46</f>
        <v>292.11</v>
      </c>
      <c r="C44" s="46">
        <f t="shared" ref="C44:E44" si="33">C45+C46</f>
        <v>0</v>
      </c>
      <c r="D44" s="46">
        <f t="shared" si="33"/>
        <v>0</v>
      </c>
      <c r="E44" s="46">
        <f t="shared" si="33"/>
        <v>0</v>
      </c>
      <c r="F44" s="46">
        <f t="shared" ref="F44:F47" si="34">IFERROR(E44/B44*100,0)</f>
        <v>0</v>
      </c>
      <c r="G44" s="46">
        <f t="shared" ref="G44:G47" si="35">IFERROR(E44/C44*100,0)</f>
        <v>0</v>
      </c>
      <c r="H44" s="47">
        <f>H45+H46</f>
        <v>0</v>
      </c>
      <c r="I44" s="47">
        <f t="shared" ref="I44:AE44" si="36">I45+I46</f>
        <v>0</v>
      </c>
      <c r="J44" s="47">
        <f t="shared" si="36"/>
        <v>0</v>
      </c>
      <c r="K44" s="47">
        <f t="shared" si="36"/>
        <v>0</v>
      </c>
      <c r="L44" s="47">
        <f t="shared" si="36"/>
        <v>0</v>
      </c>
      <c r="M44" s="47">
        <f t="shared" si="36"/>
        <v>0</v>
      </c>
      <c r="N44" s="47">
        <f t="shared" si="36"/>
        <v>0</v>
      </c>
      <c r="O44" s="47">
        <f t="shared" si="36"/>
        <v>0</v>
      </c>
      <c r="P44" s="47">
        <f t="shared" si="36"/>
        <v>0</v>
      </c>
      <c r="Q44" s="47">
        <f t="shared" si="36"/>
        <v>0</v>
      </c>
      <c r="R44" s="47">
        <f t="shared" si="36"/>
        <v>0</v>
      </c>
      <c r="S44" s="47">
        <f t="shared" si="36"/>
        <v>0</v>
      </c>
      <c r="T44" s="47">
        <f t="shared" si="36"/>
        <v>292.11</v>
      </c>
      <c r="U44" s="47">
        <f t="shared" si="36"/>
        <v>0</v>
      </c>
      <c r="V44" s="47">
        <f t="shared" si="36"/>
        <v>0</v>
      </c>
      <c r="W44" s="47">
        <f t="shared" si="36"/>
        <v>0</v>
      </c>
      <c r="X44" s="47">
        <f t="shared" si="36"/>
        <v>0</v>
      </c>
      <c r="Y44" s="47">
        <f t="shared" si="36"/>
        <v>0</v>
      </c>
      <c r="Z44" s="47">
        <f t="shared" si="36"/>
        <v>0</v>
      </c>
      <c r="AA44" s="47">
        <f t="shared" si="36"/>
        <v>0</v>
      </c>
      <c r="AB44" s="47">
        <f t="shared" si="36"/>
        <v>0</v>
      </c>
      <c r="AC44" s="47">
        <f t="shared" si="36"/>
        <v>0</v>
      </c>
      <c r="AD44" s="47">
        <f t="shared" si="36"/>
        <v>0</v>
      </c>
      <c r="AE44" s="47">
        <f t="shared" si="36"/>
        <v>0</v>
      </c>
      <c r="AF44" s="54"/>
    </row>
    <row r="45" spans="1:32" ht="18.75" x14ac:dyDescent="0.3">
      <c r="A45" s="50" t="s">
        <v>39</v>
      </c>
      <c r="B45" s="51">
        <f>SUM(H45,J45,L45,N45,P45,R45,T45,V45,X45,Z45,AB45,AD45)</f>
        <v>277.5</v>
      </c>
      <c r="C45" s="51">
        <f>H45+J45</f>
        <v>0</v>
      </c>
      <c r="D45" s="51">
        <f>E45</f>
        <v>0</v>
      </c>
      <c r="E45" s="51">
        <f>SUM(I45,K45,M45,O45,Q45,S45,U45,W45,Y45,AA45,AC45,AE45)</f>
        <v>0</v>
      </c>
      <c r="F45" s="51">
        <f t="shared" si="34"/>
        <v>0</v>
      </c>
      <c r="G45" s="51">
        <f t="shared" si="35"/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277.5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0</v>
      </c>
      <c r="AD45" s="52">
        <v>0</v>
      </c>
      <c r="AE45" s="52">
        <v>0</v>
      </c>
      <c r="AF45" s="53"/>
    </row>
    <row r="46" spans="1:32" ht="18.75" x14ac:dyDescent="0.3">
      <c r="A46" s="50" t="s">
        <v>29</v>
      </c>
      <c r="B46" s="51">
        <f>SUM(H46,J46,L46,N46,P46,R46,T46,V46,X46,Z46,AB46,AD46)</f>
        <v>14.61</v>
      </c>
      <c r="C46" s="51">
        <f t="shared" ref="C46:C47" si="37">H46+J46</f>
        <v>0</v>
      </c>
      <c r="D46" s="51">
        <f>E46</f>
        <v>0</v>
      </c>
      <c r="E46" s="51">
        <f>SUM(I46,K46,M46,O46,Q46,S46,U46,W46,Y46,AA46,AC46,AE46)</f>
        <v>0</v>
      </c>
      <c r="F46" s="51">
        <f t="shared" si="34"/>
        <v>0</v>
      </c>
      <c r="G46" s="51">
        <f t="shared" si="35"/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14.61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0</v>
      </c>
      <c r="AF46" s="53"/>
    </row>
    <row r="47" spans="1:32" ht="37.5" x14ac:dyDescent="0.3">
      <c r="A47" s="88" t="s">
        <v>40</v>
      </c>
      <c r="B47" s="51">
        <f>SUM(H47,J47,L47,N47,P47,R47,T47,V47,X47,Z47,AB47,AD47)</f>
        <v>14.61</v>
      </c>
      <c r="C47" s="51">
        <f t="shared" si="37"/>
        <v>0</v>
      </c>
      <c r="D47" s="51">
        <f>E47</f>
        <v>0</v>
      </c>
      <c r="E47" s="51">
        <f>SUM(I47,K47,M47,O47,Q47,S47,U47,W47,Y47,AA47,AC47,AE47)</f>
        <v>0</v>
      </c>
      <c r="F47" s="51">
        <f t="shared" si="34"/>
        <v>0</v>
      </c>
      <c r="G47" s="51">
        <f t="shared" si="35"/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14.61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3"/>
    </row>
    <row r="48" spans="1:32" ht="18.75" x14ac:dyDescent="0.25">
      <c r="A48" s="41" t="s">
        <v>43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3"/>
      <c r="AF48" s="53"/>
    </row>
    <row r="49" spans="1:32" s="49" customFormat="1" ht="18.75" x14ac:dyDescent="0.3">
      <c r="A49" s="45" t="s">
        <v>28</v>
      </c>
      <c r="B49" s="46">
        <f>B50+B51</f>
        <v>50</v>
      </c>
      <c r="C49" s="46">
        <f t="shared" ref="C49:E49" si="38">C50+C51</f>
        <v>0</v>
      </c>
      <c r="D49" s="46">
        <f t="shared" si="38"/>
        <v>0</v>
      </c>
      <c r="E49" s="46">
        <f t="shared" si="38"/>
        <v>0</v>
      </c>
      <c r="F49" s="46">
        <f t="shared" ref="F49:F52" si="39">IFERROR(E49/B49*100,0)</f>
        <v>0</v>
      </c>
      <c r="G49" s="46">
        <f t="shared" ref="G49:G52" si="40">IFERROR(E49/C49*100,0)</f>
        <v>0</v>
      </c>
      <c r="H49" s="47">
        <f>H50+H51</f>
        <v>0</v>
      </c>
      <c r="I49" s="47">
        <f t="shared" ref="I49:AE49" si="41">I50+I51</f>
        <v>0</v>
      </c>
      <c r="J49" s="47">
        <f t="shared" si="41"/>
        <v>0</v>
      </c>
      <c r="K49" s="47">
        <f t="shared" si="41"/>
        <v>0</v>
      </c>
      <c r="L49" s="47">
        <f t="shared" si="41"/>
        <v>0</v>
      </c>
      <c r="M49" s="47">
        <f t="shared" si="41"/>
        <v>0</v>
      </c>
      <c r="N49" s="47">
        <f t="shared" si="41"/>
        <v>0</v>
      </c>
      <c r="O49" s="47">
        <f t="shared" si="41"/>
        <v>0</v>
      </c>
      <c r="P49" s="47">
        <f t="shared" si="41"/>
        <v>0</v>
      </c>
      <c r="Q49" s="47">
        <f t="shared" si="41"/>
        <v>0</v>
      </c>
      <c r="R49" s="47">
        <f t="shared" si="41"/>
        <v>0</v>
      </c>
      <c r="S49" s="47">
        <f t="shared" si="41"/>
        <v>0</v>
      </c>
      <c r="T49" s="47">
        <f t="shared" si="41"/>
        <v>0</v>
      </c>
      <c r="U49" s="47">
        <f t="shared" si="41"/>
        <v>0</v>
      </c>
      <c r="V49" s="47">
        <f t="shared" si="41"/>
        <v>0</v>
      </c>
      <c r="W49" s="47">
        <f t="shared" si="41"/>
        <v>0</v>
      </c>
      <c r="X49" s="47">
        <f t="shared" si="41"/>
        <v>0</v>
      </c>
      <c r="Y49" s="47">
        <f t="shared" si="41"/>
        <v>0</v>
      </c>
      <c r="Z49" s="47">
        <f t="shared" si="41"/>
        <v>0</v>
      </c>
      <c r="AA49" s="47">
        <f t="shared" si="41"/>
        <v>0</v>
      </c>
      <c r="AB49" s="47">
        <f t="shared" si="41"/>
        <v>50</v>
      </c>
      <c r="AC49" s="47">
        <f t="shared" si="41"/>
        <v>0</v>
      </c>
      <c r="AD49" s="47">
        <f t="shared" si="41"/>
        <v>0</v>
      </c>
      <c r="AE49" s="47">
        <f t="shared" si="41"/>
        <v>0</v>
      </c>
      <c r="AF49" s="54"/>
    </row>
    <row r="50" spans="1:32" ht="18.75" x14ac:dyDescent="0.3">
      <c r="A50" s="50" t="s">
        <v>39</v>
      </c>
      <c r="B50" s="51">
        <f>SUM(H50,J50,L50,N50,P50,R50,T50,V50,X50,Z50,AB50,AD50)</f>
        <v>47.5</v>
      </c>
      <c r="C50" s="51">
        <f>H50+J50</f>
        <v>0</v>
      </c>
      <c r="D50" s="51">
        <f>E50</f>
        <v>0</v>
      </c>
      <c r="E50" s="51">
        <f>SUM(I50,K50,M50,O50,Q50,S50,U50,W50,Y50,AA50,AC50,AE50)</f>
        <v>0</v>
      </c>
      <c r="F50" s="51">
        <f t="shared" si="39"/>
        <v>0</v>
      </c>
      <c r="G50" s="51">
        <f t="shared" si="40"/>
        <v>0</v>
      </c>
      <c r="H50" s="52">
        <f>H55</f>
        <v>0</v>
      </c>
      <c r="I50" s="52">
        <f t="shared" ref="I50:AE52" si="42">I55</f>
        <v>0</v>
      </c>
      <c r="J50" s="52">
        <f t="shared" si="42"/>
        <v>0</v>
      </c>
      <c r="K50" s="52">
        <f t="shared" si="42"/>
        <v>0</v>
      </c>
      <c r="L50" s="52">
        <f t="shared" si="42"/>
        <v>0</v>
      </c>
      <c r="M50" s="52">
        <f t="shared" si="42"/>
        <v>0</v>
      </c>
      <c r="N50" s="52">
        <f t="shared" si="42"/>
        <v>0</v>
      </c>
      <c r="O50" s="52">
        <f t="shared" si="42"/>
        <v>0</v>
      </c>
      <c r="P50" s="52">
        <f t="shared" si="42"/>
        <v>0</v>
      </c>
      <c r="Q50" s="52">
        <f t="shared" si="42"/>
        <v>0</v>
      </c>
      <c r="R50" s="52">
        <f t="shared" si="42"/>
        <v>0</v>
      </c>
      <c r="S50" s="52">
        <f t="shared" si="42"/>
        <v>0</v>
      </c>
      <c r="T50" s="52">
        <f t="shared" si="42"/>
        <v>0</v>
      </c>
      <c r="U50" s="52">
        <f t="shared" si="42"/>
        <v>0</v>
      </c>
      <c r="V50" s="52">
        <f t="shared" si="42"/>
        <v>0</v>
      </c>
      <c r="W50" s="52">
        <f t="shared" si="42"/>
        <v>0</v>
      </c>
      <c r="X50" s="52">
        <f t="shared" si="42"/>
        <v>0</v>
      </c>
      <c r="Y50" s="52">
        <f t="shared" si="42"/>
        <v>0</v>
      </c>
      <c r="Z50" s="52">
        <f t="shared" si="42"/>
        <v>0</v>
      </c>
      <c r="AA50" s="52">
        <f t="shared" si="42"/>
        <v>0</v>
      </c>
      <c r="AB50" s="52">
        <f t="shared" si="42"/>
        <v>47.5</v>
      </c>
      <c r="AC50" s="52">
        <f t="shared" si="42"/>
        <v>0</v>
      </c>
      <c r="AD50" s="52">
        <f t="shared" si="42"/>
        <v>0</v>
      </c>
      <c r="AE50" s="52">
        <f t="shared" si="42"/>
        <v>0</v>
      </c>
      <c r="AF50" s="53"/>
    </row>
    <row r="51" spans="1:32" ht="18.75" x14ac:dyDescent="0.3">
      <c r="A51" s="50" t="s">
        <v>29</v>
      </c>
      <c r="B51" s="51">
        <f>SUM(H51,J51,L51,N51,P51,R51,T51,V51,X51,Z51,AB51,AD51)</f>
        <v>2.5</v>
      </c>
      <c r="C51" s="51">
        <f t="shared" ref="C51:C52" si="43">H51+J51</f>
        <v>0</v>
      </c>
      <c r="D51" s="51">
        <f>E51</f>
        <v>0</v>
      </c>
      <c r="E51" s="51">
        <f>SUM(I51,K51,M51,O51,Q51,S51,U51,W51,Y51,AA51,AC51,AE51)</f>
        <v>0</v>
      </c>
      <c r="F51" s="51">
        <f t="shared" si="39"/>
        <v>0</v>
      </c>
      <c r="G51" s="51">
        <f t="shared" si="40"/>
        <v>0</v>
      </c>
      <c r="H51" s="52">
        <f t="shared" ref="H51:W52" si="44">H56</f>
        <v>0</v>
      </c>
      <c r="I51" s="52">
        <f t="shared" si="44"/>
        <v>0</v>
      </c>
      <c r="J51" s="52">
        <f t="shared" si="44"/>
        <v>0</v>
      </c>
      <c r="K51" s="52">
        <f t="shared" si="44"/>
        <v>0</v>
      </c>
      <c r="L51" s="52">
        <f t="shared" si="44"/>
        <v>0</v>
      </c>
      <c r="M51" s="52">
        <f t="shared" si="44"/>
        <v>0</v>
      </c>
      <c r="N51" s="52">
        <f t="shared" si="44"/>
        <v>0</v>
      </c>
      <c r="O51" s="52">
        <f t="shared" si="44"/>
        <v>0</v>
      </c>
      <c r="P51" s="52">
        <f t="shared" si="44"/>
        <v>0</v>
      </c>
      <c r="Q51" s="52">
        <f t="shared" si="44"/>
        <v>0</v>
      </c>
      <c r="R51" s="52">
        <f t="shared" si="44"/>
        <v>0</v>
      </c>
      <c r="S51" s="52">
        <f t="shared" si="44"/>
        <v>0</v>
      </c>
      <c r="T51" s="52">
        <f t="shared" si="44"/>
        <v>0</v>
      </c>
      <c r="U51" s="52">
        <f t="shared" si="44"/>
        <v>0</v>
      </c>
      <c r="V51" s="52">
        <f t="shared" si="44"/>
        <v>0</v>
      </c>
      <c r="W51" s="52">
        <f t="shared" si="44"/>
        <v>0</v>
      </c>
      <c r="X51" s="52">
        <f t="shared" si="42"/>
        <v>0</v>
      </c>
      <c r="Y51" s="52">
        <f t="shared" si="42"/>
        <v>0</v>
      </c>
      <c r="Z51" s="52">
        <f t="shared" si="42"/>
        <v>0</v>
      </c>
      <c r="AA51" s="52">
        <f t="shared" si="42"/>
        <v>0</v>
      </c>
      <c r="AB51" s="52">
        <f t="shared" si="42"/>
        <v>2.5</v>
      </c>
      <c r="AC51" s="52">
        <f t="shared" si="42"/>
        <v>0</v>
      </c>
      <c r="AD51" s="52">
        <f t="shared" si="42"/>
        <v>0</v>
      </c>
      <c r="AE51" s="52">
        <f t="shared" si="42"/>
        <v>0</v>
      </c>
      <c r="AF51" s="53"/>
    </row>
    <row r="52" spans="1:32" ht="37.5" x14ac:dyDescent="0.3">
      <c r="A52" s="88" t="s">
        <v>40</v>
      </c>
      <c r="B52" s="51">
        <f>SUM(H52,J52,L52,N52,P52,R52,T52,V52,X52,Z52,AB52,AD52)</f>
        <v>2.5</v>
      </c>
      <c r="C52" s="51">
        <f t="shared" si="43"/>
        <v>0</v>
      </c>
      <c r="D52" s="51">
        <f>E52</f>
        <v>0</v>
      </c>
      <c r="E52" s="51">
        <f>SUM(I52,K52,M52,O52,Q52,S52,U52,W52,Y52,AA52,AC52,AE52)</f>
        <v>0</v>
      </c>
      <c r="F52" s="51">
        <f t="shared" si="39"/>
        <v>0</v>
      </c>
      <c r="G52" s="51">
        <f t="shared" si="40"/>
        <v>0</v>
      </c>
      <c r="H52" s="52">
        <f t="shared" si="44"/>
        <v>0</v>
      </c>
      <c r="I52" s="52">
        <f t="shared" si="44"/>
        <v>0</v>
      </c>
      <c r="J52" s="52">
        <f t="shared" si="44"/>
        <v>0</v>
      </c>
      <c r="K52" s="52">
        <f t="shared" si="44"/>
        <v>0</v>
      </c>
      <c r="L52" s="52">
        <f t="shared" si="44"/>
        <v>0</v>
      </c>
      <c r="M52" s="52">
        <f t="shared" si="44"/>
        <v>0</v>
      </c>
      <c r="N52" s="52">
        <f t="shared" si="44"/>
        <v>0</v>
      </c>
      <c r="O52" s="52">
        <f t="shared" si="44"/>
        <v>0</v>
      </c>
      <c r="P52" s="52">
        <f t="shared" si="44"/>
        <v>0</v>
      </c>
      <c r="Q52" s="52">
        <f t="shared" si="44"/>
        <v>0</v>
      </c>
      <c r="R52" s="52">
        <f t="shared" si="44"/>
        <v>0</v>
      </c>
      <c r="S52" s="52">
        <f t="shared" si="44"/>
        <v>0</v>
      </c>
      <c r="T52" s="52">
        <f t="shared" si="44"/>
        <v>0</v>
      </c>
      <c r="U52" s="52">
        <f t="shared" si="44"/>
        <v>0</v>
      </c>
      <c r="V52" s="52">
        <f t="shared" si="44"/>
        <v>0</v>
      </c>
      <c r="W52" s="52">
        <f t="shared" si="44"/>
        <v>0</v>
      </c>
      <c r="X52" s="52">
        <f t="shared" si="42"/>
        <v>0</v>
      </c>
      <c r="Y52" s="52">
        <f t="shared" si="42"/>
        <v>0</v>
      </c>
      <c r="Z52" s="52">
        <f t="shared" si="42"/>
        <v>0</v>
      </c>
      <c r="AA52" s="52">
        <f t="shared" si="42"/>
        <v>0</v>
      </c>
      <c r="AB52" s="52">
        <f t="shared" si="42"/>
        <v>2.5</v>
      </c>
      <c r="AC52" s="52">
        <f t="shared" si="42"/>
        <v>0</v>
      </c>
      <c r="AD52" s="52">
        <f t="shared" si="42"/>
        <v>0</v>
      </c>
      <c r="AE52" s="52">
        <f t="shared" si="42"/>
        <v>0</v>
      </c>
      <c r="AF52" s="53"/>
    </row>
    <row r="53" spans="1:32" ht="18.75" x14ac:dyDescent="0.25">
      <c r="A53" s="41" t="s">
        <v>44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3"/>
      <c r="AF53" s="89"/>
    </row>
    <row r="54" spans="1:32" s="49" customFormat="1" ht="18.75" x14ac:dyDescent="0.3">
      <c r="A54" s="45" t="s">
        <v>28</v>
      </c>
      <c r="B54" s="46">
        <f>B55+B56</f>
        <v>50</v>
      </c>
      <c r="C54" s="46">
        <f t="shared" ref="C54:E54" si="45">C55+C56</f>
        <v>0</v>
      </c>
      <c r="D54" s="46">
        <f t="shared" si="45"/>
        <v>0</v>
      </c>
      <c r="E54" s="46">
        <f t="shared" si="45"/>
        <v>0</v>
      </c>
      <c r="F54" s="46">
        <f t="shared" ref="F54:F57" si="46">IFERROR(E54/B54*100,0)</f>
        <v>0</v>
      </c>
      <c r="G54" s="46">
        <f t="shared" ref="G54:G57" si="47">IFERROR(E54/C54*100,0)</f>
        <v>0</v>
      </c>
      <c r="H54" s="47">
        <f>H55+H56</f>
        <v>0</v>
      </c>
      <c r="I54" s="47">
        <f t="shared" ref="I54:AE54" si="48">I55+I56</f>
        <v>0</v>
      </c>
      <c r="J54" s="47">
        <f t="shared" si="48"/>
        <v>0</v>
      </c>
      <c r="K54" s="47">
        <f t="shared" si="48"/>
        <v>0</v>
      </c>
      <c r="L54" s="47">
        <f t="shared" si="48"/>
        <v>0</v>
      </c>
      <c r="M54" s="47">
        <f t="shared" si="48"/>
        <v>0</v>
      </c>
      <c r="N54" s="47">
        <f t="shared" si="48"/>
        <v>0</v>
      </c>
      <c r="O54" s="47">
        <f t="shared" si="48"/>
        <v>0</v>
      </c>
      <c r="P54" s="47">
        <f t="shared" si="48"/>
        <v>0</v>
      </c>
      <c r="Q54" s="47">
        <f t="shared" si="48"/>
        <v>0</v>
      </c>
      <c r="R54" s="47">
        <f t="shared" si="48"/>
        <v>0</v>
      </c>
      <c r="S54" s="47">
        <f t="shared" si="48"/>
        <v>0</v>
      </c>
      <c r="T54" s="47">
        <f t="shared" si="48"/>
        <v>0</v>
      </c>
      <c r="U54" s="47">
        <f t="shared" si="48"/>
        <v>0</v>
      </c>
      <c r="V54" s="47">
        <f t="shared" si="48"/>
        <v>0</v>
      </c>
      <c r="W54" s="47">
        <f t="shared" si="48"/>
        <v>0</v>
      </c>
      <c r="X54" s="47">
        <f t="shared" si="48"/>
        <v>0</v>
      </c>
      <c r="Y54" s="47">
        <f t="shared" si="48"/>
        <v>0</v>
      </c>
      <c r="Z54" s="47">
        <f t="shared" si="48"/>
        <v>0</v>
      </c>
      <c r="AA54" s="47">
        <f t="shared" si="48"/>
        <v>0</v>
      </c>
      <c r="AB54" s="47">
        <f t="shared" si="48"/>
        <v>50</v>
      </c>
      <c r="AC54" s="47">
        <f t="shared" si="48"/>
        <v>0</v>
      </c>
      <c r="AD54" s="47">
        <f t="shared" si="48"/>
        <v>0</v>
      </c>
      <c r="AE54" s="47">
        <f t="shared" si="48"/>
        <v>0</v>
      </c>
      <c r="AF54" s="54"/>
    </row>
    <row r="55" spans="1:32" ht="18.75" x14ac:dyDescent="0.3">
      <c r="A55" s="50" t="s">
        <v>39</v>
      </c>
      <c r="B55" s="51">
        <f>SUM(H55,J55,L55,N55,P55,R55,T55,V55,X55,Z55,AB55,AD55)</f>
        <v>47.5</v>
      </c>
      <c r="C55" s="51">
        <f>H55+J55</f>
        <v>0</v>
      </c>
      <c r="D55" s="51">
        <f>E55</f>
        <v>0</v>
      </c>
      <c r="E55" s="51">
        <f>SUM(I55,K55,M55,O55,Q55,S55,U55,W55,Y55,AA55,AC55,AE55)</f>
        <v>0</v>
      </c>
      <c r="F55" s="51">
        <f t="shared" si="46"/>
        <v>0</v>
      </c>
      <c r="G55" s="51">
        <f t="shared" si="47"/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47.5</v>
      </c>
      <c r="AC55" s="52">
        <v>0</v>
      </c>
      <c r="AD55" s="52">
        <v>0</v>
      </c>
      <c r="AE55" s="52">
        <v>0</v>
      </c>
      <c r="AF55" s="53"/>
    </row>
    <row r="56" spans="1:32" ht="18.75" x14ac:dyDescent="0.3">
      <c r="A56" s="50" t="s">
        <v>29</v>
      </c>
      <c r="B56" s="51">
        <f>SUM(H56,J56,L56,N56,P56,R56,T56,V56,X56,Z56,AB56,AD56)</f>
        <v>2.5</v>
      </c>
      <c r="C56" s="51">
        <f t="shared" ref="C56:C57" si="49">H56+J56</f>
        <v>0</v>
      </c>
      <c r="D56" s="51">
        <f>E56</f>
        <v>0</v>
      </c>
      <c r="E56" s="51">
        <f>SUM(I56,K56,M56,O56,Q56,S56,U56,W56,Y56,AA56,AC56,AE56)</f>
        <v>0</v>
      </c>
      <c r="F56" s="51">
        <f t="shared" si="46"/>
        <v>0</v>
      </c>
      <c r="G56" s="51">
        <f t="shared" si="47"/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2.5</v>
      </c>
      <c r="AC56" s="52">
        <v>0</v>
      </c>
      <c r="AD56" s="52">
        <v>0</v>
      </c>
      <c r="AE56" s="52">
        <v>0</v>
      </c>
      <c r="AF56" s="53"/>
    </row>
    <row r="57" spans="1:32" ht="37.5" x14ac:dyDescent="0.3">
      <c r="A57" s="88" t="s">
        <v>40</v>
      </c>
      <c r="B57" s="51">
        <f>SUM(H57,J57,L57,N57,P57,R57,T57,V57,X57,Z57,AB57,AD57)</f>
        <v>2.5</v>
      </c>
      <c r="C57" s="51">
        <f t="shared" si="49"/>
        <v>0</v>
      </c>
      <c r="D57" s="51">
        <f>E57</f>
        <v>0</v>
      </c>
      <c r="E57" s="51">
        <f>SUM(I57,K57,M57,O57,Q57,S57,U57,W57,Y57,AA57,AC57,AE57)</f>
        <v>0</v>
      </c>
      <c r="F57" s="51">
        <f t="shared" si="46"/>
        <v>0</v>
      </c>
      <c r="G57" s="51">
        <f t="shared" si="47"/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2.5</v>
      </c>
      <c r="AC57" s="52">
        <v>0</v>
      </c>
      <c r="AD57" s="52">
        <v>0</v>
      </c>
      <c r="AE57" s="52">
        <v>0</v>
      </c>
      <c r="AF57" s="53"/>
    </row>
    <row r="58" spans="1:32" ht="18.75" x14ac:dyDescent="0.25">
      <c r="A58" s="90" t="s">
        <v>45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1"/>
    </row>
    <row r="59" spans="1:32" s="49" customFormat="1" ht="18.75" x14ac:dyDescent="0.3">
      <c r="A59" s="45" t="s">
        <v>28</v>
      </c>
      <c r="B59" s="46">
        <f>B60+B61</f>
        <v>8738.1</v>
      </c>
      <c r="C59" s="46">
        <f t="shared" ref="C59:E59" si="50">C60+C61</f>
        <v>0</v>
      </c>
      <c r="D59" s="46">
        <f t="shared" si="50"/>
        <v>0</v>
      </c>
      <c r="E59" s="46">
        <f t="shared" si="50"/>
        <v>0</v>
      </c>
      <c r="F59" s="46">
        <f t="shared" ref="F59:F62" si="51">IFERROR(E59/B59*100,0)</f>
        <v>0</v>
      </c>
      <c r="G59" s="46">
        <f t="shared" ref="G59:G62" si="52">IFERROR(E59/C59*100,0)</f>
        <v>0</v>
      </c>
      <c r="H59" s="47">
        <f>H60+H61</f>
        <v>0</v>
      </c>
      <c r="I59" s="47">
        <f t="shared" ref="I59:AE59" si="53">I60+I61</f>
        <v>0</v>
      </c>
      <c r="J59" s="47">
        <f t="shared" si="53"/>
        <v>0</v>
      </c>
      <c r="K59" s="47">
        <f t="shared" si="53"/>
        <v>0</v>
      </c>
      <c r="L59" s="47">
        <f t="shared" si="53"/>
        <v>0</v>
      </c>
      <c r="M59" s="47">
        <f t="shared" si="53"/>
        <v>0</v>
      </c>
      <c r="N59" s="47">
        <f t="shared" si="53"/>
        <v>0</v>
      </c>
      <c r="O59" s="47">
        <f t="shared" si="53"/>
        <v>0</v>
      </c>
      <c r="P59" s="47">
        <f t="shared" si="53"/>
        <v>0</v>
      </c>
      <c r="Q59" s="47">
        <f t="shared" si="53"/>
        <v>0</v>
      </c>
      <c r="R59" s="47">
        <f t="shared" si="53"/>
        <v>4656.3999999999996</v>
      </c>
      <c r="S59" s="47">
        <f t="shared" si="53"/>
        <v>0</v>
      </c>
      <c r="T59" s="47">
        <f t="shared" si="53"/>
        <v>4081.7</v>
      </c>
      <c r="U59" s="47">
        <f t="shared" si="53"/>
        <v>0</v>
      </c>
      <c r="V59" s="47">
        <f t="shared" si="53"/>
        <v>0</v>
      </c>
      <c r="W59" s="47">
        <f t="shared" si="53"/>
        <v>0</v>
      </c>
      <c r="X59" s="47">
        <f t="shared" si="53"/>
        <v>0</v>
      </c>
      <c r="Y59" s="47">
        <f t="shared" si="53"/>
        <v>0</v>
      </c>
      <c r="Z59" s="47">
        <f t="shared" si="53"/>
        <v>0</v>
      </c>
      <c r="AA59" s="47">
        <f t="shared" si="53"/>
        <v>0</v>
      </c>
      <c r="AB59" s="47">
        <f t="shared" si="53"/>
        <v>0</v>
      </c>
      <c r="AC59" s="47">
        <f t="shared" si="53"/>
        <v>0</v>
      </c>
      <c r="AD59" s="47">
        <f t="shared" si="53"/>
        <v>0</v>
      </c>
      <c r="AE59" s="47">
        <f t="shared" si="53"/>
        <v>0</v>
      </c>
      <c r="AF59" s="87"/>
    </row>
    <row r="60" spans="1:32" ht="18.75" x14ac:dyDescent="0.3">
      <c r="A60" s="50" t="s">
        <v>39</v>
      </c>
      <c r="B60" s="74">
        <f>B70+B75+B80+B85+B90+B95+B100+B105+B110+B115+B120</f>
        <v>3972.6</v>
      </c>
      <c r="C60" s="74">
        <f t="shared" ref="C60:E61" si="54">C70+C80+C85+C90+C95+C100+C105+C110+C115+C120</f>
        <v>0</v>
      </c>
      <c r="D60" s="74">
        <f t="shared" si="54"/>
        <v>0</v>
      </c>
      <c r="E60" s="74">
        <f t="shared" si="54"/>
        <v>0</v>
      </c>
      <c r="F60" s="74">
        <f t="shared" si="51"/>
        <v>0</v>
      </c>
      <c r="G60" s="74">
        <f t="shared" si="52"/>
        <v>0</v>
      </c>
      <c r="H60" s="75">
        <f t="shared" ref="H60:AE61" si="55">H70+H75+H80+H85+H90+H95+H100+H105+H110+H115+H120</f>
        <v>0</v>
      </c>
      <c r="I60" s="75">
        <f t="shared" si="55"/>
        <v>0</v>
      </c>
      <c r="J60" s="75">
        <f t="shared" si="55"/>
        <v>0</v>
      </c>
      <c r="K60" s="75">
        <f t="shared" si="55"/>
        <v>0</v>
      </c>
      <c r="L60" s="75">
        <f t="shared" si="55"/>
        <v>0</v>
      </c>
      <c r="M60" s="75">
        <f t="shared" si="55"/>
        <v>0</v>
      </c>
      <c r="N60" s="75">
        <f t="shared" si="55"/>
        <v>0</v>
      </c>
      <c r="O60" s="75">
        <f t="shared" si="55"/>
        <v>0</v>
      </c>
      <c r="P60" s="75">
        <f t="shared" si="55"/>
        <v>0</v>
      </c>
      <c r="Q60" s="75">
        <f t="shared" si="55"/>
        <v>0</v>
      </c>
      <c r="R60" s="75">
        <f t="shared" si="55"/>
        <v>95</v>
      </c>
      <c r="S60" s="75">
        <f t="shared" si="55"/>
        <v>0</v>
      </c>
      <c r="T60" s="75">
        <f t="shared" si="55"/>
        <v>3877.6</v>
      </c>
      <c r="U60" s="75">
        <f t="shared" si="55"/>
        <v>0</v>
      </c>
      <c r="V60" s="75">
        <f t="shared" si="55"/>
        <v>0</v>
      </c>
      <c r="W60" s="75">
        <f t="shared" si="55"/>
        <v>0</v>
      </c>
      <c r="X60" s="75">
        <f t="shared" si="55"/>
        <v>0</v>
      </c>
      <c r="Y60" s="75">
        <f t="shared" si="55"/>
        <v>0</v>
      </c>
      <c r="Z60" s="75">
        <f t="shared" si="55"/>
        <v>0</v>
      </c>
      <c r="AA60" s="75">
        <f t="shared" si="55"/>
        <v>0</v>
      </c>
      <c r="AB60" s="75">
        <f t="shared" si="55"/>
        <v>0</v>
      </c>
      <c r="AC60" s="75">
        <f t="shared" si="55"/>
        <v>0</v>
      </c>
      <c r="AD60" s="75">
        <f t="shared" si="55"/>
        <v>0</v>
      </c>
      <c r="AE60" s="75">
        <f t="shared" si="55"/>
        <v>0</v>
      </c>
      <c r="AF60" s="53"/>
    </row>
    <row r="61" spans="1:32" ht="18.75" x14ac:dyDescent="0.3">
      <c r="A61" s="50" t="s">
        <v>29</v>
      </c>
      <c r="B61" s="74">
        <f>B71+B76+B81+B86+B91+B96+B101+B106+B111+B116+B121</f>
        <v>4765.5</v>
      </c>
      <c r="C61" s="74">
        <f t="shared" si="54"/>
        <v>0</v>
      </c>
      <c r="D61" s="74">
        <f t="shared" si="54"/>
        <v>0</v>
      </c>
      <c r="E61" s="74">
        <f t="shared" si="54"/>
        <v>0</v>
      </c>
      <c r="F61" s="74">
        <f t="shared" si="51"/>
        <v>0</v>
      </c>
      <c r="G61" s="74">
        <f t="shared" si="52"/>
        <v>0</v>
      </c>
      <c r="H61" s="75">
        <f t="shared" si="55"/>
        <v>0</v>
      </c>
      <c r="I61" s="75">
        <f t="shared" si="55"/>
        <v>0</v>
      </c>
      <c r="J61" s="75">
        <f t="shared" si="55"/>
        <v>0</v>
      </c>
      <c r="K61" s="75">
        <f t="shared" si="55"/>
        <v>0</v>
      </c>
      <c r="L61" s="75">
        <f t="shared" si="55"/>
        <v>0</v>
      </c>
      <c r="M61" s="75">
        <f t="shared" si="55"/>
        <v>0</v>
      </c>
      <c r="N61" s="75">
        <f t="shared" si="55"/>
        <v>0</v>
      </c>
      <c r="O61" s="75">
        <f t="shared" si="55"/>
        <v>0</v>
      </c>
      <c r="P61" s="75">
        <f t="shared" si="55"/>
        <v>0</v>
      </c>
      <c r="Q61" s="75">
        <f t="shared" si="55"/>
        <v>0</v>
      </c>
      <c r="R61" s="75">
        <f t="shared" si="55"/>
        <v>4561.3999999999996</v>
      </c>
      <c r="S61" s="75">
        <f t="shared" si="55"/>
        <v>0</v>
      </c>
      <c r="T61" s="75">
        <f t="shared" si="55"/>
        <v>204.1</v>
      </c>
      <c r="U61" s="75">
        <f t="shared" si="55"/>
        <v>0</v>
      </c>
      <c r="V61" s="75">
        <f t="shared" si="55"/>
        <v>0</v>
      </c>
      <c r="W61" s="75">
        <f t="shared" si="55"/>
        <v>0</v>
      </c>
      <c r="X61" s="75">
        <f t="shared" si="55"/>
        <v>0</v>
      </c>
      <c r="Y61" s="75">
        <f t="shared" si="55"/>
        <v>0</v>
      </c>
      <c r="Z61" s="75">
        <f t="shared" si="55"/>
        <v>0</v>
      </c>
      <c r="AA61" s="75">
        <f t="shared" si="55"/>
        <v>0</v>
      </c>
      <c r="AB61" s="75">
        <f t="shared" si="55"/>
        <v>0</v>
      </c>
      <c r="AC61" s="75">
        <f t="shared" si="55"/>
        <v>0</v>
      </c>
      <c r="AD61" s="75">
        <f t="shared" si="55"/>
        <v>0</v>
      </c>
      <c r="AE61" s="75">
        <f t="shared" si="55"/>
        <v>0</v>
      </c>
      <c r="AF61" s="53"/>
    </row>
    <row r="62" spans="1:32" ht="37.5" x14ac:dyDescent="0.3">
      <c r="A62" s="88" t="s">
        <v>40</v>
      </c>
      <c r="B62" s="74">
        <f>B72+B77+B82+B87+B92+B97+B102+B107+B112+B117+B122</f>
        <v>209.1</v>
      </c>
      <c r="C62" s="74">
        <f t="shared" ref="C62:AE62" si="56">C72+C77+C82+C87+C92+C97+C102+C107+C112+C117+C122</f>
        <v>0</v>
      </c>
      <c r="D62" s="74">
        <f t="shared" si="56"/>
        <v>0</v>
      </c>
      <c r="E62" s="74">
        <f t="shared" si="56"/>
        <v>0</v>
      </c>
      <c r="F62" s="74">
        <f t="shared" si="51"/>
        <v>0</v>
      </c>
      <c r="G62" s="74">
        <f t="shared" si="52"/>
        <v>0</v>
      </c>
      <c r="H62" s="75">
        <f t="shared" si="56"/>
        <v>0</v>
      </c>
      <c r="I62" s="75">
        <f t="shared" si="56"/>
        <v>0</v>
      </c>
      <c r="J62" s="75">
        <f t="shared" si="56"/>
        <v>0</v>
      </c>
      <c r="K62" s="75">
        <f t="shared" si="56"/>
        <v>0</v>
      </c>
      <c r="L62" s="75">
        <f t="shared" si="56"/>
        <v>0</v>
      </c>
      <c r="M62" s="75">
        <f t="shared" si="56"/>
        <v>0</v>
      </c>
      <c r="N62" s="75">
        <f t="shared" si="56"/>
        <v>0</v>
      </c>
      <c r="O62" s="75">
        <f t="shared" si="56"/>
        <v>0</v>
      </c>
      <c r="P62" s="75">
        <f t="shared" si="56"/>
        <v>0</v>
      </c>
      <c r="Q62" s="75">
        <f t="shared" si="56"/>
        <v>0</v>
      </c>
      <c r="R62" s="75">
        <f t="shared" si="56"/>
        <v>5</v>
      </c>
      <c r="S62" s="75">
        <f t="shared" si="56"/>
        <v>0</v>
      </c>
      <c r="T62" s="75">
        <f t="shared" si="56"/>
        <v>204.1</v>
      </c>
      <c r="U62" s="75">
        <f t="shared" si="56"/>
        <v>0</v>
      </c>
      <c r="V62" s="75">
        <f t="shared" si="56"/>
        <v>0</v>
      </c>
      <c r="W62" s="75">
        <f t="shared" si="56"/>
        <v>0</v>
      </c>
      <c r="X62" s="75">
        <f t="shared" si="56"/>
        <v>0</v>
      </c>
      <c r="Y62" s="75">
        <f t="shared" si="56"/>
        <v>0</v>
      </c>
      <c r="Z62" s="75">
        <f t="shared" si="56"/>
        <v>0</v>
      </c>
      <c r="AA62" s="75">
        <f t="shared" si="56"/>
        <v>0</v>
      </c>
      <c r="AB62" s="75">
        <f t="shared" si="56"/>
        <v>0</v>
      </c>
      <c r="AC62" s="75">
        <f t="shared" si="56"/>
        <v>0</v>
      </c>
      <c r="AD62" s="75">
        <f t="shared" si="56"/>
        <v>0</v>
      </c>
      <c r="AE62" s="75">
        <f t="shared" si="56"/>
        <v>0</v>
      </c>
      <c r="AF62" s="53"/>
    </row>
    <row r="63" spans="1:32" ht="18.75" x14ac:dyDescent="0.25">
      <c r="A63" s="41" t="s">
        <v>46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3"/>
      <c r="AF63" s="53"/>
    </row>
    <row r="64" spans="1:32" s="49" customFormat="1" ht="18.75" x14ac:dyDescent="0.3">
      <c r="A64" s="45" t="s">
        <v>28</v>
      </c>
      <c r="B64" s="46">
        <f>B65+B66</f>
        <v>8738.1</v>
      </c>
      <c r="C64" s="46">
        <f t="shared" ref="C64:E64" si="57">C65+C66</f>
        <v>0</v>
      </c>
      <c r="D64" s="46">
        <f t="shared" si="57"/>
        <v>0</v>
      </c>
      <c r="E64" s="46">
        <f t="shared" si="57"/>
        <v>0</v>
      </c>
      <c r="F64" s="46">
        <f t="shared" ref="F64:F67" si="58">IFERROR(E64/B64*100,0)</f>
        <v>0</v>
      </c>
      <c r="G64" s="46">
        <f t="shared" ref="G64:G67" si="59">IFERROR(E64/C64*100,0)</f>
        <v>0</v>
      </c>
      <c r="H64" s="47">
        <f>H65+H66</f>
        <v>0</v>
      </c>
      <c r="I64" s="47">
        <f t="shared" ref="I64:AE64" si="60">I65+I66</f>
        <v>0</v>
      </c>
      <c r="J64" s="47">
        <f t="shared" si="60"/>
        <v>0</v>
      </c>
      <c r="K64" s="47">
        <f t="shared" si="60"/>
        <v>0</v>
      </c>
      <c r="L64" s="47">
        <f t="shared" si="60"/>
        <v>0</v>
      </c>
      <c r="M64" s="47">
        <f t="shared" si="60"/>
        <v>0</v>
      </c>
      <c r="N64" s="47">
        <f t="shared" si="60"/>
        <v>0</v>
      </c>
      <c r="O64" s="47">
        <f t="shared" si="60"/>
        <v>0</v>
      </c>
      <c r="P64" s="47">
        <f t="shared" si="60"/>
        <v>0</v>
      </c>
      <c r="Q64" s="47">
        <f t="shared" si="60"/>
        <v>0</v>
      </c>
      <c r="R64" s="47">
        <f t="shared" si="60"/>
        <v>4656.3999999999996</v>
      </c>
      <c r="S64" s="47">
        <f t="shared" si="60"/>
        <v>0</v>
      </c>
      <c r="T64" s="47">
        <f t="shared" si="60"/>
        <v>4081.7</v>
      </c>
      <c r="U64" s="47">
        <f t="shared" si="60"/>
        <v>0</v>
      </c>
      <c r="V64" s="47">
        <f t="shared" si="60"/>
        <v>0</v>
      </c>
      <c r="W64" s="47">
        <f t="shared" si="60"/>
        <v>0</v>
      </c>
      <c r="X64" s="47">
        <f t="shared" si="60"/>
        <v>0</v>
      </c>
      <c r="Y64" s="47">
        <f t="shared" si="60"/>
        <v>0</v>
      </c>
      <c r="Z64" s="47">
        <f t="shared" si="60"/>
        <v>0</v>
      </c>
      <c r="AA64" s="47">
        <f t="shared" si="60"/>
        <v>0</v>
      </c>
      <c r="AB64" s="47">
        <f t="shared" si="60"/>
        <v>0</v>
      </c>
      <c r="AC64" s="47">
        <f t="shared" si="60"/>
        <v>0</v>
      </c>
      <c r="AD64" s="47">
        <f t="shared" si="60"/>
        <v>0</v>
      </c>
      <c r="AE64" s="47">
        <f t="shared" si="60"/>
        <v>0</v>
      </c>
      <c r="AF64" s="54"/>
    </row>
    <row r="65" spans="1:32" ht="18.75" x14ac:dyDescent="0.3">
      <c r="A65" s="50" t="s">
        <v>39</v>
      </c>
      <c r="B65" s="51">
        <f>SUM(H65,J65,L65,N65,P65,R65,T65,V65,X65,Z65,AB65,AD65)</f>
        <v>3972.6</v>
      </c>
      <c r="C65" s="51">
        <f>H65+J65</f>
        <v>0</v>
      </c>
      <c r="D65" s="51">
        <f>E65</f>
        <v>0</v>
      </c>
      <c r="E65" s="51">
        <f>SUM(I65,K65,M65,O65,Q65,S65,U65,W65,Y65,AA65,AC65,AE65)</f>
        <v>0</v>
      </c>
      <c r="F65" s="51">
        <f t="shared" si="58"/>
        <v>0</v>
      </c>
      <c r="G65" s="51">
        <f t="shared" si="59"/>
        <v>0</v>
      </c>
      <c r="H65" s="52">
        <f>H70+H75+H80+H85+H90+H95+H100+H105+H110+H115+H120</f>
        <v>0</v>
      </c>
      <c r="I65" s="52">
        <f t="shared" ref="I65:AE67" si="61">I70+I75+I80+I85+I90+I95+I100+I105+I110+I115+I120</f>
        <v>0</v>
      </c>
      <c r="J65" s="52">
        <f t="shared" si="61"/>
        <v>0</v>
      </c>
      <c r="K65" s="52">
        <f t="shared" si="61"/>
        <v>0</v>
      </c>
      <c r="L65" s="52">
        <f t="shared" si="61"/>
        <v>0</v>
      </c>
      <c r="M65" s="52">
        <f t="shared" si="61"/>
        <v>0</v>
      </c>
      <c r="N65" s="52">
        <f t="shared" si="61"/>
        <v>0</v>
      </c>
      <c r="O65" s="52">
        <f t="shared" si="61"/>
        <v>0</v>
      </c>
      <c r="P65" s="52">
        <f t="shared" si="61"/>
        <v>0</v>
      </c>
      <c r="Q65" s="52">
        <f t="shared" si="61"/>
        <v>0</v>
      </c>
      <c r="R65" s="52">
        <f t="shared" si="61"/>
        <v>95</v>
      </c>
      <c r="S65" s="52">
        <f t="shared" si="61"/>
        <v>0</v>
      </c>
      <c r="T65" s="52">
        <f t="shared" si="61"/>
        <v>3877.6</v>
      </c>
      <c r="U65" s="52">
        <f t="shared" si="61"/>
        <v>0</v>
      </c>
      <c r="V65" s="52">
        <f t="shared" si="61"/>
        <v>0</v>
      </c>
      <c r="W65" s="52">
        <f t="shared" si="61"/>
        <v>0</v>
      </c>
      <c r="X65" s="52">
        <f t="shared" si="61"/>
        <v>0</v>
      </c>
      <c r="Y65" s="52">
        <f t="shared" si="61"/>
        <v>0</v>
      </c>
      <c r="Z65" s="52">
        <f t="shared" si="61"/>
        <v>0</v>
      </c>
      <c r="AA65" s="52">
        <f t="shared" si="61"/>
        <v>0</v>
      </c>
      <c r="AB65" s="52">
        <f t="shared" si="61"/>
        <v>0</v>
      </c>
      <c r="AC65" s="52">
        <f t="shared" si="61"/>
        <v>0</v>
      </c>
      <c r="AD65" s="52">
        <f t="shared" si="61"/>
        <v>0</v>
      </c>
      <c r="AE65" s="52">
        <f t="shared" si="61"/>
        <v>0</v>
      </c>
      <c r="AF65" s="53"/>
    </row>
    <row r="66" spans="1:32" ht="18.75" x14ac:dyDescent="0.3">
      <c r="A66" s="50" t="s">
        <v>29</v>
      </c>
      <c r="B66" s="51">
        <f>SUM(H66,J66,L66,N66,P66,R66,T66,V66,X66,Z66,AB66,AD66)</f>
        <v>4765.5</v>
      </c>
      <c r="C66" s="51">
        <f t="shared" ref="C66:C67" si="62">H66+J66</f>
        <v>0</v>
      </c>
      <c r="D66" s="51">
        <f>E66</f>
        <v>0</v>
      </c>
      <c r="E66" s="51">
        <f>SUM(I66,K66,M66,O66,Q66,S66,U66,W66,Y66,AA66,AC66,AE66)</f>
        <v>0</v>
      </c>
      <c r="F66" s="51">
        <f t="shared" si="58"/>
        <v>0</v>
      </c>
      <c r="G66" s="51">
        <f t="shared" si="59"/>
        <v>0</v>
      </c>
      <c r="H66" s="52">
        <f t="shared" ref="H66:W67" si="63">H71+H76+H81+H86+H91+H96+H101+H106+H111+H116+H121</f>
        <v>0</v>
      </c>
      <c r="I66" s="52">
        <f t="shared" si="63"/>
        <v>0</v>
      </c>
      <c r="J66" s="52">
        <f t="shared" si="63"/>
        <v>0</v>
      </c>
      <c r="K66" s="52">
        <f t="shared" si="63"/>
        <v>0</v>
      </c>
      <c r="L66" s="52">
        <f t="shared" si="63"/>
        <v>0</v>
      </c>
      <c r="M66" s="52">
        <f t="shared" si="63"/>
        <v>0</v>
      </c>
      <c r="N66" s="52">
        <f t="shared" si="63"/>
        <v>0</v>
      </c>
      <c r="O66" s="52">
        <f t="shared" si="63"/>
        <v>0</v>
      </c>
      <c r="P66" s="52">
        <f t="shared" si="63"/>
        <v>0</v>
      </c>
      <c r="Q66" s="52">
        <f t="shared" si="63"/>
        <v>0</v>
      </c>
      <c r="R66" s="52">
        <f t="shared" si="63"/>
        <v>4561.3999999999996</v>
      </c>
      <c r="S66" s="52">
        <f t="shared" si="63"/>
        <v>0</v>
      </c>
      <c r="T66" s="52">
        <f t="shared" si="63"/>
        <v>204.1</v>
      </c>
      <c r="U66" s="52">
        <f t="shared" si="63"/>
        <v>0</v>
      </c>
      <c r="V66" s="52">
        <f t="shared" si="63"/>
        <v>0</v>
      </c>
      <c r="W66" s="52">
        <f t="shared" si="63"/>
        <v>0</v>
      </c>
      <c r="X66" s="52">
        <f t="shared" si="61"/>
        <v>0</v>
      </c>
      <c r="Y66" s="52">
        <f t="shared" si="61"/>
        <v>0</v>
      </c>
      <c r="Z66" s="52">
        <f t="shared" si="61"/>
        <v>0</v>
      </c>
      <c r="AA66" s="52">
        <f t="shared" si="61"/>
        <v>0</v>
      </c>
      <c r="AB66" s="52">
        <f t="shared" si="61"/>
        <v>0</v>
      </c>
      <c r="AC66" s="52">
        <f t="shared" si="61"/>
        <v>0</v>
      </c>
      <c r="AD66" s="52">
        <f t="shared" si="61"/>
        <v>0</v>
      </c>
      <c r="AE66" s="52">
        <f t="shared" si="61"/>
        <v>0</v>
      </c>
      <c r="AF66" s="53"/>
    </row>
    <row r="67" spans="1:32" ht="37.5" x14ac:dyDescent="0.3">
      <c r="A67" s="88" t="s">
        <v>40</v>
      </c>
      <c r="B67" s="51">
        <f>SUM(H67,J67,L67,N67,P67,R67,T67,V67,X67,Z67,AB67,AD67)</f>
        <v>209.1</v>
      </c>
      <c r="C67" s="51">
        <f t="shared" si="62"/>
        <v>0</v>
      </c>
      <c r="D67" s="51">
        <f>E67</f>
        <v>0</v>
      </c>
      <c r="E67" s="51">
        <f>SUM(I67,K67,M67,O67,Q67,S67,U67,W67,Y67,AA67,AC67,AE67)</f>
        <v>0</v>
      </c>
      <c r="F67" s="51">
        <f t="shared" si="58"/>
        <v>0</v>
      </c>
      <c r="G67" s="51">
        <f t="shared" si="59"/>
        <v>0</v>
      </c>
      <c r="H67" s="52">
        <f t="shared" si="63"/>
        <v>0</v>
      </c>
      <c r="I67" s="52">
        <f t="shared" si="63"/>
        <v>0</v>
      </c>
      <c r="J67" s="52">
        <f t="shared" si="63"/>
        <v>0</v>
      </c>
      <c r="K67" s="52">
        <f t="shared" si="63"/>
        <v>0</v>
      </c>
      <c r="L67" s="52">
        <f t="shared" si="63"/>
        <v>0</v>
      </c>
      <c r="M67" s="52">
        <f t="shared" si="63"/>
        <v>0</v>
      </c>
      <c r="N67" s="52">
        <f t="shared" si="63"/>
        <v>0</v>
      </c>
      <c r="O67" s="52">
        <f t="shared" si="63"/>
        <v>0</v>
      </c>
      <c r="P67" s="52">
        <f t="shared" si="63"/>
        <v>0</v>
      </c>
      <c r="Q67" s="52">
        <f t="shared" si="63"/>
        <v>0</v>
      </c>
      <c r="R67" s="52">
        <f t="shared" si="63"/>
        <v>5</v>
      </c>
      <c r="S67" s="52">
        <f t="shared" si="63"/>
        <v>0</v>
      </c>
      <c r="T67" s="52">
        <f t="shared" si="63"/>
        <v>204.1</v>
      </c>
      <c r="U67" s="52">
        <f t="shared" si="63"/>
        <v>0</v>
      </c>
      <c r="V67" s="52">
        <f t="shared" si="63"/>
        <v>0</v>
      </c>
      <c r="W67" s="52">
        <f t="shared" si="63"/>
        <v>0</v>
      </c>
      <c r="X67" s="52">
        <f t="shared" si="61"/>
        <v>0</v>
      </c>
      <c r="Y67" s="52">
        <f t="shared" si="61"/>
        <v>0</v>
      </c>
      <c r="Z67" s="52">
        <f t="shared" si="61"/>
        <v>0</v>
      </c>
      <c r="AA67" s="52">
        <f t="shared" si="61"/>
        <v>0</v>
      </c>
      <c r="AB67" s="52">
        <f t="shared" si="61"/>
        <v>0</v>
      </c>
      <c r="AC67" s="52">
        <f t="shared" si="61"/>
        <v>0</v>
      </c>
      <c r="AD67" s="52">
        <f t="shared" si="61"/>
        <v>0</v>
      </c>
      <c r="AE67" s="52">
        <f t="shared" si="61"/>
        <v>0</v>
      </c>
      <c r="AF67" s="53"/>
    </row>
    <row r="68" spans="1:32" ht="18.75" x14ac:dyDescent="0.25">
      <c r="A68" s="41" t="s">
        <v>47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3"/>
      <c r="AF68" s="53"/>
    </row>
    <row r="69" spans="1:32" s="49" customFormat="1" ht="18.75" x14ac:dyDescent="0.3">
      <c r="A69" s="45" t="s">
        <v>28</v>
      </c>
      <c r="B69" s="46">
        <f>B70+B71</f>
        <v>1684.22</v>
      </c>
      <c r="C69" s="46">
        <f t="shared" ref="C69:E69" si="64">C70+C71</f>
        <v>0</v>
      </c>
      <c r="D69" s="46">
        <f t="shared" si="64"/>
        <v>0</v>
      </c>
      <c r="E69" s="46">
        <f t="shared" si="64"/>
        <v>0</v>
      </c>
      <c r="F69" s="46">
        <f t="shared" ref="F69:F72" si="65">IFERROR(E69/B69*100,0)</f>
        <v>0</v>
      </c>
      <c r="G69" s="46">
        <f t="shared" ref="G69:G72" si="66">IFERROR(E69/C69*100,0)</f>
        <v>0</v>
      </c>
      <c r="H69" s="47">
        <f>H70+H71</f>
        <v>0</v>
      </c>
      <c r="I69" s="47">
        <f t="shared" ref="I69:AE69" si="67">I70+I71</f>
        <v>0</v>
      </c>
      <c r="J69" s="47">
        <f t="shared" si="67"/>
        <v>0</v>
      </c>
      <c r="K69" s="47">
        <f t="shared" si="67"/>
        <v>0</v>
      </c>
      <c r="L69" s="47">
        <f t="shared" si="67"/>
        <v>0</v>
      </c>
      <c r="M69" s="47">
        <f t="shared" si="67"/>
        <v>0</v>
      </c>
      <c r="N69" s="47">
        <f t="shared" si="67"/>
        <v>0</v>
      </c>
      <c r="O69" s="47">
        <f t="shared" si="67"/>
        <v>0</v>
      </c>
      <c r="P69" s="47">
        <f t="shared" si="67"/>
        <v>0</v>
      </c>
      <c r="Q69" s="47">
        <f t="shared" si="67"/>
        <v>0</v>
      </c>
      <c r="R69" s="47">
        <f t="shared" si="67"/>
        <v>0</v>
      </c>
      <c r="S69" s="47">
        <f t="shared" si="67"/>
        <v>0</v>
      </c>
      <c r="T69" s="47">
        <f t="shared" si="67"/>
        <v>1684.22</v>
      </c>
      <c r="U69" s="47">
        <f t="shared" si="67"/>
        <v>0</v>
      </c>
      <c r="V69" s="47">
        <f t="shared" si="67"/>
        <v>0</v>
      </c>
      <c r="W69" s="47">
        <f t="shared" si="67"/>
        <v>0</v>
      </c>
      <c r="X69" s="47">
        <f t="shared" si="67"/>
        <v>0</v>
      </c>
      <c r="Y69" s="47">
        <f t="shared" si="67"/>
        <v>0</v>
      </c>
      <c r="Z69" s="47">
        <f t="shared" si="67"/>
        <v>0</v>
      </c>
      <c r="AA69" s="47">
        <f t="shared" si="67"/>
        <v>0</v>
      </c>
      <c r="AB69" s="47">
        <f t="shared" si="67"/>
        <v>0</v>
      </c>
      <c r="AC69" s="47">
        <f t="shared" si="67"/>
        <v>0</v>
      </c>
      <c r="AD69" s="47">
        <f t="shared" si="67"/>
        <v>0</v>
      </c>
      <c r="AE69" s="47">
        <f t="shared" si="67"/>
        <v>0</v>
      </c>
      <c r="AF69" s="54"/>
    </row>
    <row r="70" spans="1:32" ht="18.75" x14ac:dyDescent="0.3">
      <c r="A70" s="50" t="s">
        <v>39</v>
      </c>
      <c r="B70" s="51">
        <f>SUM(H70,J70,L70,N70,P70,R70,T70,V70,X70,Z70,AB70,AD70)</f>
        <v>1600</v>
      </c>
      <c r="C70" s="51">
        <f>H70+J70</f>
        <v>0</v>
      </c>
      <c r="D70" s="51">
        <f>E70</f>
        <v>0</v>
      </c>
      <c r="E70" s="51">
        <f>SUM(I70,K70,M70,O70,Q70,S70,U70,W70,Y70,AA70,AC70,AE70)</f>
        <v>0</v>
      </c>
      <c r="F70" s="51">
        <f t="shared" si="65"/>
        <v>0</v>
      </c>
      <c r="G70" s="51">
        <f t="shared" si="66"/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1600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</v>
      </c>
      <c r="AE70" s="52">
        <v>0</v>
      </c>
      <c r="AF70" s="53"/>
    </row>
    <row r="71" spans="1:32" ht="18.75" x14ac:dyDescent="0.3">
      <c r="A71" s="50" t="s">
        <v>29</v>
      </c>
      <c r="B71" s="51">
        <f>SUM(H71,J71,L71,N71,P71,R71,T71,V71,X71,Z71,AB71,AD71)</f>
        <v>84.22</v>
      </c>
      <c r="C71" s="51">
        <f t="shared" ref="C71:C72" si="68">H71+J71</f>
        <v>0</v>
      </c>
      <c r="D71" s="51">
        <f>E71</f>
        <v>0</v>
      </c>
      <c r="E71" s="51">
        <f>SUM(I71,K71,M71,O71,Q71,S71,U71,W71,Y71,AA71,AC71,AE71)</f>
        <v>0</v>
      </c>
      <c r="F71" s="51">
        <f t="shared" si="65"/>
        <v>0</v>
      </c>
      <c r="G71" s="51">
        <f t="shared" si="66"/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84.22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0</v>
      </c>
      <c r="AE71" s="52">
        <v>0</v>
      </c>
      <c r="AF71" s="53"/>
    </row>
    <row r="72" spans="1:32" ht="37.5" x14ac:dyDescent="0.3">
      <c r="A72" s="88" t="s">
        <v>40</v>
      </c>
      <c r="B72" s="51">
        <f>SUM(H72,J72,L72,N72,P72,R72,T72,V72,X72,Z72,AB72,AD72)</f>
        <v>84.22</v>
      </c>
      <c r="C72" s="51">
        <f t="shared" si="68"/>
        <v>0</v>
      </c>
      <c r="D72" s="51">
        <f>E72</f>
        <v>0</v>
      </c>
      <c r="E72" s="51">
        <f>SUM(I72,K72,M72,O72,Q72,S72,U72,W72,Y72,AA72,AC72,AE72)</f>
        <v>0</v>
      </c>
      <c r="F72" s="51">
        <f t="shared" si="65"/>
        <v>0</v>
      </c>
      <c r="G72" s="51">
        <f t="shared" si="66"/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84.22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0</v>
      </c>
      <c r="AE72" s="52">
        <v>0</v>
      </c>
      <c r="AF72" s="53"/>
    </row>
    <row r="73" spans="1:32" ht="18.75" x14ac:dyDescent="0.25">
      <c r="A73" s="41" t="s">
        <v>48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3"/>
      <c r="AF73" s="53"/>
    </row>
    <row r="74" spans="1:32" s="49" customFormat="1" ht="18.75" x14ac:dyDescent="0.3">
      <c r="A74" s="45" t="s">
        <v>28</v>
      </c>
      <c r="B74" s="46">
        <f>B75+B76</f>
        <v>1897.48</v>
      </c>
      <c r="C74" s="46">
        <f t="shared" ref="C74:E74" si="69">C75+C76</f>
        <v>0</v>
      </c>
      <c r="D74" s="46">
        <f t="shared" si="69"/>
        <v>0</v>
      </c>
      <c r="E74" s="46">
        <f t="shared" si="69"/>
        <v>0</v>
      </c>
      <c r="F74" s="46">
        <f t="shared" ref="F74:F77" si="70">IFERROR(E74/B74*100,0)</f>
        <v>0</v>
      </c>
      <c r="G74" s="46">
        <f t="shared" ref="G74:G77" si="71">IFERROR(E74/C74*100,0)</f>
        <v>0</v>
      </c>
      <c r="H74" s="47">
        <f>H75+H76</f>
        <v>0</v>
      </c>
      <c r="I74" s="47">
        <f t="shared" ref="I74:AE74" si="72">I75+I76</f>
        <v>0</v>
      </c>
      <c r="J74" s="47">
        <f t="shared" si="72"/>
        <v>0</v>
      </c>
      <c r="K74" s="47">
        <f t="shared" si="72"/>
        <v>0</v>
      </c>
      <c r="L74" s="47">
        <f t="shared" si="72"/>
        <v>0</v>
      </c>
      <c r="M74" s="47">
        <f t="shared" si="72"/>
        <v>0</v>
      </c>
      <c r="N74" s="47">
        <f t="shared" si="72"/>
        <v>0</v>
      </c>
      <c r="O74" s="47">
        <f t="shared" si="72"/>
        <v>0</v>
      </c>
      <c r="P74" s="47">
        <f t="shared" si="72"/>
        <v>0</v>
      </c>
      <c r="Q74" s="47">
        <f t="shared" si="72"/>
        <v>0</v>
      </c>
      <c r="R74" s="47">
        <f t="shared" si="72"/>
        <v>0</v>
      </c>
      <c r="S74" s="47">
        <f t="shared" si="72"/>
        <v>0</v>
      </c>
      <c r="T74" s="47">
        <f t="shared" si="72"/>
        <v>1897.48</v>
      </c>
      <c r="U74" s="47">
        <f t="shared" si="72"/>
        <v>0</v>
      </c>
      <c r="V74" s="47">
        <f t="shared" si="72"/>
        <v>0</v>
      </c>
      <c r="W74" s="47">
        <f t="shared" si="72"/>
        <v>0</v>
      </c>
      <c r="X74" s="47">
        <f t="shared" si="72"/>
        <v>0</v>
      </c>
      <c r="Y74" s="47">
        <f t="shared" si="72"/>
        <v>0</v>
      </c>
      <c r="Z74" s="47">
        <f t="shared" si="72"/>
        <v>0</v>
      </c>
      <c r="AA74" s="47">
        <f t="shared" si="72"/>
        <v>0</v>
      </c>
      <c r="AB74" s="47">
        <f t="shared" si="72"/>
        <v>0</v>
      </c>
      <c r="AC74" s="47">
        <f t="shared" si="72"/>
        <v>0</v>
      </c>
      <c r="AD74" s="47">
        <f t="shared" si="72"/>
        <v>0</v>
      </c>
      <c r="AE74" s="47">
        <f t="shared" si="72"/>
        <v>0</v>
      </c>
      <c r="AF74" s="54"/>
    </row>
    <row r="75" spans="1:32" ht="18.75" x14ac:dyDescent="0.3">
      <c r="A75" s="50" t="s">
        <v>39</v>
      </c>
      <c r="B75" s="51">
        <f>SUM(H75,J75,L75,N75,P75,R75,T75,V75,X75,Z75,AB75,AD75)</f>
        <v>1802.6</v>
      </c>
      <c r="C75" s="51">
        <f>H75+J75</f>
        <v>0</v>
      </c>
      <c r="D75" s="51">
        <f>E75</f>
        <v>0</v>
      </c>
      <c r="E75" s="51">
        <f>SUM(I75,K75,M75,O75,Q75,S75,U75,W75,Y75,AA75,AC75,AE75)</f>
        <v>0</v>
      </c>
      <c r="F75" s="51">
        <f t="shared" si="70"/>
        <v>0</v>
      </c>
      <c r="G75" s="51">
        <f t="shared" si="71"/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1802.6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0</v>
      </c>
      <c r="AE75" s="52">
        <v>0</v>
      </c>
      <c r="AF75" s="53"/>
    </row>
    <row r="76" spans="1:32" ht="18.75" x14ac:dyDescent="0.3">
      <c r="A76" s="50" t="s">
        <v>29</v>
      </c>
      <c r="B76" s="51">
        <f>SUM(H76,J76,L76,N76,P76,R76,T76,V76,X76,Z76,AB76,AD76)</f>
        <v>94.88</v>
      </c>
      <c r="C76" s="51">
        <f t="shared" ref="C76:C77" si="73">H76+J76</f>
        <v>0</v>
      </c>
      <c r="D76" s="51">
        <f>E76</f>
        <v>0</v>
      </c>
      <c r="E76" s="51">
        <f>SUM(I76,K76,M76,O76,Q76,S76,U76,W76,Y76,AA76,AC76,AE76)</f>
        <v>0</v>
      </c>
      <c r="F76" s="51">
        <f t="shared" si="70"/>
        <v>0</v>
      </c>
      <c r="G76" s="51">
        <f t="shared" si="71"/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94.88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  <c r="AD76" s="52">
        <v>0</v>
      </c>
      <c r="AE76" s="52">
        <v>0</v>
      </c>
      <c r="AF76" s="53"/>
    </row>
    <row r="77" spans="1:32" ht="37.5" x14ac:dyDescent="0.3">
      <c r="A77" s="88" t="s">
        <v>40</v>
      </c>
      <c r="B77" s="51">
        <f>SUM(H77,J77,L77,N77,P77,R77,T77,V77,X77,Z77,AB77,AD77)</f>
        <v>94.88</v>
      </c>
      <c r="C77" s="51">
        <f t="shared" si="73"/>
        <v>0</v>
      </c>
      <c r="D77" s="51">
        <f>E77</f>
        <v>0</v>
      </c>
      <c r="E77" s="51">
        <f>SUM(I77,K77,M77,O77,Q77,S77,U77,W77,Y77,AA77,AC77,AE77)</f>
        <v>0</v>
      </c>
      <c r="F77" s="51">
        <f t="shared" si="70"/>
        <v>0</v>
      </c>
      <c r="G77" s="51">
        <f t="shared" si="71"/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94.88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0</v>
      </c>
      <c r="AD77" s="52">
        <v>0</v>
      </c>
      <c r="AE77" s="52">
        <v>0</v>
      </c>
      <c r="AF77" s="53"/>
    </row>
    <row r="78" spans="1:32" ht="18.75" x14ac:dyDescent="0.25">
      <c r="A78" s="41" t="s">
        <v>49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3"/>
      <c r="AF78" s="53"/>
    </row>
    <row r="79" spans="1:32" s="49" customFormat="1" ht="18.75" x14ac:dyDescent="0.3">
      <c r="A79" s="45" t="s">
        <v>28</v>
      </c>
      <c r="B79" s="46">
        <f>B80+B81</f>
        <v>500</v>
      </c>
      <c r="C79" s="46">
        <f t="shared" ref="C79:E79" si="74">C80+C81</f>
        <v>0</v>
      </c>
      <c r="D79" s="46">
        <f t="shared" si="74"/>
        <v>0</v>
      </c>
      <c r="E79" s="46">
        <f t="shared" si="74"/>
        <v>0</v>
      </c>
      <c r="F79" s="46">
        <f t="shared" ref="F79:F82" si="75">IFERROR(E79/B79*100,0)</f>
        <v>0</v>
      </c>
      <c r="G79" s="46">
        <f t="shared" ref="G79:G82" si="76">IFERROR(E79/C79*100,0)</f>
        <v>0</v>
      </c>
      <c r="H79" s="47">
        <f>H80+H81</f>
        <v>0</v>
      </c>
      <c r="I79" s="47">
        <f t="shared" ref="I79:AE79" si="77">I80+I81</f>
        <v>0</v>
      </c>
      <c r="J79" s="47">
        <f t="shared" si="77"/>
        <v>0</v>
      </c>
      <c r="K79" s="47">
        <f t="shared" si="77"/>
        <v>0</v>
      </c>
      <c r="L79" s="47">
        <f t="shared" si="77"/>
        <v>0</v>
      </c>
      <c r="M79" s="47">
        <f t="shared" si="77"/>
        <v>0</v>
      </c>
      <c r="N79" s="47">
        <f t="shared" si="77"/>
        <v>0</v>
      </c>
      <c r="O79" s="47">
        <f t="shared" si="77"/>
        <v>0</v>
      </c>
      <c r="P79" s="47">
        <f t="shared" si="77"/>
        <v>0</v>
      </c>
      <c r="Q79" s="47">
        <f t="shared" si="77"/>
        <v>0</v>
      </c>
      <c r="R79" s="47">
        <f t="shared" si="77"/>
        <v>0</v>
      </c>
      <c r="S79" s="47">
        <f t="shared" si="77"/>
        <v>0</v>
      </c>
      <c r="T79" s="47">
        <f t="shared" si="77"/>
        <v>500</v>
      </c>
      <c r="U79" s="47">
        <f t="shared" si="77"/>
        <v>0</v>
      </c>
      <c r="V79" s="47">
        <f t="shared" si="77"/>
        <v>0</v>
      </c>
      <c r="W79" s="47">
        <f t="shared" si="77"/>
        <v>0</v>
      </c>
      <c r="X79" s="47">
        <f t="shared" si="77"/>
        <v>0</v>
      </c>
      <c r="Y79" s="47">
        <f t="shared" si="77"/>
        <v>0</v>
      </c>
      <c r="Z79" s="47">
        <f t="shared" si="77"/>
        <v>0</v>
      </c>
      <c r="AA79" s="47">
        <f t="shared" si="77"/>
        <v>0</v>
      </c>
      <c r="AB79" s="47">
        <f t="shared" si="77"/>
        <v>0</v>
      </c>
      <c r="AC79" s="47">
        <f t="shared" si="77"/>
        <v>0</v>
      </c>
      <c r="AD79" s="47">
        <f t="shared" si="77"/>
        <v>0</v>
      </c>
      <c r="AE79" s="47">
        <f t="shared" si="77"/>
        <v>0</v>
      </c>
      <c r="AF79" s="54"/>
    </row>
    <row r="80" spans="1:32" ht="18.75" x14ac:dyDescent="0.3">
      <c r="A80" s="50" t="s">
        <v>39</v>
      </c>
      <c r="B80" s="51">
        <f>SUM(H80,J80,L80,N80,P80,R80,T80,V80,X80,Z80,AB80,AD80)</f>
        <v>475</v>
      </c>
      <c r="C80" s="51">
        <f>H80+J80</f>
        <v>0</v>
      </c>
      <c r="D80" s="51">
        <f>E80</f>
        <v>0</v>
      </c>
      <c r="E80" s="51">
        <f>SUM(I80,K80,M80,O80,Q80,S80,U80,W80,Y80,AA80,AC80,AE80)</f>
        <v>0</v>
      </c>
      <c r="F80" s="51">
        <f t="shared" si="75"/>
        <v>0</v>
      </c>
      <c r="G80" s="51">
        <f t="shared" si="76"/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475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0</v>
      </c>
      <c r="AE80" s="52">
        <v>0</v>
      </c>
      <c r="AF80" s="53"/>
    </row>
    <row r="81" spans="1:32" ht="18.75" x14ac:dyDescent="0.3">
      <c r="A81" s="50" t="s">
        <v>29</v>
      </c>
      <c r="B81" s="51">
        <f>SUM(H81,J81,L81,N81,P81,R81,T81,V81,X81,Z81,AB81,AD81)</f>
        <v>25</v>
      </c>
      <c r="C81" s="51">
        <f t="shared" ref="C81:C82" si="78">H81+J81</f>
        <v>0</v>
      </c>
      <c r="D81" s="51">
        <f>E81</f>
        <v>0</v>
      </c>
      <c r="E81" s="51">
        <f>SUM(I81,K81,M81,O81,Q81,S81,U81,W81,Y81,AA81,AC81,AE81)</f>
        <v>0</v>
      </c>
      <c r="F81" s="51">
        <f t="shared" si="75"/>
        <v>0</v>
      </c>
      <c r="G81" s="51">
        <f t="shared" si="76"/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25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  <c r="AD81" s="52">
        <v>0</v>
      </c>
      <c r="AE81" s="52">
        <v>0</v>
      </c>
      <c r="AF81" s="53"/>
    </row>
    <row r="82" spans="1:32" ht="37.5" x14ac:dyDescent="0.3">
      <c r="A82" s="88" t="s">
        <v>40</v>
      </c>
      <c r="B82" s="51">
        <f>SUM(H82,J82,L82,N82,P82,R82,T82,V82,X82,Z82,AB82,AD82)</f>
        <v>25</v>
      </c>
      <c r="C82" s="51">
        <f t="shared" si="78"/>
        <v>0</v>
      </c>
      <c r="D82" s="51">
        <f>E82</f>
        <v>0</v>
      </c>
      <c r="E82" s="51">
        <f>SUM(I82,K82,M82,O82,Q82,S82,U82,W82,Y82,AA82,AC82,AE82)</f>
        <v>0</v>
      </c>
      <c r="F82" s="51">
        <f t="shared" si="75"/>
        <v>0</v>
      </c>
      <c r="G82" s="51">
        <f t="shared" si="76"/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25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52">
        <v>0</v>
      </c>
      <c r="AD82" s="52">
        <v>0</v>
      </c>
      <c r="AE82" s="52">
        <v>0</v>
      </c>
      <c r="AF82" s="53"/>
    </row>
    <row r="83" spans="1:32" ht="18.75" x14ac:dyDescent="0.25">
      <c r="A83" s="41" t="s">
        <v>50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3"/>
      <c r="AF83" s="53"/>
    </row>
    <row r="84" spans="1:32" s="49" customFormat="1" ht="18.75" x14ac:dyDescent="0.3">
      <c r="A84" s="45" t="s">
        <v>28</v>
      </c>
      <c r="B84" s="46">
        <f>B85+B86</f>
        <v>500</v>
      </c>
      <c r="C84" s="46">
        <f t="shared" ref="C84:E84" si="79">C85+C86</f>
        <v>0</v>
      </c>
      <c r="D84" s="46">
        <f t="shared" si="79"/>
        <v>0</v>
      </c>
      <c r="E84" s="46">
        <f t="shared" si="79"/>
        <v>0</v>
      </c>
      <c r="F84" s="46">
        <f t="shared" ref="F84:F87" si="80">IFERROR(E84/B84*100,0)</f>
        <v>0</v>
      </c>
      <c r="G84" s="46">
        <f t="shared" ref="G84:G87" si="81">IFERROR(E84/C84*100,0)</f>
        <v>0</v>
      </c>
      <c r="H84" s="47">
        <f>H85+H86</f>
        <v>0</v>
      </c>
      <c r="I84" s="47">
        <f t="shared" ref="I84:AE84" si="82">I85+I86</f>
        <v>0</v>
      </c>
      <c r="J84" s="47">
        <f t="shared" si="82"/>
        <v>0</v>
      </c>
      <c r="K84" s="47">
        <f t="shared" si="82"/>
        <v>0</v>
      </c>
      <c r="L84" s="47">
        <f t="shared" si="82"/>
        <v>0</v>
      </c>
      <c r="M84" s="47">
        <f t="shared" si="82"/>
        <v>0</v>
      </c>
      <c r="N84" s="47">
        <f t="shared" si="82"/>
        <v>0</v>
      </c>
      <c r="O84" s="47">
        <f t="shared" si="82"/>
        <v>0</v>
      </c>
      <c r="P84" s="47">
        <f t="shared" si="82"/>
        <v>0</v>
      </c>
      <c r="Q84" s="47">
        <f t="shared" si="82"/>
        <v>0</v>
      </c>
      <c r="R84" s="47">
        <f t="shared" si="82"/>
        <v>500</v>
      </c>
      <c r="S84" s="47">
        <f t="shared" si="82"/>
        <v>0</v>
      </c>
      <c r="T84" s="47">
        <f t="shared" si="82"/>
        <v>0</v>
      </c>
      <c r="U84" s="47">
        <f t="shared" si="82"/>
        <v>0</v>
      </c>
      <c r="V84" s="47">
        <f t="shared" si="82"/>
        <v>0</v>
      </c>
      <c r="W84" s="47">
        <f t="shared" si="82"/>
        <v>0</v>
      </c>
      <c r="X84" s="47">
        <f t="shared" si="82"/>
        <v>0</v>
      </c>
      <c r="Y84" s="47">
        <f t="shared" si="82"/>
        <v>0</v>
      </c>
      <c r="Z84" s="47">
        <f t="shared" si="82"/>
        <v>0</v>
      </c>
      <c r="AA84" s="47">
        <f t="shared" si="82"/>
        <v>0</v>
      </c>
      <c r="AB84" s="47">
        <f t="shared" si="82"/>
        <v>0</v>
      </c>
      <c r="AC84" s="47">
        <f t="shared" si="82"/>
        <v>0</v>
      </c>
      <c r="AD84" s="47">
        <f t="shared" si="82"/>
        <v>0</v>
      </c>
      <c r="AE84" s="47">
        <f t="shared" si="82"/>
        <v>0</v>
      </c>
      <c r="AF84" s="54"/>
    </row>
    <row r="85" spans="1:32" ht="18.75" x14ac:dyDescent="0.3">
      <c r="A85" s="50" t="s">
        <v>39</v>
      </c>
      <c r="B85" s="51">
        <f>SUM(H85,J85,L85,N85,P85,R85,T85,V85,X85,Z85,AB85,AD85)</f>
        <v>0</v>
      </c>
      <c r="C85" s="51">
        <f>H85+J85</f>
        <v>0</v>
      </c>
      <c r="D85" s="51">
        <f>E85</f>
        <v>0</v>
      </c>
      <c r="E85" s="51">
        <f>SUM(I85,K85,M85,O85,Q85,S85,U85,W85,Y85,AA85,AC85,AE85)</f>
        <v>0</v>
      </c>
      <c r="F85" s="51">
        <f t="shared" si="80"/>
        <v>0</v>
      </c>
      <c r="G85" s="51">
        <f t="shared" si="81"/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0</v>
      </c>
      <c r="AD85" s="52">
        <v>0</v>
      </c>
      <c r="AE85" s="52">
        <v>0</v>
      </c>
      <c r="AF85" s="53"/>
    </row>
    <row r="86" spans="1:32" ht="18.75" x14ac:dyDescent="0.3">
      <c r="A86" s="50" t="s">
        <v>29</v>
      </c>
      <c r="B86" s="51">
        <f>SUM(H86,J86,L86,N86,P86,R86,T86,V86,X86,Z86,AB86,AD86)</f>
        <v>500</v>
      </c>
      <c r="C86" s="51">
        <f t="shared" ref="C86:C87" si="83">H86+J86</f>
        <v>0</v>
      </c>
      <c r="D86" s="51">
        <f>E86</f>
        <v>0</v>
      </c>
      <c r="E86" s="51">
        <f>SUM(I86,K86,M86,O86,Q86,S86,U86,W86,Y86,AA86,AC86,AE86)</f>
        <v>0</v>
      </c>
      <c r="F86" s="51">
        <f t="shared" si="80"/>
        <v>0</v>
      </c>
      <c r="G86" s="51">
        <f t="shared" si="81"/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500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53"/>
    </row>
    <row r="87" spans="1:32" ht="37.5" x14ac:dyDescent="0.3">
      <c r="A87" s="88" t="s">
        <v>40</v>
      </c>
      <c r="B87" s="51">
        <f>SUM(H87,J87,L87,N87,P87,R87,T87,V87,X87,Z87,AB87,AD87)</f>
        <v>0</v>
      </c>
      <c r="C87" s="51">
        <f t="shared" si="83"/>
        <v>0</v>
      </c>
      <c r="D87" s="51">
        <f>E87</f>
        <v>0</v>
      </c>
      <c r="E87" s="51">
        <f>SUM(I87,K87,M87,O87,Q87,S87,U87,W87,Y87,AA87,AC87,AE87)</f>
        <v>0</v>
      </c>
      <c r="F87" s="51">
        <f t="shared" si="80"/>
        <v>0</v>
      </c>
      <c r="G87" s="51">
        <f t="shared" si="81"/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0</v>
      </c>
      <c r="AE87" s="52">
        <v>0</v>
      </c>
      <c r="AF87" s="53"/>
    </row>
    <row r="88" spans="1:32" ht="18.75" x14ac:dyDescent="0.25">
      <c r="A88" s="92" t="s">
        <v>51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4"/>
      <c r="AF88" s="89"/>
    </row>
    <row r="89" spans="1:32" s="49" customFormat="1" ht="18.75" x14ac:dyDescent="0.3">
      <c r="A89" s="45" t="s">
        <v>28</v>
      </c>
      <c r="B89" s="46">
        <f>B90+B91</f>
        <v>1156.4000000000001</v>
      </c>
      <c r="C89" s="46">
        <f t="shared" ref="C89:E89" si="84">C90+C91</f>
        <v>0</v>
      </c>
      <c r="D89" s="46">
        <f t="shared" si="84"/>
        <v>0</v>
      </c>
      <c r="E89" s="46">
        <f t="shared" si="84"/>
        <v>0</v>
      </c>
      <c r="F89" s="46">
        <f t="shared" ref="F89:F92" si="85">IFERROR(E89/B89*100,0)</f>
        <v>0</v>
      </c>
      <c r="G89" s="46">
        <f>IFERROR(E89/C89*100,0)</f>
        <v>0</v>
      </c>
      <c r="H89" s="47">
        <f>H90+H91</f>
        <v>0</v>
      </c>
      <c r="I89" s="47">
        <f t="shared" ref="I89:AE89" si="86">I90+I91</f>
        <v>0</v>
      </c>
      <c r="J89" s="47">
        <f t="shared" si="86"/>
        <v>0</v>
      </c>
      <c r="K89" s="47">
        <f t="shared" si="86"/>
        <v>0</v>
      </c>
      <c r="L89" s="47">
        <f t="shared" si="86"/>
        <v>0</v>
      </c>
      <c r="M89" s="47">
        <f t="shared" si="86"/>
        <v>0</v>
      </c>
      <c r="N89" s="47">
        <f t="shared" si="86"/>
        <v>0</v>
      </c>
      <c r="O89" s="47">
        <f t="shared" si="86"/>
        <v>0</v>
      </c>
      <c r="P89" s="47">
        <f t="shared" si="86"/>
        <v>0</v>
      </c>
      <c r="Q89" s="47">
        <f t="shared" si="86"/>
        <v>0</v>
      </c>
      <c r="R89" s="47">
        <f t="shared" si="86"/>
        <v>1156.4000000000001</v>
      </c>
      <c r="S89" s="47">
        <f t="shared" si="86"/>
        <v>0</v>
      </c>
      <c r="T89" s="47">
        <f t="shared" si="86"/>
        <v>0</v>
      </c>
      <c r="U89" s="47">
        <f t="shared" si="86"/>
        <v>0</v>
      </c>
      <c r="V89" s="47">
        <f t="shared" si="86"/>
        <v>0</v>
      </c>
      <c r="W89" s="47">
        <f t="shared" si="86"/>
        <v>0</v>
      </c>
      <c r="X89" s="47">
        <f t="shared" si="86"/>
        <v>0</v>
      </c>
      <c r="Y89" s="47">
        <f t="shared" si="86"/>
        <v>0</v>
      </c>
      <c r="Z89" s="47">
        <f t="shared" si="86"/>
        <v>0</v>
      </c>
      <c r="AA89" s="47">
        <f t="shared" si="86"/>
        <v>0</v>
      </c>
      <c r="AB89" s="47">
        <f t="shared" si="86"/>
        <v>0</v>
      </c>
      <c r="AC89" s="47">
        <f t="shared" si="86"/>
        <v>0</v>
      </c>
      <c r="AD89" s="47">
        <f t="shared" si="86"/>
        <v>0</v>
      </c>
      <c r="AE89" s="47">
        <f t="shared" si="86"/>
        <v>0</v>
      </c>
      <c r="AF89" s="54"/>
    </row>
    <row r="90" spans="1:32" ht="18.75" x14ac:dyDescent="0.3">
      <c r="A90" s="50" t="s">
        <v>39</v>
      </c>
      <c r="B90" s="51">
        <f>SUM(H90,J90,L90,N90,P90,R90,T90,V90,X90,Z90,AB90,AD90)</f>
        <v>0</v>
      </c>
      <c r="C90" s="51">
        <f>H90+J90</f>
        <v>0</v>
      </c>
      <c r="D90" s="51">
        <f>E90</f>
        <v>0</v>
      </c>
      <c r="E90" s="51">
        <f>SUM(I90,K90,M90,O90,Q90,S90,U90,W90,Y90,AA90,AC90,AE90)</f>
        <v>0</v>
      </c>
      <c r="F90" s="51">
        <f t="shared" si="85"/>
        <v>0</v>
      </c>
      <c r="G90" s="51">
        <f t="shared" ref="G90:G92" si="87">IFERROR(E90/C90*100,0)</f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 s="52">
        <v>0</v>
      </c>
      <c r="AF90" s="53"/>
    </row>
    <row r="91" spans="1:32" ht="18.75" x14ac:dyDescent="0.3">
      <c r="A91" s="50" t="s">
        <v>29</v>
      </c>
      <c r="B91" s="51">
        <f>SUM(H91,J91,L91,N91,P91,R91,T91,V91,X91,Z91,AB91,AD91)</f>
        <v>1156.4000000000001</v>
      </c>
      <c r="C91" s="51">
        <f t="shared" ref="C91:C92" si="88">H91+J91</f>
        <v>0</v>
      </c>
      <c r="D91" s="51">
        <f>E91</f>
        <v>0</v>
      </c>
      <c r="E91" s="51">
        <f>SUM(I91,K91,M91,O91,Q91,S91,U91,W91,Y91,AA91,AC91,AE91)</f>
        <v>0</v>
      </c>
      <c r="F91" s="51">
        <f t="shared" si="85"/>
        <v>0</v>
      </c>
      <c r="G91" s="51">
        <f t="shared" si="87"/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1156.4000000000001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0</v>
      </c>
      <c r="AE91" s="52">
        <v>0</v>
      </c>
      <c r="AF91" s="53"/>
    </row>
    <row r="92" spans="1:32" ht="37.5" x14ac:dyDescent="0.3">
      <c r="A92" s="88" t="s">
        <v>40</v>
      </c>
      <c r="B92" s="51">
        <f>SUM(H92,J92,L92,N92,P92,R92,T92,V92,X92,Z92,AB92,AD92)</f>
        <v>0</v>
      </c>
      <c r="C92" s="51">
        <f t="shared" si="88"/>
        <v>0</v>
      </c>
      <c r="D92" s="51">
        <f>E92</f>
        <v>0</v>
      </c>
      <c r="E92" s="51">
        <f>SUM(I92,K92,M92,O92,Q92,S92,U92,W92,Y92,AA92,AC92,AE92)</f>
        <v>0</v>
      </c>
      <c r="F92" s="51">
        <f t="shared" si="85"/>
        <v>0</v>
      </c>
      <c r="G92" s="51">
        <f t="shared" si="87"/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0</v>
      </c>
      <c r="AD92" s="52">
        <v>0</v>
      </c>
      <c r="AE92" s="52">
        <v>0</v>
      </c>
      <c r="AF92" s="53"/>
    </row>
    <row r="93" spans="1:32" ht="18.75" x14ac:dyDescent="0.25">
      <c r="A93" s="92" t="s">
        <v>52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6"/>
      <c r="AF93" s="89"/>
    </row>
    <row r="94" spans="1:32" s="49" customFormat="1" ht="18.75" x14ac:dyDescent="0.3">
      <c r="A94" s="45" t="s">
        <v>28</v>
      </c>
      <c r="B94" s="46">
        <f>B95+B96</f>
        <v>0</v>
      </c>
      <c r="C94" s="46">
        <f t="shared" ref="C94:E94" si="89">C95+C96</f>
        <v>0</v>
      </c>
      <c r="D94" s="46">
        <f t="shared" si="89"/>
        <v>0</v>
      </c>
      <c r="E94" s="46">
        <f t="shared" si="89"/>
        <v>0</v>
      </c>
      <c r="F94" s="46">
        <f t="shared" ref="F94:F97" si="90">IFERROR(E94/B94*100,0)</f>
        <v>0</v>
      </c>
      <c r="G94" s="46">
        <f t="shared" ref="G94:G97" si="91">IFERROR(E94/C94*100,0)</f>
        <v>0</v>
      </c>
      <c r="H94" s="47">
        <f>H95+H96</f>
        <v>0</v>
      </c>
      <c r="I94" s="47">
        <f t="shared" ref="I94:AE94" si="92">I95+I96</f>
        <v>0</v>
      </c>
      <c r="J94" s="47">
        <f t="shared" si="92"/>
        <v>0</v>
      </c>
      <c r="K94" s="47">
        <f t="shared" si="92"/>
        <v>0</v>
      </c>
      <c r="L94" s="47">
        <f t="shared" si="92"/>
        <v>0</v>
      </c>
      <c r="M94" s="47">
        <f t="shared" si="92"/>
        <v>0</v>
      </c>
      <c r="N94" s="47">
        <f t="shared" si="92"/>
        <v>0</v>
      </c>
      <c r="O94" s="47">
        <f t="shared" si="92"/>
        <v>0</v>
      </c>
      <c r="P94" s="47">
        <f t="shared" si="92"/>
        <v>0</v>
      </c>
      <c r="Q94" s="47">
        <f t="shared" si="92"/>
        <v>0</v>
      </c>
      <c r="R94" s="47">
        <f t="shared" si="92"/>
        <v>0</v>
      </c>
      <c r="S94" s="47">
        <f t="shared" si="92"/>
        <v>0</v>
      </c>
      <c r="T94" s="47">
        <f t="shared" si="92"/>
        <v>0</v>
      </c>
      <c r="U94" s="47">
        <f t="shared" si="92"/>
        <v>0</v>
      </c>
      <c r="V94" s="47">
        <f t="shared" si="92"/>
        <v>0</v>
      </c>
      <c r="W94" s="47">
        <f t="shared" si="92"/>
        <v>0</v>
      </c>
      <c r="X94" s="47">
        <f t="shared" si="92"/>
        <v>0</v>
      </c>
      <c r="Y94" s="47">
        <f t="shared" si="92"/>
        <v>0</v>
      </c>
      <c r="Z94" s="47">
        <f t="shared" si="92"/>
        <v>0</v>
      </c>
      <c r="AA94" s="47">
        <f t="shared" si="92"/>
        <v>0</v>
      </c>
      <c r="AB94" s="47">
        <f t="shared" si="92"/>
        <v>0</v>
      </c>
      <c r="AC94" s="47">
        <f t="shared" si="92"/>
        <v>0</v>
      </c>
      <c r="AD94" s="47">
        <f t="shared" si="92"/>
        <v>0</v>
      </c>
      <c r="AE94" s="47">
        <f t="shared" si="92"/>
        <v>0</v>
      </c>
      <c r="AF94" s="54"/>
    </row>
    <row r="95" spans="1:32" ht="18.75" x14ac:dyDescent="0.3">
      <c r="A95" s="50" t="s">
        <v>39</v>
      </c>
      <c r="B95" s="51">
        <f>SUM(H95,J95,L95,N95,P95,R95,T95,V95,X95,Z95,AB95,AD95)</f>
        <v>0</v>
      </c>
      <c r="C95" s="51">
        <f>H95+J95</f>
        <v>0</v>
      </c>
      <c r="D95" s="51">
        <f>E95</f>
        <v>0</v>
      </c>
      <c r="E95" s="51">
        <f>SUM(I95,K95,M95,O95,Q95,S95,U95,W95,Y95,AA95,AC95,AE95)</f>
        <v>0</v>
      </c>
      <c r="F95" s="51">
        <f t="shared" si="90"/>
        <v>0</v>
      </c>
      <c r="G95" s="51">
        <f t="shared" si="91"/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  <c r="AD95" s="52">
        <v>0</v>
      </c>
      <c r="AE95" s="52">
        <v>0</v>
      </c>
      <c r="AF95" s="53"/>
    </row>
    <row r="96" spans="1:32" ht="18.75" x14ac:dyDescent="0.3">
      <c r="A96" s="50" t="s">
        <v>29</v>
      </c>
      <c r="B96" s="51">
        <f>SUM(H96,J96,L96,N96,P96,R96,T96,V96,X96,Z96,AB96,AD96)</f>
        <v>0</v>
      </c>
      <c r="C96" s="51">
        <f t="shared" ref="C96:C97" si="93">H96+J96</f>
        <v>0</v>
      </c>
      <c r="D96" s="51">
        <f>E96</f>
        <v>0</v>
      </c>
      <c r="E96" s="51">
        <f>SUM(I96,K96,M96,O96,Q96,S96,U96,W96,Y96,AA96,AC96,AE96)</f>
        <v>0</v>
      </c>
      <c r="F96" s="51">
        <f t="shared" si="90"/>
        <v>0</v>
      </c>
      <c r="G96" s="51">
        <f t="shared" si="91"/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  <c r="AC96" s="52">
        <v>0</v>
      </c>
      <c r="AD96" s="52">
        <v>0</v>
      </c>
      <c r="AE96" s="52">
        <v>0</v>
      </c>
      <c r="AF96" s="53"/>
    </row>
    <row r="97" spans="1:32" ht="37.5" x14ac:dyDescent="0.3">
      <c r="A97" s="88" t="s">
        <v>40</v>
      </c>
      <c r="B97" s="51">
        <f>SUM(H97,J97,L97,N97,P97,R97,T97,V97,X97,Z97,AB97,AD97)</f>
        <v>0</v>
      </c>
      <c r="C97" s="51">
        <f t="shared" si="93"/>
        <v>0</v>
      </c>
      <c r="D97" s="51">
        <f>E97</f>
        <v>0</v>
      </c>
      <c r="E97" s="51">
        <f>SUM(I97,K97,M97,O97,Q97,S97,U97,W97,Y97,AA97,AC97,AE97)</f>
        <v>0</v>
      </c>
      <c r="F97" s="51">
        <f t="shared" si="90"/>
        <v>0</v>
      </c>
      <c r="G97" s="51">
        <f t="shared" si="91"/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52">
        <v>0</v>
      </c>
      <c r="AF97" s="53"/>
    </row>
    <row r="98" spans="1:32" ht="18.75" x14ac:dyDescent="0.25">
      <c r="A98" s="92" t="s">
        <v>53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6"/>
      <c r="AF98" s="89"/>
    </row>
    <row r="99" spans="1:32" s="49" customFormat="1" ht="18.75" x14ac:dyDescent="0.3">
      <c r="A99" s="45" t="s">
        <v>28</v>
      </c>
      <c r="B99" s="46">
        <f>B100+B101</f>
        <v>700</v>
      </c>
      <c r="C99" s="46">
        <f t="shared" ref="C99:E99" si="94">C100+C101</f>
        <v>0</v>
      </c>
      <c r="D99" s="46">
        <f t="shared" si="94"/>
        <v>0</v>
      </c>
      <c r="E99" s="46">
        <f t="shared" si="94"/>
        <v>0</v>
      </c>
      <c r="F99" s="46">
        <f t="shared" ref="F99:F102" si="95">IFERROR(E99/B99*100,0)</f>
        <v>0</v>
      </c>
      <c r="G99" s="46">
        <f t="shared" ref="G99:G102" si="96">IFERROR(E99/C99*100,0)</f>
        <v>0</v>
      </c>
      <c r="H99" s="47">
        <f>H100+H101</f>
        <v>0</v>
      </c>
      <c r="I99" s="47">
        <f t="shared" ref="I99:AE99" si="97">I100+I101</f>
        <v>0</v>
      </c>
      <c r="J99" s="47">
        <f t="shared" si="97"/>
        <v>0</v>
      </c>
      <c r="K99" s="47">
        <f t="shared" si="97"/>
        <v>0</v>
      </c>
      <c r="L99" s="47">
        <f t="shared" si="97"/>
        <v>0</v>
      </c>
      <c r="M99" s="47">
        <f t="shared" si="97"/>
        <v>0</v>
      </c>
      <c r="N99" s="47">
        <f t="shared" si="97"/>
        <v>0</v>
      </c>
      <c r="O99" s="47">
        <f t="shared" si="97"/>
        <v>0</v>
      </c>
      <c r="P99" s="47">
        <f t="shared" si="97"/>
        <v>0</v>
      </c>
      <c r="Q99" s="47">
        <f t="shared" si="97"/>
        <v>0</v>
      </c>
      <c r="R99" s="47">
        <f t="shared" si="97"/>
        <v>700</v>
      </c>
      <c r="S99" s="47">
        <f t="shared" si="97"/>
        <v>0</v>
      </c>
      <c r="T99" s="47">
        <f t="shared" si="97"/>
        <v>0</v>
      </c>
      <c r="U99" s="47">
        <f t="shared" si="97"/>
        <v>0</v>
      </c>
      <c r="V99" s="47">
        <f t="shared" si="97"/>
        <v>0</v>
      </c>
      <c r="W99" s="47">
        <f t="shared" si="97"/>
        <v>0</v>
      </c>
      <c r="X99" s="47">
        <f t="shared" si="97"/>
        <v>0</v>
      </c>
      <c r="Y99" s="47">
        <f t="shared" si="97"/>
        <v>0</v>
      </c>
      <c r="Z99" s="47">
        <f t="shared" si="97"/>
        <v>0</v>
      </c>
      <c r="AA99" s="47">
        <f t="shared" si="97"/>
        <v>0</v>
      </c>
      <c r="AB99" s="47">
        <f t="shared" si="97"/>
        <v>0</v>
      </c>
      <c r="AC99" s="47">
        <f t="shared" si="97"/>
        <v>0</v>
      </c>
      <c r="AD99" s="47">
        <f t="shared" si="97"/>
        <v>0</v>
      </c>
      <c r="AE99" s="47">
        <f t="shared" si="97"/>
        <v>0</v>
      </c>
      <c r="AF99" s="54"/>
    </row>
    <row r="100" spans="1:32" ht="18.75" x14ac:dyDescent="0.3">
      <c r="A100" s="50" t="s">
        <v>39</v>
      </c>
      <c r="B100" s="51">
        <f>SUM(H100,J100,L100,N100,P100,R100,T100,V100,X100,Z100,AB100,AD100)</f>
        <v>0</v>
      </c>
      <c r="C100" s="51">
        <f>H100+J100</f>
        <v>0</v>
      </c>
      <c r="D100" s="51">
        <f>E100</f>
        <v>0</v>
      </c>
      <c r="E100" s="51">
        <f>SUM(I100,K100,M100,O100,Q100,S100,U100,W100,Y100,AA100,AC100,AE100)</f>
        <v>0</v>
      </c>
      <c r="F100" s="51">
        <f t="shared" si="95"/>
        <v>0</v>
      </c>
      <c r="G100" s="51">
        <f t="shared" si="96"/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0</v>
      </c>
      <c r="AD100" s="52">
        <v>0</v>
      </c>
      <c r="AE100" s="52">
        <v>0</v>
      </c>
      <c r="AF100" s="53"/>
    </row>
    <row r="101" spans="1:32" ht="18.75" x14ac:dyDescent="0.3">
      <c r="A101" s="50" t="s">
        <v>29</v>
      </c>
      <c r="B101" s="51">
        <f>SUM(H101,J101,L101,N101,P101,R101,T101,V101,X101,Z101,AB101,AD101)</f>
        <v>700</v>
      </c>
      <c r="C101" s="51">
        <f t="shared" ref="C101:C102" si="98">H101+J101</f>
        <v>0</v>
      </c>
      <c r="D101" s="51">
        <f>E101</f>
        <v>0</v>
      </c>
      <c r="E101" s="51">
        <f>SUM(I101,K101,M101,O101,Q101,S101,U101,W101,Y101,AA101,AC101,AE101)</f>
        <v>0</v>
      </c>
      <c r="F101" s="51">
        <f t="shared" si="95"/>
        <v>0</v>
      </c>
      <c r="G101" s="51">
        <f t="shared" si="96"/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700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  <c r="AA101" s="52">
        <v>0</v>
      </c>
      <c r="AB101" s="52">
        <v>0</v>
      </c>
      <c r="AC101" s="52">
        <v>0</v>
      </c>
      <c r="AD101" s="52">
        <v>0</v>
      </c>
      <c r="AE101" s="52">
        <v>0</v>
      </c>
      <c r="AF101" s="53"/>
    </row>
    <row r="102" spans="1:32" ht="37.5" x14ac:dyDescent="0.3">
      <c r="A102" s="88" t="s">
        <v>40</v>
      </c>
      <c r="B102" s="51">
        <f>SUM(H102,J102,L102,N102,P102,R102,T102,V102,X102,Z102,AB102,AD102)</f>
        <v>0</v>
      </c>
      <c r="C102" s="51">
        <f t="shared" si="98"/>
        <v>0</v>
      </c>
      <c r="D102" s="51">
        <f>E102</f>
        <v>0</v>
      </c>
      <c r="E102" s="51">
        <f>SUM(I102,K102,M102,O102,Q102,S102,U102,W102,Y102,AA102,AC102,AE102)</f>
        <v>0</v>
      </c>
      <c r="F102" s="51">
        <f t="shared" si="95"/>
        <v>0</v>
      </c>
      <c r="G102" s="51">
        <f t="shared" si="96"/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52">
        <v>0</v>
      </c>
      <c r="W102" s="52">
        <v>0</v>
      </c>
      <c r="X102" s="52">
        <v>0</v>
      </c>
      <c r="Y102" s="52">
        <v>0</v>
      </c>
      <c r="Z102" s="52">
        <v>0</v>
      </c>
      <c r="AA102" s="52">
        <v>0</v>
      </c>
      <c r="AB102" s="52">
        <v>0</v>
      </c>
      <c r="AC102" s="52">
        <v>0</v>
      </c>
      <c r="AD102" s="52">
        <v>0</v>
      </c>
      <c r="AE102" s="52">
        <v>0</v>
      </c>
      <c r="AF102" s="53"/>
    </row>
    <row r="103" spans="1:32" ht="18.75" x14ac:dyDescent="0.25">
      <c r="A103" s="92" t="s">
        <v>54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6"/>
      <c r="AF103" s="89"/>
    </row>
    <row r="104" spans="1:32" s="49" customFormat="1" ht="18.75" x14ac:dyDescent="0.3">
      <c r="A104" s="45" t="s">
        <v>28</v>
      </c>
      <c r="B104" s="46">
        <f>B105+B106</f>
        <v>1000</v>
      </c>
      <c r="C104" s="46">
        <f t="shared" ref="C104:E104" si="99">C105+C106</f>
        <v>0</v>
      </c>
      <c r="D104" s="46">
        <f t="shared" si="99"/>
        <v>0</v>
      </c>
      <c r="E104" s="46">
        <f t="shared" si="99"/>
        <v>0</v>
      </c>
      <c r="F104" s="46">
        <f t="shared" ref="F104:F107" si="100">IFERROR(E104/B104*100,0)</f>
        <v>0</v>
      </c>
      <c r="G104" s="46">
        <f t="shared" ref="G104:G107" si="101">IFERROR(E104/C104*100,0)</f>
        <v>0</v>
      </c>
      <c r="H104" s="47">
        <f>H105+H106</f>
        <v>0</v>
      </c>
      <c r="I104" s="47">
        <f t="shared" ref="I104:AE104" si="102">I105+I106</f>
        <v>0</v>
      </c>
      <c r="J104" s="47">
        <f t="shared" si="102"/>
        <v>0</v>
      </c>
      <c r="K104" s="47">
        <f t="shared" si="102"/>
        <v>0</v>
      </c>
      <c r="L104" s="47">
        <f t="shared" si="102"/>
        <v>0</v>
      </c>
      <c r="M104" s="47">
        <f t="shared" si="102"/>
        <v>0</v>
      </c>
      <c r="N104" s="47">
        <f t="shared" si="102"/>
        <v>0</v>
      </c>
      <c r="O104" s="47">
        <f t="shared" si="102"/>
        <v>0</v>
      </c>
      <c r="P104" s="47">
        <f t="shared" si="102"/>
        <v>0</v>
      </c>
      <c r="Q104" s="47">
        <f t="shared" si="102"/>
        <v>0</v>
      </c>
      <c r="R104" s="47">
        <f t="shared" si="102"/>
        <v>1000</v>
      </c>
      <c r="S104" s="47">
        <f t="shared" si="102"/>
        <v>0</v>
      </c>
      <c r="T104" s="47">
        <f t="shared" si="102"/>
        <v>0</v>
      </c>
      <c r="U104" s="47">
        <f t="shared" si="102"/>
        <v>0</v>
      </c>
      <c r="V104" s="47">
        <f t="shared" si="102"/>
        <v>0</v>
      </c>
      <c r="W104" s="47">
        <f t="shared" si="102"/>
        <v>0</v>
      </c>
      <c r="X104" s="47">
        <f t="shared" si="102"/>
        <v>0</v>
      </c>
      <c r="Y104" s="47">
        <f t="shared" si="102"/>
        <v>0</v>
      </c>
      <c r="Z104" s="47">
        <f t="shared" si="102"/>
        <v>0</v>
      </c>
      <c r="AA104" s="47">
        <f t="shared" si="102"/>
        <v>0</v>
      </c>
      <c r="AB104" s="47">
        <f t="shared" si="102"/>
        <v>0</v>
      </c>
      <c r="AC104" s="47">
        <f t="shared" si="102"/>
        <v>0</v>
      </c>
      <c r="AD104" s="47">
        <f t="shared" si="102"/>
        <v>0</v>
      </c>
      <c r="AE104" s="47">
        <f t="shared" si="102"/>
        <v>0</v>
      </c>
      <c r="AF104" s="54"/>
    </row>
    <row r="105" spans="1:32" ht="18.75" x14ac:dyDescent="0.3">
      <c r="A105" s="50" t="s">
        <v>39</v>
      </c>
      <c r="B105" s="51">
        <f>SUM(H105,J105,L105,N105,P105,R105,T105,V105,X105,Z105,AB105,AD105)</f>
        <v>0</v>
      </c>
      <c r="C105" s="51">
        <f>H105+J105</f>
        <v>0</v>
      </c>
      <c r="D105" s="51">
        <f>E105</f>
        <v>0</v>
      </c>
      <c r="E105" s="51">
        <f>SUM(I105,K105,M105,O105,Q105,S105,U105,W105,Y105,AA105,AC105,AE105)</f>
        <v>0</v>
      </c>
      <c r="F105" s="51">
        <f t="shared" si="100"/>
        <v>0</v>
      </c>
      <c r="G105" s="51">
        <f t="shared" si="101"/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0</v>
      </c>
      <c r="AB105" s="52">
        <v>0</v>
      </c>
      <c r="AC105" s="52">
        <v>0</v>
      </c>
      <c r="AD105" s="52">
        <v>0</v>
      </c>
      <c r="AE105" s="52">
        <v>0</v>
      </c>
      <c r="AF105" s="53"/>
    </row>
    <row r="106" spans="1:32" ht="18.75" x14ac:dyDescent="0.3">
      <c r="A106" s="50" t="s">
        <v>29</v>
      </c>
      <c r="B106" s="51">
        <f>SUM(H106,J106,L106,N106,P106,R106,T106,V106,X106,Z106,AB106,AD106)</f>
        <v>1000</v>
      </c>
      <c r="C106" s="51">
        <f t="shared" ref="C106:C107" si="103">H106+J106</f>
        <v>0</v>
      </c>
      <c r="D106" s="51">
        <f>E106</f>
        <v>0</v>
      </c>
      <c r="E106" s="51">
        <f>SUM(I106,K106,M106,O106,Q106,S106,U106,W106,Y106,AA106,AC106,AE106)</f>
        <v>0</v>
      </c>
      <c r="F106" s="51">
        <f t="shared" si="100"/>
        <v>0</v>
      </c>
      <c r="G106" s="51">
        <f t="shared" si="101"/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1000</v>
      </c>
      <c r="S106" s="52">
        <v>0</v>
      </c>
      <c r="T106" s="52">
        <v>0</v>
      </c>
      <c r="U106" s="52">
        <v>0</v>
      </c>
      <c r="V106" s="52">
        <v>0</v>
      </c>
      <c r="W106" s="52">
        <v>0</v>
      </c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53"/>
    </row>
    <row r="107" spans="1:32" ht="37.5" x14ac:dyDescent="0.3">
      <c r="A107" s="88" t="s">
        <v>40</v>
      </c>
      <c r="B107" s="51">
        <f>SUM(H107,J107,L107,N107,P107,R107,T107,V107,X107,Z107,AB107,AD107)</f>
        <v>0</v>
      </c>
      <c r="C107" s="51">
        <f t="shared" si="103"/>
        <v>0</v>
      </c>
      <c r="D107" s="51">
        <f>E107</f>
        <v>0</v>
      </c>
      <c r="E107" s="51">
        <f>SUM(I107,K107,M107,O107,Q107,S107,U107,W107,Y107,AA107,AC107,AE107)</f>
        <v>0</v>
      </c>
      <c r="F107" s="51">
        <f t="shared" si="100"/>
        <v>0</v>
      </c>
      <c r="G107" s="51">
        <f t="shared" si="101"/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>
        <v>0</v>
      </c>
      <c r="W107" s="52">
        <v>0</v>
      </c>
      <c r="X107" s="52">
        <v>0</v>
      </c>
      <c r="Y107" s="52">
        <v>0</v>
      </c>
      <c r="Z107" s="52">
        <v>0</v>
      </c>
      <c r="AA107" s="52">
        <v>0</v>
      </c>
      <c r="AB107" s="52">
        <v>0</v>
      </c>
      <c r="AC107" s="52">
        <v>0</v>
      </c>
      <c r="AD107" s="52">
        <v>0</v>
      </c>
      <c r="AE107" s="52">
        <v>0</v>
      </c>
      <c r="AF107" s="53"/>
    </row>
    <row r="108" spans="1:32" ht="18.75" x14ac:dyDescent="0.25">
      <c r="A108" s="92" t="s">
        <v>55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6"/>
      <c r="AF108" s="89"/>
    </row>
    <row r="109" spans="1:32" s="49" customFormat="1" ht="18.75" x14ac:dyDescent="0.3">
      <c r="A109" s="45" t="s">
        <v>28</v>
      </c>
      <c r="B109" s="46">
        <f>B110+B111</f>
        <v>600</v>
      </c>
      <c r="C109" s="46">
        <f t="shared" ref="C109:E109" si="104">C110+C111</f>
        <v>0</v>
      </c>
      <c r="D109" s="46">
        <f t="shared" si="104"/>
        <v>0</v>
      </c>
      <c r="E109" s="46">
        <f t="shared" si="104"/>
        <v>0</v>
      </c>
      <c r="F109" s="46">
        <f t="shared" ref="F109:F112" si="105">IFERROR(E109/B109*100,0)</f>
        <v>0</v>
      </c>
      <c r="G109" s="46">
        <f t="shared" ref="G109:G112" si="106">IFERROR(E109/C109*100,0)</f>
        <v>0</v>
      </c>
      <c r="H109" s="47">
        <f>H110+H111</f>
        <v>0</v>
      </c>
      <c r="I109" s="47">
        <f t="shared" ref="I109:AE109" si="107">I110+I111</f>
        <v>0</v>
      </c>
      <c r="J109" s="47">
        <f t="shared" si="107"/>
        <v>0</v>
      </c>
      <c r="K109" s="47">
        <f t="shared" si="107"/>
        <v>0</v>
      </c>
      <c r="L109" s="47">
        <f t="shared" si="107"/>
        <v>0</v>
      </c>
      <c r="M109" s="47">
        <f t="shared" si="107"/>
        <v>0</v>
      </c>
      <c r="N109" s="47">
        <f t="shared" si="107"/>
        <v>0</v>
      </c>
      <c r="O109" s="47">
        <f t="shared" si="107"/>
        <v>0</v>
      </c>
      <c r="P109" s="47">
        <f t="shared" si="107"/>
        <v>0</v>
      </c>
      <c r="Q109" s="47">
        <f t="shared" si="107"/>
        <v>0</v>
      </c>
      <c r="R109" s="47">
        <f t="shared" si="107"/>
        <v>600</v>
      </c>
      <c r="S109" s="47">
        <f t="shared" si="107"/>
        <v>0</v>
      </c>
      <c r="T109" s="47">
        <f t="shared" si="107"/>
        <v>0</v>
      </c>
      <c r="U109" s="47">
        <f t="shared" si="107"/>
        <v>0</v>
      </c>
      <c r="V109" s="47">
        <f t="shared" si="107"/>
        <v>0</v>
      </c>
      <c r="W109" s="47">
        <f t="shared" si="107"/>
        <v>0</v>
      </c>
      <c r="X109" s="47">
        <f t="shared" si="107"/>
        <v>0</v>
      </c>
      <c r="Y109" s="47">
        <f t="shared" si="107"/>
        <v>0</v>
      </c>
      <c r="Z109" s="47">
        <f t="shared" si="107"/>
        <v>0</v>
      </c>
      <c r="AA109" s="47">
        <f t="shared" si="107"/>
        <v>0</v>
      </c>
      <c r="AB109" s="47">
        <f t="shared" si="107"/>
        <v>0</v>
      </c>
      <c r="AC109" s="47">
        <f t="shared" si="107"/>
        <v>0</v>
      </c>
      <c r="AD109" s="47">
        <f t="shared" si="107"/>
        <v>0</v>
      </c>
      <c r="AE109" s="47">
        <f t="shared" si="107"/>
        <v>0</v>
      </c>
      <c r="AF109" s="54"/>
    </row>
    <row r="110" spans="1:32" ht="18.75" x14ac:dyDescent="0.3">
      <c r="A110" s="50" t="s">
        <v>39</v>
      </c>
      <c r="B110" s="51">
        <f>SUM(H110,J110,L110,N110,P110,R110,T110,V110,X110,Z110,AB110,AD110)</f>
        <v>0</v>
      </c>
      <c r="C110" s="51">
        <f>H110+J110</f>
        <v>0</v>
      </c>
      <c r="D110" s="51">
        <f>E110</f>
        <v>0</v>
      </c>
      <c r="E110" s="51">
        <f>SUM(I110,K110,M110,O110,Q110,S110,U110,W110,Y110,AA110,AC110,AE110)</f>
        <v>0</v>
      </c>
      <c r="F110" s="51">
        <f t="shared" si="105"/>
        <v>0</v>
      </c>
      <c r="G110" s="51">
        <f t="shared" si="106"/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52">
        <v>0</v>
      </c>
      <c r="T110" s="52">
        <v>0</v>
      </c>
      <c r="U110" s="52">
        <v>0</v>
      </c>
      <c r="V110" s="52">
        <v>0</v>
      </c>
      <c r="W110" s="52">
        <v>0</v>
      </c>
      <c r="X110" s="52">
        <v>0</v>
      </c>
      <c r="Y110" s="52">
        <v>0</v>
      </c>
      <c r="Z110" s="52">
        <v>0</v>
      </c>
      <c r="AA110" s="52">
        <v>0</v>
      </c>
      <c r="AB110" s="52">
        <v>0</v>
      </c>
      <c r="AC110" s="52">
        <v>0</v>
      </c>
      <c r="AD110" s="52">
        <v>0</v>
      </c>
      <c r="AE110" s="52">
        <v>0</v>
      </c>
      <c r="AF110" s="53"/>
    </row>
    <row r="111" spans="1:32" ht="18.75" x14ac:dyDescent="0.3">
      <c r="A111" s="50" t="s">
        <v>29</v>
      </c>
      <c r="B111" s="51">
        <f>SUM(H111,J111,L111,N111,P111,R111,T111,V111,X111,Z111,AB111,AD111)</f>
        <v>600</v>
      </c>
      <c r="C111" s="51">
        <f t="shared" ref="C111:C112" si="108">H111+J111</f>
        <v>0</v>
      </c>
      <c r="D111" s="51">
        <f>E111</f>
        <v>0</v>
      </c>
      <c r="E111" s="51">
        <f>SUM(I111,K111,M111,O111,Q111,S111,U111,W111,Y111,AA111,AC111,AE111)</f>
        <v>0</v>
      </c>
      <c r="F111" s="51">
        <f t="shared" si="105"/>
        <v>0</v>
      </c>
      <c r="G111" s="51">
        <f t="shared" si="106"/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600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0</v>
      </c>
      <c r="AE111" s="52">
        <v>0</v>
      </c>
      <c r="AF111" s="53"/>
    </row>
    <row r="112" spans="1:32" ht="37.5" x14ac:dyDescent="0.3">
      <c r="A112" s="88" t="s">
        <v>40</v>
      </c>
      <c r="B112" s="51">
        <f>SUM(H112,J112,L112,N112,P112,R112,T112,V112,X112,Z112,AB112,AD112)</f>
        <v>0</v>
      </c>
      <c r="C112" s="51">
        <f t="shared" si="108"/>
        <v>0</v>
      </c>
      <c r="D112" s="51">
        <f>E112</f>
        <v>0</v>
      </c>
      <c r="E112" s="51">
        <f>SUM(I112,K112,M112,O112,Q112,S112,U112,W112,Y112,AA112,AC112,AE112)</f>
        <v>0</v>
      </c>
      <c r="F112" s="51">
        <f t="shared" si="105"/>
        <v>0</v>
      </c>
      <c r="G112" s="51">
        <f t="shared" si="106"/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  <c r="Y112" s="52">
        <v>0</v>
      </c>
      <c r="Z112" s="52">
        <v>0</v>
      </c>
      <c r="AA112" s="52">
        <v>0</v>
      </c>
      <c r="AB112" s="52">
        <v>0</v>
      </c>
      <c r="AC112" s="52">
        <v>0</v>
      </c>
      <c r="AD112" s="52">
        <v>0</v>
      </c>
      <c r="AE112" s="52">
        <v>0</v>
      </c>
      <c r="AF112" s="53"/>
    </row>
    <row r="113" spans="1:32" ht="18.75" x14ac:dyDescent="0.25">
      <c r="A113" s="92" t="s">
        <v>56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6"/>
      <c r="AF113" s="89"/>
    </row>
    <row r="114" spans="1:32" s="49" customFormat="1" ht="18.75" x14ac:dyDescent="0.3">
      <c r="A114" s="45" t="s">
        <v>28</v>
      </c>
      <c r="B114" s="46">
        <f>B115+B116</f>
        <v>600</v>
      </c>
      <c r="C114" s="46">
        <f t="shared" ref="C114:E114" si="109">C115+C116</f>
        <v>0</v>
      </c>
      <c r="D114" s="46">
        <f t="shared" si="109"/>
        <v>0</v>
      </c>
      <c r="E114" s="46">
        <f t="shared" si="109"/>
        <v>0</v>
      </c>
      <c r="F114" s="46">
        <f t="shared" ref="F114:F117" si="110">IFERROR(E114/B114*100,0)</f>
        <v>0</v>
      </c>
      <c r="G114" s="46">
        <f t="shared" ref="G114:G117" si="111">IFERROR(E114/C114*100,0)</f>
        <v>0</v>
      </c>
      <c r="H114" s="47">
        <f>H115+H116</f>
        <v>0</v>
      </c>
      <c r="I114" s="47">
        <f t="shared" ref="I114:AE114" si="112">I115+I116</f>
        <v>0</v>
      </c>
      <c r="J114" s="47">
        <f t="shared" si="112"/>
        <v>0</v>
      </c>
      <c r="K114" s="47">
        <f t="shared" si="112"/>
        <v>0</v>
      </c>
      <c r="L114" s="47">
        <f t="shared" si="112"/>
        <v>0</v>
      </c>
      <c r="M114" s="47">
        <f t="shared" si="112"/>
        <v>0</v>
      </c>
      <c r="N114" s="47">
        <f t="shared" si="112"/>
        <v>0</v>
      </c>
      <c r="O114" s="47">
        <f t="shared" si="112"/>
        <v>0</v>
      </c>
      <c r="P114" s="47">
        <f t="shared" si="112"/>
        <v>0</v>
      </c>
      <c r="Q114" s="47">
        <f t="shared" si="112"/>
        <v>0</v>
      </c>
      <c r="R114" s="47">
        <f t="shared" si="112"/>
        <v>600</v>
      </c>
      <c r="S114" s="47">
        <f t="shared" si="112"/>
        <v>0</v>
      </c>
      <c r="T114" s="47">
        <f t="shared" si="112"/>
        <v>0</v>
      </c>
      <c r="U114" s="47">
        <f t="shared" si="112"/>
        <v>0</v>
      </c>
      <c r="V114" s="47">
        <f t="shared" si="112"/>
        <v>0</v>
      </c>
      <c r="W114" s="47">
        <f t="shared" si="112"/>
        <v>0</v>
      </c>
      <c r="X114" s="47">
        <f t="shared" si="112"/>
        <v>0</v>
      </c>
      <c r="Y114" s="47">
        <f t="shared" si="112"/>
        <v>0</v>
      </c>
      <c r="Z114" s="47">
        <f t="shared" si="112"/>
        <v>0</v>
      </c>
      <c r="AA114" s="47">
        <f t="shared" si="112"/>
        <v>0</v>
      </c>
      <c r="AB114" s="47">
        <f t="shared" si="112"/>
        <v>0</v>
      </c>
      <c r="AC114" s="47">
        <f t="shared" si="112"/>
        <v>0</v>
      </c>
      <c r="AD114" s="47">
        <f t="shared" si="112"/>
        <v>0</v>
      </c>
      <c r="AE114" s="47">
        <f t="shared" si="112"/>
        <v>0</v>
      </c>
      <c r="AF114" s="54"/>
    </row>
    <row r="115" spans="1:32" ht="18.75" x14ac:dyDescent="0.3">
      <c r="A115" s="50" t="s">
        <v>39</v>
      </c>
      <c r="B115" s="51">
        <f>SUM(H115,J115,L115,N115,P115,R115,T115,V115,X115,Z115,AB115,AD115)</f>
        <v>0</v>
      </c>
      <c r="C115" s="51">
        <f>H115+J115</f>
        <v>0</v>
      </c>
      <c r="D115" s="51">
        <f>E115</f>
        <v>0</v>
      </c>
      <c r="E115" s="51">
        <f>SUM(I115,K115,M115,O115,Q115,S115,U115,W115,Y115,AA115,AC115,AE115)</f>
        <v>0</v>
      </c>
      <c r="F115" s="51">
        <f t="shared" si="110"/>
        <v>0</v>
      </c>
      <c r="G115" s="51">
        <f t="shared" si="111"/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52">
        <v>0</v>
      </c>
      <c r="W115" s="52">
        <v>0</v>
      </c>
      <c r="X115" s="52">
        <v>0</v>
      </c>
      <c r="Y115" s="52">
        <v>0</v>
      </c>
      <c r="Z115" s="52">
        <v>0</v>
      </c>
      <c r="AA115" s="52">
        <v>0</v>
      </c>
      <c r="AB115" s="52">
        <v>0</v>
      </c>
      <c r="AC115" s="52">
        <v>0</v>
      </c>
      <c r="AD115" s="52">
        <v>0</v>
      </c>
      <c r="AE115" s="52">
        <v>0</v>
      </c>
      <c r="AF115" s="53"/>
    </row>
    <row r="116" spans="1:32" ht="18.75" x14ac:dyDescent="0.3">
      <c r="A116" s="50" t="s">
        <v>29</v>
      </c>
      <c r="B116" s="51">
        <f>SUM(H116,J116,L116,N116,P116,R116,T116,V116,X116,Z116,AB116,AD116)</f>
        <v>600</v>
      </c>
      <c r="C116" s="51">
        <f t="shared" ref="C116:C117" si="113">H116+J116</f>
        <v>0</v>
      </c>
      <c r="D116" s="51">
        <f>E116</f>
        <v>0</v>
      </c>
      <c r="E116" s="51">
        <f>SUM(I116,K116,M116,O116,Q116,S116,U116,W116,Y116,AA116,AC116,AE116)</f>
        <v>0</v>
      </c>
      <c r="F116" s="51">
        <f t="shared" si="110"/>
        <v>0</v>
      </c>
      <c r="G116" s="51">
        <f t="shared" si="111"/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600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0</v>
      </c>
      <c r="AC116" s="52">
        <v>0</v>
      </c>
      <c r="AD116" s="52">
        <v>0</v>
      </c>
      <c r="AE116" s="52">
        <v>0</v>
      </c>
      <c r="AF116" s="53"/>
    </row>
    <row r="117" spans="1:32" ht="37.5" x14ac:dyDescent="0.3">
      <c r="A117" s="50" t="s">
        <v>40</v>
      </c>
      <c r="B117" s="51">
        <f>SUM(H117,J117,L117,N117,P117,R117,T117,V117,X117,Z117,AB117,AD117)</f>
        <v>0</v>
      </c>
      <c r="C117" s="51">
        <f t="shared" si="113"/>
        <v>0</v>
      </c>
      <c r="D117" s="51">
        <f>E117</f>
        <v>0</v>
      </c>
      <c r="E117" s="51">
        <f>SUM(I117,K117,M117,O117,Q117,S117,U117,W117,Y117,AA117,AC117,AE117)</f>
        <v>0</v>
      </c>
      <c r="F117" s="51">
        <f t="shared" si="110"/>
        <v>0</v>
      </c>
      <c r="G117" s="51">
        <f t="shared" si="111"/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  <c r="AC117" s="52">
        <v>0</v>
      </c>
      <c r="AD117" s="52">
        <v>0</v>
      </c>
      <c r="AE117" s="52">
        <v>0</v>
      </c>
      <c r="AF117" s="53"/>
    </row>
    <row r="118" spans="1:32" ht="18.75" x14ac:dyDescent="0.25">
      <c r="A118" s="92" t="s">
        <v>57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6"/>
      <c r="AF118" s="53"/>
    </row>
    <row r="119" spans="1:32" s="49" customFormat="1" ht="18.75" x14ac:dyDescent="0.3">
      <c r="A119" s="45" t="s">
        <v>28</v>
      </c>
      <c r="B119" s="46">
        <f>B120+B121</f>
        <v>100</v>
      </c>
      <c r="C119" s="46">
        <f t="shared" ref="C119:E119" si="114">C120+C121</f>
        <v>0</v>
      </c>
      <c r="D119" s="46">
        <f t="shared" si="114"/>
        <v>0</v>
      </c>
      <c r="E119" s="46">
        <f t="shared" si="114"/>
        <v>0</v>
      </c>
      <c r="F119" s="46">
        <f t="shared" ref="F119:F122" si="115">IFERROR(E119/B119*100,0)</f>
        <v>0</v>
      </c>
      <c r="G119" s="46">
        <f t="shared" ref="G119:G122" si="116">IFERROR(E119/C119*100,0)</f>
        <v>0</v>
      </c>
      <c r="H119" s="47">
        <f>H120+H121</f>
        <v>0</v>
      </c>
      <c r="I119" s="47">
        <f t="shared" ref="I119:AE119" si="117">I120+I121</f>
        <v>0</v>
      </c>
      <c r="J119" s="47">
        <f t="shared" si="117"/>
        <v>0</v>
      </c>
      <c r="K119" s="47">
        <f t="shared" si="117"/>
        <v>0</v>
      </c>
      <c r="L119" s="47">
        <f t="shared" si="117"/>
        <v>0</v>
      </c>
      <c r="M119" s="47">
        <f t="shared" si="117"/>
        <v>0</v>
      </c>
      <c r="N119" s="47">
        <f t="shared" si="117"/>
        <v>0</v>
      </c>
      <c r="O119" s="47">
        <f t="shared" si="117"/>
        <v>0</v>
      </c>
      <c r="P119" s="47">
        <f t="shared" si="117"/>
        <v>0</v>
      </c>
      <c r="Q119" s="47">
        <f t="shared" si="117"/>
        <v>0</v>
      </c>
      <c r="R119" s="47">
        <f t="shared" si="117"/>
        <v>100</v>
      </c>
      <c r="S119" s="47">
        <f t="shared" si="117"/>
        <v>0</v>
      </c>
      <c r="T119" s="47">
        <f t="shared" si="117"/>
        <v>0</v>
      </c>
      <c r="U119" s="47">
        <f t="shared" si="117"/>
        <v>0</v>
      </c>
      <c r="V119" s="47">
        <f t="shared" si="117"/>
        <v>0</v>
      </c>
      <c r="W119" s="47">
        <f t="shared" si="117"/>
        <v>0</v>
      </c>
      <c r="X119" s="47">
        <f t="shared" si="117"/>
        <v>0</v>
      </c>
      <c r="Y119" s="47">
        <f t="shared" si="117"/>
        <v>0</v>
      </c>
      <c r="Z119" s="47">
        <f t="shared" si="117"/>
        <v>0</v>
      </c>
      <c r="AA119" s="47">
        <f t="shared" si="117"/>
        <v>0</v>
      </c>
      <c r="AB119" s="47">
        <f t="shared" si="117"/>
        <v>0</v>
      </c>
      <c r="AC119" s="47">
        <f t="shared" si="117"/>
        <v>0</v>
      </c>
      <c r="AD119" s="47">
        <f t="shared" si="117"/>
        <v>0</v>
      </c>
      <c r="AE119" s="47">
        <f t="shared" si="117"/>
        <v>0</v>
      </c>
      <c r="AF119" s="54"/>
    </row>
    <row r="120" spans="1:32" ht="18.75" x14ac:dyDescent="0.3">
      <c r="A120" s="50" t="s">
        <v>39</v>
      </c>
      <c r="B120" s="51">
        <f>SUM(H120,J120,L120,N120,P120,R120,T120,V120,X120,Z120,AB120,AD120)</f>
        <v>95</v>
      </c>
      <c r="C120" s="51">
        <f>H120+J120</f>
        <v>0</v>
      </c>
      <c r="D120" s="51">
        <f>E120</f>
        <v>0</v>
      </c>
      <c r="E120" s="51">
        <f>SUM(I120,K120,M120,O120,Q120,S120,U120,W120,Y120,AA120,AC120,AE120)</f>
        <v>0</v>
      </c>
      <c r="F120" s="51">
        <f t="shared" si="115"/>
        <v>0</v>
      </c>
      <c r="G120" s="51">
        <f t="shared" si="116"/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95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0</v>
      </c>
      <c r="AD120" s="52">
        <v>0</v>
      </c>
      <c r="AE120" s="52">
        <v>0</v>
      </c>
      <c r="AF120" s="53"/>
    </row>
    <row r="121" spans="1:32" ht="18.75" x14ac:dyDescent="0.3">
      <c r="A121" s="50" t="s">
        <v>29</v>
      </c>
      <c r="B121" s="51">
        <f>SUM(H121,J121,L121,N121,P121,R121,T121,V121,X121,Z121,AB121,AD121)</f>
        <v>5</v>
      </c>
      <c r="C121" s="51">
        <f t="shared" ref="C121:C122" si="118">H121+J121</f>
        <v>0</v>
      </c>
      <c r="D121" s="51">
        <f>E121</f>
        <v>0</v>
      </c>
      <c r="E121" s="51">
        <f>SUM(I121,K121,M121,O121,Q121,S121,U121,W121,Y121,AA121,AC121,AE121)</f>
        <v>0</v>
      </c>
      <c r="F121" s="51">
        <f t="shared" si="115"/>
        <v>0</v>
      </c>
      <c r="G121" s="51">
        <f t="shared" si="116"/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5</v>
      </c>
      <c r="S121" s="52">
        <v>0</v>
      </c>
      <c r="T121" s="52">
        <v>0</v>
      </c>
      <c r="U121" s="52">
        <v>0</v>
      </c>
      <c r="V121" s="52">
        <v>0</v>
      </c>
      <c r="W121" s="52">
        <v>0</v>
      </c>
      <c r="X121" s="52">
        <v>0</v>
      </c>
      <c r="Y121" s="52">
        <v>0</v>
      </c>
      <c r="Z121" s="52">
        <v>0</v>
      </c>
      <c r="AA121" s="52">
        <v>0</v>
      </c>
      <c r="AB121" s="52">
        <v>0</v>
      </c>
      <c r="AC121" s="52">
        <v>0</v>
      </c>
      <c r="AD121" s="52">
        <v>0</v>
      </c>
      <c r="AE121" s="52">
        <v>0</v>
      </c>
      <c r="AF121" s="53"/>
    </row>
    <row r="122" spans="1:32" ht="37.5" x14ac:dyDescent="0.3">
      <c r="A122" s="50" t="s">
        <v>40</v>
      </c>
      <c r="B122" s="51">
        <f>SUM(H122,J122,L122,N122,P122,R122,T122,V122,X122,Z122,AB122,AD122)</f>
        <v>5</v>
      </c>
      <c r="C122" s="51">
        <f t="shared" si="118"/>
        <v>0</v>
      </c>
      <c r="D122" s="51">
        <f>E122</f>
        <v>0</v>
      </c>
      <c r="E122" s="51">
        <f>SUM(I122,K122,M122,O122,Q122,S122,U122,W122,Y122,AA122,AC122,AE122)</f>
        <v>0</v>
      </c>
      <c r="F122" s="51">
        <f t="shared" si="115"/>
        <v>0</v>
      </c>
      <c r="G122" s="51">
        <f t="shared" si="116"/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5</v>
      </c>
      <c r="S122" s="52">
        <v>0</v>
      </c>
      <c r="T122" s="52">
        <v>0</v>
      </c>
      <c r="U122" s="52">
        <v>0</v>
      </c>
      <c r="V122" s="52">
        <v>0</v>
      </c>
      <c r="W122" s="52">
        <v>0</v>
      </c>
      <c r="X122" s="52">
        <v>0</v>
      </c>
      <c r="Y122" s="52">
        <v>0</v>
      </c>
      <c r="Z122" s="52">
        <v>0</v>
      </c>
      <c r="AA122" s="52">
        <v>0</v>
      </c>
      <c r="AB122" s="52">
        <v>0</v>
      </c>
      <c r="AC122" s="52">
        <v>0</v>
      </c>
      <c r="AD122" s="52">
        <v>0</v>
      </c>
      <c r="AE122" s="52">
        <v>0</v>
      </c>
      <c r="AF122" s="53"/>
    </row>
    <row r="123" spans="1:32" ht="18.75" x14ac:dyDescent="0.25">
      <c r="A123" s="77" t="s">
        <v>26</v>
      </c>
      <c r="B123" s="97"/>
      <c r="C123" s="98"/>
      <c r="D123" s="98"/>
      <c r="E123" s="97"/>
      <c r="F123" s="99"/>
      <c r="G123" s="99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1"/>
      <c r="AF123" s="102"/>
    </row>
    <row r="124" spans="1:32" ht="18.75" x14ac:dyDescent="0.25">
      <c r="A124" s="42" t="s">
        <v>58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3"/>
      <c r="AF124" s="53"/>
    </row>
    <row r="125" spans="1:32" s="49" customFormat="1" ht="18.75" x14ac:dyDescent="0.3">
      <c r="A125" s="103" t="s">
        <v>28</v>
      </c>
      <c r="B125" s="104">
        <f>B126</f>
        <v>93.1</v>
      </c>
      <c r="C125" s="104">
        <f t="shared" ref="C125:E125" si="119">C126</f>
        <v>0</v>
      </c>
      <c r="D125" s="104">
        <f t="shared" si="119"/>
        <v>0</v>
      </c>
      <c r="E125" s="104">
        <f t="shared" si="119"/>
        <v>0</v>
      </c>
      <c r="F125" s="104">
        <f t="shared" ref="F125:F126" si="120">IFERROR(E125/B125*100,0)</f>
        <v>0</v>
      </c>
      <c r="G125" s="104">
        <f t="shared" ref="G125:G126" si="121">IFERROR(E125/C125*100,0)</f>
        <v>0</v>
      </c>
      <c r="H125" s="105">
        <f>H126</f>
        <v>0</v>
      </c>
      <c r="I125" s="105">
        <f t="shared" ref="I125:AE125" si="122">I126</f>
        <v>0</v>
      </c>
      <c r="J125" s="105">
        <f t="shared" si="122"/>
        <v>0</v>
      </c>
      <c r="K125" s="105">
        <f t="shared" si="122"/>
        <v>0</v>
      </c>
      <c r="L125" s="105">
        <f t="shared" si="122"/>
        <v>0</v>
      </c>
      <c r="M125" s="105">
        <f t="shared" si="122"/>
        <v>0</v>
      </c>
      <c r="N125" s="105">
        <f t="shared" si="122"/>
        <v>0</v>
      </c>
      <c r="O125" s="105">
        <f t="shared" si="122"/>
        <v>0</v>
      </c>
      <c r="P125" s="105">
        <f t="shared" si="122"/>
        <v>0</v>
      </c>
      <c r="Q125" s="105">
        <f t="shared" si="122"/>
        <v>0</v>
      </c>
      <c r="R125" s="105">
        <f t="shared" si="122"/>
        <v>0</v>
      </c>
      <c r="S125" s="105">
        <f t="shared" si="122"/>
        <v>0</v>
      </c>
      <c r="T125" s="105">
        <f t="shared" si="122"/>
        <v>0</v>
      </c>
      <c r="U125" s="105">
        <f t="shared" si="122"/>
        <v>0</v>
      </c>
      <c r="V125" s="105">
        <f t="shared" si="122"/>
        <v>0</v>
      </c>
      <c r="W125" s="105">
        <f t="shared" si="122"/>
        <v>0</v>
      </c>
      <c r="X125" s="105">
        <f t="shared" si="122"/>
        <v>0</v>
      </c>
      <c r="Y125" s="105">
        <f t="shared" si="122"/>
        <v>0</v>
      </c>
      <c r="Z125" s="105">
        <f t="shared" si="122"/>
        <v>0</v>
      </c>
      <c r="AA125" s="105">
        <f t="shared" si="122"/>
        <v>0</v>
      </c>
      <c r="AB125" s="105">
        <f t="shared" si="122"/>
        <v>93.1</v>
      </c>
      <c r="AC125" s="105">
        <f t="shared" si="122"/>
        <v>0</v>
      </c>
      <c r="AD125" s="105">
        <f t="shared" si="122"/>
        <v>0</v>
      </c>
      <c r="AE125" s="105">
        <f t="shared" si="122"/>
        <v>0</v>
      </c>
      <c r="AF125" s="104"/>
    </row>
    <row r="126" spans="1:32" ht="18.75" x14ac:dyDescent="0.3">
      <c r="A126" s="50" t="s">
        <v>29</v>
      </c>
      <c r="B126" s="74">
        <f>B129</f>
        <v>93.1</v>
      </c>
      <c r="C126" s="74">
        <f>C129</f>
        <v>0</v>
      </c>
      <c r="D126" s="74">
        <f>D129</f>
        <v>0</v>
      </c>
      <c r="E126" s="74">
        <f>E129</f>
        <v>0</v>
      </c>
      <c r="F126" s="74">
        <f t="shared" si="120"/>
        <v>0</v>
      </c>
      <c r="G126" s="74">
        <f t="shared" si="121"/>
        <v>0</v>
      </c>
      <c r="H126" s="75">
        <f t="shared" ref="H126:AE126" si="123">H129</f>
        <v>0</v>
      </c>
      <c r="I126" s="75">
        <f t="shared" si="123"/>
        <v>0</v>
      </c>
      <c r="J126" s="75">
        <f t="shared" si="123"/>
        <v>0</v>
      </c>
      <c r="K126" s="75">
        <f t="shared" si="123"/>
        <v>0</v>
      </c>
      <c r="L126" s="75">
        <f t="shared" si="123"/>
        <v>0</v>
      </c>
      <c r="M126" s="75">
        <f t="shared" si="123"/>
        <v>0</v>
      </c>
      <c r="N126" s="75">
        <f t="shared" si="123"/>
        <v>0</v>
      </c>
      <c r="O126" s="75">
        <f t="shared" si="123"/>
        <v>0</v>
      </c>
      <c r="P126" s="75">
        <f t="shared" si="123"/>
        <v>0</v>
      </c>
      <c r="Q126" s="75">
        <f t="shared" si="123"/>
        <v>0</v>
      </c>
      <c r="R126" s="75">
        <f t="shared" si="123"/>
        <v>0</v>
      </c>
      <c r="S126" s="75">
        <f t="shared" si="123"/>
        <v>0</v>
      </c>
      <c r="T126" s="75">
        <f t="shared" si="123"/>
        <v>0</v>
      </c>
      <c r="U126" s="75">
        <f t="shared" si="123"/>
        <v>0</v>
      </c>
      <c r="V126" s="75">
        <f t="shared" si="123"/>
        <v>0</v>
      </c>
      <c r="W126" s="75">
        <f t="shared" si="123"/>
        <v>0</v>
      </c>
      <c r="X126" s="75">
        <f t="shared" si="123"/>
        <v>0</v>
      </c>
      <c r="Y126" s="75">
        <f t="shared" si="123"/>
        <v>0</v>
      </c>
      <c r="Z126" s="75">
        <f t="shared" si="123"/>
        <v>0</v>
      </c>
      <c r="AA126" s="75">
        <f t="shared" si="123"/>
        <v>0</v>
      </c>
      <c r="AB126" s="75">
        <f t="shared" si="123"/>
        <v>93.1</v>
      </c>
      <c r="AC126" s="75">
        <f t="shared" si="123"/>
        <v>0</v>
      </c>
      <c r="AD126" s="75">
        <f t="shared" si="123"/>
        <v>0</v>
      </c>
      <c r="AE126" s="75">
        <f t="shared" si="123"/>
        <v>0</v>
      </c>
      <c r="AF126" s="74"/>
    </row>
    <row r="127" spans="1:32" ht="18.75" x14ac:dyDescent="0.25">
      <c r="A127" s="41" t="s">
        <v>59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3"/>
      <c r="AF127" s="53"/>
    </row>
    <row r="128" spans="1:32" s="49" customFormat="1" ht="18.75" x14ac:dyDescent="0.3">
      <c r="A128" s="45" t="s">
        <v>28</v>
      </c>
      <c r="B128" s="46">
        <f>B129</f>
        <v>93.1</v>
      </c>
      <c r="C128" s="46">
        <f t="shared" ref="C128:E128" si="124">C129</f>
        <v>0</v>
      </c>
      <c r="D128" s="46">
        <f t="shared" si="124"/>
        <v>0</v>
      </c>
      <c r="E128" s="46">
        <f t="shared" si="124"/>
        <v>0</v>
      </c>
      <c r="F128" s="46">
        <f t="shared" ref="F128:F141" si="125">IFERROR(E128/B128*100,0)</f>
        <v>0</v>
      </c>
      <c r="G128" s="46">
        <f t="shared" ref="G128:G141" si="126">IFERROR(E128/C128*100,0)</f>
        <v>0</v>
      </c>
      <c r="H128" s="47">
        <f>H129</f>
        <v>0</v>
      </c>
      <c r="I128" s="47">
        <f t="shared" ref="I128:AE128" si="127">I129</f>
        <v>0</v>
      </c>
      <c r="J128" s="47">
        <f t="shared" si="127"/>
        <v>0</v>
      </c>
      <c r="K128" s="47">
        <f t="shared" si="127"/>
        <v>0</v>
      </c>
      <c r="L128" s="47">
        <f t="shared" si="127"/>
        <v>0</v>
      </c>
      <c r="M128" s="47">
        <f t="shared" si="127"/>
        <v>0</v>
      </c>
      <c r="N128" s="47">
        <f t="shared" si="127"/>
        <v>0</v>
      </c>
      <c r="O128" s="47">
        <f t="shared" si="127"/>
        <v>0</v>
      </c>
      <c r="P128" s="47">
        <f t="shared" si="127"/>
        <v>0</v>
      </c>
      <c r="Q128" s="47">
        <f t="shared" si="127"/>
        <v>0</v>
      </c>
      <c r="R128" s="47">
        <f t="shared" si="127"/>
        <v>0</v>
      </c>
      <c r="S128" s="47">
        <f t="shared" si="127"/>
        <v>0</v>
      </c>
      <c r="T128" s="47">
        <f t="shared" si="127"/>
        <v>0</v>
      </c>
      <c r="U128" s="47">
        <f t="shared" si="127"/>
        <v>0</v>
      </c>
      <c r="V128" s="47">
        <f t="shared" si="127"/>
        <v>0</v>
      </c>
      <c r="W128" s="47">
        <f t="shared" si="127"/>
        <v>0</v>
      </c>
      <c r="X128" s="47">
        <f t="shared" si="127"/>
        <v>0</v>
      </c>
      <c r="Y128" s="47">
        <f t="shared" si="127"/>
        <v>0</v>
      </c>
      <c r="Z128" s="47">
        <f t="shared" si="127"/>
        <v>0</v>
      </c>
      <c r="AA128" s="47">
        <f t="shared" si="127"/>
        <v>0</v>
      </c>
      <c r="AB128" s="47">
        <f t="shared" si="127"/>
        <v>93.1</v>
      </c>
      <c r="AC128" s="47">
        <f t="shared" si="127"/>
        <v>0</v>
      </c>
      <c r="AD128" s="47">
        <f t="shared" si="127"/>
        <v>0</v>
      </c>
      <c r="AE128" s="47">
        <f t="shared" si="127"/>
        <v>0</v>
      </c>
      <c r="AF128" s="54"/>
    </row>
    <row r="129" spans="1:32" ht="18.75" x14ac:dyDescent="0.3">
      <c r="A129" s="50" t="s">
        <v>29</v>
      </c>
      <c r="B129" s="51">
        <f>SUM(H129,J129,L129,N129,P129,R129,T129,V129,X129,Z129,AB129,AD129)</f>
        <v>93.1</v>
      </c>
      <c r="C129" s="51">
        <f>H129+J129</f>
        <v>0</v>
      </c>
      <c r="D129" s="51">
        <f>E129</f>
        <v>0</v>
      </c>
      <c r="E129" s="51">
        <f>SUM(I129,K129,M129,O129,Q129,S129,U129,W129,Y129,AA129,AC129,AE129)</f>
        <v>0</v>
      </c>
      <c r="F129" s="51">
        <f t="shared" si="125"/>
        <v>0</v>
      </c>
      <c r="G129" s="51">
        <f t="shared" si="126"/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  <c r="Y129" s="52">
        <v>0</v>
      </c>
      <c r="Z129" s="52">
        <v>0</v>
      </c>
      <c r="AA129" s="52">
        <v>0</v>
      </c>
      <c r="AB129" s="52">
        <v>93.1</v>
      </c>
      <c r="AC129" s="52">
        <v>0</v>
      </c>
      <c r="AD129" s="52">
        <v>0</v>
      </c>
      <c r="AE129" s="52">
        <v>0</v>
      </c>
      <c r="AF129" s="53"/>
    </row>
    <row r="130" spans="1:32" ht="18.75" x14ac:dyDescent="0.25">
      <c r="A130" s="66" t="s">
        <v>60</v>
      </c>
      <c r="B130" s="106"/>
      <c r="C130" s="107"/>
      <c r="D130" s="107"/>
      <c r="E130" s="107"/>
      <c r="F130" s="108"/>
      <c r="G130" s="108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10"/>
    </row>
    <row r="131" spans="1:32" s="49" customFormat="1" ht="18.75" x14ac:dyDescent="0.25">
      <c r="A131" s="69" t="s">
        <v>28</v>
      </c>
      <c r="B131" s="70">
        <f>B132+B133</f>
        <v>9173.3100000000013</v>
      </c>
      <c r="C131" s="70">
        <f t="shared" ref="C131:E131" si="128">C132+C133</f>
        <v>0</v>
      </c>
      <c r="D131" s="70">
        <f t="shared" si="128"/>
        <v>0</v>
      </c>
      <c r="E131" s="70">
        <f t="shared" si="128"/>
        <v>0</v>
      </c>
      <c r="F131" s="70">
        <f t="shared" si="125"/>
        <v>0</v>
      </c>
      <c r="G131" s="70">
        <f t="shared" si="126"/>
        <v>0</v>
      </c>
      <c r="H131" s="72">
        <f>H132+H133</f>
        <v>0</v>
      </c>
      <c r="I131" s="72">
        <f t="shared" ref="I131:AE131" si="129">I132+I133</f>
        <v>0</v>
      </c>
      <c r="J131" s="72">
        <f t="shared" si="129"/>
        <v>0</v>
      </c>
      <c r="K131" s="72">
        <f t="shared" si="129"/>
        <v>0</v>
      </c>
      <c r="L131" s="72">
        <f t="shared" si="129"/>
        <v>0</v>
      </c>
      <c r="M131" s="72">
        <f t="shared" si="129"/>
        <v>0</v>
      </c>
      <c r="N131" s="72">
        <f t="shared" si="129"/>
        <v>0</v>
      </c>
      <c r="O131" s="72">
        <f t="shared" si="129"/>
        <v>0</v>
      </c>
      <c r="P131" s="72">
        <f t="shared" si="129"/>
        <v>0</v>
      </c>
      <c r="Q131" s="72">
        <f t="shared" si="129"/>
        <v>0</v>
      </c>
      <c r="R131" s="72">
        <f t="shared" si="129"/>
        <v>4656.3999999999996</v>
      </c>
      <c r="S131" s="72">
        <f t="shared" si="129"/>
        <v>0</v>
      </c>
      <c r="T131" s="72">
        <f t="shared" si="129"/>
        <v>4373.8100000000004</v>
      </c>
      <c r="U131" s="72">
        <f t="shared" si="129"/>
        <v>0</v>
      </c>
      <c r="V131" s="72">
        <f t="shared" si="129"/>
        <v>0</v>
      </c>
      <c r="W131" s="72">
        <f t="shared" si="129"/>
        <v>0</v>
      </c>
      <c r="X131" s="72">
        <f t="shared" si="129"/>
        <v>0</v>
      </c>
      <c r="Y131" s="72">
        <f t="shared" si="129"/>
        <v>0</v>
      </c>
      <c r="Z131" s="72">
        <f t="shared" si="129"/>
        <v>0</v>
      </c>
      <c r="AA131" s="72">
        <f t="shared" si="129"/>
        <v>0</v>
      </c>
      <c r="AB131" s="72">
        <f t="shared" si="129"/>
        <v>143.1</v>
      </c>
      <c r="AC131" s="72">
        <f t="shared" si="129"/>
        <v>0</v>
      </c>
      <c r="AD131" s="72">
        <f t="shared" si="129"/>
        <v>0</v>
      </c>
      <c r="AE131" s="72">
        <f t="shared" si="129"/>
        <v>0</v>
      </c>
      <c r="AF131" s="70"/>
    </row>
    <row r="132" spans="1:32" ht="18.75" x14ac:dyDescent="0.3">
      <c r="A132" s="73" t="s">
        <v>39</v>
      </c>
      <c r="B132" s="51">
        <f>B137</f>
        <v>4297.6000000000004</v>
      </c>
      <c r="C132" s="51">
        <f t="shared" ref="C132:E132" si="130">C137</f>
        <v>0</v>
      </c>
      <c r="D132" s="51">
        <f t="shared" si="130"/>
        <v>0</v>
      </c>
      <c r="E132" s="51">
        <f t="shared" si="130"/>
        <v>0</v>
      </c>
      <c r="F132" s="74">
        <f t="shared" si="125"/>
        <v>0</v>
      </c>
      <c r="G132" s="74">
        <f t="shared" si="126"/>
        <v>0</v>
      </c>
      <c r="H132" s="52">
        <f>H137</f>
        <v>0</v>
      </c>
      <c r="I132" s="52">
        <f t="shared" ref="I132:AE132" si="131">I137</f>
        <v>0</v>
      </c>
      <c r="J132" s="52">
        <f t="shared" si="131"/>
        <v>0</v>
      </c>
      <c r="K132" s="52">
        <f t="shared" si="131"/>
        <v>0</v>
      </c>
      <c r="L132" s="52">
        <f t="shared" si="131"/>
        <v>0</v>
      </c>
      <c r="M132" s="52">
        <f t="shared" si="131"/>
        <v>0</v>
      </c>
      <c r="N132" s="52">
        <f t="shared" si="131"/>
        <v>0</v>
      </c>
      <c r="O132" s="52">
        <f t="shared" si="131"/>
        <v>0</v>
      </c>
      <c r="P132" s="52">
        <f t="shared" si="131"/>
        <v>0</v>
      </c>
      <c r="Q132" s="52">
        <f t="shared" si="131"/>
        <v>0</v>
      </c>
      <c r="R132" s="52">
        <f t="shared" si="131"/>
        <v>95</v>
      </c>
      <c r="S132" s="52">
        <f t="shared" si="131"/>
        <v>0</v>
      </c>
      <c r="T132" s="52">
        <f t="shared" si="131"/>
        <v>4155.1000000000004</v>
      </c>
      <c r="U132" s="52">
        <f t="shared" si="131"/>
        <v>0</v>
      </c>
      <c r="V132" s="52">
        <f t="shared" si="131"/>
        <v>0</v>
      </c>
      <c r="W132" s="52">
        <f t="shared" si="131"/>
        <v>0</v>
      </c>
      <c r="X132" s="52">
        <f t="shared" si="131"/>
        <v>0</v>
      </c>
      <c r="Y132" s="52">
        <f t="shared" si="131"/>
        <v>0</v>
      </c>
      <c r="Z132" s="52">
        <f t="shared" si="131"/>
        <v>0</v>
      </c>
      <c r="AA132" s="52">
        <f t="shared" si="131"/>
        <v>0</v>
      </c>
      <c r="AB132" s="52">
        <f t="shared" si="131"/>
        <v>47.5</v>
      </c>
      <c r="AC132" s="52">
        <f t="shared" si="131"/>
        <v>0</v>
      </c>
      <c r="AD132" s="52">
        <f t="shared" si="131"/>
        <v>0</v>
      </c>
      <c r="AE132" s="52">
        <f t="shared" si="131"/>
        <v>0</v>
      </c>
      <c r="AF132" s="53"/>
    </row>
    <row r="133" spans="1:32" ht="18.75" x14ac:dyDescent="0.3">
      <c r="A133" s="73" t="s">
        <v>29</v>
      </c>
      <c r="B133" s="51">
        <f>B138+B142</f>
        <v>4875.71</v>
      </c>
      <c r="C133" s="51">
        <f>C36+C61+C126</f>
        <v>0</v>
      </c>
      <c r="D133" s="51">
        <f>D36+D61+D126</f>
        <v>0</v>
      </c>
      <c r="E133" s="51">
        <f>E36+E61+E126</f>
        <v>0</v>
      </c>
      <c r="F133" s="74">
        <f t="shared" si="125"/>
        <v>0</v>
      </c>
      <c r="G133" s="74">
        <f t="shared" si="126"/>
        <v>0</v>
      </c>
      <c r="H133" s="52">
        <f t="shared" ref="H133:AE133" si="132">H36+H61+H126</f>
        <v>0</v>
      </c>
      <c r="I133" s="52">
        <f t="shared" si="132"/>
        <v>0</v>
      </c>
      <c r="J133" s="52">
        <f t="shared" si="132"/>
        <v>0</v>
      </c>
      <c r="K133" s="52">
        <f t="shared" si="132"/>
        <v>0</v>
      </c>
      <c r="L133" s="52">
        <f t="shared" si="132"/>
        <v>0</v>
      </c>
      <c r="M133" s="52">
        <f t="shared" si="132"/>
        <v>0</v>
      </c>
      <c r="N133" s="52">
        <f t="shared" si="132"/>
        <v>0</v>
      </c>
      <c r="O133" s="52">
        <f t="shared" si="132"/>
        <v>0</v>
      </c>
      <c r="P133" s="52">
        <f t="shared" si="132"/>
        <v>0</v>
      </c>
      <c r="Q133" s="52">
        <f t="shared" si="132"/>
        <v>0</v>
      </c>
      <c r="R133" s="52">
        <f t="shared" si="132"/>
        <v>4561.3999999999996</v>
      </c>
      <c r="S133" s="52">
        <f t="shared" si="132"/>
        <v>0</v>
      </c>
      <c r="T133" s="52">
        <f t="shared" si="132"/>
        <v>218.70999999999998</v>
      </c>
      <c r="U133" s="52">
        <f t="shared" si="132"/>
        <v>0</v>
      </c>
      <c r="V133" s="52">
        <f t="shared" si="132"/>
        <v>0</v>
      </c>
      <c r="W133" s="52">
        <f t="shared" si="132"/>
        <v>0</v>
      </c>
      <c r="X133" s="52">
        <f t="shared" si="132"/>
        <v>0</v>
      </c>
      <c r="Y133" s="52">
        <f t="shared" si="132"/>
        <v>0</v>
      </c>
      <c r="Z133" s="52">
        <f t="shared" si="132"/>
        <v>0</v>
      </c>
      <c r="AA133" s="52">
        <f t="shared" si="132"/>
        <v>0</v>
      </c>
      <c r="AB133" s="52">
        <f t="shared" si="132"/>
        <v>95.6</v>
      </c>
      <c r="AC133" s="52">
        <f t="shared" si="132"/>
        <v>0</v>
      </c>
      <c r="AD133" s="52">
        <f t="shared" si="132"/>
        <v>0</v>
      </c>
      <c r="AE133" s="52">
        <f t="shared" si="132"/>
        <v>0</v>
      </c>
      <c r="AF133" s="53"/>
    </row>
    <row r="134" spans="1:32" ht="37.5" x14ac:dyDescent="0.3">
      <c r="A134" s="111" t="s">
        <v>40</v>
      </c>
      <c r="B134" s="51">
        <f>B139</f>
        <v>226.20999999999998</v>
      </c>
      <c r="C134" s="51">
        <f t="shared" ref="C134:AE134" si="133">C139</f>
        <v>0</v>
      </c>
      <c r="D134" s="51">
        <f t="shared" si="133"/>
        <v>0</v>
      </c>
      <c r="E134" s="51">
        <f t="shared" si="133"/>
        <v>0</v>
      </c>
      <c r="F134" s="74">
        <f t="shared" si="125"/>
        <v>0</v>
      </c>
      <c r="G134" s="74">
        <f t="shared" si="126"/>
        <v>0</v>
      </c>
      <c r="H134" s="52">
        <f t="shared" si="133"/>
        <v>0</v>
      </c>
      <c r="I134" s="52">
        <f t="shared" si="133"/>
        <v>0</v>
      </c>
      <c r="J134" s="52">
        <f t="shared" si="133"/>
        <v>0</v>
      </c>
      <c r="K134" s="52">
        <f t="shared" si="133"/>
        <v>0</v>
      </c>
      <c r="L134" s="52">
        <f t="shared" si="133"/>
        <v>0</v>
      </c>
      <c r="M134" s="52">
        <f t="shared" si="133"/>
        <v>0</v>
      </c>
      <c r="N134" s="52">
        <f t="shared" si="133"/>
        <v>0</v>
      </c>
      <c r="O134" s="52">
        <f t="shared" si="133"/>
        <v>0</v>
      </c>
      <c r="P134" s="52">
        <f t="shared" si="133"/>
        <v>0</v>
      </c>
      <c r="Q134" s="52">
        <f t="shared" si="133"/>
        <v>0</v>
      </c>
      <c r="R134" s="52">
        <f t="shared" si="133"/>
        <v>5</v>
      </c>
      <c r="S134" s="52">
        <f t="shared" si="133"/>
        <v>0</v>
      </c>
      <c r="T134" s="52">
        <f t="shared" si="133"/>
        <v>218.70999999999998</v>
      </c>
      <c r="U134" s="52">
        <f t="shared" si="133"/>
        <v>0</v>
      </c>
      <c r="V134" s="52">
        <f t="shared" si="133"/>
        <v>0</v>
      </c>
      <c r="W134" s="52">
        <f t="shared" si="133"/>
        <v>0</v>
      </c>
      <c r="X134" s="52">
        <f t="shared" si="133"/>
        <v>0</v>
      </c>
      <c r="Y134" s="52">
        <f t="shared" si="133"/>
        <v>0</v>
      </c>
      <c r="Z134" s="52">
        <f t="shared" si="133"/>
        <v>0</v>
      </c>
      <c r="AA134" s="52">
        <f t="shared" si="133"/>
        <v>0</v>
      </c>
      <c r="AB134" s="52">
        <f t="shared" si="133"/>
        <v>2.5</v>
      </c>
      <c r="AC134" s="52">
        <f t="shared" si="133"/>
        <v>0</v>
      </c>
      <c r="AD134" s="52">
        <f t="shared" si="133"/>
        <v>0</v>
      </c>
      <c r="AE134" s="52">
        <f t="shared" si="133"/>
        <v>0</v>
      </c>
      <c r="AF134" s="53"/>
    </row>
    <row r="135" spans="1:32" ht="18.75" x14ac:dyDescent="0.25">
      <c r="A135" s="112" t="s">
        <v>61</v>
      </c>
      <c r="B135" s="113"/>
      <c r="C135" s="113"/>
      <c r="D135" s="113"/>
      <c r="E135" s="113"/>
      <c r="F135" s="114"/>
      <c r="G135" s="114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5"/>
      <c r="AE135" s="116"/>
      <c r="AF135" s="117"/>
    </row>
    <row r="136" spans="1:32" s="49" customFormat="1" ht="18.75" x14ac:dyDescent="0.25">
      <c r="A136" s="45" t="s">
        <v>28</v>
      </c>
      <c r="B136" s="70">
        <f>B137+B138</f>
        <v>9080.2099999999991</v>
      </c>
      <c r="C136" s="70">
        <f t="shared" ref="C136:E136" si="134">C137+C138</f>
        <v>0</v>
      </c>
      <c r="D136" s="70">
        <f t="shared" si="134"/>
        <v>0</v>
      </c>
      <c r="E136" s="70">
        <f t="shared" si="134"/>
        <v>0</v>
      </c>
      <c r="F136" s="70">
        <f t="shared" si="125"/>
        <v>0</v>
      </c>
      <c r="G136" s="70">
        <f t="shared" si="126"/>
        <v>0</v>
      </c>
      <c r="H136" s="72">
        <f>H137+H138</f>
        <v>0</v>
      </c>
      <c r="I136" s="72">
        <f t="shared" ref="I136:AE136" si="135">I137+I138</f>
        <v>0</v>
      </c>
      <c r="J136" s="72">
        <f t="shared" si="135"/>
        <v>0</v>
      </c>
      <c r="K136" s="72">
        <f t="shared" si="135"/>
        <v>0</v>
      </c>
      <c r="L136" s="72">
        <f t="shared" si="135"/>
        <v>0</v>
      </c>
      <c r="M136" s="72">
        <f t="shared" si="135"/>
        <v>0</v>
      </c>
      <c r="N136" s="72">
        <f t="shared" si="135"/>
        <v>0</v>
      </c>
      <c r="O136" s="72">
        <f t="shared" si="135"/>
        <v>0</v>
      </c>
      <c r="P136" s="72">
        <f t="shared" si="135"/>
        <v>0</v>
      </c>
      <c r="Q136" s="72">
        <f t="shared" si="135"/>
        <v>0</v>
      </c>
      <c r="R136" s="72">
        <f t="shared" si="135"/>
        <v>4656.3999999999996</v>
      </c>
      <c r="S136" s="72">
        <f t="shared" si="135"/>
        <v>0</v>
      </c>
      <c r="T136" s="72">
        <f t="shared" si="135"/>
        <v>4373.8100000000004</v>
      </c>
      <c r="U136" s="72">
        <f t="shared" si="135"/>
        <v>0</v>
      </c>
      <c r="V136" s="72">
        <f t="shared" si="135"/>
        <v>0</v>
      </c>
      <c r="W136" s="72">
        <f t="shared" si="135"/>
        <v>0</v>
      </c>
      <c r="X136" s="72">
        <f t="shared" si="135"/>
        <v>0</v>
      </c>
      <c r="Y136" s="72">
        <f t="shared" si="135"/>
        <v>0</v>
      </c>
      <c r="Z136" s="72">
        <f t="shared" si="135"/>
        <v>0</v>
      </c>
      <c r="AA136" s="72">
        <f t="shared" si="135"/>
        <v>0</v>
      </c>
      <c r="AB136" s="72">
        <f t="shared" si="135"/>
        <v>50</v>
      </c>
      <c r="AC136" s="72">
        <f t="shared" si="135"/>
        <v>0</v>
      </c>
      <c r="AD136" s="72">
        <f t="shared" si="135"/>
        <v>0</v>
      </c>
      <c r="AE136" s="72">
        <f t="shared" si="135"/>
        <v>0</v>
      </c>
      <c r="AF136" s="70"/>
    </row>
    <row r="137" spans="1:32" ht="18.75" x14ac:dyDescent="0.3">
      <c r="A137" s="50" t="s">
        <v>39</v>
      </c>
      <c r="B137" s="51">
        <f t="shared" ref="B137:E139" si="136">B35+B60</f>
        <v>4297.6000000000004</v>
      </c>
      <c r="C137" s="51">
        <f t="shared" si="136"/>
        <v>0</v>
      </c>
      <c r="D137" s="51">
        <f t="shared" si="136"/>
        <v>0</v>
      </c>
      <c r="E137" s="51">
        <f t="shared" si="136"/>
        <v>0</v>
      </c>
      <c r="F137" s="74">
        <f t="shared" si="125"/>
        <v>0</v>
      </c>
      <c r="G137" s="74">
        <f t="shared" si="126"/>
        <v>0</v>
      </c>
      <c r="H137" s="52">
        <f>H35+H60</f>
        <v>0</v>
      </c>
      <c r="I137" s="52">
        <f t="shared" ref="I137:AE139" si="137">I35+I60</f>
        <v>0</v>
      </c>
      <c r="J137" s="52">
        <f t="shared" si="137"/>
        <v>0</v>
      </c>
      <c r="K137" s="52">
        <f t="shared" si="137"/>
        <v>0</v>
      </c>
      <c r="L137" s="52">
        <f t="shared" si="137"/>
        <v>0</v>
      </c>
      <c r="M137" s="52">
        <f t="shared" si="137"/>
        <v>0</v>
      </c>
      <c r="N137" s="52">
        <f t="shared" si="137"/>
        <v>0</v>
      </c>
      <c r="O137" s="52">
        <f t="shared" si="137"/>
        <v>0</v>
      </c>
      <c r="P137" s="52">
        <f t="shared" si="137"/>
        <v>0</v>
      </c>
      <c r="Q137" s="52">
        <f t="shared" si="137"/>
        <v>0</v>
      </c>
      <c r="R137" s="52">
        <f t="shared" si="137"/>
        <v>95</v>
      </c>
      <c r="S137" s="52">
        <f t="shared" si="137"/>
        <v>0</v>
      </c>
      <c r="T137" s="52">
        <f t="shared" si="137"/>
        <v>4155.1000000000004</v>
      </c>
      <c r="U137" s="52">
        <f t="shared" si="137"/>
        <v>0</v>
      </c>
      <c r="V137" s="52">
        <f t="shared" si="137"/>
        <v>0</v>
      </c>
      <c r="W137" s="52">
        <f t="shared" si="137"/>
        <v>0</v>
      </c>
      <c r="X137" s="52">
        <f t="shared" si="137"/>
        <v>0</v>
      </c>
      <c r="Y137" s="52">
        <f t="shared" si="137"/>
        <v>0</v>
      </c>
      <c r="Z137" s="52">
        <f t="shared" si="137"/>
        <v>0</v>
      </c>
      <c r="AA137" s="52">
        <f t="shared" si="137"/>
        <v>0</v>
      </c>
      <c r="AB137" s="52">
        <f t="shared" si="137"/>
        <v>47.5</v>
      </c>
      <c r="AC137" s="52">
        <f t="shared" si="137"/>
        <v>0</v>
      </c>
      <c r="AD137" s="52">
        <f t="shared" si="137"/>
        <v>0</v>
      </c>
      <c r="AE137" s="52">
        <f t="shared" si="137"/>
        <v>0</v>
      </c>
      <c r="AF137" s="53"/>
    </row>
    <row r="138" spans="1:32" ht="18.75" x14ac:dyDescent="0.3">
      <c r="A138" s="50" t="s">
        <v>29</v>
      </c>
      <c r="B138" s="51">
        <f t="shared" si="136"/>
        <v>4782.6099999999997</v>
      </c>
      <c r="C138" s="51">
        <f t="shared" si="136"/>
        <v>0</v>
      </c>
      <c r="D138" s="51">
        <f t="shared" si="136"/>
        <v>0</v>
      </c>
      <c r="E138" s="51">
        <f t="shared" si="136"/>
        <v>0</v>
      </c>
      <c r="F138" s="74">
        <f t="shared" si="125"/>
        <v>0</v>
      </c>
      <c r="G138" s="74">
        <f t="shared" si="126"/>
        <v>0</v>
      </c>
      <c r="H138" s="52">
        <f t="shared" ref="H138:W139" si="138">H36+H61</f>
        <v>0</v>
      </c>
      <c r="I138" s="52">
        <f t="shared" si="138"/>
        <v>0</v>
      </c>
      <c r="J138" s="52">
        <f t="shared" si="138"/>
        <v>0</v>
      </c>
      <c r="K138" s="52">
        <f t="shared" si="138"/>
        <v>0</v>
      </c>
      <c r="L138" s="52">
        <f t="shared" si="138"/>
        <v>0</v>
      </c>
      <c r="M138" s="52">
        <f t="shared" si="138"/>
        <v>0</v>
      </c>
      <c r="N138" s="52">
        <f t="shared" si="138"/>
        <v>0</v>
      </c>
      <c r="O138" s="52">
        <f t="shared" si="138"/>
        <v>0</v>
      </c>
      <c r="P138" s="52">
        <f t="shared" si="138"/>
        <v>0</v>
      </c>
      <c r="Q138" s="52">
        <f t="shared" si="138"/>
        <v>0</v>
      </c>
      <c r="R138" s="52">
        <f t="shared" si="138"/>
        <v>4561.3999999999996</v>
      </c>
      <c r="S138" s="52">
        <f t="shared" si="138"/>
        <v>0</v>
      </c>
      <c r="T138" s="52">
        <f t="shared" si="138"/>
        <v>218.70999999999998</v>
      </c>
      <c r="U138" s="52">
        <f t="shared" si="138"/>
        <v>0</v>
      </c>
      <c r="V138" s="52">
        <f t="shared" si="138"/>
        <v>0</v>
      </c>
      <c r="W138" s="52">
        <f t="shared" si="138"/>
        <v>0</v>
      </c>
      <c r="X138" s="52">
        <f t="shared" si="137"/>
        <v>0</v>
      </c>
      <c r="Y138" s="52">
        <f t="shared" si="137"/>
        <v>0</v>
      </c>
      <c r="Z138" s="52">
        <f t="shared" si="137"/>
        <v>0</v>
      </c>
      <c r="AA138" s="52">
        <f t="shared" si="137"/>
        <v>0</v>
      </c>
      <c r="AB138" s="52">
        <f t="shared" si="137"/>
        <v>2.5</v>
      </c>
      <c r="AC138" s="52">
        <f t="shared" si="137"/>
        <v>0</v>
      </c>
      <c r="AD138" s="52">
        <f t="shared" si="137"/>
        <v>0</v>
      </c>
      <c r="AE138" s="52">
        <f t="shared" si="137"/>
        <v>0</v>
      </c>
      <c r="AF138" s="53"/>
    </row>
    <row r="139" spans="1:32" ht="37.5" x14ac:dyDescent="0.3">
      <c r="A139" s="88" t="s">
        <v>40</v>
      </c>
      <c r="B139" s="51">
        <f t="shared" si="136"/>
        <v>226.20999999999998</v>
      </c>
      <c r="C139" s="51">
        <f t="shared" si="136"/>
        <v>0</v>
      </c>
      <c r="D139" s="51">
        <f t="shared" si="136"/>
        <v>0</v>
      </c>
      <c r="E139" s="51">
        <f t="shared" si="136"/>
        <v>0</v>
      </c>
      <c r="F139" s="74">
        <f t="shared" si="125"/>
        <v>0</v>
      </c>
      <c r="G139" s="74">
        <f t="shared" si="126"/>
        <v>0</v>
      </c>
      <c r="H139" s="52">
        <f t="shared" si="138"/>
        <v>0</v>
      </c>
      <c r="I139" s="52">
        <f t="shared" si="138"/>
        <v>0</v>
      </c>
      <c r="J139" s="52">
        <f t="shared" si="138"/>
        <v>0</v>
      </c>
      <c r="K139" s="52">
        <f t="shared" si="138"/>
        <v>0</v>
      </c>
      <c r="L139" s="52">
        <f t="shared" si="138"/>
        <v>0</v>
      </c>
      <c r="M139" s="52">
        <f t="shared" si="138"/>
        <v>0</v>
      </c>
      <c r="N139" s="52">
        <f t="shared" si="138"/>
        <v>0</v>
      </c>
      <c r="O139" s="52">
        <f t="shared" si="138"/>
        <v>0</v>
      </c>
      <c r="P139" s="52">
        <f t="shared" si="138"/>
        <v>0</v>
      </c>
      <c r="Q139" s="52">
        <f t="shared" si="138"/>
        <v>0</v>
      </c>
      <c r="R139" s="52">
        <f t="shared" si="138"/>
        <v>5</v>
      </c>
      <c r="S139" s="52">
        <f t="shared" si="138"/>
        <v>0</v>
      </c>
      <c r="T139" s="52">
        <f t="shared" si="138"/>
        <v>218.70999999999998</v>
      </c>
      <c r="U139" s="52">
        <f t="shared" si="138"/>
        <v>0</v>
      </c>
      <c r="V139" s="52">
        <f t="shared" si="138"/>
        <v>0</v>
      </c>
      <c r="W139" s="52">
        <f t="shared" si="138"/>
        <v>0</v>
      </c>
      <c r="X139" s="52">
        <f t="shared" si="137"/>
        <v>0</v>
      </c>
      <c r="Y139" s="52">
        <f t="shared" si="137"/>
        <v>0</v>
      </c>
      <c r="Z139" s="52">
        <f t="shared" si="137"/>
        <v>0</v>
      </c>
      <c r="AA139" s="52">
        <f t="shared" si="137"/>
        <v>0</v>
      </c>
      <c r="AB139" s="52">
        <f t="shared" si="137"/>
        <v>2.5</v>
      </c>
      <c r="AC139" s="52">
        <f t="shared" si="137"/>
        <v>0</v>
      </c>
      <c r="AD139" s="52">
        <f t="shared" si="137"/>
        <v>0</v>
      </c>
      <c r="AE139" s="52">
        <f t="shared" si="137"/>
        <v>0</v>
      </c>
      <c r="AF139" s="53"/>
    </row>
    <row r="140" spans="1:32" ht="18.75" x14ac:dyDescent="0.25">
      <c r="A140" s="112" t="s">
        <v>62</v>
      </c>
      <c r="B140" s="113"/>
      <c r="C140" s="113"/>
      <c r="D140" s="113"/>
      <c r="E140" s="113"/>
      <c r="F140" s="114"/>
      <c r="G140" s="114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5"/>
      <c r="AE140" s="116"/>
      <c r="AF140" s="117"/>
    </row>
    <row r="141" spans="1:32" s="49" customFormat="1" ht="18.75" x14ac:dyDescent="0.25">
      <c r="A141" s="45" t="s">
        <v>28</v>
      </c>
      <c r="B141" s="70">
        <f>B142</f>
        <v>93.1</v>
      </c>
      <c r="C141" s="70">
        <f t="shared" ref="C141:E141" si="139">C142</f>
        <v>0</v>
      </c>
      <c r="D141" s="70">
        <f t="shared" si="139"/>
        <v>0</v>
      </c>
      <c r="E141" s="70">
        <f t="shared" si="139"/>
        <v>0</v>
      </c>
      <c r="F141" s="70">
        <f t="shared" si="125"/>
        <v>0</v>
      </c>
      <c r="G141" s="70">
        <f t="shared" si="126"/>
        <v>0</v>
      </c>
      <c r="H141" s="72">
        <f>H142</f>
        <v>0</v>
      </c>
      <c r="I141" s="72">
        <f t="shared" ref="I141:AE141" si="140">I142</f>
        <v>0</v>
      </c>
      <c r="J141" s="72">
        <f t="shared" si="140"/>
        <v>0</v>
      </c>
      <c r="K141" s="72">
        <f t="shared" si="140"/>
        <v>0</v>
      </c>
      <c r="L141" s="72">
        <f t="shared" si="140"/>
        <v>0</v>
      </c>
      <c r="M141" s="72">
        <f t="shared" si="140"/>
        <v>0</v>
      </c>
      <c r="N141" s="72">
        <f t="shared" si="140"/>
        <v>0</v>
      </c>
      <c r="O141" s="72">
        <f t="shared" si="140"/>
        <v>0</v>
      </c>
      <c r="P141" s="72">
        <f t="shared" si="140"/>
        <v>0</v>
      </c>
      <c r="Q141" s="72">
        <f t="shared" si="140"/>
        <v>0</v>
      </c>
      <c r="R141" s="72">
        <f t="shared" si="140"/>
        <v>0</v>
      </c>
      <c r="S141" s="72">
        <f t="shared" si="140"/>
        <v>0</v>
      </c>
      <c r="T141" s="72">
        <f t="shared" si="140"/>
        <v>0</v>
      </c>
      <c r="U141" s="72">
        <f t="shared" si="140"/>
        <v>0</v>
      </c>
      <c r="V141" s="72">
        <f t="shared" si="140"/>
        <v>0</v>
      </c>
      <c r="W141" s="72">
        <f t="shared" si="140"/>
        <v>0</v>
      </c>
      <c r="X141" s="72">
        <f t="shared" si="140"/>
        <v>0</v>
      </c>
      <c r="Y141" s="72">
        <f t="shared" si="140"/>
        <v>0</v>
      </c>
      <c r="Z141" s="72">
        <f t="shared" si="140"/>
        <v>0</v>
      </c>
      <c r="AA141" s="72">
        <f t="shared" si="140"/>
        <v>0</v>
      </c>
      <c r="AB141" s="72">
        <f t="shared" si="140"/>
        <v>93.1</v>
      </c>
      <c r="AC141" s="72">
        <f t="shared" si="140"/>
        <v>0</v>
      </c>
      <c r="AD141" s="72">
        <f t="shared" si="140"/>
        <v>0</v>
      </c>
      <c r="AE141" s="72">
        <f t="shared" si="140"/>
        <v>0</v>
      </c>
      <c r="AF141" s="70"/>
    </row>
    <row r="142" spans="1:32" ht="18.75" x14ac:dyDescent="0.3">
      <c r="A142" s="50" t="s">
        <v>29</v>
      </c>
      <c r="B142" s="51">
        <f>B126</f>
        <v>93.1</v>
      </c>
      <c r="C142" s="51">
        <f>C126</f>
        <v>0</v>
      </c>
      <c r="D142" s="51">
        <f>D126</f>
        <v>0</v>
      </c>
      <c r="E142" s="51">
        <f>E126</f>
        <v>0</v>
      </c>
      <c r="F142" s="74">
        <f t="shared" ref="F142:G142" si="141">F248</f>
        <v>0</v>
      </c>
      <c r="G142" s="74">
        <f t="shared" si="141"/>
        <v>0</v>
      </c>
      <c r="H142" s="52">
        <f t="shared" ref="H142:AE142" si="142">H126</f>
        <v>0</v>
      </c>
      <c r="I142" s="52">
        <f t="shared" si="142"/>
        <v>0</v>
      </c>
      <c r="J142" s="52">
        <f t="shared" si="142"/>
        <v>0</v>
      </c>
      <c r="K142" s="52">
        <f t="shared" si="142"/>
        <v>0</v>
      </c>
      <c r="L142" s="52">
        <f t="shared" si="142"/>
        <v>0</v>
      </c>
      <c r="M142" s="52">
        <f t="shared" si="142"/>
        <v>0</v>
      </c>
      <c r="N142" s="52">
        <f t="shared" si="142"/>
        <v>0</v>
      </c>
      <c r="O142" s="52">
        <f t="shared" si="142"/>
        <v>0</v>
      </c>
      <c r="P142" s="52">
        <f t="shared" si="142"/>
        <v>0</v>
      </c>
      <c r="Q142" s="52">
        <f t="shared" si="142"/>
        <v>0</v>
      </c>
      <c r="R142" s="52">
        <f t="shared" si="142"/>
        <v>0</v>
      </c>
      <c r="S142" s="52">
        <f t="shared" si="142"/>
        <v>0</v>
      </c>
      <c r="T142" s="52">
        <f t="shared" si="142"/>
        <v>0</v>
      </c>
      <c r="U142" s="52">
        <f t="shared" si="142"/>
        <v>0</v>
      </c>
      <c r="V142" s="52">
        <f t="shared" si="142"/>
        <v>0</v>
      </c>
      <c r="W142" s="52">
        <f t="shared" si="142"/>
        <v>0</v>
      </c>
      <c r="X142" s="52">
        <f t="shared" si="142"/>
        <v>0</v>
      </c>
      <c r="Y142" s="52">
        <f t="shared" si="142"/>
        <v>0</v>
      </c>
      <c r="Z142" s="52">
        <f t="shared" si="142"/>
        <v>0</v>
      </c>
      <c r="AA142" s="52">
        <f t="shared" si="142"/>
        <v>0</v>
      </c>
      <c r="AB142" s="52">
        <f t="shared" si="142"/>
        <v>93.1</v>
      </c>
      <c r="AC142" s="52">
        <f t="shared" si="142"/>
        <v>0</v>
      </c>
      <c r="AD142" s="52">
        <f t="shared" si="142"/>
        <v>0</v>
      </c>
      <c r="AE142" s="52">
        <f t="shared" si="142"/>
        <v>0</v>
      </c>
      <c r="AF142" s="53"/>
    </row>
    <row r="143" spans="1:32" ht="36.75" customHeight="1" x14ac:dyDescent="0.3">
      <c r="A143" s="118" t="s">
        <v>63</v>
      </c>
      <c r="B143" s="51">
        <f>B144+B145</f>
        <v>64603.616000000002</v>
      </c>
      <c r="C143" s="51">
        <f t="shared" ref="C143:E143" si="143">C144+C145</f>
        <v>11941.481</v>
      </c>
      <c r="D143" s="51">
        <f t="shared" si="143"/>
        <v>9557.1830000000009</v>
      </c>
      <c r="E143" s="51">
        <f t="shared" si="143"/>
        <v>9557.1830000000009</v>
      </c>
      <c r="F143" s="51">
        <f>IFERROR(E143/B143*100,0)</f>
        <v>14.793572855116965</v>
      </c>
      <c r="G143" s="51">
        <f>IFERROR(E143/C143*100,0)</f>
        <v>80.033481609190687</v>
      </c>
      <c r="H143" s="52">
        <f>H144+H145</f>
        <v>7237.6039999999994</v>
      </c>
      <c r="I143" s="52">
        <f t="shared" ref="I143:AE143" si="144">I144+I145</f>
        <v>4175.2790000000005</v>
      </c>
      <c r="J143" s="52">
        <f t="shared" si="144"/>
        <v>4703.8770000000004</v>
      </c>
      <c r="K143" s="52">
        <f t="shared" si="144"/>
        <v>5381.9040000000005</v>
      </c>
      <c r="L143" s="52">
        <f t="shared" si="144"/>
        <v>3749.53</v>
      </c>
      <c r="M143" s="52">
        <f t="shared" si="144"/>
        <v>0</v>
      </c>
      <c r="N143" s="52">
        <f t="shared" si="144"/>
        <v>5461.0169999999998</v>
      </c>
      <c r="O143" s="52">
        <f t="shared" si="144"/>
        <v>0</v>
      </c>
      <c r="P143" s="52">
        <f t="shared" si="144"/>
        <v>4261.335</v>
      </c>
      <c r="Q143" s="52">
        <f t="shared" si="144"/>
        <v>0</v>
      </c>
      <c r="R143" s="52">
        <f t="shared" si="144"/>
        <v>8396.2889999999989</v>
      </c>
      <c r="S143" s="52">
        <f t="shared" si="144"/>
        <v>0</v>
      </c>
      <c r="T143" s="52">
        <f t="shared" si="144"/>
        <v>9834.2180000000008</v>
      </c>
      <c r="U143" s="52">
        <f t="shared" si="144"/>
        <v>0</v>
      </c>
      <c r="V143" s="52">
        <f t="shared" si="144"/>
        <v>4302.0550000000003</v>
      </c>
      <c r="W143" s="52">
        <f t="shared" si="144"/>
        <v>0</v>
      </c>
      <c r="X143" s="52">
        <f t="shared" si="144"/>
        <v>3741.759</v>
      </c>
      <c r="Y143" s="52">
        <f t="shared" si="144"/>
        <v>0</v>
      </c>
      <c r="Z143" s="52">
        <f t="shared" si="144"/>
        <v>5458.6390000000001</v>
      </c>
      <c r="AA143" s="52">
        <f t="shared" si="144"/>
        <v>0</v>
      </c>
      <c r="AB143" s="52">
        <f t="shared" si="144"/>
        <v>4405.8450000000003</v>
      </c>
      <c r="AC143" s="52">
        <f t="shared" si="144"/>
        <v>0</v>
      </c>
      <c r="AD143" s="52">
        <f t="shared" si="144"/>
        <v>3051.4479999999999</v>
      </c>
      <c r="AE143" s="52">
        <f t="shared" si="144"/>
        <v>0</v>
      </c>
      <c r="AF143" s="51"/>
    </row>
    <row r="144" spans="1:32" ht="18.75" x14ac:dyDescent="0.3">
      <c r="A144" s="50" t="s">
        <v>39</v>
      </c>
      <c r="B144" s="74">
        <f>B148</f>
        <v>4297.6000000000004</v>
      </c>
      <c r="C144" s="74">
        <f t="shared" ref="C144:AE144" si="145">C148</f>
        <v>0</v>
      </c>
      <c r="D144" s="74">
        <f t="shared" si="145"/>
        <v>0</v>
      </c>
      <c r="E144" s="74">
        <f t="shared" si="145"/>
        <v>0</v>
      </c>
      <c r="F144" s="74">
        <f t="shared" si="145"/>
        <v>0</v>
      </c>
      <c r="G144" s="51">
        <f t="shared" ref="G144:G146" si="146">IFERROR(E144/C144*100,0)</f>
        <v>0</v>
      </c>
      <c r="H144" s="75">
        <f t="shared" si="145"/>
        <v>0</v>
      </c>
      <c r="I144" s="75">
        <f t="shared" si="145"/>
        <v>0</v>
      </c>
      <c r="J144" s="75">
        <f t="shared" si="145"/>
        <v>0</v>
      </c>
      <c r="K144" s="75">
        <f t="shared" si="145"/>
        <v>0</v>
      </c>
      <c r="L144" s="75">
        <f t="shared" si="145"/>
        <v>0</v>
      </c>
      <c r="M144" s="75">
        <f t="shared" si="145"/>
        <v>0</v>
      </c>
      <c r="N144" s="75">
        <f t="shared" si="145"/>
        <v>0</v>
      </c>
      <c r="O144" s="75">
        <f t="shared" si="145"/>
        <v>0</v>
      </c>
      <c r="P144" s="75">
        <f t="shared" si="145"/>
        <v>0</v>
      </c>
      <c r="Q144" s="75">
        <f t="shared" si="145"/>
        <v>0</v>
      </c>
      <c r="R144" s="75">
        <f t="shared" si="145"/>
        <v>95</v>
      </c>
      <c r="S144" s="75">
        <f t="shared" si="145"/>
        <v>0</v>
      </c>
      <c r="T144" s="75">
        <f t="shared" si="145"/>
        <v>4155.1000000000004</v>
      </c>
      <c r="U144" s="75">
        <f t="shared" si="145"/>
        <v>0</v>
      </c>
      <c r="V144" s="75">
        <f t="shared" si="145"/>
        <v>0</v>
      </c>
      <c r="W144" s="75">
        <f t="shared" si="145"/>
        <v>0</v>
      </c>
      <c r="X144" s="75">
        <f t="shared" si="145"/>
        <v>0</v>
      </c>
      <c r="Y144" s="75">
        <f t="shared" si="145"/>
        <v>0</v>
      </c>
      <c r="Z144" s="75">
        <f t="shared" si="145"/>
        <v>0</v>
      </c>
      <c r="AA144" s="75">
        <f t="shared" si="145"/>
        <v>0</v>
      </c>
      <c r="AB144" s="75">
        <f t="shared" si="145"/>
        <v>47.5</v>
      </c>
      <c r="AC144" s="75">
        <f t="shared" si="145"/>
        <v>0</v>
      </c>
      <c r="AD144" s="75">
        <f t="shared" si="145"/>
        <v>0</v>
      </c>
      <c r="AE144" s="75">
        <f t="shared" si="145"/>
        <v>0</v>
      </c>
      <c r="AF144" s="51"/>
    </row>
    <row r="145" spans="1:32" ht="18.75" x14ac:dyDescent="0.3">
      <c r="A145" s="50" t="s">
        <v>29</v>
      </c>
      <c r="B145" s="74">
        <f>B149+B152</f>
        <v>60306.016000000003</v>
      </c>
      <c r="C145" s="74">
        <f t="shared" ref="C145:E145" si="147">C149+C152</f>
        <v>11941.481</v>
      </c>
      <c r="D145" s="74">
        <f t="shared" si="147"/>
        <v>9557.1830000000009</v>
      </c>
      <c r="E145" s="74">
        <f t="shared" si="147"/>
        <v>9557.1830000000009</v>
      </c>
      <c r="F145" s="51"/>
      <c r="G145" s="51">
        <f t="shared" si="146"/>
        <v>80.033481609190687</v>
      </c>
      <c r="H145" s="75">
        <f t="shared" ref="H145:AE145" si="148">H30+H133</f>
        <v>7237.6039999999994</v>
      </c>
      <c r="I145" s="75">
        <f t="shared" si="148"/>
        <v>4175.2790000000005</v>
      </c>
      <c r="J145" s="75">
        <f t="shared" si="148"/>
        <v>4703.8770000000004</v>
      </c>
      <c r="K145" s="75">
        <f t="shared" si="148"/>
        <v>5381.9040000000005</v>
      </c>
      <c r="L145" s="75">
        <f t="shared" si="148"/>
        <v>3749.53</v>
      </c>
      <c r="M145" s="75">
        <f t="shared" si="148"/>
        <v>0</v>
      </c>
      <c r="N145" s="75">
        <f t="shared" si="148"/>
        <v>5461.0169999999998</v>
      </c>
      <c r="O145" s="75">
        <f t="shared" si="148"/>
        <v>0</v>
      </c>
      <c r="P145" s="75">
        <f t="shared" si="148"/>
        <v>4261.335</v>
      </c>
      <c r="Q145" s="75">
        <f t="shared" si="148"/>
        <v>0</v>
      </c>
      <c r="R145" s="75">
        <f t="shared" si="148"/>
        <v>8301.2889999999989</v>
      </c>
      <c r="S145" s="75">
        <f t="shared" si="148"/>
        <v>0</v>
      </c>
      <c r="T145" s="75">
        <f t="shared" si="148"/>
        <v>5679.1180000000004</v>
      </c>
      <c r="U145" s="75">
        <f t="shared" si="148"/>
        <v>0</v>
      </c>
      <c r="V145" s="75">
        <f t="shared" si="148"/>
        <v>4302.0550000000003</v>
      </c>
      <c r="W145" s="75">
        <f t="shared" si="148"/>
        <v>0</v>
      </c>
      <c r="X145" s="75">
        <f t="shared" si="148"/>
        <v>3741.759</v>
      </c>
      <c r="Y145" s="75">
        <f t="shared" si="148"/>
        <v>0</v>
      </c>
      <c r="Z145" s="75">
        <f t="shared" si="148"/>
        <v>5458.6390000000001</v>
      </c>
      <c r="AA145" s="75">
        <f t="shared" si="148"/>
        <v>0</v>
      </c>
      <c r="AB145" s="75">
        <f t="shared" si="148"/>
        <v>4358.3450000000003</v>
      </c>
      <c r="AC145" s="75">
        <f t="shared" si="148"/>
        <v>0</v>
      </c>
      <c r="AD145" s="75">
        <f t="shared" si="148"/>
        <v>3051.4479999999999</v>
      </c>
      <c r="AE145" s="75">
        <f t="shared" si="148"/>
        <v>0</v>
      </c>
      <c r="AF145" s="51"/>
    </row>
    <row r="146" spans="1:32" ht="37.5" x14ac:dyDescent="0.3">
      <c r="A146" s="88" t="s">
        <v>40</v>
      </c>
      <c r="B146" s="74">
        <f>B150</f>
        <v>226.20999999999998</v>
      </c>
      <c r="C146" s="74">
        <f t="shared" ref="C146:AE146" si="149">C150</f>
        <v>0</v>
      </c>
      <c r="D146" s="74">
        <f t="shared" si="149"/>
        <v>0</v>
      </c>
      <c r="E146" s="74">
        <f t="shared" si="149"/>
        <v>0</v>
      </c>
      <c r="F146" s="51">
        <f t="shared" ref="F146" si="150">IFERROR(E146/B146*100,0)</f>
        <v>0</v>
      </c>
      <c r="G146" s="51">
        <f t="shared" si="146"/>
        <v>0</v>
      </c>
      <c r="H146" s="75">
        <f t="shared" si="149"/>
        <v>0</v>
      </c>
      <c r="I146" s="75">
        <f t="shared" si="149"/>
        <v>0</v>
      </c>
      <c r="J146" s="75">
        <f t="shared" si="149"/>
        <v>0</v>
      </c>
      <c r="K146" s="75">
        <f t="shared" si="149"/>
        <v>0</v>
      </c>
      <c r="L146" s="75">
        <f t="shared" si="149"/>
        <v>0</v>
      </c>
      <c r="M146" s="75">
        <f t="shared" si="149"/>
        <v>0</v>
      </c>
      <c r="N146" s="75">
        <f t="shared" si="149"/>
        <v>0</v>
      </c>
      <c r="O146" s="75">
        <f t="shared" si="149"/>
        <v>0</v>
      </c>
      <c r="P146" s="75">
        <f t="shared" si="149"/>
        <v>0</v>
      </c>
      <c r="Q146" s="75">
        <f t="shared" si="149"/>
        <v>0</v>
      </c>
      <c r="R146" s="75">
        <f t="shared" si="149"/>
        <v>5</v>
      </c>
      <c r="S146" s="75">
        <f t="shared" si="149"/>
        <v>0</v>
      </c>
      <c r="T146" s="75">
        <f t="shared" si="149"/>
        <v>218.70999999999998</v>
      </c>
      <c r="U146" s="75">
        <f t="shared" si="149"/>
        <v>0</v>
      </c>
      <c r="V146" s="75">
        <f t="shared" si="149"/>
        <v>0</v>
      </c>
      <c r="W146" s="75">
        <f t="shared" si="149"/>
        <v>0</v>
      </c>
      <c r="X146" s="75">
        <f t="shared" si="149"/>
        <v>0</v>
      </c>
      <c r="Y146" s="75">
        <f t="shared" si="149"/>
        <v>0</v>
      </c>
      <c r="Z146" s="75">
        <f t="shared" si="149"/>
        <v>0</v>
      </c>
      <c r="AA146" s="75">
        <f t="shared" si="149"/>
        <v>0</v>
      </c>
      <c r="AB146" s="75">
        <f t="shared" si="149"/>
        <v>2.5</v>
      </c>
      <c r="AC146" s="75">
        <f t="shared" si="149"/>
        <v>0</v>
      </c>
      <c r="AD146" s="75">
        <f t="shared" si="149"/>
        <v>0</v>
      </c>
      <c r="AE146" s="75">
        <f t="shared" si="149"/>
        <v>0</v>
      </c>
      <c r="AF146" s="51"/>
    </row>
    <row r="147" spans="1:32" ht="37.5" x14ac:dyDescent="0.3">
      <c r="A147" s="119" t="s">
        <v>64</v>
      </c>
      <c r="B147" s="51">
        <f>B148+B149</f>
        <v>9080.2099999999991</v>
      </c>
      <c r="C147" s="51">
        <f t="shared" ref="C147:E147" si="151">C148+C149</f>
        <v>0</v>
      </c>
      <c r="D147" s="51">
        <f t="shared" si="151"/>
        <v>0</v>
      </c>
      <c r="E147" s="51">
        <f t="shared" si="151"/>
        <v>0</v>
      </c>
      <c r="F147" s="51">
        <f>IFERROR(E147/B147*100,0)</f>
        <v>0</v>
      </c>
      <c r="G147" s="51">
        <f>IFERROR(E147/C147*100,0)</f>
        <v>0</v>
      </c>
      <c r="H147" s="52">
        <f>H148+H149</f>
        <v>0</v>
      </c>
      <c r="I147" s="52">
        <f t="shared" ref="I147:AE147" si="152">I148+I149</f>
        <v>0</v>
      </c>
      <c r="J147" s="52">
        <f t="shared" si="152"/>
        <v>0</v>
      </c>
      <c r="K147" s="52">
        <f t="shared" si="152"/>
        <v>0</v>
      </c>
      <c r="L147" s="52">
        <f t="shared" si="152"/>
        <v>0</v>
      </c>
      <c r="M147" s="52">
        <f t="shared" si="152"/>
        <v>0</v>
      </c>
      <c r="N147" s="52">
        <f t="shared" si="152"/>
        <v>0</v>
      </c>
      <c r="O147" s="52">
        <f t="shared" si="152"/>
        <v>0</v>
      </c>
      <c r="P147" s="52">
        <f t="shared" si="152"/>
        <v>0</v>
      </c>
      <c r="Q147" s="52">
        <f t="shared" si="152"/>
        <v>0</v>
      </c>
      <c r="R147" s="52">
        <f t="shared" si="152"/>
        <v>4656.3999999999996</v>
      </c>
      <c r="S147" s="52">
        <f t="shared" si="152"/>
        <v>0</v>
      </c>
      <c r="T147" s="52">
        <f t="shared" si="152"/>
        <v>4373.8100000000004</v>
      </c>
      <c r="U147" s="52">
        <f t="shared" si="152"/>
        <v>0</v>
      </c>
      <c r="V147" s="52">
        <f t="shared" si="152"/>
        <v>0</v>
      </c>
      <c r="W147" s="52">
        <f t="shared" si="152"/>
        <v>0</v>
      </c>
      <c r="X147" s="52">
        <f t="shared" si="152"/>
        <v>0</v>
      </c>
      <c r="Y147" s="52">
        <f t="shared" si="152"/>
        <v>0</v>
      </c>
      <c r="Z147" s="52">
        <f t="shared" si="152"/>
        <v>0</v>
      </c>
      <c r="AA147" s="52">
        <f t="shared" si="152"/>
        <v>0</v>
      </c>
      <c r="AB147" s="52">
        <f t="shared" si="152"/>
        <v>50</v>
      </c>
      <c r="AC147" s="52">
        <f t="shared" si="152"/>
        <v>0</v>
      </c>
      <c r="AD147" s="52">
        <f t="shared" si="152"/>
        <v>0</v>
      </c>
      <c r="AE147" s="52">
        <f t="shared" si="152"/>
        <v>0</v>
      </c>
      <c r="AF147" s="51"/>
    </row>
    <row r="148" spans="1:32" ht="18.75" x14ac:dyDescent="0.3">
      <c r="A148" s="50" t="s">
        <v>39</v>
      </c>
      <c r="B148" s="74">
        <f t="shared" ref="B148:E150" si="153">B137</f>
        <v>4297.6000000000004</v>
      </c>
      <c r="C148" s="74">
        <f t="shared" si="153"/>
        <v>0</v>
      </c>
      <c r="D148" s="74">
        <f t="shared" si="153"/>
        <v>0</v>
      </c>
      <c r="E148" s="74">
        <f t="shared" si="153"/>
        <v>0</v>
      </c>
      <c r="F148" s="51">
        <f t="shared" ref="F148:F152" si="154">IFERROR(E148/B148*100,0)</f>
        <v>0</v>
      </c>
      <c r="G148" s="51">
        <f t="shared" ref="G148:G152" si="155">IFERROR(E148/C148*100,0)</f>
        <v>0</v>
      </c>
      <c r="H148" s="75">
        <f t="shared" ref="H148:AE150" si="156">H137</f>
        <v>0</v>
      </c>
      <c r="I148" s="75">
        <f t="shared" si="156"/>
        <v>0</v>
      </c>
      <c r="J148" s="75">
        <f t="shared" si="156"/>
        <v>0</v>
      </c>
      <c r="K148" s="75">
        <f t="shared" si="156"/>
        <v>0</v>
      </c>
      <c r="L148" s="75">
        <f t="shared" si="156"/>
        <v>0</v>
      </c>
      <c r="M148" s="75">
        <f t="shared" si="156"/>
        <v>0</v>
      </c>
      <c r="N148" s="75">
        <f t="shared" si="156"/>
        <v>0</v>
      </c>
      <c r="O148" s="75">
        <f t="shared" si="156"/>
        <v>0</v>
      </c>
      <c r="P148" s="75">
        <f t="shared" si="156"/>
        <v>0</v>
      </c>
      <c r="Q148" s="75">
        <f t="shared" si="156"/>
        <v>0</v>
      </c>
      <c r="R148" s="75">
        <f t="shared" si="156"/>
        <v>95</v>
      </c>
      <c r="S148" s="75">
        <f t="shared" si="156"/>
        <v>0</v>
      </c>
      <c r="T148" s="75">
        <f t="shared" si="156"/>
        <v>4155.1000000000004</v>
      </c>
      <c r="U148" s="75">
        <f t="shared" si="156"/>
        <v>0</v>
      </c>
      <c r="V148" s="75">
        <f t="shared" si="156"/>
        <v>0</v>
      </c>
      <c r="W148" s="75">
        <f t="shared" si="156"/>
        <v>0</v>
      </c>
      <c r="X148" s="75">
        <f t="shared" si="156"/>
        <v>0</v>
      </c>
      <c r="Y148" s="75">
        <f t="shared" si="156"/>
        <v>0</v>
      </c>
      <c r="Z148" s="75">
        <f t="shared" si="156"/>
        <v>0</v>
      </c>
      <c r="AA148" s="75">
        <f t="shared" si="156"/>
        <v>0</v>
      </c>
      <c r="AB148" s="75">
        <f t="shared" si="156"/>
        <v>47.5</v>
      </c>
      <c r="AC148" s="75">
        <f t="shared" si="156"/>
        <v>0</v>
      </c>
      <c r="AD148" s="75">
        <f t="shared" si="156"/>
        <v>0</v>
      </c>
      <c r="AE148" s="75">
        <f t="shared" si="156"/>
        <v>0</v>
      </c>
      <c r="AF148" s="51"/>
    </row>
    <row r="149" spans="1:32" ht="18.75" x14ac:dyDescent="0.3">
      <c r="A149" s="50" t="s">
        <v>29</v>
      </c>
      <c r="B149" s="74">
        <f t="shared" si="153"/>
        <v>4782.6099999999997</v>
      </c>
      <c r="C149" s="74">
        <f t="shared" si="153"/>
        <v>0</v>
      </c>
      <c r="D149" s="74">
        <f t="shared" si="153"/>
        <v>0</v>
      </c>
      <c r="E149" s="74">
        <f t="shared" si="153"/>
        <v>0</v>
      </c>
      <c r="F149" s="51">
        <f t="shared" si="154"/>
        <v>0</v>
      </c>
      <c r="G149" s="51">
        <f t="shared" si="155"/>
        <v>0</v>
      </c>
      <c r="H149" s="75">
        <f t="shared" si="156"/>
        <v>0</v>
      </c>
      <c r="I149" s="75">
        <f t="shared" si="156"/>
        <v>0</v>
      </c>
      <c r="J149" s="75">
        <f t="shared" si="156"/>
        <v>0</v>
      </c>
      <c r="K149" s="75">
        <f t="shared" si="156"/>
        <v>0</v>
      </c>
      <c r="L149" s="75">
        <f t="shared" si="156"/>
        <v>0</v>
      </c>
      <c r="M149" s="75">
        <f t="shared" si="156"/>
        <v>0</v>
      </c>
      <c r="N149" s="75">
        <f t="shared" si="156"/>
        <v>0</v>
      </c>
      <c r="O149" s="75">
        <f t="shared" si="156"/>
        <v>0</v>
      </c>
      <c r="P149" s="75">
        <f t="shared" si="156"/>
        <v>0</v>
      </c>
      <c r="Q149" s="75">
        <f t="shared" si="156"/>
        <v>0</v>
      </c>
      <c r="R149" s="75">
        <f t="shared" si="156"/>
        <v>4561.3999999999996</v>
      </c>
      <c r="S149" s="75">
        <f t="shared" si="156"/>
        <v>0</v>
      </c>
      <c r="T149" s="75">
        <f t="shared" si="156"/>
        <v>218.70999999999998</v>
      </c>
      <c r="U149" s="75">
        <f t="shared" si="156"/>
        <v>0</v>
      </c>
      <c r="V149" s="75">
        <f t="shared" si="156"/>
        <v>0</v>
      </c>
      <c r="W149" s="75">
        <f t="shared" si="156"/>
        <v>0</v>
      </c>
      <c r="X149" s="75">
        <f t="shared" si="156"/>
        <v>0</v>
      </c>
      <c r="Y149" s="75">
        <f t="shared" si="156"/>
        <v>0</v>
      </c>
      <c r="Z149" s="75">
        <f t="shared" si="156"/>
        <v>0</v>
      </c>
      <c r="AA149" s="75">
        <f t="shared" si="156"/>
        <v>0</v>
      </c>
      <c r="AB149" s="75">
        <f t="shared" si="156"/>
        <v>2.5</v>
      </c>
      <c r="AC149" s="75">
        <f t="shared" si="156"/>
        <v>0</v>
      </c>
      <c r="AD149" s="75">
        <f t="shared" si="156"/>
        <v>0</v>
      </c>
      <c r="AE149" s="75">
        <f t="shared" si="156"/>
        <v>0</v>
      </c>
      <c r="AF149" s="51"/>
    </row>
    <row r="150" spans="1:32" ht="37.5" x14ac:dyDescent="0.3">
      <c r="A150" s="88" t="s">
        <v>40</v>
      </c>
      <c r="B150" s="74">
        <f t="shared" si="153"/>
        <v>226.20999999999998</v>
      </c>
      <c r="C150" s="74">
        <f t="shared" si="153"/>
        <v>0</v>
      </c>
      <c r="D150" s="74">
        <f t="shared" si="153"/>
        <v>0</v>
      </c>
      <c r="E150" s="74">
        <f t="shared" si="153"/>
        <v>0</v>
      </c>
      <c r="F150" s="51">
        <f t="shared" si="154"/>
        <v>0</v>
      </c>
      <c r="G150" s="51">
        <f t="shared" si="155"/>
        <v>0</v>
      </c>
      <c r="H150" s="75">
        <f t="shared" si="156"/>
        <v>0</v>
      </c>
      <c r="I150" s="75">
        <f t="shared" si="156"/>
        <v>0</v>
      </c>
      <c r="J150" s="75">
        <f t="shared" si="156"/>
        <v>0</v>
      </c>
      <c r="K150" s="75">
        <f t="shared" si="156"/>
        <v>0</v>
      </c>
      <c r="L150" s="75">
        <f t="shared" si="156"/>
        <v>0</v>
      </c>
      <c r="M150" s="75">
        <f t="shared" si="156"/>
        <v>0</v>
      </c>
      <c r="N150" s="75">
        <f t="shared" si="156"/>
        <v>0</v>
      </c>
      <c r="O150" s="75">
        <f t="shared" si="156"/>
        <v>0</v>
      </c>
      <c r="P150" s="75">
        <f t="shared" si="156"/>
        <v>0</v>
      </c>
      <c r="Q150" s="75">
        <f t="shared" si="156"/>
        <v>0</v>
      </c>
      <c r="R150" s="75">
        <f t="shared" si="156"/>
        <v>5</v>
      </c>
      <c r="S150" s="75">
        <f t="shared" si="156"/>
        <v>0</v>
      </c>
      <c r="T150" s="75">
        <f t="shared" si="156"/>
        <v>218.70999999999998</v>
      </c>
      <c r="U150" s="75">
        <f t="shared" si="156"/>
        <v>0</v>
      </c>
      <c r="V150" s="75">
        <f t="shared" si="156"/>
        <v>0</v>
      </c>
      <c r="W150" s="75">
        <f t="shared" si="156"/>
        <v>0</v>
      </c>
      <c r="X150" s="75">
        <f t="shared" si="156"/>
        <v>0</v>
      </c>
      <c r="Y150" s="75">
        <f t="shared" si="156"/>
        <v>0</v>
      </c>
      <c r="Z150" s="75">
        <f t="shared" si="156"/>
        <v>0</v>
      </c>
      <c r="AA150" s="75">
        <f t="shared" si="156"/>
        <v>0</v>
      </c>
      <c r="AB150" s="75">
        <f t="shared" si="156"/>
        <v>2.5</v>
      </c>
      <c r="AC150" s="75">
        <f t="shared" si="156"/>
        <v>0</v>
      </c>
      <c r="AD150" s="75">
        <f t="shared" si="156"/>
        <v>0</v>
      </c>
      <c r="AE150" s="75">
        <f t="shared" si="156"/>
        <v>0</v>
      </c>
      <c r="AF150" s="51"/>
    </row>
    <row r="151" spans="1:32" ht="37.5" x14ac:dyDescent="0.3">
      <c r="A151" s="119" t="s">
        <v>65</v>
      </c>
      <c r="B151" s="51">
        <f>B152</f>
        <v>55523.406000000003</v>
      </c>
      <c r="C151" s="51">
        <f t="shared" ref="C151:AE151" si="157">C152</f>
        <v>11941.481</v>
      </c>
      <c r="D151" s="51">
        <f t="shared" si="157"/>
        <v>9557.1830000000009</v>
      </c>
      <c r="E151" s="51">
        <f t="shared" si="157"/>
        <v>9557.1830000000009</v>
      </c>
      <c r="F151" s="51">
        <f t="shared" si="154"/>
        <v>17.212890361949338</v>
      </c>
      <c r="G151" s="51">
        <f t="shared" si="155"/>
        <v>80.033481609190687</v>
      </c>
      <c r="H151" s="52">
        <f t="shared" si="157"/>
        <v>7237.6039999999994</v>
      </c>
      <c r="I151" s="52">
        <f t="shared" si="157"/>
        <v>4175.2790000000005</v>
      </c>
      <c r="J151" s="52">
        <f t="shared" si="157"/>
        <v>4703.8770000000004</v>
      </c>
      <c r="K151" s="52">
        <f t="shared" si="157"/>
        <v>5381.9040000000005</v>
      </c>
      <c r="L151" s="52">
        <f t="shared" si="157"/>
        <v>3749.53</v>
      </c>
      <c r="M151" s="52">
        <f t="shared" si="157"/>
        <v>0</v>
      </c>
      <c r="N151" s="52">
        <f t="shared" si="157"/>
        <v>5461.0169999999998</v>
      </c>
      <c r="O151" s="52">
        <f t="shared" si="157"/>
        <v>0</v>
      </c>
      <c r="P151" s="52">
        <f t="shared" si="157"/>
        <v>4261.335</v>
      </c>
      <c r="Q151" s="52">
        <f t="shared" si="157"/>
        <v>0</v>
      </c>
      <c r="R151" s="52">
        <f t="shared" si="157"/>
        <v>3739.8889999999997</v>
      </c>
      <c r="S151" s="52">
        <f t="shared" si="157"/>
        <v>0</v>
      </c>
      <c r="T151" s="52">
        <f t="shared" si="157"/>
        <v>5460.4080000000004</v>
      </c>
      <c r="U151" s="52">
        <f t="shared" si="157"/>
        <v>0</v>
      </c>
      <c r="V151" s="52">
        <f t="shared" si="157"/>
        <v>4302.0550000000003</v>
      </c>
      <c r="W151" s="52">
        <f t="shared" si="157"/>
        <v>0</v>
      </c>
      <c r="X151" s="52">
        <f t="shared" si="157"/>
        <v>3741.759</v>
      </c>
      <c r="Y151" s="52">
        <f t="shared" si="157"/>
        <v>0</v>
      </c>
      <c r="Z151" s="52">
        <f t="shared" si="157"/>
        <v>5458.6390000000001</v>
      </c>
      <c r="AA151" s="52">
        <f t="shared" si="157"/>
        <v>0</v>
      </c>
      <c r="AB151" s="52">
        <f t="shared" si="157"/>
        <v>4355.8450000000003</v>
      </c>
      <c r="AC151" s="52">
        <f t="shared" si="157"/>
        <v>0</v>
      </c>
      <c r="AD151" s="52">
        <f t="shared" si="157"/>
        <v>3051.4479999999999</v>
      </c>
      <c r="AE151" s="52">
        <f t="shared" si="157"/>
        <v>0</v>
      </c>
      <c r="AF151" s="51"/>
    </row>
    <row r="152" spans="1:32" ht="18.75" x14ac:dyDescent="0.3">
      <c r="A152" s="50" t="s">
        <v>29</v>
      </c>
      <c r="B152" s="74">
        <f>B12+B126</f>
        <v>55523.406000000003</v>
      </c>
      <c r="C152" s="74">
        <f>C12+C126</f>
        <v>11941.481</v>
      </c>
      <c r="D152" s="74">
        <f>D12+D126</f>
        <v>9557.1830000000009</v>
      </c>
      <c r="E152" s="74">
        <f>E12+E126</f>
        <v>9557.1830000000009</v>
      </c>
      <c r="F152" s="51">
        <f t="shared" si="154"/>
        <v>17.212890361949338</v>
      </c>
      <c r="G152" s="51">
        <f t="shared" si="155"/>
        <v>80.033481609190687</v>
      </c>
      <c r="H152" s="75">
        <f t="shared" ref="H152:AE152" si="158">H12+H126</f>
        <v>7237.6039999999994</v>
      </c>
      <c r="I152" s="75">
        <f t="shared" si="158"/>
        <v>4175.2790000000005</v>
      </c>
      <c r="J152" s="75">
        <f t="shared" si="158"/>
        <v>4703.8770000000004</v>
      </c>
      <c r="K152" s="75">
        <f t="shared" si="158"/>
        <v>5381.9040000000005</v>
      </c>
      <c r="L152" s="75">
        <f t="shared" si="158"/>
        <v>3749.53</v>
      </c>
      <c r="M152" s="75">
        <f t="shared" si="158"/>
        <v>0</v>
      </c>
      <c r="N152" s="75">
        <f t="shared" si="158"/>
        <v>5461.0169999999998</v>
      </c>
      <c r="O152" s="75">
        <f t="shared" si="158"/>
        <v>0</v>
      </c>
      <c r="P152" s="75">
        <f t="shared" si="158"/>
        <v>4261.335</v>
      </c>
      <c r="Q152" s="75">
        <f t="shared" si="158"/>
        <v>0</v>
      </c>
      <c r="R152" s="75">
        <f t="shared" si="158"/>
        <v>3739.8889999999997</v>
      </c>
      <c r="S152" s="75">
        <f t="shared" si="158"/>
        <v>0</v>
      </c>
      <c r="T152" s="75">
        <f t="shared" si="158"/>
        <v>5460.4080000000004</v>
      </c>
      <c r="U152" s="75">
        <f t="shared" si="158"/>
        <v>0</v>
      </c>
      <c r="V152" s="75">
        <f t="shared" si="158"/>
        <v>4302.0550000000003</v>
      </c>
      <c r="W152" s="75">
        <f t="shared" si="158"/>
        <v>0</v>
      </c>
      <c r="X152" s="75">
        <f t="shared" si="158"/>
        <v>3741.759</v>
      </c>
      <c r="Y152" s="75">
        <f t="shared" si="158"/>
        <v>0</v>
      </c>
      <c r="Z152" s="75">
        <f t="shared" si="158"/>
        <v>5458.6390000000001</v>
      </c>
      <c r="AA152" s="75">
        <f t="shared" si="158"/>
        <v>0</v>
      </c>
      <c r="AB152" s="75">
        <f t="shared" si="158"/>
        <v>4355.8450000000003</v>
      </c>
      <c r="AC152" s="75">
        <f t="shared" si="158"/>
        <v>0</v>
      </c>
      <c r="AD152" s="75">
        <f t="shared" si="158"/>
        <v>3051.4479999999999</v>
      </c>
      <c r="AE152" s="75">
        <f t="shared" si="158"/>
        <v>0</v>
      </c>
      <c r="AF152" s="51"/>
    </row>
  </sheetData>
  <mergeCells count="42">
    <mergeCell ref="A124:AE124"/>
    <mergeCell ref="A127:AE127"/>
    <mergeCell ref="A58:AE58"/>
    <mergeCell ref="A63:AE63"/>
    <mergeCell ref="A68:AE68"/>
    <mergeCell ref="A73:AE73"/>
    <mergeCell ref="A78:AE78"/>
    <mergeCell ref="A83:AE83"/>
    <mergeCell ref="A31:AE31"/>
    <mergeCell ref="A33:AE33"/>
    <mergeCell ref="A38:AE38"/>
    <mergeCell ref="A43:AE43"/>
    <mergeCell ref="A48:AE48"/>
    <mergeCell ref="A53:AE53"/>
    <mergeCell ref="A10:AE10"/>
    <mergeCell ref="A13:AE13"/>
    <mergeCell ref="A16:AE16"/>
    <mergeCell ref="A19:AE19"/>
    <mergeCell ref="A22:AE22"/>
    <mergeCell ref="A25:AE25"/>
    <mergeCell ref="X4:Y5"/>
    <mergeCell ref="Z4:AA5"/>
    <mergeCell ref="AB4:AC5"/>
    <mergeCell ref="AD4:AE5"/>
    <mergeCell ref="AF4:AF6"/>
    <mergeCell ref="A8:AE8"/>
    <mergeCell ref="L4:M5"/>
    <mergeCell ref="N4:O5"/>
    <mergeCell ref="P4:Q5"/>
    <mergeCell ref="R4:S5"/>
    <mergeCell ref="T4:U5"/>
    <mergeCell ref="V4:W5"/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</mergeCells>
  <hyperlinks>
    <hyperlink ref="A3:Q3" location="Оглавление!A1" display=" &quot;Социально - экономическое развитие и инвестиции муниципального образования город Когалым&quot; 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'[!!! Заполнять!!! Сводный сетевой шаблон 2024.xlsx]Оглавление'!#REF!</xm:f>
          </x14:formula1>
          <xm:sqref>C6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14.МП СЭР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Митина Екатерина Сергеевна</dc:creator>
  <cp:lastModifiedBy>Митина Екатерина Сергеевна</cp:lastModifiedBy>
  <dcterms:created xsi:type="dcterms:W3CDTF">2024-03-13T06:35:28Z</dcterms:created>
  <dcterms:modified xsi:type="dcterms:W3CDTF">2024-03-13T06:36:51Z</dcterms:modified>
</cp:coreProperties>
</file>