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76" i="1" l="1"/>
  <c r="C76" i="1"/>
  <c r="E69" i="1"/>
  <c r="C69" i="1"/>
  <c r="C41" i="1" l="1"/>
  <c r="C62" i="1" l="1"/>
  <c r="E62" i="1"/>
  <c r="E27" i="1"/>
  <c r="C27" i="1"/>
  <c r="AE89" i="1"/>
  <c r="AE13" i="1"/>
  <c r="AC13" i="1"/>
  <c r="Z89" i="1" l="1"/>
  <c r="D89" i="1"/>
  <c r="D86" i="1" s="1"/>
  <c r="Z86" i="1"/>
  <c r="X86" i="1"/>
  <c r="V86" i="1"/>
  <c r="U86" i="1"/>
  <c r="X80" i="1"/>
  <c r="W80" i="1"/>
  <c r="V80" i="1"/>
  <c r="U80" i="1"/>
  <c r="X79" i="1"/>
  <c r="W79" i="1"/>
  <c r="V79" i="1"/>
  <c r="U79" i="1"/>
  <c r="G76" i="1"/>
  <c r="G73" i="1" s="1"/>
  <c r="G72" i="1" s="1"/>
  <c r="C73" i="1"/>
  <c r="C72" i="1" s="1"/>
  <c r="X73" i="1"/>
  <c r="W73" i="1"/>
  <c r="V73" i="1"/>
  <c r="U73" i="1"/>
  <c r="E73" i="1"/>
  <c r="D73" i="1"/>
  <c r="B73" i="1"/>
  <c r="X72" i="1"/>
  <c r="W72" i="1"/>
  <c r="V72" i="1"/>
  <c r="U72" i="1"/>
  <c r="E72" i="1"/>
  <c r="D72" i="1"/>
  <c r="B72" i="1"/>
  <c r="F69" i="1"/>
  <c r="G69" i="1"/>
  <c r="X66" i="1"/>
  <c r="W66" i="1"/>
  <c r="V66" i="1"/>
  <c r="U66" i="1"/>
  <c r="O66" i="1"/>
  <c r="E66" i="1"/>
  <c r="F66" i="1" s="1"/>
  <c r="F65" i="1" s="1"/>
  <c r="D66" i="1"/>
  <c r="C66" i="1"/>
  <c r="X65" i="1"/>
  <c r="W65" i="1"/>
  <c r="V65" i="1"/>
  <c r="U65" i="1"/>
  <c r="O65" i="1"/>
  <c r="E65" i="1"/>
  <c r="D65" i="1"/>
  <c r="C65" i="1"/>
  <c r="F62" i="1"/>
  <c r="F59" i="1" s="1"/>
  <c r="F58" i="1" s="1"/>
  <c r="G62" i="1"/>
  <c r="G59" i="1" s="1"/>
  <c r="G58" i="1" s="1"/>
  <c r="B62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E59" i="1"/>
  <c r="D59" i="1"/>
  <c r="C59" i="1"/>
  <c r="B59" i="1"/>
  <c r="AE58" i="1"/>
  <c r="AD58" i="1"/>
  <c r="AC58" i="1"/>
  <c r="AB58" i="1"/>
  <c r="AA58" i="1"/>
  <c r="AA13" i="1" s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E58" i="1"/>
  <c r="D58" i="1"/>
  <c r="C58" i="1"/>
  <c r="B58" i="1"/>
  <c r="X52" i="1"/>
  <c r="W52" i="1"/>
  <c r="V52" i="1"/>
  <c r="U52" i="1"/>
  <c r="X51" i="1"/>
  <c r="W51" i="1"/>
  <c r="V51" i="1"/>
  <c r="U51" i="1"/>
  <c r="X45" i="1"/>
  <c r="W45" i="1"/>
  <c r="V45" i="1"/>
  <c r="U45" i="1"/>
  <c r="X44" i="1"/>
  <c r="W44" i="1"/>
  <c r="V44" i="1"/>
  <c r="U44" i="1"/>
  <c r="E41" i="1"/>
  <c r="F41" i="1" s="1"/>
  <c r="F38" i="1" s="1"/>
  <c r="F37" i="1" s="1"/>
  <c r="X38" i="1"/>
  <c r="W38" i="1"/>
  <c r="V38" i="1"/>
  <c r="U38" i="1"/>
  <c r="D38" i="1"/>
  <c r="C38" i="1"/>
  <c r="B38" i="1"/>
  <c r="X37" i="1"/>
  <c r="W37" i="1"/>
  <c r="V37" i="1"/>
  <c r="U37" i="1"/>
  <c r="D37" i="1"/>
  <c r="C37" i="1"/>
  <c r="B37" i="1"/>
  <c r="X31" i="1"/>
  <c r="W31" i="1"/>
  <c r="V31" i="1"/>
  <c r="U31" i="1"/>
  <c r="X30" i="1"/>
  <c r="W30" i="1"/>
  <c r="V30" i="1"/>
  <c r="U30" i="1"/>
  <c r="F27" i="1"/>
  <c r="F24" i="1" s="1"/>
  <c r="F23" i="1" s="1"/>
  <c r="Y24" i="1"/>
  <c r="Y23" i="1" s="1"/>
  <c r="X24" i="1"/>
  <c r="W24" i="1"/>
  <c r="W23" i="1" s="1"/>
  <c r="V24" i="1"/>
  <c r="U24" i="1"/>
  <c r="U23" i="1" s="1"/>
  <c r="S24" i="1"/>
  <c r="R24" i="1"/>
  <c r="R23" i="1" s="1"/>
  <c r="D24" i="1"/>
  <c r="D23" i="1" s="1"/>
  <c r="C24" i="1"/>
  <c r="C23" i="1" s="1"/>
  <c r="B24" i="1"/>
  <c r="B23" i="1" s="1"/>
  <c r="X23" i="1"/>
  <c r="V23" i="1"/>
  <c r="S23" i="1"/>
  <c r="G20" i="1"/>
  <c r="F20" i="1"/>
  <c r="X17" i="1"/>
  <c r="W17" i="1"/>
  <c r="V17" i="1"/>
  <c r="U17" i="1"/>
  <c r="X16" i="1"/>
  <c r="W16" i="1"/>
  <c r="V16" i="1"/>
  <c r="U16" i="1"/>
  <c r="AC89" i="1"/>
  <c r="AC86" i="1" s="1"/>
  <c r="Y13" i="1"/>
  <c r="Y10" i="1" s="1"/>
  <c r="Y9" i="1" s="1"/>
  <c r="X13" i="1"/>
  <c r="W13" i="1"/>
  <c r="W89" i="1" s="1"/>
  <c r="W86" i="1" s="1"/>
  <c r="V13" i="1"/>
  <c r="T13" i="1"/>
  <c r="T89" i="1" s="1"/>
  <c r="T86" i="1" s="1"/>
  <c r="S13" i="1"/>
  <c r="S89" i="1" s="1"/>
  <c r="R13" i="1"/>
  <c r="R89" i="1" s="1"/>
  <c r="O13" i="1"/>
  <c r="D13" i="1"/>
  <c r="C13" i="1"/>
  <c r="C10" i="1" s="1"/>
  <c r="C9" i="1" s="1"/>
  <c r="X10" i="1"/>
  <c r="V10" i="1"/>
  <c r="U10" i="1"/>
  <c r="T10" i="1"/>
  <c r="S10" i="1"/>
  <c r="R10" i="1"/>
  <c r="O10" i="1"/>
  <c r="D10" i="1"/>
  <c r="X9" i="1"/>
  <c r="V9" i="1"/>
  <c r="U9" i="1"/>
  <c r="T9" i="1"/>
  <c r="S9" i="1"/>
  <c r="R9" i="1"/>
  <c r="O9" i="1"/>
  <c r="D9" i="1"/>
  <c r="E38" i="1" l="1"/>
  <c r="E37" i="1" s="1"/>
  <c r="E13" i="1"/>
  <c r="G13" i="1" s="1"/>
  <c r="G10" i="1" s="1"/>
  <c r="G9" i="1" s="1"/>
  <c r="S86" i="1"/>
  <c r="AA89" i="1"/>
  <c r="AA86" i="1" s="1"/>
  <c r="AA10" i="1"/>
  <c r="AA9" i="1" s="1"/>
  <c r="C89" i="1"/>
  <c r="C86" i="1" s="1"/>
  <c r="R86" i="1"/>
  <c r="B89" i="1"/>
  <c r="G27" i="1"/>
  <c r="G24" i="1" s="1"/>
  <c r="G23" i="1" s="1"/>
  <c r="G41" i="1"/>
  <c r="G38" i="1" s="1"/>
  <c r="G37" i="1" s="1"/>
  <c r="G66" i="1"/>
  <c r="G65" i="1" s="1"/>
  <c r="F76" i="1"/>
  <c r="F73" i="1" s="1"/>
  <c r="F72" i="1" s="1"/>
  <c r="Y89" i="1"/>
  <c r="Y86" i="1" s="1"/>
  <c r="W10" i="1"/>
  <c r="W9" i="1" s="1"/>
  <c r="AC10" i="1"/>
  <c r="AC9" i="1" s="1"/>
  <c r="E24" i="1"/>
  <c r="E23" i="1" s="1"/>
  <c r="F13" i="1" l="1"/>
  <c r="F10" i="1" s="1"/>
  <c r="F9" i="1" s="1"/>
  <c r="E10" i="1"/>
  <c r="E9" i="1" s="1"/>
  <c r="E89" i="1"/>
  <c r="F89" i="1" l="1"/>
  <c r="G89" i="1"/>
  <c r="E86" i="1"/>
  <c r="F86" i="1" l="1"/>
  <c r="G86" i="1"/>
</calcChain>
</file>

<file path=xl/sharedStrings.xml><?xml version="1.0" encoding="utf-8"?>
<sst xmlns="http://schemas.openxmlformats.org/spreadsheetml/2006/main" count="144" uniqueCount="54">
  <si>
    <t>Комплексный план (сетевой график) по реализации муниципальной программы</t>
  </si>
  <si>
    <t>(постановление от 09.10.2013 №2864)</t>
  </si>
  <si>
    <t>тыс.руб.</t>
  </si>
  <si>
    <t>Мероприятия программы</t>
  </si>
  <si>
    <t xml:space="preserve">План на 2019 год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</si>
  <si>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</si>
  <si>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</si>
  <si>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</si>
  <si>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</si>
  <si>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</si>
  <si>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</si>
  <si>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</si>
  <si>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</si>
  <si>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</si>
  <si>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</si>
  <si>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</si>
  <si>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</si>
  <si>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</si>
  <si>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</si>
  <si>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</si>
  <si>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</si>
  <si>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</si>
  <si>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касса</t>
  </si>
  <si>
    <t>Задача "Повышение уровня доступности объектов социальной инфраструктуры в приоритетных сферах жизнедеятельностьи инвалидов и других маломобильных групп населения"</t>
  </si>
  <si>
    <t>Мероприятие "1. Обеспечение беспрепятственного доступа к объектам, находящимся в муниципальной собственности" (1-4)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</si>
  <si>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</si>
  <si>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</si>
  <si>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</si>
  <si>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</si>
  <si>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</si>
  <si>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</si>
  <si>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Мероприятие "1.1. Спортивный комплекс "СК"Дружба"" (МАУ "Дворец спорта")</t>
  </si>
  <si>
    <t>В 2019 году финансировани не запланировано</t>
  </si>
  <si>
    <t>Мероприятие "1.2. Лыжная база "Снежинка"" (ул. Сибирская, д. 10)</t>
  </si>
  <si>
    <t>Мероприятие "1.3. МБУ "МКЦ "Феникс"" (ул. Сибирская, д. 11)</t>
  </si>
  <si>
    <t>Мероприятие "1.4. Молодежный центр "Метро"" (ул. Северная, д. 1а)</t>
  </si>
  <si>
    <t>Мероприятие "1.5. МБУ "Музеёно-выставочный центр" (ул. Дружбы народов, д. 40а)</t>
  </si>
  <si>
    <t>В 2019 году денежные средства не запланированы</t>
  </si>
  <si>
    <t xml:space="preserve">Мероприятие "1.6. МБУ "Центральная библиотечная система" </t>
  </si>
  <si>
    <t xml:space="preserve">Мероприятие "1.7. Административные здания (ул. Дружбы народов, д. 7, ул. Дружбы народов, д. 9, ул. Мира, д. 22 (5 этаж)) </t>
  </si>
  <si>
    <t xml:space="preserve">Мероприятие "1.8. МАОУ "Средняя школа №3" (ул. Дружбы народов, д. 10/1) </t>
  </si>
  <si>
    <t xml:space="preserve">Мероприятие "1.9. МАОУ "Средняя школа №5" (ул. Прибалтийская, д. 19) </t>
  </si>
  <si>
    <t xml:space="preserve">Мероприятие "1.10. МАДОУ г. Когалым "Берёзка" (ул. Набережная, д. 6) </t>
  </si>
  <si>
    <t>Всего по муниципальной программе:</t>
  </si>
  <si>
    <t>Руководитель структурного подразделения ____________ Анищенко А.А.</t>
  </si>
  <si>
    <t>План на 01.01.2020</t>
  </si>
  <si>
    <t>Профинансировано 01.01.2020</t>
  </si>
  <si>
    <t>Кассовый расход на 01.01.2020</t>
  </si>
  <si>
    <t>«Доступная среда города Когалыма» на 01.01.2020</t>
  </si>
  <si>
    <t xml:space="preserve">Исполнено. Израсходована сумма 130,00 тыс. рублей:                                                    1) договор с ООО "УПТК" от 01.07.2019 №35 Д/19 выполнение работ по обеспечению доступа маломобильных групп населения на сумму 73,98 тыс. рублей, оплата за выполнение работ по обеспечению доступа маломобильных групп населения к объекту лыжная база "Снежинка" (разборка тротуаров и дорожек из плит с их отноской и укладкой в штабель, разборка покрытий и оснований, устройство полос перед крыльцом главного входа до автостоянки из тактильной плитки, разметка проезжей части сплошной линии шириной 0,1 м., установка одностоечных дорожных знаков и информационной мнемосхемы на сборном железобетонном фундаменте и асбестоцементных стойках, монтаж звукового оповещения на улице, установка комплекта тревожной кнопки, система вызова персонала, оповещатель комбинированный звуковой;                                                                                              2) договор с ООО "КРУСТ" от 12.07.2019 №08500 выполнение работ по изготовлению тактильных мнемосхем на сумму 56,02 тыс. рублей изготовление мнемосхемы тактильной и тактильной таблички. </t>
  </si>
  <si>
    <t xml:space="preserve">Исполнено. Израсходована сумма 167,40 тыс. рублей. Экономия денежных средств, в результате проведения торгов, на 31.12.2019 составила 43 268,15 рублей. По муниципальному контракту №0387300076419000005-2 от 16.04.2019 года на сумму 26 971,85 руб.  поставлен товар: тактильная мнемосхема с настенным креплением; тактильная мнемосхема санузла; наклейка для маркировки прозрачных препятствий «Круг желтый»; комплексная тактильная табличка с названием организации и режимом работы; Тактильная пиктограмма для обозначения доступного входа всех категорий инвалидов; комплексная тактильная табличка на кабинет; тактильная пиктограмма «Выход из помещения», «Гардероб», «Туалет для инвалидов», «Кнопка вызова помощи», «Направление движения», «Лифт для инвалидов», тактильная пиктограмма с номером этажа.  Договор №20-20/05/2019 от 20.05.2019 года, на сумму 51 000,00 рублей: кнопка вызова со шнурком; переносной приемник с ЖК-дисплеем; универсальный травмобезопасный держатель для трости и костылей в санузлах, с пиктограммой. Договор №41-01/10/2019 от 01.10.2019 на сумму 46 160,00 рублей, поставлен товар - индукционная система, контрастная полоса для маркировки, тактильные пиктограммы "WC " и "Направление движения". </t>
  </si>
  <si>
    <t xml:space="preserve">Исполнено. Израсходовано 274,20 тыс. рублей.  Приобретены информационно-тактильные знаки с шрифтом Брайля, тактильные мнемосхемы, пиктограммы, наклейки (договор ООО "Сервис" (г. Радужный) от 27.03.19 №11-2019 на сумму 118,2 тыс. рублей). Приобретена мебель для гардеробов (договор с индивидуальным предпринимателем Мугинов Рафик Эльгизович от 04.04.19 №14-2019 на сумму 156,0 тыс. рублей). </t>
  </si>
  <si>
    <t>Исполнено. Израсходовано 319,20 тыс. рублей. Остаток в сумме 0,65 рублей возвращен в бюджет. Заключен договор от  23.09.2019 №27 на поставку товара (минипандус из листового металла, стационарная информационная индукционная система и фиксирующее сиденье вкладыш для детей ДЦП).</t>
  </si>
  <si>
    <t>Исполнено. Израсходована сумма 331,30 тыс. рублей. Заключены договора на ремонт, монтаж и установку оборудования для создания универсальной безбарьерной среды для лиц с ограниченными возможностями здоровья с ООО "Сервис": обустройство входной группы для создания безбарьерной среды для лиц с ограниченными возможностями здоровья и установка информационной продукции для создания безбарьерной среды для лиц с ограниченными возможностями здоровья в МЦ "Метро".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</si>
</sst>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"/>
  </numFmts>
  <fonts count="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166" fontId="4" fillId="2" borderId="2" xfId="0" applyNumberFormat="1" applyFont="1" applyFill="1" applyBorder="1" applyAlignment="1">
      <alignment horizontal="justify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justify" wrapText="1"/>
    </xf>
    <xf numFmtId="0" fontId="7" fillId="2" borderId="2" xfId="0" applyFont="1" applyFill="1" applyBorder="1" applyAlignment="1">
      <alignment horizontal="justify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justify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7" fillId="4" borderId="2" xfId="0" applyFont="1" applyFill="1" applyBorder="1" applyAlignment="1">
      <alignment horizontal="justify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7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0" xfId="0" applyFont="1" applyFill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166" fontId="4" fillId="0" borderId="2" xfId="0" applyNumberFormat="1" applyFont="1" applyFill="1" applyBorder="1" applyAlignment="1">
      <alignment horizontal="justify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topLeftCell="A31" zoomScale="50" zoomScaleNormal="50" workbookViewId="0">
      <selection activeCell="AF37" sqref="AF37:AF43"/>
    </sheetView>
  </sheetViews>
  <sheetFormatPr defaultRowHeight="15" x14ac:dyDescent="0.25"/>
  <cols>
    <col min="1" max="1" width="46.28515625" customWidth="1"/>
    <col min="2" max="2" width="24.5703125" customWidth="1"/>
    <col min="3" max="3" width="18.5703125" customWidth="1"/>
    <col min="4" max="4" width="26.28515625" customWidth="1"/>
    <col min="5" max="5" width="20.5703125" customWidth="1"/>
    <col min="6" max="6" width="18" customWidth="1"/>
    <col min="7" max="7" width="18.28515625" customWidth="1"/>
    <col min="32" max="32" width="88.5703125" customWidth="1"/>
  </cols>
  <sheetData>
    <row r="1" spans="1:32" ht="20.2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2" ht="20.25" x14ac:dyDescent="0.25">
      <c r="A2" s="56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2" ht="19.5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1:32" ht="19.5" x14ac:dyDescent="0.3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9"/>
    </row>
    <row r="5" spans="1:32" ht="18.75" x14ac:dyDescent="0.25">
      <c r="A5" s="60" t="s">
        <v>3</v>
      </c>
      <c r="B5" s="61" t="s">
        <v>4</v>
      </c>
      <c r="C5" s="61" t="s">
        <v>45</v>
      </c>
      <c r="D5" s="61" t="s">
        <v>46</v>
      </c>
      <c r="E5" s="61" t="s">
        <v>47</v>
      </c>
      <c r="F5" s="63" t="s">
        <v>5</v>
      </c>
      <c r="G5" s="64"/>
      <c r="H5" s="66" t="s">
        <v>6</v>
      </c>
      <c r="I5" s="67"/>
      <c r="J5" s="66" t="s">
        <v>7</v>
      </c>
      <c r="K5" s="67"/>
      <c r="L5" s="66" t="s">
        <v>8</v>
      </c>
      <c r="M5" s="67"/>
      <c r="N5" s="66" t="s">
        <v>9</v>
      </c>
      <c r="O5" s="67"/>
      <c r="P5" s="66" t="s">
        <v>10</v>
      </c>
      <c r="Q5" s="67"/>
      <c r="R5" s="66" t="s">
        <v>11</v>
      </c>
      <c r="S5" s="67"/>
      <c r="T5" s="66" t="s">
        <v>12</v>
      </c>
      <c r="U5" s="67"/>
      <c r="V5" s="66" t="s">
        <v>13</v>
      </c>
      <c r="W5" s="67"/>
      <c r="X5" s="66" t="s">
        <v>14</v>
      </c>
      <c r="Y5" s="67"/>
      <c r="Z5" s="66" t="s">
        <v>15</v>
      </c>
      <c r="AA5" s="67"/>
      <c r="AB5" s="68" t="s">
        <v>16</v>
      </c>
      <c r="AC5" s="69"/>
      <c r="AD5" s="65" t="s">
        <v>17</v>
      </c>
      <c r="AE5" s="65"/>
      <c r="AF5" s="73" t="s">
        <v>18</v>
      </c>
    </row>
    <row r="6" spans="1:32" ht="37.5" x14ac:dyDescent="0.25">
      <c r="A6" s="60"/>
      <c r="B6" s="62"/>
      <c r="C6" s="62"/>
      <c r="D6" s="62"/>
      <c r="E6" s="62"/>
      <c r="F6" s="1" t="s">
        <v>19</v>
      </c>
      <c r="G6" s="1" t="s">
        <v>20</v>
      </c>
      <c r="H6" s="2" t="s">
        <v>21</v>
      </c>
      <c r="I6" s="3" t="s">
        <v>22</v>
      </c>
      <c r="J6" s="3" t="s">
        <v>21</v>
      </c>
      <c r="K6" s="3" t="s">
        <v>22</v>
      </c>
      <c r="L6" s="3" t="s">
        <v>21</v>
      </c>
      <c r="M6" s="3" t="s">
        <v>22</v>
      </c>
      <c r="N6" s="3" t="s">
        <v>21</v>
      </c>
      <c r="O6" s="3" t="s">
        <v>22</v>
      </c>
      <c r="P6" s="3" t="s">
        <v>21</v>
      </c>
      <c r="Q6" s="3" t="s">
        <v>22</v>
      </c>
      <c r="R6" s="3" t="s">
        <v>21</v>
      </c>
      <c r="S6" s="3" t="s">
        <v>22</v>
      </c>
      <c r="T6" s="3" t="s">
        <v>21</v>
      </c>
      <c r="U6" s="3" t="s">
        <v>22</v>
      </c>
      <c r="V6" s="3" t="s">
        <v>21</v>
      </c>
      <c r="W6" s="3" t="s">
        <v>22</v>
      </c>
      <c r="X6" s="3" t="s">
        <v>21</v>
      </c>
      <c r="Y6" s="3" t="s">
        <v>22</v>
      </c>
      <c r="Z6" s="3" t="s">
        <v>21</v>
      </c>
      <c r="AA6" s="3" t="s">
        <v>22</v>
      </c>
      <c r="AB6" s="49" t="s">
        <v>21</v>
      </c>
      <c r="AC6" s="49" t="s">
        <v>22</v>
      </c>
      <c r="AD6" s="3" t="s">
        <v>21</v>
      </c>
      <c r="AE6" s="4" t="s">
        <v>22</v>
      </c>
      <c r="AF6" s="74"/>
    </row>
    <row r="7" spans="1:32" ht="18.75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0">
        <v>28</v>
      </c>
      <c r="AC7" s="50">
        <v>29</v>
      </c>
      <c r="AD7" s="5">
        <v>30</v>
      </c>
      <c r="AE7" s="6">
        <v>31</v>
      </c>
      <c r="AF7" s="7">
        <v>32</v>
      </c>
    </row>
    <row r="8" spans="1:32" ht="129" customHeight="1" x14ac:dyDescent="0.3">
      <c r="A8" s="8" t="s">
        <v>23</v>
      </c>
      <c r="B8" s="9"/>
      <c r="C8" s="9"/>
      <c r="D8" s="9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51"/>
      <c r="AC8" s="51"/>
      <c r="AD8" s="10"/>
      <c r="AE8" s="11"/>
      <c r="AF8" s="12"/>
    </row>
    <row r="9" spans="1:32" ht="100.5" customHeight="1" x14ac:dyDescent="0.25">
      <c r="A9" s="13" t="s">
        <v>24</v>
      </c>
      <c r="B9" s="14">
        <v>1222.2</v>
      </c>
      <c r="C9" s="14">
        <f>C10</f>
        <v>1222.2</v>
      </c>
      <c r="D9" s="14">
        <f>D10</f>
        <v>1222.2</v>
      </c>
      <c r="E9" s="14">
        <f>E10</f>
        <v>1178.8300000000002</v>
      </c>
      <c r="F9" s="14">
        <f>F10</f>
        <v>96.451480936017035</v>
      </c>
      <c r="G9" s="14">
        <f>G10</f>
        <v>96.451480936017035</v>
      </c>
      <c r="H9" s="15">
        <v>0</v>
      </c>
      <c r="I9" s="16">
        <v>0</v>
      </c>
      <c r="J9" s="15">
        <v>0</v>
      </c>
      <c r="K9" s="17">
        <v>0</v>
      </c>
      <c r="L9" s="15">
        <v>0</v>
      </c>
      <c r="M9" s="15">
        <v>0</v>
      </c>
      <c r="N9" s="17">
        <v>274.2</v>
      </c>
      <c r="O9" s="17">
        <f>O10</f>
        <v>274.2</v>
      </c>
      <c r="P9" s="17">
        <v>0</v>
      </c>
      <c r="Q9" s="17">
        <v>0</v>
      </c>
      <c r="R9" s="17">
        <f t="shared" ref="R9:Y9" si="0">R10</f>
        <v>148.69999999999999</v>
      </c>
      <c r="S9" s="17">
        <f t="shared" si="0"/>
        <v>26.97</v>
      </c>
      <c r="T9" s="17">
        <f t="shared" si="0"/>
        <v>18.7</v>
      </c>
      <c r="U9" s="17">
        <f t="shared" si="0"/>
        <v>0</v>
      </c>
      <c r="V9" s="17">
        <f t="shared" si="0"/>
        <v>130</v>
      </c>
      <c r="W9" s="17">
        <f t="shared" si="0"/>
        <v>73.98</v>
      </c>
      <c r="X9" s="17">
        <f t="shared" si="0"/>
        <v>319.3</v>
      </c>
      <c r="Y9" s="17">
        <f t="shared" si="0"/>
        <v>56.02</v>
      </c>
      <c r="Z9" s="17">
        <v>0</v>
      </c>
      <c r="AA9" s="17">
        <f>AA10</f>
        <v>46.16</v>
      </c>
      <c r="AB9" s="15">
        <v>331.3</v>
      </c>
      <c r="AC9" s="15">
        <f>AC10</f>
        <v>319.2</v>
      </c>
      <c r="AD9" s="15">
        <v>0</v>
      </c>
      <c r="AE9" s="18">
        <v>0</v>
      </c>
      <c r="AF9" s="75"/>
    </row>
    <row r="10" spans="1:32" ht="18.75" x14ac:dyDescent="0.3">
      <c r="A10" s="19" t="s">
        <v>25</v>
      </c>
      <c r="B10" s="14">
        <v>1222.2</v>
      </c>
      <c r="C10" s="14">
        <f>C11+C12+C13+C14+C15</f>
        <v>1222.2</v>
      </c>
      <c r="D10" s="14">
        <f>D11+D12+D13+D14+D15</f>
        <v>1222.2</v>
      </c>
      <c r="E10" s="14">
        <f>E11+E12+E13+E14+E15</f>
        <v>1178.8300000000002</v>
      </c>
      <c r="F10" s="14">
        <f>F13</f>
        <v>96.451480936017035</v>
      </c>
      <c r="G10" s="14">
        <f>G13</f>
        <v>96.451480936017035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274.2</v>
      </c>
      <c r="O10" s="17">
        <f>O11+O12+O13+O14+O15</f>
        <v>274.2</v>
      </c>
      <c r="P10" s="17">
        <v>0</v>
      </c>
      <c r="Q10" s="17">
        <v>0</v>
      </c>
      <c r="R10" s="17">
        <f t="shared" ref="R10:Y10" si="1">R11+R12+R13+R14+R15</f>
        <v>148.69999999999999</v>
      </c>
      <c r="S10" s="17">
        <f t="shared" si="1"/>
        <v>26.97</v>
      </c>
      <c r="T10" s="17">
        <f t="shared" si="1"/>
        <v>18.7</v>
      </c>
      <c r="U10" s="17">
        <f t="shared" si="1"/>
        <v>0</v>
      </c>
      <c r="V10" s="17">
        <f t="shared" si="1"/>
        <v>130</v>
      </c>
      <c r="W10" s="17">
        <f t="shared" si="1"/>
        <v>73.98</v>
      </c>
      <c r="X10" s="17">
        <f t="shared" si="1"/>
        <v>319.3</v>
      </c>
      <c r="Y10" s="17">
        <f t="shared" si="1"/>
        <v>56.02</v>
      </c>
      <c r="Z10" s="17">
        <v>0</v>
      </c>
      <c r="AA10" s="17">
        <f>AA11+AA12+AA13+AA14+AA15</f>
        <v>46.16</v>
      </c>
      <c r="AB10" s="15">
        <v>331.3</v>
      </c>
      <c r="AC10" s="15">
        <f>AC11+AC12+AC13+AC14+AC15</f>
        <v>319.2</v>
      </c>
      <c r="AD10" s="17">
        <v>0</v>
      </c>
      <c r="AE10" s="18">
        <v>0</v>
      </c>
      <c r="AF10" s="76"/>
    </row>
    <row r="11" spans="1:32" ht="23.25" customHeight="1" x14ac:dyDescent="0.3">
      <c r="A11" s="20" t="s">
        <v>26</v>
      </c>
      <c r="B11" s="21">
        <v>0</v>
      </c>
      <c r="C11" s="21"/>
      <c r="D11" s="21"/>
      <c r="E11" s="21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4"/>
      <c r="AC11" s="24"/>
      <c r="AD11" s="22"/>
      <c r="AE11" s="18"/>
      <c r="AF11" s="76"/>
    </row>
    <row r="12" spans="1:32" ht="37.5" customHeight="1" x14ac:dyDescent="0.3">
      <c r="A12" s="23" t="s">
        <v>27</v>
      </c>
      <c r="B12" s="21">
        <v>0</v>
      </c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4"/>
      <c r="AC12" s="24"/>
      <c r="AD12" s="22"/>
      <c r="AE12" s="18"/>
      <c r="AF12" s="76"/>
    </row>
    <row r="13" spans="1:32" ht="30" customHeight="1" x14ac:dyDescent="0.3">
      <c r="A13" s="20" t="s">
        <v>28</v>
      </c>
      <c r="B13" s="21">
        <v>1222.2</v>
      </c>
      <c r="C13" s="21">
        <f>C20+C27+C34+C41+C48+C55+C62+C69+C76+C83</f>
        <v>1222.2</v>
      </c>
      <c r="D13" s="21">
        <f>D20+D27+D34+D41+D48+D55+D62+D69+D76+D83</f>
        <v>1222.2</v>
      </c>
      <c r="E13" s="21">
        <f>E20+E27+E34+E41+E48+E55+E62+E69+E76+E83</f>
        <v>1178.8300000000002</v>
      </c>
      <c r="F13" s="21">
        <f>E13/B13*100</f>
        <v>96.451480936017035</v>
      </c>
      <c r="G13" s="21">
        <f>E13/C13*100</f>
        <v>96.451480936017035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274.2</v>
      </c>
      <c r="O13" s="22">
        <f>O20+O27+O34+O41+O48+O55+O62+O69+O76+O83</f>
        <v>274.2</v>
      </c>
      <c r="P13" s="22">
        <v>0</v>
      </c>
      <c r="Q13" s="22">
        <v>0</v>
      </c>
      <c r="R13" s="22">
        <f>R20+R27+R34+R41+R48+R55+R62+R69+R76+R83</f>
        <v>148.69999999999999</v>
      </c>
      <c r="S13" s="22">
        <f>S20+S27+S34+S41+S48+S55+S62+S69+S76+S83</f>
        <v>26.97</v>
      </c>
      <c r="T13" s="22">
        <f>T20+T27+T34+T41+T48+T55+T62+T69+T76+T83</f>
        <v>18.7</v>
      </c>
      <c r="U13" s="22">
        <v>0</v>
      </c>
      <c r="V13" s="22">
        <f>V20+V27+V34+V41+V48+V55+V62+V69+V76+V83</f>
        <v>130</v>
      </c>
      <c r="W13" s="22">
        <f>W20+W27+W34+W41+W48+W55+W62+W69+W76+W83</f>
        <v>73.98</v>
      </c>
      <c r="X13" s="22">
        <f>X20+X27+X34+X41+X55+X62+X69+X76+X83</f>
        <v>319.3</v>
      </c>
      <c r="Y13" s="22">
        <f>Y20+Y27+Y34+Y41+Y48+Y55+Y62+Y69+Y76+Y83</f>
        <v>56.02</v>
      </c>
      <c r="Z13" s="22">
        <v>0</v>
      </c>
      <c r="AA13" s="22">
        <f>AA16+AA23+AA30+AA37+AA44+AA51+AA58+AA65+AA72+AA79</f>
        <v>46.16</v>
      </c>
      <c r="AB13" s="24">
        <v>331.3</v>
      </c>
      <c r="AC13" s="24">
        <f>AC20+AC27+AC34+AC41+AC48+AC55+AC62+AC69+AC76+AC83</f>
        <v>319.2</v>
      </c>
      <c r="AD13" s="22">
        <v>0</v>
      </c>
      <c r="AE13" s="18">
        <f>AE20+AE27+AE34+AE41+AE48+AE55+AE62+AE69+AE76+AE83</f>
        <v>331.3</v>
      </c>
      <c r="AF13" s="76"/>
    </row>
    <row r="14" spans="1:32" ht="39" customHeight="1" x14ac:dyDescent="0.3">
      <c r="A14" s="23" t="s">
        <v>29</v>
      </c>
      <c r="B14" s="21">
        <v>0</v>
      </c>
      <c r="C14" s="21"/>
      <c r="D14" s="21"/>
      <c r="E14" s="21"/>
      <c r="F14" s="21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4"/>
      <c r="AC14" s="24"/>
      <c r="AD14" s="22"/>
      <c r="AE14" s="18"/>
      <c r="AF14" s="76"/>
    </row>
    <row r="15" spans="1:32" ht="26.25" customHeight="1" x14ac:dyDescent="0.3">
      <c r="A15" s="20" t="s">
        <v>30</v>
      </c>
      <c r="B15" s="21">
        <v>0</v>
      </c>
      <c r="C15" s="21"/>
      <c r="D15" s="21"/>
      <c r="E15" s="21"/>
      <c r="F15" s="21"/>
      <c r="G15" s="21"/>
      <c r="H15" s="24"/>
      <c r="I15" s="24"/>
      <c r="J15" s="24"/>
      <c r="K15" s="22"/>
      <c r="L15" s="24"/>
      <c r="M15" s="24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4"/>
      <c r="AC15" s="24"/>
      <c r="AD15" s="24"/>
      <c r="AE15" s="18"/>
      <c r="AF15" s="77"/>
    </row>
    <row r="16" spans="1:32" ht="74.25" customHeight="1" x14ac:dyDescent="0.25">
      <c r="A16" s="54" t="s">
        <v>31</v>
      </c>
      <c r="B16" s="26">
        <v>0</v>
      </c>
      <c r="C16" s="26">
        <v>0</v>
      </c>
      <c r="D16" s="26">
        <v>0</v>
      </c>
      <c r="E16" s="26">
        <v>0</v>
      </c>
      <c r="F16" s="26" t="e">
        <v>#DIV/0!</v>
      </c>
      <c r="G16" s="26" t="e">
        <v>#DIV/0!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f>U17</f>
        <v>0</v>
      </c>
      <c r="V16" s="17">
        <f>V17</f>
        <v>0</v>
      </c>
      <c r="W16" s="17">
        <f>W17</f>
        <v>0</v>
      </c>
      <c r="X16" s="17">
        <f>X17</f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30">
        <v>0</v>
      </c>
      <c r="AF16" s="70" t="s">
        <v>32</v>
      </c>
    </row>
    <row r="17" spans="1:32" ht="18.75" x14ac:dyDescent="0.3">
      <c r="A17" s="25" t="s">
        <v>25</v>
      </c>
      <c r="B17" s="26">
        <v>0</v>
      </c>
      <c r="C17" s="26">
        <v>0</v>
      </c>
      <c r="D17" s="26">
        <v>0</v>
      </c>
      <c r="E17" s="26">
        <v>0</v>
      </c>
      <c r="F17" s="26" t="e">
        <v>#DIV/0!</v>
      </c>
      <c r="G17" s="26" t="e">
        <v>#DIV/0!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f>U18+U19+U20+U21+U22</f>
        <v>0</v>
      </c>
      <c r="V17" s="17">
        <f>V18+V19+V20+V21+V22</f>
        <v>0</v>
      </c>
      <c r="W17" s="17">
        <f>W18+W19+W20+W21+W22</f>
        <v>0</v>
      </c>
      <c r="X17" s="17">
        <f>X18+X19+X20+X21+X22</f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30">
        <v>0</v>
      </c>
      <c r="AF17" s="71"/>
    </row>
    <row r="18" spans="1:32" ht="24.75" customHeight="1" x14ac:dyDescent="0.3">
      <c r="A18" s="27" t="s">
        <v>26</v>
      </c>
      <c r="B18" s="28"/>
      <c r="C18" s="28"/>
      <c r="D18" s="28"/>
      <c r="E18" s="28"/>
      <c r="F18" s="28"/>
      <c r="G18" s="28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30"/>
      <c r="AF18" s="71"/>
    </row>
    <row r="19" spans="1:32" ht="43.5" customHeight="1" x14ac:dyDescent="0.3">
      <c r="A19" s="29" t="s">
        <v>27</v>
      </c>
      <c r="B19" s="28"/>
      <c r="C19" s="28"/>
      <c r="D19" s="28"/>
      <c r="E19" s="28"/>
      <c r="F19" s="28"/>
      <c r="G19" s="2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30"/>
      <c r="AF19" s="71"/>
    </row>
    <row r="20" spans="1:32" ht="25.5" customHeight="1" x14ac:dyDescent="0.3">
      <c r="A20" s="27" t="s">
        <v>28</v>
      </c>
      <c r="B20" s="28">
        <v>0</v>
      </c>
      <c r="C20" s="28">
        <v>0</v>
      </c>
      <c r="D20" s="28">
        <v>0</v>
      </c>
      <c r="E20" s="28">
        <v>0</v>
      </c>
      <c r="F20" s="28" t="e">
        <f>E20/B20*100</f>
        <v>#DIV/0!</v>
      </c>
      <c r="G20" s="28" t="e">
        <f>E20/C20*100</f>
        <v>#DIV/0!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30">
        <v>0</v>
      </c>
      <c r="AF20" s="71"/>
    </row>
    <row r="21" spans="1:32" ht="43.5" customHeight="1" x14ac:dyDescent="0.3">
      <c r="A21" s="29" t="s">
        <v>29</v>
      </c>
      <c r="B21" s="28"/>
      <c r="C21" s="28"/>
      <c r="D21" s="28"/>
      <c r="E21" s="28"/>
      <c r="F21" s="28"/>
      <c r="G21" s="28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30"/>
      <c r="AF21" s="71"/>
    </row>
    <row r="22" spans="1:32" ht="21.75" customHeight="1" x14ac:dyDescent="0.3">
      <c r="A22" s="27" t="s">
        <v>30</v>
      </c>
      <c r="B22" s="28"/>
      <c r="C22" s="28"/>
      <c r="D22" s="28"/>
      <c r="E22" s="28"/>
      <c r="F22" s="28"/>
      <c r="G22" s="28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30"/>
      <c r="AF22" s="72"/>
    </row>
    <row r="23" spans="1:32" ht="54.75" customHeight="1" x14ac:dyDescent="0.25">
      <c r="A23" s="54" t="s">
        <v>33</v>
      </c>
      <c r="B23" s="26">
        <f t="shared" ref="B23:G23" si="2">B24</f>
        <v>130</v>
      </c>
      <c r="C23" s="26">
        <f t="shared" si="2"/>
        <v>130</v>
      </c>
      <c r="D23" s="26">
        <f t="shared" si="2"/>
        <v>130</v>
      </c>
      <c r="E23" s="26">
        <f t="shared" si="2"/>
        <v>130</v>
      </c>
      <c r="F23" s="26">
        <f t="shared" si="2"/>
        <v>100</v>
      </c>
      <c r="G23" s="26">
        <f t="shared" si="2"/>
        <v>100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f>R24</f>
        <v>0</v>
      </c>
      <c r="S23" s="17">
        <f>S24</f>
        <v>0</v>
      </c>
      <c r="T23" s="17">
        <v>0</v>
      </c>
      <c r="U23" s="17">
        <f>U24</f>
        <v>0</v>
      </c>
      <c r="V23" s="17">
        <f>V24</f>
        <v>130</v>
      </c>
      <c r="W23" s="17">
        <f>W24</f>
        <v>73.98</v>
      </c>
      <c r="X23" s="17">
        <f>X24</f>
        <v>0</v>
      </c>
      <c r="Y23" s="17">
        <f>Y24</f>
        <v>56.02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30">
        <v>0</v>
      </c>
      <c r="AF23" s="78" t="s">
        <v>49</v>
      </c>
    </row>
    <row r="24" spans="1:32" ht="18.75" x14ac:dyDescent="0.3">
      <c r="A24" s="25" t="s">
        <v>25</v>
      </c>
      <c r="B24" s="26">
        <f t="shared" ref="B24:G24" si="3">B25+B26+B27+B28+B29</f>
        <v>130</v>
      </c>
      <c r="C24" s="26">
        <f t="shared" si="3"/>
        <v>130</v>
      </c>
      <c r="D24" s="26">
        <f t="shared" si="3"/>
        <v>130</v>
      </c>
      <c r="E24" s="26">
        <f t="shared" si="3"/>
        <v>130</v>
      </c>
      <c r="F24" s="26">
        <f t="shared" si="3"/>
        <v>100</v>
      </c>
      <c r="G24" s="26">
        <f t="shared" si="3"/>
        <v>100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f>R25+R26+R27+R28+R29</f>
        <v>0</v>
      </c>
      <c r="S24" s="17">
        <f>S25+S26+S27+S28+S29</f>
        <v>0</v>
      </c>
      <c r="T24" s="17">
        <v>0</v>
      </c>
      <c r="U24" s="17">
        <f>U25+U26+U27+U28+U29</f>
        <v>0</v>
      </c>
      <c r="V24" s="17">
        <f>V25+V26+V27+V28+V29</f>
        <v>130</v>
      </c>
      <c r="W24" s="17">
        <f>W25+W26+W27+W28+W29</f>
        <v>73.98</v>
      </c>
      <c r="X24" s="17">
        <f>X25+X26+X27+X28+X29</f>
        <v>0</v>
      </c>
      <c r="Y24" s="17">
        <f>Y25+Y26+Y27+Y28+Y29</f>
        <v>56.02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30">
        <v>0</v>
      </c>
      <c r="AF24" s="79"/>
    </row>
    <row r="25" spans="1:32" ht="27.75" customHeight="1" x14ac:dyDescent="0.3">
      <c r="A25" s="27" t="s">
        <v>26</v>
      </c>
      <c r="B25" s="28"/>
      <c r="C25" s="28"/>
      <c r="D25" s="28"/>
      <c r="E25" s="28"/>
      <c r="F25" s="28"/>
      <c r="G25" s="28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30"/>
      <c r="AF25" s="79"/>
    </row>
    <row r="26" spans="1:32" ht="43.5" customHeight="1" x14ac:dyDescent="0.3">
      <c r="A26" s="29" t="s">
        <v>27</v>
      </c>
      <c r="B26" s="28"/>
      <c r="C26" s="28"/>
      <c r="D26" s="28"/>
      <c r="E26" s="28"/>
      <c r="F26" s="28"/>
      <c r="G26" s="28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30"/>
      <c r="AF26" s="79"/>
    </row>
    <row r="27" spans="1:32" ht="24" customHeight="1" x14ac:dyDescent="0.3">
      <c r="A27" s="27" t="s">
        <v>28</v>
      </c>
      <c r="B27" s="28">
        <v>130</v>
      </c>
      <c r="C27" s="28">
        <f>H27+J27+L27+N27+P27+R27+T27+V27+X27+Z27+AB27+AD27</f>
        <v>130</v>
      </c>
      <c r="D27" s="28">
        <v>130</v>
      </c>
      <c r="E27" s="28">
        <f>I27+K27+M27+O27+Q27+S27+U27+W27+Y27+AA27+AC27+AE27</f>
        <v>130</v>
      </c>
      <c r="F27" s="28">
        <f>E27/B27*100</f>
        <v>100</v>
      </c>
      <c r="G27" s="28">
        <f>E27/C27*100</f>
        <v>100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130</v>
      </c>
      <c r="W27" s="22">
        <v>73.98</v>
      </c>
      <c r="X27" s="22">
        <v>0</v>
      </c>
      <c r="Y27" s="22">
        <v>56.02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30">
        <v>0</v>
      </c>
      <c r="AF27" s="79"/>
    </row>
    <row r="28" spans="1:32" ht="40.5" customHeight="1" x14ac:dyDescent="0.3">
      <c r="A28" s="29" t="s">
        <v>29</v>
      </c>
      <c r="B28" s="28"/>
      <c r="C28" s="28"/>
      <c r="D28" s="28"/>
      <c r="E28" s="28"/>
      <c r="F28" s="28"/>
      <c r="G28" s="28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30"/>
      <c r="AF28" s="79"/>
    </row>
    <row r="29" spans="1:32" ht="111.75" customHeight="1" x14ac:dyDescent="0.3">
      <c r="A29" s="27" t="s">
        <v>30</v>
      </c>
      <c r="B29" s="28"/>
      <c r="C29" s="28"/>
      <c r="D29" s="28"/>
      <c r="E29" s="28"/>
      <c r="F29" s="28"/>
      <c r="G29" s="28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30"/>
      <c r="AF29" s="80"/>
    </row>
    <row r="30" spans="1:32" ht="51" customHeight="1" x14ac:dyDescent="0.25">
      <c r="A30" s="54" t="s">
        <v>34</v>
      </c>
      <c r="B30" s="26">
        <v>0</v>
      </c>
      <c r="C30" s="26">
        <v>0</v>
      </c>
      <c r="D30" s="26">
        <v>0</v>
      </c>
      <c r="E30" s="26">
        <v>0</v>
      </c>
      <c r="F30" s="26" t="e">
        <v>#DIV/0!</v>
      </c>
      <c r="G30" s="26" t="e">
        <v>#DIV/0!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f>U31</f>
        <v>0</v>
      </c>
      <c r="V30" s="17">
        <f>V31</f>
        <v>0</v>
      </c>
      <c r="W30" s="17">
        <f>W31</f>
        <v>0</v>
      </c>
      <c r="X30" s="17">
        <f>X31</f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30">
        <v>0</v>
      </c>
      <c r="AF30" s="70" t="s">
        <v>32</v>
      </c>
    </row>
    <row r="31" spans="1:32" ht="18.75" x14ac:dyDescent="0.3">
      <c r="A31" s="25" t="s">
        <v>25</v>
      </c>
      <c r="B31" s="26">
        <v>0</v>
      </c>
      <c r="C31" s="26">
        <v>0</v>
      </c>
      <c r="D31" s="26">
        <v>0</v>
      </c>
      <c r="E31" s="26">
        <v>0</v>
      </c>
      <c r="F31" s="26" t="e">
        <v>#DIV/0!</v>
      </c>
      <c r="G31" s="26" t="e">
        <v>#DIV/0!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f>U32+U33+U34+U35+U36</f>
        <v>0</v>
      </c>
      <c r="V31" s="17">
        <f>V32+V33+V34+V35+V36</f>
        <v>0</v>
      </c>
      <c r="W31" s="17">
        <f>W32+W33+W34+W35+W36</f>
        <v>0</v>
      </c>
      <c r="X31" s="17">
        <f>X32+X33+X34+X35+X36</f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30">
        <v>0</v>
      </c>
      <c r="AF31" s="71"/>
    </row>
    <row r="32" spans="1:32" ht="23.25" customHeight="1" x14ac:dyDescent="0.3">
      <c r="A32" s="27" t="s">
        <v>26</v>
      </c>
      <c r="B32" s="28"/>
      <c r="C32" s="28"/>
      <c r="D32" s="28"/>
      <c r="E32" s="28"/>
      <c r="F32" s="28"/>
      <c r="G32" s="28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30"/>
      <c r="AF32" s="71"/>
    </row>
    <row r="33" spans="1:32" ht="42" customHeight="1" x14ac:dyDescent="0.3">
      <c r="A33" s="29" t="s">
        <v>27</v>
      </c>
      <c r="B33" s="28"/>
      <c r="C33" s="28"/>
      <c r="D33" s="28"/>
      <c r="E33" s="28"/>
      <c r="F33" s="28"/>
      <c r="G33" s="28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30"/>
      <c r="AF33" s="71"/>
    </row>
    <row r="34" spans="1:32" ht="22.5" customHeight="1" x14ac:dyDescent="0.3">
      <c r="A34" s="27" t="s">
        <v>28</v>
      </c>
      <c r="B34" s="28">
        <v>0</v>
      </c>
      <c r="C34" s="28">
        <v>0</v>
      </c>
      <c r="D34" s="28">
        <v>0</v>
      </c>
      <c r="E34" s="28">
        <v>0</v>
      </c>
      <c r="F34" s="28" t="e">
        <v>#DIV/0!</v>
      </c>
      <c r="G34" s="28" t="e">
        <v>#DIV/0!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30">
        <v>0</v>
      </c>
      <c r="AF34" s="71"/>
    </row>
    <row r="35" spans="1:32" ht="39" customHeight="1" x14ac:dyDescent="0.3">
      <c r="A35" s="29" t="s">
        <v>29</v>
      </c>
      <c r="B35" s="28"/>
      <c r="C35" s="28"/>
      <c r="D35" s="28"/>
      <c r="E35" s="28"/>
      <c r="F35" s="28"/>
      <c r="G35" s="28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30"/>
      <c r="AF35" s="71"/>
    </row>
    <row r="36" spans="1:32" ht="26.25" customHeight="1" x14ac:dyDescent="0.3">
      <c r="A36" s="27" t="s">
        <v>30</v>
      </c>
      <c r="B36" s="28"/>
      <c r="C36" s="28"/>
      <c r="D36" s="28"/>
      <c r="E36" s="28"/>
      <c r="F36" s="28"/>
      <c r="G36" s="28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30"/>
      <c r="AF36" s="72"/>
    </row>
    <row r="37" spans="1:32" ht="57" customHeight="1" x14ac:dyDescent="0.25">
      <c r="A37" s="13" t="s">
        <v>35</v>
      </c>
      <c r="B37" s="14">
        <f t="shared" ref="B37:G37" si="4">B38</f>
        <v>331.3</v>
      </c>
      <c r="C37" s="14">
        <f t="shared" si="4"/>
        <v>331.3</v>
      </c>
      <c r="D37" s="14">
        <f t="shared" si="4"/>
        <v>331.3</v>
      </c>
      <c r="E37" s="14">
        <f t="shared" si="4"/>
        <v>331.3</v>
      </c>
      <c r="F37" s="14">
        <f t="shared" si="4"/>
        <v>100</v>
      </c>
      <c r="G37" s="14">
        <f t="shared" si="4"/>
        <v>100</v>
      </c>
      <c r="H37" s="15">
        <v>0</v>
      </c>
      <c r="I37" s="15">
        <v>0</v>
      </c>
      <c r="J37" s="15">
        <v>0</v>
      </c>
      <c r="K37" s="17">
        <v>0</v>
      </c>
      <c r="L37" s="15">
        <v>0</v>
      </c>
      <c r="M37" s="15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f>U38</f>
        <v>0</v>
      </c>
      <c r="V37" s="17">
        <f>V38</f>
        <v>0</v>
      </c>
      <c r="W37" s="17">
        <f>W38</f>
        <v>0</v>
      </c>
      <c r="X37" s="17">
        <f>X38</f>
        <v>0</v>
      </c>
      <c r="Y37" s="17">
        <v>0</v>
      </c>
      <c r="Z37" s="17">
        <v>0</v>
      </c>
      <c r="AA37" s="17">
        <v>0</v>
      </c>
      <c r="AB37" s="15">
        <v>331.3</v>
      </c>
      <c r="AC37" s="15">
        <v>0</v>
      </c>
      <c r="AD37" s="15">
        <v>0</v>
      </c>
      <c r="AE37" s="18">
        <v>0</v>
      </c>
      <c r="AF37" s="81" t="s">
        <v>53</v>
      </c>
    </row>
    <row r="38" spans="1:32" ht="18.75" x14ac:dyDescent="0.3">
      <c r="A38" s="25" t="s">
        <v>25</v>
      </c>
      <c r="B38" s="26">
        <f t="shared" ref="B38:G38" si="5">B39+B40+B41+B42+B43</f>
        <v>331.3</v>
      </c>
      <c r="C38" s="26">
        <f t="shared" si="5"/>
        <v>331.3</v>
      </c>
      <c r="D38" s="26">
        <f t="shared" si="5"/>
        <v>331.3</v>
      </c>
      <c r="E38" s="26">
        <f t="shared" si="5"/>
        <v>331.3</v>
      </c>
      <c r="F38" s="26">
        <f t="shared" si="5"/>
        <v>100</v>
      </c>
      <c r="G38" s="26">
        <f t="shared" si="5"/>
        <v>100</v>
      </c>
      <c r="H38" s="15">
        <v>0</v>
      </c>
      <c r="I38" s="15">
        <v>0</v>
      </c>
      <c r="J38" s="15">
        <v>0</v>
      </c>
      <c r="K38" s="17">
        <v>0</v>
      </c>
      <c r="L38" s="15">
        <v>0</v>
      </c>
      <c r="M38" s="15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f>U39+U40+U41+U42+U43</f>
        <v>0</v>
      </c>
      <c r="V38" s="17">
        <f>V39+V40+V41+V42+V43</f>
        <v>0</v>
      </c>
      <c r="W38" s="17">
        <f>W39+W40+W41+W42+W43</f>
        <v>0</v>
      </c>
      <c r="X38" s="17">
        <f>X39+X40+X41+X42+X43</f>
        <v>0</v>
      </c>
      <c r="Y38" s="17">
        <v>0</v>
      </c>
      <c r="Z38" s="17">
        <v>0</v>
      </c>
      <c r="AA38" s="17">
        <v>0</v>
      </c>
      <c r="AB38" s="15">
        <v>331.3</v>
      </c>
      <c r="AC38" s="15">
        <v>0</v>
      </c>
      <c r="AD38" s="15">
        <v>0</v>
      </c>
      <c r="AE38" s="18">
        <v>0</v>
      </c>
      <c r="AF38" s="82"/>
    </row>
    <row r="39" spans="1:32" ht="18.75" customHeight="1" x14ac:dyDescent="0.3">
      <c r="A39" s="27" t="s">
        <v>26</v>
      </c>
      <c r="B39" s="28"/>
      <c r="C39" s="28"/>
      <c r="D39" s="28"/>
      <c r="E39" s="28"/>
      <c r="F39" s="28"/>
      <c r="G39" s="28"/>
      <c r="H39" s="24"/>
      <c r="I39" s="24"/>
      <c r="J39" s="24"/>
      <c r="K39" s="22"/>
      <c r="L39" s="24"/>
      <c r="M39" s="24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4"/>
      <c r="AC39" s="24"/>
      <c r="AD39" s="24"/>
      <c r="AE39" s="18"/>
      <c r="AF39" s="82"/>
    </row>
    <row r="40" spans="1:32" ht="45" customHeight="1" x14ac:dyDescent="0.3">
      <c r="A40" s="29" t="s">
        <v>27</v>
      </c>
      <c r="B40" s="28"/>
      <c r="C40" s="28"/>
      <c r="D40" s="28"/>
      <c r="E40" s="28"/>
      <c r="F40" s="28"/>
      <c r="G40" s="28"/>
      <c r="H40" s="24"/>
      <c r="I40" s="24"/>
      <c r="J40" s="24"/>
      <c r="K40" s="22"/>
      <c r="L40" s="24"/>
      <c r="M40" s="24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4"/>
      <c r="AC40" s="24"/>
      <c r="AD40" s="24"/>
      <c r="AE40" s="18"/>
      <c r="AF40" s="82"/>
    </row>
    <row r="41" spans="1:32" ht="33" customHeight="1" x14ac:dyDescent="0.3">
      <c r="A41" s="27" t="s">
        <v>28</v>
      </c>
      <c r="B41" s="28">
        <v>331.3</v>
      </c>
      <c r="C41" s="28">
        <f>H41+J41+L41+N41+P41+R41+T41+V41+X41+Z41+AB41+AD41</f>
        <v>331.3</v>
      </c>
      <c r="D41" s="28">
        <v>331.3</v>
      </c>
      <c r="E41" s="28">
        <f>I41+K41+M41+O41+Q41+S41+U41+W41+Y41+AA41+AC41+AE41</f>
        <v>331.3</v>
      </c>
      <c r="F41" s="28">
        <f>E41/B41*100</f>
        <v>100</v>
      </c>
      <c r="G41" s="28">
        <f>E41/C41*100</f>
        <v>100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331.3</v>
      </c>
      <c r="AC41" s="22">
        <v>0</v>
      </c>
      <c r="AD41" s="22">
        <v>0</v>
      </c>
      <c r="AE41" s="30">
        <v>331.3</v>
      </c>
      <c r="AF41" s="82"/>
    </row>
    <row r="42" spans="1:32" ht="40.5" customHeight="1" x14ac:dyDescent="0.3">
      <c r="A42" s="29" t="s">
        <v>29</v>
      </c>
      <c r="B42" s="28"/>
      <c r="C42" s="28"/>
      <c r="D42" s="28"/>
      <c r="E42" s="28"/>
      <c r="F42" s="28"/>
      <c r="G42" s="28"/>
      <c r="H42" s="24"/>
      <c r="I42" s="24"/>
      <c r="J42" s="24"/>
      <c r="K42" s="22"/>
      <c r="L42" s="24"/>
      <c r="M42" s="24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4"/>
      <c r="AC42" s="24"/>
      <c r="AD42" s="24"/>
      <c r="AE42" s="18"/>
      <c r="AF42" s="82"/>
    </row>
    <row r="43" spans="1:32" ht="35.25" customHeight="1" x14ac:dyDescent="0.3">
      <c r="A43" s="27" t="s">
        <v>30</v>
      </c>
      <c r="B43" s="28"/>
      <c r="C43" s="28"/>
      <c r="D43" s="28"/>
      <c r="E43" s="28"/>
      <c r="F43" s="28"/>
      <c r="G43" s="28"/>
      <c r="H43" s="24"/>
      <c r="I43" s="24"/>
      <c r="J43" s="24"/>
      <c r="K43" s="22"/>
      <c r="L43" s="24"/>
      <c r="M43" s="24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4"/>
      <c r="AC43" s="24"/>
      <c r="AD43" s="24"/>
      <c r="AE43" s="18"/>
      <c r="AF43" s="83"/>
    </row>
    <row r="44" spans="1:32" ht="86.25" customHeight="1" x14ac:dyDescent="0.25">
      <c r="A44" s="54" t="s">
        <v>36</v>
      </c>
      <c r="B44" s="26">
        <v>0</v>
      </c>
      <c r="C44" s="26">
        <v>0</v>
      </c>
      <c r="D44" s="26">
        <v>0</v>
      </c>
      <c r="E44" s="26">
        <v>0</v>
      </c>
      <c r="F44" s="26" t="e">
        <v>#DIV/0!</v>
      </c>
      <c r="G44" s="26" t="e">
        <v>#DIV/0!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f>U45</f>
        <v>0</v>
      </c>
      <c r="V44" s="17">
        <f>V45</f>
        <v>0</v>
      </c>
      <c r="W44" s="17">
        <f>W45</f>
        <v>0</v>
      </c>
      <c r="X44" s="17">
        <f>X45</f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55">
        <v>0</v>
      </c>
      <c r="AF44" s="70" t="s">
        <v>37</v>
      </c>
    </row>
    <row r="45" spans="1:32" ht="18.75" x14ac:dyDescent="0.3">
      <c r="A45" s="25" t="s">
        <v>25</v>
      </c>
      <c r="B45" s="26">
        <v>0</v>
      </c>
      <c r="C45" s="26">
        <v>0</v>
      </c>
      <c r="D45" s="26">
        <v>0</v>
      </c>
      <c r="E45" s="26">
        <v>0</v>
      </c>
      <c r="F45" s="26" t="e">
        <v>#DIV/0!</v>
      </c>
      <c r="G45" s="26" t="e">
        <v>#DIV/0!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f>U46+U47+U48+U49+U50</f>
        <v>0</v>
      </c>
      <c r="V45" s="17">
        <f>V46+V47+V48+V49+V50</f>
        <v>0</v>
      </c>
      <c r="W45" s="17">
        <f>W46+W47+W48+W49+W50</f>
        <v>0</v>
      </c>
      <c r="X45" s="17">
        <f>X46+X47+X48+X49+X50</f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55">
        <v>0</v>
      </c>
      <c r="AF45" s="71"/>
    </row>
    <row r="46" spans="1:32" ht="27.75" customHeight="1" x14ac:dyDescent="0.3">
      <c r="A46" s="27" t="s">
        <v>26</v>
      </c>
      <c r="B46" s="28"/>
      <c r="C46" s="28"/>
      <c r="D46" s="28"/>
      <c r="E46" s="28"/>
      <c r="F46" s="28"/>
      <c r="G46" s="28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30"/>
      <c r="AF46" s="71"/>
    </row>
    <row r="47" spans="1:32" ht="51" customHeight="1" x14ac:dyDescent="0.3">
      <c r="A47" s="29" t="s">
        <v>27</v>
      </c>
      <c r="B47" s="28"/>
      <c r="C47" s="28"/>
      <c r="D47" s="28"/>
      <c r="E47" s="28"/>
      <c r="F47" s="28"/>
      <c r="G47" s="28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30"/>
      <c r="AF47" s="71"/>
    </row>
    <row r="48" spans="1:32" ht="19.5" customHeight="1" x14ac:dyDescent="0.3">
      <c r="A48" s="27" t="s">
        <v>28</v>
      </c>
      <c r="B48" s="28">
        <v>0</v>
      </c>
      <c r="C48" s="28">
        <v>0</v>
      </c>
      <c r="D48" s="28">
        <v>0</v>
      </c>
      <c r="E48" s="28">
        <v>0</v>
      </c>
      <c r="F48" s="28" t="e">
        <v>#DIV/0!</v>
      </c>
      <c r="G48" s="28" t="e">
        <v>#DIV/0!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30">
        <v>0</v>
      </c>
      <c r="AF48" s="71"/>
    </row>
    <row r="49" spans="1:32" ht="36" customHeight="1" x14ac:dyDescent="0.3">
      <c r="A49" s="29" t="s">
        <v>29</v>
      </c>
      <c r="B49" s="28"/>
      <c r="C49" s="28"/>
      <c r="D49" s="28"/>
      <c r="E49" s="28"/>
      <c r="F49" s="28"/>
      <c r="G49" s="28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30"/>
      <c r="AF49" s="71"/>
    </row>
    <row r="50" spans="1:32" ht="27.75" customHeight="1" x14ac:dyDescent="0.3">
      <c r="A50" s="27" t="s">
        <v>30</v>
      </c>
      <c r="B50" s="28"/>
      <c r="C50" s="28"/>
      <c r="D50" s="28"/>
      <c r="E50" s="28"/>
      <c r="F50" s="28"/>
      <c r="G50" s="28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30"/>
      <c r="AF50" s="72"/>
    </row>
    <row r="51" spans="1:32" ht="57.75" customHeight="1" x14ac:dyDescent="0.25">
      <c r="A51" s="54" t="s">
        <v>38</v>
      </c>
      <c r="B51" s="26">
        <v>0</v>
      </c>
      <c r="C51" s="26">
        <v>0</v>
      </c>
      <c r="D51" s="26">
        <v>0</v>
      </c>
      <c r="E51" s="26">
        <v>0</v>
      </c>
      <c r="F51" s="26" t="e">
        <v>#DIV/0!</v>
      </c>
      <c r="G51" s="26" t="e">
        <v>#DIV/0!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f>U52</f>
        <v>0</v>
      </c>
      <c r="V51" s="17">
        <f>V52</f>
        <v>0</v>
      </c>
      <c r="W51" s="17">
        <f>W52</f>
        <v>0</v>
      </c>
      <c r="X51" s="17">
        <f>X52</f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55">
        <v>0</v>
      </c>
      <c r="AF51" s="70" t="s">
        <v>37</v>
      </c>
    </row>
    <row r="52" spans="1:32" ht="18.75" x14ac:dyDescent="0.3">
      <c r="A52" s="25" t="s">
        <v>25</v>
      </c>
      <c r="B52" s="26">
        <v>0</v>
      </c>
      <c r="C52" s="26">
        <v>0</v>
      </c>
      <c r="D52" s="26">
        <v>0</v>
      </c>
      <c r="E52" s="26">
        <v>0</v>
      </c>
      <c r="F52" s="26" t="e">
        <v>#DIV/0!</v>
      </c>
      <c r="G52" s="26" t="e">
        <v>#DIV/0!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f>U53+U54+U55+U56+U57</f>
        <v>0</v>
      </c>
      <c r="V52" s="17">
        <f>V53+V54+V55+V56+V57</f>
        <v>0</v>
      </c>
      <c r="W52" s="17">
        <f>W53+W54+W55+W56+W57</f>
        <v>0</v>
      </c>
      <c r="X52" s="17">
        <f>X53+X54+X55+X56+X57</f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55">
        <v>0</v>
      </c>
      <c r="AF52" s="71"/>
    </row>
    <row r="53" spans="1:32" ht="29.25" customHeight="1" x14ac:dyDescent="0.3">
      <c r="A53" s="27" t="s">
        <v>26</v>
      </c>
      <c r="B53" s="26"/>
      <c r="C53" s="26"/>
      <c r="D53" s="26"/>
      <c r="E53" s="26"/>
      <c r="F53" s="26"/>
      <c r="G53" s="2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30"/>
      <c r="AF53" s="71"/>
    </row>
    <row r="54" spans="1:32" ht="46.5" customHeight="1" x14ac:dyDescent="0.3">
      <c r="A54" s="29" t="s">
        <v>27</v>
      </c>
      <c r="B54" s="26"/>
      <c r="C54" s="26"/>
      <c r="D54" s="26"/>
      <c r="E54" s="26"/>
      <c r="F54" s="26"/>
      <c r="G54" s="2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30"/>
      <c r="AF54" s="71"/>
    </row>
    <row r="55" spans="1:32" ht="30" customHeight="1" x14ac:dyDescent="0.3">
      <c r="A55" s="27" t="s">
        <v>28</v>
      </c>
      <c r="B55" s="28">
        <v>0</v>
      </c>
      <c r="C55" s="28">
        <v>0</v>
      </c>
      <c r="D55" s="28">
        <v>0</v>
      </c>
      <c r="E55" s="28">
        <v>0</v>
      </c>
      <c r="F55" s="28" t="e">
        <v>#DIV/0!</v>
      </c>
      <c r="G55" s="28" t="e">
        <v>#DIV/0!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30">
        <v>0</v>
      </c>
      <c r="AF55" s="71"/>
    </row>
    <row r="56" spans="1:32" ht="36" customHeight="1" x14ac:dyDescent="0.3">
      <c r="A56" s="29" t="s">
        <v>29</v>
      </c>
      <c r="B56" s="28"/>
      <c r="C56" s="28"/>
      <c r="D56" s="28"/>
      <c r="E56" s="28"/>
      <c r="F56" s="28"/>
      <c r="G56" s="2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30"/>
      <c r="AF56" s="71"/>
    </row>
    <row r="57" spans="1:32" ht="36.75" customHeight="1" x14ac:dyDescent="0.3">
      <c r="A57" s="27" t="s">
        <v>30</v>
      </c>
      <c r="B57" s="28"/>
      <c r="C57" s="28"/>
      <c r="D57" s="28"/>
      <c r="E57" s="28"/>
      <c r="F57" s="28"/>
      <c r="G57" s="28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30"/>
      <c r="AF57" s="72"/>
    </row>
    <row r="58" spans="1:32" ht="108" customHeight="1" x14ac:dyDescent="0.25">
      <c r="A58" s="54" t="s">
        <v>39</v>
      </c>
      <c r="B58" s="26">
        <f t="shared" ref="B58:AE58" si="6">B59</f>
        <v>167.39999999999998</v>
      </c>
      <c r="C58" s="26">
        <f t="shared" si="6"/>
        <v>167.39999999999998</v>
      </c>
      <c r="D58" s="26">
        <f t="shared" si="6"/>
        <v>167.4</v>
      </c>
      <c r="E58" s="26">
        <f t="shared" si="6"/>
        <v>124.13</v>
      </c>
      <c r="F58" s="26">
        <f t="shared" si="6"/>
        <v>74.151732377538835</v>
      </c>
      <c r="G58" s="26">
        <f t="shared" si="6"/>
        <v>74.151732377538835</v>
      </c>
      <c r="H58" s="17">
        <f t="shared" si="6"/>
        <v>0</v>
      </c>
      <c r="I58" s="17">
        <f t="shared" si="6"/>
        <v>0</v>
      </c>
      <c r="J58" s="17">
        <f t="shared" si="6"/>
        <v>0</v>
      </c>
      <c r="K58" s="17">
        <f t="shared" si="6"/>
        <v>0</v>
      </c>
      <c r="L58" s="17">
        <f t="shared" si="6"/>
        <v>0</v>
      </c>
      <c r="M58" s="17">
        <f t="shared" si="6"/>
        <v>0</v>
      </c>
      <c r="N58" s="17">
        <f t="shared" si="6"/>
        <v>0</v>
      </c>
      <c r="O58" s="17">
        <f t="shared" si="6"/>
        <v>0</v>
      </c>
      <c r="P58" s="17">
        <f t="shared" si="6"/>
        <v>0</v>
      </c>
      <c r="Q58" s="17">
        <f t="shared" si="6"/>
        <v>0</v>
      </c>
      <c r="R58" s="17">
        <f t="shared" si="6"/>
        <v>148.69999999999999</v>
      </c>
      <c r="S58" s="17">
        <f t="shared" si="6"/>
        <v>26.97</v>
      </c>
      <c r="T58" s="17">
        <f t="shared" si="6"/>
        <v>18.7</v>
      </c>
      <c r="U58" s="17">
        <f t="shared" si="6"/>
        <v>51</v>
      </c>
      <c r="V58" s="17">
        <f t="shared" si="6"/>
        <v>0</v>
      </c>
      <c r="W58" s="17">
        <f t="shared" si="6"/>
        <v>0</v>
      </c>
      <c r="X58" s="17">
        <f t="shared" si="6"/>
        <v>0</v>
      </c>
      <c r="Y58" s="17">
        <f t="shared" si="6"/>
        <v>0</v>
      </c>
      <c r="Z58" s="17">
        <f t="shared" si="6"/>
        <v>0</v>
      </c>
      <c r="AA58" s="17">
        <f t="shared" si="6"/>
        <v>46.16</v>
      </c>
      <c r="AB58" s="17">
        <f t="shared" si="6"/>
        <v>0</v>
      </c>
      <c r="AC58" s="17">
        <f t="shared" si="6"/>
        <v>0</v>
      </c>
      <c r="AD58" s="17">
        <f t="shared" si="6"/>
        <v>0</v>
      </c>
      <c r="AE58" s="55">
        <f t="shared" si="6"/>
        <v>0</v>
      </c>
      <c r="AF58" s="84" t="s">
        <v>50</v>
      </c>
    </row>
    <row r="59" spans="1:32" ht="18.75" x14ac:dyDescent="0.3">
      <c r="A59" s="25" t="s">
        <v>25</v>
      </c>
      <c r="B59" s="26">
        <f t="shared" ref="B59:AE59" si="7">B60+B61+B62+B63+B64</f>
        <v>167.39999999999998</v>
      </c>
      <c r="C59" s="26">
        <f t="shared" si="7"/>
        <v>167.39999999999998</v>
      </c>
      <c r="D59" s="26">
        <f t="shared" si="7"/>
        <v>167.4</v>
      </c>
      <c r="E59" s="26">
        <f t="shared" si="7"/>
        <v>124.13</v>
      </c>
      <c r="F59" s="26">
        <f t="shared" si="7"/>
        <v>74.151732377538835</v>
      </c>
      <c r="G59" s="26">
        <f t="shared" si="7"/>
        <v>74.151732377538835</v>
      </c>
      <c r="H59" s="17">
        <f t="shared" si="7"/>
        <v>0</v>
      </c>
      <c r="I59" s="17">
        <f t="shared" si="7"/>
        <v>0</v>
      </c>
      <c r="J59" s="17">
        <f t="shared" si="7"/>
        <v>0</v>
      </c>
      <c r="K59" s="17">
        <f t="shared" si="7"/>
        <v>0</v>
      </c>
      <c r="L59" s="17">
        <f t="shared" si="7"/>
        <v>0</v>
      </c>
      <c r="M59" s="17">
        <f t="shared" si="7"/>
        <v>0</v>
      </c>
      <c r="N59" s="17">
        <f t="shared" si="7"/>
        <v>0</v>
      </c>
      <c r="O59" s="17">
        <f t="shared" si="7"/>
        <v>0</v>
      </c>
      <c r="P59" s="17">
        <f t="shared" si="7"/>
        <v>0</v>
      </c>
      <c r="Q59" s="17">
        <f t="shared" si="7"/>
        <v>0</v>
      </c>
      <c r="R59" s="17">
        <f t="shared" si="7"/>
        <v>148.69999999999999</v>
      </c>
      <c r="S59" s="17">
        <f t="shared" si="7"/>
        <v>26.97</v>
      </c>
      <c r="T59" s="17">
        <f t="shared" si="7"/>
        <v>18.7</v>
      </c>
      <c r="U59" s="17">
        <f t="shared" si="7"/>
        <v>51</v>
      </c>
      <c r="V59" s="17">
        <f t="shared" si="7"/>
        <v>0</v>
      </c>
      <c r="W59" s="17">
        <f t="shared" si="7"/>
        <v>0</v>
      </c>
      <c r="X59" s="17">
        <f t="shared" si="7"/>
        <v>0</v>
      </c>
      <c r="Y59" s="17">
        <f t="shared" si="7"/>
        <v>0</v>
      </c>
      <c r="Z59" s="17">
        <f t="shared" si="7"/>
        <v>0</v>
      </c>
      <c r="AA59" s="17">
        <f t="shared" si="7"/>
        <v>46.16</v>
      </c>
      <c r="AB59" s="17">
        <f t="shared" si="7"/>
        <v>0</v>
      </c>
      <c r="AC59" s="17">
        <f t="shared" si="7"/>
        <v>0</v>
      </c>
      <c r="AD59" s="17">
        <f t="shared" si="7"/>
        <v>0</v>
      </c>
      <c r="AE59" s="55">
        <f t="shared" si="7"/>
        <v>0</v>
      </c>
      <c r="AF59" s="85"/>
    </row>
    <row r="60" spans="1:32" ht="24.75" customHeight="1" x14ac:dyDescent="0.3">
      <c r="A60" s="27" t="s">
        <v>26</v>
      </c>
      <c r="B60" s="26"/>
      <c r="C60" s="26"/>
      <c r="D60" s="26"/>
      <c r="E60" s="26"/>
      <c r="F60" s="26"/>
      <c r="G60" s="2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30"/>
      <c r="AF60" s="85"/>
    </row>
    <row r="61" spans="1:32" ht="40.5" customHeight="1" x14ac:dyDescent="0.3">
      <c r="A61" s="29" t="s">
        <v>27</v>
      </c>
      <c r="B61" s="26"/>
      <c r="C61" s="26"/>
      <c r="D61" s="26"/>
      <c r="E61" s="26"/>
      <c r="F61" s="26"/>
      <c r="G61" s="26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30"/>
      <c r="AF61" s="85"/>
    </row>
    <row r="62" spans="1:32" ht="24" customHeight="1" x14ac:dyDescent="0.3">
      <c r="A62" s="27" t="s">
        <v>28</v>
      </c>
      <c r="B62" s="28">
        <f>H62+J62+L62+N62+P62+R62+T62+V62+X62+Z62+AB62+AD62</f>
        <v>167.39999999999998</v>
      </c>
      <c r="C62" s="28">
        <f>H62+J62+L62+N62+P62+R62+T62+V62+X62+Z62+AB62+AD62</f>
        <v>167.39999999999998</v>
      </c>
      <c r="D62" s="28">
        <v>167.4</v>
      </c>
      <c r="E62" s="28">
        <f>I62+K62+M62+O62+Q62+S62+U62+W62+Y62+AA62+AC62+AE62</f>
        <v>124.13</v>
      </c>
      <c r="F62" s="28">
        <f>E62/B62*100</f>
        <v>74.151732377538835</v>
      </c>
      <c r="G62" s="28">
        <f>E62/C62*100</f>
        <v>74.151732377538835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148.69999999999999</v>
      </c>
      <c r="S62" s="22">
        <v>26.97</v>
      </c>
      <c r="T62" s="22">
        <v>18.7</v>
      </c>
      <c r="U62" s="22">
        <v>51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46.16</v>
      </c>
      <c r="AB62" s="22">
        <v>0</v>
      </c>
      <c r="AC62" s="22">
        <v>0</v>
      </c>
      <c r="AD62" s="22">
        <v>0</v>
      </c>
      <c r="AE62" s="30">
        <v>0</v>
      </c>
      <c r="AF62" s="85"/>
    </row>
    <row r="63" spans="1:32" ht="37.5" customHeight="1" x14ac:dyDescent="0.3">
      <c r="A63" s="29" t="s">
        <v>29</v>
      </c>
      <c r="B63" s="28"/>
      <c r="C63" s="28"/>
      <c r="D63" s="28"/>
      <c r="E63" s="28"/>
      <c r="F63" s="28"/>
      <c r="G63" s="28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30"/>
      <c r="AF63" s="85"/>
    </row>
    <row r="64" spans="1:32" ht="107.25" customHeight="1" x14ac:dyDescent="0.3">
      <c r="A64" s="27" t="s">
        <v>30</v>
      </c>
      <c r="B64" s="28"/>
      <c r="C64" s="28"/>
      <c r="D64" s="28"/>
      <c r="E64" s="28"/>
      <c r="F64" s="28"/>
      <c r="G64" s="28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30"/>
      <c r="AF64" s="86"/>
    </row>
    <row r="65" spans="1:32" ht="77.25" customHeight="1" x14ac:dyDescent="0.25">
      <c r="A65" s="54" t="s">
        <v>40</v>
      </c>
      <c r="B65" s="26">
        <v>274.2</v>
      </c>
      <c r="C65" s="26">
        <f>C66</f>
        <v>274.2</v>
      </c>
      <c r="D65" s="26">
        <f>D66</f>
        <v>274.2</v>
      </c>
      <c r="E65" s="26">
        <f>E66</f>
        <v>274.2</v>
      </c>
      <c r="F65" s="26">
        <f>F66</f>
        <v>100</v>
      </c>
      <c r="G65" s="26">
        <f>G66</f>
        <v>100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274.2</v>
      </c>
      <c r="O65" s="17">
        <f>O66</f>
        <v>274.2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f>U66</f>
        <v>0</v>
      </c>
      <c r="V65" s="17">
        <f>V66</f>
        <v>0</v>
      </c>
      <c r="W65" s="17">
        <f>W66</f>
        <v>0</v>
      </c>
      <c r="X65" s="17">
        <f>X66</f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55">
        <v>0</v>
      </c>
      <c r="AF65" s="78" t="s">
        <v>51</v>
      </c>
    </row>
    <row r="66" spans="1:32" ht="18.75" x14ac:dyDescent="0.3">
      <c r="A66" s="25" t="s">
        <v>25</v>
      </c>
      <c r="B66" s="26">
        <v>274.2</v>
      </c>
      <c r="C66" s="26">
        <f>C67+C68+C69+C70+C71</f>
        <v>274.2</v>
      </c>
      <c r="D66" s="26">
        <f>D67+D68+D69+D70+D71</f>
        <v>274.2</v>
      </c>
      <c r="E66" s="26">
        <f>E67+E68+E69+E70+E71</f>
        <v>274.2</v>
      </c>
      <c r="F66" s="26">
        <f>E66/B66*100</f>
        <v>100</v>
      </c>
      <c r="G66" s="26">
        <f>E66/C66*100</f>
        <v>100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274.2</v>
      </c>
      <c r="O66" s="17">
        <f>O67+O68+O69+O70+O71</f>
        <v>274.2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f>U67+U68+U69+U70+U71</f>
        <v>0</v>
      </c>
      <c r="V66" s="17">
        <f>V67+V68+V69+V70+V71</f>
        <v>0</v>
      </c>
      <c r="W66" s="17">
        <f>W67+W68+W69+W70+W71</f>
        <v>0</v>
      </c>
      <c r="X66" s="17">
        <f>X67+X68+X69+X70+X71</f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55">
        <v>0</v>
      </c>
      <c r="AF66" s="87"/>
    </row>
    <row r="67" spans="1:32" ht="23.25" customHeight="1" x14ac:dyDescent="0.3">
      <c r="A67" s="27" t="s">
        <v>26</v>
      </c>
      <c r="B67" s="26"/>
      <c r="C67" s="26"/>
      <c r="D67" s="26"/>
      <c r="E67" s="26"/>
      <c r="F67" s="26"/>
      <c r="G67" s="2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30"/>
      <c r="AF67" s="87"/>
    </row>
    <row r="68" spans="1:32" ht="37.5" customHeight="1" x14ac:dyDescent="0.3">
      <c r="A68" s="29" t="s">
        <v>27</v>
      </c>
      <c r="B68" s="26"/>
      <c r="C68" s="26"/>
      <c r="D68" s="26"/>
      <c r="E68" s="26"/>
      <c r="F68" s="26"/>
      <c r="G68" s="2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30"/>
      <c r="AF68" s="87"/>
    </row>
    <row r="69" spans="1:32" ht="28.5" customHeight="1" x14ac:dyDescent="0.3">
      <c r="A69" s="27" t="s">
        <v>28</v>
      </c>
      <c r="B69" s="28">
        <v>274.2</v>
      </c>
      <c r="C69" s="28">
        <f>H69+J69+L69+N69+P69+R69+T69+V69+X69+Z69+AB69+AD69</f>
        <v>274.2</v>
      </c>
      <c r="D69" s="28">
        <v>274.2</v>
      </c>
      <c r="E69" s="28">
        <f>I69+K69+M69+O69+Q69+S69+U69+W69++Y69+AA69+AC69+AE69</f>
        <v>274.2</v>
      </c>
      <c r="F69" s="28">
        <f>E69/B69*100</f>
        <v>100</v>
      </c>
      <c r="G69" s="28">
        <f>E69/C69*100</f>
        <v>100</v>
      </c>
      <c r="H69" s="28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274.2</v>
      </c>
      <c r="O69" s="32">
        <v>274.2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0">
        <v>0</v>
      </c>
      <c r="AF69" s="87"/>
    </row>
    <row r="70" spans="1:32" ht="42" customHeight="1" x14ac:dyDescent="0.3">
      <c r="A70" s="29" t="s">
        <v>29</v>
      </c>
      <c r="B70" s="28"/>
      <c r="C70" s="28"/>
      <c r="D70" s="28"/>
      <c r="E70" s="28"/>
      <c r="F70" s="28"/>
      <c r="G70" s="28"/>
      <c r="H70" s="28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0"/>
      <c r="AF70" s="87"/>
    </row>
    <row r="71" spans="1:32" ht="26.25" customHeight="1" x14ac:dyDescent="0.3">
      <c r="A71" s="27" t="s">
        <v>30</v>
      </c>
      <c r="B71" s="28"/>
      <c r="C71" s="28"/>
      <c r="D71" s="28"/>
      <c r="E71" s="28"/>
      <c r="F71" s="28"/>
      <c r="G71" s="28"/>
      <c r="H71" s="28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0"/>
      <c r="AF71" s="88"/>
    </row>
    <row r="72" spans="1:32" ht="58.5" customHeight="1" x14ac:dyDescent="0.25">
      <c r="A72" s="13" t="s">
        <v>41</v>
      </c>
      <c r="B72" s="26">
        <f t="shared" ref="B72:G72" si="8">B73</f>
        <v>319.3</v>
      </c>
      <c r="C72" s="26">
        <f t="shared" si="8"/>
        <v>319.3</v>
      </c>
      <c r="D72" s="26">
        <f t="shared" si="8"/>
        <v>319.3</v>
      </c>
      <c r="E72" s="26">
        <f t="shared" si="8"/>
        <v>319.2</v>
      </c>
      <c r="F72" s="26">
        <f t="shared" si="8"/>
        <v>99.968681490761043</v>
      </c>
      <c r="G72" s="26">
        <f t="shared" si="8"/>
        <v>99.968681490761043</v>
      </c>
      <c r="H72" s="26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f>U73</f>
        <v>0</v>
      </c>
      <c r="V72" s="34">
        <f>V73</f>
        <v>0</v>
      </c>
      <c r="W72" s="34">
        <f>W73</f>
        <v>0</v>
      </c>
      <c r="X72" s="34">
        <f>X73</f>
        <v>319.3</v>
      </c>
      <c r="Y72" s="34">
        <v>0</v>
      </c>
      <c r="Z72" s="34">
        <v>0</v>
      </c>
      <c r="AA72" s="34">
        <v>0</v>
      </c>
      <c r="AB72" s="52">
        <v>0</v>
      </c>
      <c r="AC72" s="52">
        <v>0</v>
      </c>
      <c r="AD72" s="34">
        <v>0</v>
      </c>
      <c r="AE72" s="31">
        <v>0</v>
      </c>
      <c r="AF72" s="81" t="s">
        <v>52</v>
      </c>
    </row>
    <row r="73" spans="1:32" ht="18.75" x14ac:dyDescent="0.3">
      <c r="A73" s="25" t="s">
        <v>25</v>
      </c>
      <c r="B73" s="26">
        <f t="shared" ref="B73:G73" si="9">B74+B75+B76+B77+B78</f>
        <v>319.3</v>
      </c>
      <c r="C73" s="26">
        <f t="shared" si="9"/>
        <v>319.3</v>
      </c>
      <c r="D73" s="26">
        <f t="shared" si="9"/>
        <v>319.3</v>
      </c>
      <c r="E73" s="26">
        <f t="shared" si="9"/>
        <v>319.2</v>
      </c>
      <c r="F73" s="26">
        <f t="shared" si="9"/>
        <v>99.968681490761043</v>
      </c>
      <c r="G73" s="26">
        <f t="shared" si="9"/>
        <v>99.968681490761043</v>
      </c>
      <c r="H73" s="26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f>U74+U75+U76+U77+U78</f>
        <v>0</v>
      </c>
      <c r="V73" s="34">
        <f>V74+V75+V76+V77+V78</f>
        <v>0</v>
      </c>
      <c r="W73" s="34">
        <f>W74+W75+W76+W77+W78</f>
        <v>0</v>
      </c>
      <c r="X73" s="34">
        <f>X74+X75+X76+X77+X78</f>
        <v>319.3</v>
      </c>
      <c r="Y73" s="34">
        <v>0</v>
      </c>
      <c r="Z73" s="34">
        <v>0</v>
      </c>
      <c r="AA73" s="34">
        <v>0</v>
      </c>
      <c r="AB73" s="52">
        <v>0</v>
      </c>
      <c r="AC73" s="52">
        <v>0</v>
      </c>
      <c r="AD73" s="34">
        <v>0</v>
      </c>
      <c r="AE73" s="31">
        <v>0</v>
      </c>
      <c r="AF73" s="82"/>
    </row>
    <row r="74" spans="1:32" ht="20.25" customHeight="1" x14ac:dyDescent="0.3">
      <c r="A74" s="27" t="s">
        <v>26</v>
      </c>
      <c r="B74" s="26"/>
      <c r="C74" s="26"/>
      <c r="D74" s="26"/>
      <c r="E74" s="26"/>
      <c r="F74" s="26"/>
      <c r="G74" s="26"/>
      <c r="H74" s="26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52"/>
      <c r="AC74" s="52"/>
      <c r="AD74" s="34"/>
      <c r="AE74" s="30"/>
      <c r="AF74" s="82"/>
    </row>
    <row r="75" spans="1:32" ht="43.5" customHeight="1" x14ac:dyDescent="0.3">
      <c r="A75" s="29" t="s">
        <v>27</v>
      </c>
      <c r="B75" s="28"/>
      <c r="C75" s="28"/>
      <c r="D75" s="28"/>
      <c r="E75" s="28"/>
      <c r="F75" s="28"/>
      <c r="G75" s="28"/>
      <c r="H75" s="28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3"/>
      <c r="AC75" s="33"/>
      <c r="AD75" s="32"/>
      <c r="AE75" s="30"/>
      <c r="AF75" s="82"/>
    </row>
    <row r="76" spans="1:32" ht="24" customHeight="1" x14ac:dyDescent="0.3">
      <c r="A76" s="27" t="s">
        <v>28</v>
      </c>
      <c r="B76" s="28">
        <v>319.3</v>
      </c>
      <c r="C76" s="28">
        <f>H76+J76+L76+N76+P76+R76+T76+V76+X76+Z76+AB76+AD76</f>
        <v>319.3</v>
      </c>
      <c r="D76" s="28">
        <v>319.3</v>
      </c>
      <c r="E76" s="28">
        <f>I76+K76+M76+O76+Q76+S76+U76+W76+Y76+AA76+AC76+AE76</f>
        <v>319.2</v>
      </c>
      <c r="F76" s="28">
        <f>E76/C76*100</f>
        <v>99.968681490761043</v>
      </c>
      <c r="G76" s="28">
        <f>E76/B76*100</f>
        <v>99.968681490761043</v>
      </c>
      <c r="H76" s="28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319.3</v>
      </c>
      <c r="Y76" s="32">
        <v>0</v>
      </c>
      <c r="Z76" s="32">
        <v>0</v>
      </c>
      <c r="AA76" s="32">
        <v>0</v>
      </c>
      <c r="AB76" s="33">
        <v>0</v>
      </c>
      <c r="AC76" s="33">
        <v>319.2</v>
      </c>
      <c r="AD76" s="32">
        <v>0</v>
      </c>
      <c r="AE76" s="30">
        <v>0</v>
      </c>
      <c r="AF76" s="82"/>
    </row>
    <row r="77" spans="1:32" ht="46.5" customHeight="1" x14ac:dyDescent="0.3">
      <c r="A77" s="29" t="s">
        <v>29</v>
      </c>
      <c r="B77" s="28"/>
      <c r="C77" s="28"/>
      <c r="D77" s="28"/>
      <c r="E77" s="28"/>
      <c r="F77" s="28"/>
      <c r="G77" s="28"/>
      <c r="H77" s="28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3"/>
      <c r="AC77" s="33"/>
      <c r="AD77" s="32"/>
      <c r="AE77" s="30"/>
      <c r="AF77" s="82"/>
    </row>
    <row r="78" spans="1:32" ht="23.25" customHeight="1" x14ac:dyDescent="0.3">
      <c r="A78" s="27" t="s">
        <v>30</v>
      </c>
      <c r="B78" s="28"/>
      <c r="C78" s="28"/>
      <c r="D78" s="28"/>
      <c r="E78" s="28"/>
      <c r="F78" s="28"/>
      <c r="G78" s="28"/>
      <c r="H78" s="28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3"/>
      <c r="AC78" s="33"/>
      <c r="AD78" s="32"/>
      <c r="AE78" s="30"/>
      <c r="AF78" s="83"/>
    </row>
    <row r="79" spans="1:32" ht="72" customHeight="1" x14ac:dyDescent="0.25">
      <c r="A79" s="54" t="s">
        <v>42</v>
      </c>
      <c r="B79" s="26">
        <v>0</v>
      </c>
      <c r="C79" s="26">
        <v>0</v>
      </c>
      <c r="D79" s="26">
        <v>0</v>
      </c>
      <c r="E79" s="26">
        <v>0</v>
      </c>
      <c r="F79" s="26" t="e">
        <v>#DIV/0!</v>
      </c>
      <c r="G79" s="26" t="e">
        <v>#DIV/0!</v>
      </c>
      <c r="H79" s="26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f>U80</f>
        <v>0</v>
      </c>
      <c r="V79" s="34">
        <f>V80</f>
        <v>0</v>
      </c>
      <c r="W79" s="34">
        <f>W80</f>
        <v>0</v>
      </c>
      <c r="X79" s="34">
        <f>X80</f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55">
        <v>0</v>
      </c>
      <c r="AF79" s="70" t="s">
        <v>37</v>
      </c>
    </row>
    <row r="80" spans="1:32" ht="18.75" x14ac:dyDescent="0.3">
      <c r="A80" s="25" t="s">
        <v>25</v>
      </c>
      <c r="B80" s="26">
        <v>0</v>
      </c>
      <c r="C80" s="26">
        <v>0</v>
      </c>
      <c r="D80" s="26">
        <v>0</v>
      </c>
      <c r="E80" s="26">
        <v>0</v>
      </c>
      <c r="F80" s="26" t="e">
        <v>#DIV/0!</v>
      </c>
      <c r="G80" s="26" t="e">
        <v>#DIV/0!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f>U81+U82+U83+U84+U85</f>
        <v>0</v>
      </c>
      <c r="V80" s="17">
        <f>V81+V82+V83+V84+V85</f>
        <v>0</v>
      </c>
      <c r="W80" s="17">
        <f>W81+W82+W83+W84+W85</f>
        <v>0</v>
      </c>
      <c r="X80" s="17">
        <f>X81+X82+X83+X84+X85</f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55">
        <v>0</v>
      </c>
      <c r="AF80" s="71"/>
    </row>
    <row r="81" spans="1:32" ht="26.25" customHeight="1" x14ac:dyDescent="0.3">
      <c r="A81" s="27" t="s">
        <v>26</v>
      </c>
      <c r="B81" s="28"/>
      <c r="C81" s="28"/>
      <c r="D81" s="28"/>
      <c r="E81" s="28"/>
      <c r="F81" s="28"/>
      <c r="G81" s="28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30"/>
      <c r="AF81" s="71"/>
    </row>
    <row r="82" spans="1:32" ht="37.5" customHeight="1" x14ac:dyDescent="0.3">
      <c r="A82" s="29" t="s">
        <v>27</v>
      </c>
      <c r="B82" s="28"/>
      <c r="C82" s="28"/>
      <c r="D82" s="28"/>
      <c r="E82" s="28"/>
      <c r="F82" s="28"/>
      <c r="G82" s="28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30"/>
      <c r="AF82" s="71"/>
    </row>
    <row r="83" spans="1:32" ht="25.5" customHeight="1" x14ac:dyDescent="0.3">
      <c r="A83" s="27" t="s">
        <v>28</v>
      </c>
      <c r="B83" s="28">
        <v>0</v>
      </c>
      <c r="C83" s="28">
        <v>0</v>
      </c>
      <c r="D83" s="28">
        <v>0</v>
      </c>
      <c r="E83" s="28">
        <v>0</v>
      </c>
      <c r="F83" s="28" t="e">
        <v>#DIV/0!</v>
      </c>
      <c r="G83" s="28" t="e">
        <v>#DIV/0!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30">
        <v>0</v>
      </c>
      <c r="AF83" s="71"/>
    </row>
    <row r="84" spans="1:32" ht="40.5" customHeight="1" x14ac:dyDescent="0.3">
      <c r="A84" s="29" t="s">
        <v>29</v>
      </c>
      <c r="B84" s="28"/>
      <c r="C84" s="28"/>
      <c r="D84" s="28"/>
      <c r="E84" s="28"/>
      <c r="F84" s="28"/>
      <c r="G84" s="28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30"/>
      <c r="AF84" s="71"/>
    </row>
    <row r="85" spans="1:32" ht="24.75" customHeight="1" x14ac:dyDescent="0.3">
      <c r="A85" s="27" t="s">
        <v>30</v>
      </c>
      <c r="B85" s="28"/>
      <c r="C85" s="28"/>
      <c r="D85" s="28"/>
      <c r="E85" s="28"/>
      <c r="F85" s="28"/>
      <c r="G85" s="28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30"/>
      <c r="AF85" s="72"/>
    </row>
    <row r="86" spans="1:32" ht="35.25" customHeight="1" x14ac:dyDescent="0.3">
      <c r="A86" s="35" t="s">
        <v>43</v>
      </c>
      <c r="B86" s="36">
        <v>1222.2</v>
      </c>
      <c r="C86" s="36">
        <f>C87+C88+C89+C90+C91</f>
        <v>1222.1999999999998</v>
      </c>
      <c r="D86" s="36">
        <f>D87+D88+D89+D90+D91</f>
        <v>1222.2</v>
      </c>
      <c r="E86" s="36">
        <f>E87+E88+E89+E90+E91</f>
        <v>1178.83</v>
      </c>
      <c r="F86" s="36">
        <f>E86/B86*100</f>
        <v>96.451480936017006</v>
      </c>
      <c r="G86" s="36">
        <f>E86/C86*100</f>
        <v>96.451480936017035</v>
      </c>
      <c r="H86" s="36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274.2</v>
      </c>
      <c r="O86" s="37">
        <v>274.2</v>
      </c>
      <c r="P86" s="37">
        <v>0</v>
      </c>
      <c r="Q86" s="37">
        <v>0</v>
      </c>
      <c r="R86" s="37">
        <f t="shared" ref="R86:Y86" si="10">R87+R88+R89+R90+R91</f>
        <v>148.69999999999999</v>
      </c>
      <c r="S86" s="37">
        <f t="shared" si="10"/>
        <v>26.97</v>
      </c>
      <c r="T86" s="37">
        <f t="shared" si="10"/>
        <v>18.7</v>
      </c>
      <c r="U86" s="37">
        <f t="shared" si="10"/>
        <v>51</v>
      </c>
      <c r="V86" s="37">
        <f t="shared" si="10"/>
        <v>130</v>
      </c>
      <c r="W86" s="37">
        <f t="shared" si="10"/>
        <v>73.98</v>
      </c>
      <c r="X86" s="37">
        <f t="shared" si="10"/>
        <v>319.3</v>
      </c>
      <c r="Y86" s="37">
        <f t="shared" si="10"/>
        <v>56.02</v>
      </c>
      <c r="Z86" s="37">
        <f>Z87+Z88+Z89+Z90+Z91</f>
        <v>0</v>
      </c>
      <c r="AA86" s="37">
        <f>AA87+AA88+AA89+AA90+AA91</f>
        <v>46.16</v>
      </c>
      <c r="AB86" s="37">
        <v>331.3</v>
      </c>
      <c r="AC86" s="37">
        <f>AC87+AC88+AC89+AC90+AC91</f>
        <v>319.2</v>
      </c>
      <c r="AD86" s="37">
        <v>0</v>
      </c>
      <c r="AE86" s="38">
        <v>0</v>
      </c>
      <c r="AF86" s="39"/>
    </row>
    <row r="87" spans="1:32" ht="26.25" customHeight="1" x14ac:dyDescent="0.3">
      <c r="A87" s="40" t="s">
        <v>26</v>
      </c>
      <c r="B87" s="41">
        <v>0</v>
      </c>
      <c r="C87" s="41">
        <v>0</v>
      </c>
      <c r="D87" s="41">
        <v>0</v>
      </c>
      <c r="E87" s="41">
        <v>0</v>
      </c>
      <c r="F87" s="41"/>
      <c r="G87" s="41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3"/>
      <c r="AF87" s="44"/>
    </row>
    <row r="88" spans="1:32" ht="42" customHeight="1" x14ac:dyDescent="0.3">
      <c r="A88" s="45" t="s">
        <v>27</v>
      </c>
      <c r="B88" s="41">
        <v>0</v>
      </c>
      <c r="C88" s="41">
        <v>0</v>
      </c>
      <c r="D88" s="41">
        <v>0</v>
      </c>
      <c r="E88" s="41">
        <v>0</v>
      </c>
      <c r="F88" s="41"/>
      <c r="G88" s="41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3"/>
      <c r="AF88" s="44"/>
    </row>
    <row r="89" spans="1:32" ht="37.5" customHeight="1" x14ac:dyDescent="0.3">
      <c r="A89" s="40" t="s">
        <v>28</v>
      </c>
      <c r="B89" s="41">
        <f>H89+J89+L89+N89+P89+R89+T89+V89+X89+Z89+AB89+AD89</f>
        <v>1222.1999999999998</v>
      </c>
      <c r="C89" s="41">
        <f>H89+J89+L89+N89+P89+R89+T89+V89+X89+Z89+AB89</f>
        <v>1222.1999999999998</v>
      </c>
      <c r="D89" s="41">
        <f>D13</f>
        <v>1222.2</v>
      </c>
      <c r="E89" s="41">
        <f>I89+K89+M89+O89+Q89+S89+U89+W89+Y89+AA89+AC89+AE89</f>
        <v>1178.83</v>
      </c>
      <c r="F89" s="41">
        <f>E89/B89*100</f>
        <v>96.451480936017035</v>
      </c>
      <c r="G89" s="41">
        <f>E89/C89*100</f>
        <v>96.451480936017035</v>
      </c>
      <c r="H89" s="41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274.2</v>
      </c>
      <c r="O89" s="42">
        <v>274.2</v>
      </c>
      <c r="P89" s="42">
        <v>0</v>
      </c>
      <c r="Q89" s="42">
        <v>0</v>
      </c>
      <c r="R89" s="42">
        <f>R13</f>
        <v>148.69999999999999</v>
      </c>
      <c r="S89" s="42">
        <f>S13</f>
        <v>26.97</v>
      </c>
      <c r="T89" s="42">
        <f>T13</f>
        <v>18.7</v>
      </c>
      <c r="U89" s="42">
        <v>51</v>
      </c>
      <c r="V89" s="42">
        <v>130</v>
      </c>
      <c r="W89" s="42">
        <f>W13</f>
        <v>73.98</v>
      </c>
      <c r="X89" s="42">
        <v>319.3</v>
      </c>
      <c r="Y89" s="42">
        <f>Y13</f>
        <v>56.02</v>
      </c>
      <c r="Z89" s="42">
        <f>Z13</f>
        <v>0</v>
      </c>
      <c r="AA89" s="42">
        <f>AA13</f>
        <v>46.16</v>
      </c>
      <c r="AB89" s="42">
        <v>331.3</v>
      </c>
      <c r="AC89" s="42">
        <f>AC13</f>
        <v>319.2</v>
      </c>
      <c r="AD89" s="42">
        <v>0</v>
      </c>
      <c r="AE89" s="43">
        <f>AE83+AE76+AE69+AE62+AE55+AE48+AE41+AE34+AE27+AE20</f>
        <v>331.3</v>
      </c>
      <c r="AF89" s="44"/>
    </row>
    <row r="90" spans="1:32" ht="45" customHeight="1" x14ac:dyDescent="0.3">
      <c r="A90" s="46" t="s">
        <v>29</v>
      </c>
      <c r="B90" s="41">
        <v>0</v>
      </c>
      <c r="C90" s="41">
        <v>0</v>
      </c>
      <c r="D90" s="41">
        <v>0</v>
      </c>
      <c r="E90" s="41">
        <v>0</v>
      </c>
      <c r="F90" s="41"/>
      <c r="G90" s="41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3"/>
      <c r="AF90" s="44"/>
    </row>
    <row r="91" spans="1:32" ht="21.75" customHeight="1" x14ac:dyDescent="0.3">
      <c r="A91" s="40" t="s">
        <v>30</v>
      </c>
      <c r="B91" s="41">
        <v>0</v>
      </c>
      <c r="C91" s="41">
        <v>0</v>
      </c>
      <c r="D91" s="41">
        <v>0</v>
      </c>
      <c r="E91" s="41">
        <v>0</v>
      </c>
      <c r="F91" s="41"/>
      <c r="G91" s="41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3"/>
      <c r="AF91" s="44"/>
    </row>
    <row r="92" spans="1:32" x14ac:dyDescent="0.25">
      <c r="X92" s="47"/>
      <c r="Y92" s="47"/>
      <c r="Z92" s="47"/>
      <c r="AA92" s="47"/>
      <c r="AB92" s="53"/>
      <c r="AC92" s="53"/>
    </row>
    <row r="93" spans="1:32" ht="56.25" x14ac:dyDescent="0.25">
      <c r="A93" s="48" t="s">
        <v>44</v>
      </c>
      <c r="Z93" s="47"/>
      <c r="AA93" s="47"/>
      <c r="AB93" s="53"/>
      <c r="AC93" s="53"/>
    </row>
  </sheetData>
  <mergeCells count="34">
    <mergeCell ref="AB5:AC5"/>
    <mergeCell ref="AF79:AF85"/>
    <mergeCell ref="AF5:AF6"/>
    <mergeCell ref="AF9:AF15"/>
    <mergeCell ref="AF16:AF22"/>
    <mergeCell ref="AF23:AF29"/>
    <mergeCell ref="AF30:AF36"/>
    <mergeCell ref="AF37:AF43"/>
    <mergeCell ref="AF44:AF50"/>
    <mergeCell ref="AF51:AF57"/>
    <mergeCell ref="AF58:AF64"/>
    <mergeCell ref="AF65:AF71"/>
    <mergeCell ref="AF72:AF78"/>
    <mergeCell ref="R5:S5"/>
    <mergeCell ref="T5:U5"/>
    <mergeCell ref="V5:W5"/>
    <mergeCell ref="X5:Y5"/>
    <mergeCell ref="Z5:AA5"/>
    <mergeCell ref="A1:AD1"/>
    <mergeCell ref="A2:AD2"/>
    <mergeCell ref="A3:AD3"/>
    <mergeCell ref="A4:AD4"/>
    <mergeCell ref="A5:A6"/>
    <mergeCell ref="B5:B6"/>
    <mergeCell ref="C5:C6"/>
    <mergeCell ref="D5:D6"/>
    <mergeCell ref="E5:E6"/>
    <mergeCell ref="F5:G5"/>
    <mergeCell ref="AD5:AE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2020-01-15T03:45:21Z</dcterms:modified>
</cp:coreProperties>
</file>