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сетевые графики\"/>
    </mc:Choice>
  </mc:AlternateContent>
  <bookViews>
    <workbookView xWindow="0" yWindow="0" windowWidth="19200" windowHeight="11595"/>
  </bookViews>
  <sheets>
    <sheet name="МП СДР" sheetId="2" r:id="rId1"/>
    <sheet name="МП Развитие муниц.службы" sheetId="9" state="hidden" r:id="rId2"/>
  </sheets>
  <definedNames>
    <definedName name="Z_356BE809_9589_4A4C_A8C3_12B5A4A1A47A_.wvu.PrintArea" localSheetId="1" hidden="1">'МП Развитие муниц.службы'!$A$1:$AF$99</definedName>
    <definedName name="Z_356BE809_9589_4A4C_A8C3_12B5A4A1A47A_.wvu.PrintTitles" localSheetId="1" hidden="1">'МП Развитие муниц.службы'!$A:$A</definedName>
    <definedName name="Z_356BE809_9589_4A4C_A8C3_12B5A4A1A47A_.wvu.Rows" localSheetId="0" hidden="1">'МП СДР'!$4:$5</definedName>
    <definedName name="Z_388A1E4B_B5AE_4D91_9FF1_5AD49EECDDED_.wvu.PrintArea" localSheetId="1" hidden="1">'МП Развитие муниц.службы'!$A$1:$AF$99</definedName>
    <definedName name="Z_388A1E4B_B5AE_4D91_9FF1_5AD49EECDDED_.wvu.PrintTitles" localSheetId="1" hidden="1">'МП Развитие муниц.службы'!$A:$A</definedName>
    <definedName name="Z_388A1E4B_B5AE_4D91_9FF1_5AD49EECDDED_.wvu.Rows" localSheetId="0" hidden="1">'МП СДР'!$4:$5</definedName>
    <definedName name="Z_3B746F1D_385E_47E1_9DD6_DF5EE791B92F_.wvu.PrintArea" localSheetId="1" hidden="1">'МП Развитие муниц.службы'!$A$1:$AF$99</definedName>
    <definedName name="Z_3B746F1D_385E_47E1_9DD6_DF5EE791B92F_.wvu.PrintTitles" localSheetId="1" hidden="1">'МП Развитие муниц.службы'!$A:$A</definedName>
    <definedName name="Z_3B746F1D_385E_47E1_9DD6_DF5EE791B92F_.wvu.Rows" localSheetId="0" hidden="1">'МП СДР'!$4:$5</definedName>
    <definedName name="Z_79971965_4C3E_4F6D_82D4_06E9338FB302_.wvu.PrintArea" localSheetId="1" hidden="1">'МП Развитие муниц.службы'!$A$1:$AF$99</definedName>
    <definedName name="Z_79971965_4C3E_4F6D_82D4_06E9338FB302_.wvu.PrintTitles" localSheetId="1" hidden="1">'МП Развитие муниц.службы'!$A:$A</definedName>
    <definedName name="Z_79971965_4C3E_4F6D_82D4_06E9338FB302_.wvu.Rows" localSheetId="0" hidden="1">'МП СДР'!$4:$5</definedName>
    <definedName name="Z_7D83ADC9_554F_49F5_9F3A_8020034AA83A_.wvu.PrintArea" localSheetId="1" hidden="1">'МП Развитие муниц.службы'!$A$1:$AF$99</definedName>
    <definedName name="Z_7D83ADC9_554F_49F5_9F3A_8020034AA83A_.wvu.PrintTitles" localSheetId="1" hidden="1">'МП Развитие муниц.службы'!$A:$A</definedName>
    <definedName name="Z_7D83ADC9_554F_49F5_9F3A_8020034AA83A_.wvu.Rows" localSheetId="0" hidden="1">'МП СДР'!$4:$5</definedName>
    <definedName name="Z_7DE9713E_1F38_437C_8FB6_9C29DB24E5B8_.wvu.PrintArea" localSheetId="1" hidden="1">'МП Развитие муниц.службы'!$A$1:$AF$99</definedName>
    <definedName name="Z_7DE9713E_1F38_437C_8FB6_9C29DB24E5B8_.wvu.PrintTitles" localSheetId="1" hidden="1">'МП Развитие муниц.службы'!$A:$A</definedName>
    <definedName name="Z_7DE9713E_1F38_437C_8FB6_9C29DB24E5B8_.wvu.Rows" localSheetId="0" hidden="1">'МП СДР'!$4:$5</definedName>
    <definedName name="Z_7E4D5209_3514_4B4B_9D2B_9C42A7BE704E_.wvu.PrintArea" localSheetId="1" hidden="1">'МП Развитие муниц.службы'!$A$1:$AF$99</definedName>
    <definedName name="Z_7E4D5209_3514_4B4B_9D2B_9C42A7BE704E_.wvu.PrintTitles" localSheetId="1" hidden="1">'МП Развитие муниц.службы'!$A:$A</definedName>
    <definedName name="Z_7E4D5209_3514_4B4B_9D2B_9C42A7BE704E_.wvu.Rows" localSheetId="0" hidden="1">'МП СДР'!$4:$5</definedName>
    <definedName name="Z_8991206F_96BC_4E4A_9BEF_FB119480CFE1_.wvu.PrintArea" localSheetId="1" hidden="1">'МП Развитие муниц.службы'!$A$1:$AF$99</definedName>
    <definedName name="Z_8991206F_96BC_4E4A_9BEF_FB119480CFE1_.wvu.PrintTitles" localSheetId="1" hidden="1">'МП Развитие муниц.службы'!$A:$A</definedName>
    <definedName name="Z_8991206F_96BC_4E4A_9BEF_FB119480CFE1_.wvu.Rows" localSheetId="0" hidden="1">'МП СДР'!$4:$5</definedName>
    <definedName name="Z_B6ED5A6A_E502_40ED_B1F2_2FE231B320B9_.wvu.PrintArea" localSheetId="1" hidden="1">'МП Развитие муниц.службы'!$A$1:$AF$99</definedName>
    <definedName name="Z_B6ED5A6A_E502_40ED_B1F2_2FE231B320B9_.wvu.PrintTitles" localSheetId="1" hidden="1">'МП Развитие муниц.службы'!$A:$A</definedName>
    <definedName name="Z_B6ED5A6A_E502_40ED_B1F2_2FE231B320B9_.wvu.Rows" localSheetId="0" hidden="1">'МП СДР'!$4:$5</definedName>
    <definedName name="Z_C599058B_0D9F_45BB_A102_E92C28C88691_.wvu.PrintArea" localSheetId="1" hidden="1">'МП Развитие муниц.службы'!$A$1:$AF$99</definedName>
    <definedName name="Z_C599058B_0D9F_45BB_A102_E92C28C88691_.wvu.PrintTitles" localSheetId="1" hidden="1">'МП Развитие муниц.службы'!$A:$A</definedName>
    <definedName name="Z_C599058B_0D9F_45BB_A102_E92C28C88691_.wvu.Rows" localSheetId="0" hidden="1">'МП СДР'!$4:$5</definedName>
    <definedName name="Z_C7EAD3F1_26A7_4DE4_A1DE_F77FB026865E_.wvu.PrintArea" localSheetId="1" hidden="1">'МП Развитие муниц.службы'!$A$1:$AF$99</definedName>
    <definedName name="Z_C7EAD3F1_26A7_4DE4_A1DE_F77FB026865E_.wvu.PrintTitles" localSheetId="1" hidden="1">'МП Развитие муниц.службы'!$A:$A</definedName>
    <definedName name="Z_C7EAD3F1_26A7_4DE4_A1DE_F77FB026865E_.wvu.Rows" localSheetId="0" hidden="1">'МП СДР'!$4:$5</definedName>
    <definedName name="Z_CC99A19B_7C06_4842_B555_F1FC30BBAE15_.wvu.PrintArea" localSheetId="1" hidden="1">'МП Развитие муниц.службы'!$A$1:$AF$99</definedName>
    <definedName name="Z_CC99A19B_7C06_4842_B555_F1FC30BBAE15_.wvu.PrintTitles" localSheetId="1" hidden="1">'МП Развитие муниц.службы'!$A:$A</definedName>
    <definedName name="Z_CC99A19B_7C06_4842_B555_F1FC30BBAE15_.wvu.Rows" localSheetId="0" hidden="1">'МП СДР'!$4:$5</definedName>
    <definedName name="Z_E36983B1_2930_4BC3_9F81_C76866BFC5EC_.wvu.PrintArea" localSheetId="1" hidden="1">'МП Развитие муниц.службы'!$A$1:$AF$99</definedName>
    <definedName name="Z_E36983B1_2930_4BC3_9F81_C76866BFC5EC_.wvu.PrintTitles" localSheetId="1" hidden="1">'МП Развитие муниц.службы'!$A:$A</definedName>
    <definedName name="Z_E36983B1_2930_4BC3_9F81_C76866BFC5EC_.wvu.Rows" localSheetId="0" hidden="1">'МП СДР'!$4:$5</definedName>
    <definedName name="Z_E6058B35_16EE_4520_97FC_BC8944DC361A_.wvu.PrintArea" localSheetId="1" hidden="1">'МП Развитие муниц.службы'!$A$1:$AF$99</definedName>
    <definedName name="Z_E6058B35_16EE_4520_97FC_BC8944DC361A_.wvu.PrintTitles" localSheetId="1" hidden="1">'МП Развитие муниц.службы'!$A:$A</definedName>
    <definedName name="Z_E6058B35_16EE_4520_97FC_BC8944DC361A_.wvu.Rows" localSheetId="0" hidden="1">'МП СДР'!$4:$5</definedName>
    <definedName name="Z_F10998C4_BD23_4123_9624_1436EC840983_.wvu.PrintArea" localSheetId="1" hidden="1">'МП Развитие муниц.службы'!$A$1:$AF$99</definedName>
    <definedName name="Z_F10998C4_BD23_4123_9624_1436EC840983_.wvu.PrintTitles" localSheetId="1" hidden="1">'МП Развитие муниц.службы'!$A:$A</definedName>
    <definedName name="Z_F10998C4_BD23_4123_9624_1436EC840983_.wvu.Rows" localSheetId="0" hidden="1">'МП СДР'!$4:$5</definedName>
    <definedName name="Z_FFEDA674_087A_4656_BF09_7E905D9B9A21_.wvu.PrintArea" localSheetId="1" hidden="1">'МП Развитие муниц.службы'!$A$1:$AF$99</definedName>
    <definedName name="Z_FFEDA674_087A_4656_BF09_7E905D9B9A21_.wvu.PrintTitles" localSheetId="1" hidden="1">'МП Развитие муниц.службы'!$A:$A</definedName>
    <definedName name="Z_FFEDA674_087A_4656_BF09_7E905D9B9A21_.wvu.Rows" localSheetId="0" hidden="1">'МП СДР'!$4:$5</definedName>
    <definedName name="_xlnm.Print_Titles" localSheetId="1">'МП Развитие муниц.службы'!$A:$A</definedName>
    <definedName name="_xlnm.Print_Area" localSheetId="1">'МП Развитие муниц.службы'!$A$1:$AF$99</definedName>
  </definedNames>
  <calcPr calcId="152511"/>
  <customWorkbookViews>
    <customWorkbookView name="Орехова Олеся Ришатовна - Личное представление" guid="{C599058B-0D9F-45BB-A102-E92C28C88691}" mergeInterval="0" personalView="1" maximized="1" xWindow="-8" yWindow="-8" windowWidth="1296" windowHeight="1000" activeSheetId="2"/>
    <customWorkbookView name="Михалева Светлана Евгеньевна - Личное представление" guid="{356BE809-9589-4A4C-A8C3-12B5A4A1A47A}" mergeInterval="0" personalView="1" maximized="1" xWindow="-8" yWindow="-8" windowWidth="1616" windowHeight="876" activeSheetId="19"/>
    <customWorkbookView name="Цыганкова Ирина Анатольевн - Личное представление" guid="{C7EAD3F1-26A7-4DE4-A1DE-F77FB026865E}" mergeInterval="0" personalView="1" maximized="1" windowWidth="1916" windowHeight="855" tabRatio="866" activeSheetId="13"/>
    <customWorkbookView name="Мартынова Снежана Владимировна - Личное представление" guid="{7E4D5209-3514-4B4B-9D2B-9C42A7BE704E}" mergeInterval="0" personalView="1" maximized="1" windowWidth="1916" windowHeight="835" activeSheetId="5"/>
    <customWorkbookView name="Смекалин Дмитрий Александрович - Личное представление" guid="{7D83ADC9-554F-49F5-9F3A-8020034AA83A}" mergeInterval="0" personalView="1" xWindow="62" windowWidth="1858" windowHeight="1080" activeSheetId="8"/>
    <customWorkbookView name="Подворчан Оксана - Личное представление" guid="{8991206F-96BC-4E4A-9BEF-FB119480CFE1}" mergeInterval="0" personalView="1" maximized="1" windowWidth="1606" windowHeight="699" activeSheetId="11"/>
    <customWorkbookView name="Наталья Меньщикова - Личное представление" guid="{7DE9713E-1F38-437C-8FB6-9C29DB24E5B8}" mergeInterval="0" personalView="1" maximized="1" windowWidth="1916" windowHeight="845" activeSheetId="2"/>
    <customWorkbookView name="Розумная Полина Анатольевна - Личное представление" guid="{CC99A19B-7C06-4842-B555-F1FC30BBAE15}" mergeInterval="0" personalView="1" maximized="1" xWindow="-8" yWindow="-8" windowWidth="1296" windowHeight="1000" activeSheetId="3"/>
    <customWorkbookView name="Краева Ольга Витальевна - Личное представление" guid="{E6058B35-16EE-4520-97FC-BC8944DC361A}" mergeInterval="0" personalView="1" maximized="1" xWindow="-8" yWindow="-8" windowWidth="1936" windowHeight="1056" activeSheetId="7"/>
    <customWorkbookView name="Логинова Ленара Юлдашевна - Личное представление" guid="{FFEDA674-087A-4656-BF09-7E905D9B9A21}" mergeInterval="0" personalView="1" maximized="1" windowWidth="1916" windowHeight="854" activeSheetId="3"/>
    <customWorkbookView name="Митина Екатерина Сергеевна - Личное представление" guid="{388A1E4B-B5AE-4D91-9FF1-5AD49EECDDED}" mergeInterval="0" personalView="1" maximized="1" xWindow="-8" yWindow="-8" windowWidth="1936" windowHeight="1056" activeSheetId="10"/>
    <customWorkbookView name="user - Личное представление" guid="{B6ED5A6A-E502-40ED-B1F2-2FE231B320B9}" mergeInterval="0" personalView="1" maximized="1" windowWidth="1874" windowHeight="632" activeSheetId="6"/>
    <customWorkbookView name="Гончарова Анжела Васильевна - Личное представление" guid="{79971965-4C3E-4F6D-82D4-06E9338FB302}" mergeInterval="0" personalView="1" maximized="1" windowWidth="1916" windowHeight="815" activeSheetId="13"/>
    <customWorkbookView name="Дульцева Елена Владимировна - Личное представление" guid="{3B746F1D-385E-47E1-9DD6-DF5EE791B92F}" mergeInterval="0" personalView="1" maximized="1" xWindow="-8" yWindow="-8" windowWidth="1936" windowHeight="1056" activeSheetId="4"/>
    <customWorkbookView name="SenivMV - Личное представление" guid="{F10998C4-BD23-4123-9624-1436EC840983}" mergeInterval="0" personalView="1" maximized="1" xWindow="-9" yWindow="-9" windowWidth="1938" windowHeight="1050" activeSheetId="12"/>
    <customWorkbookView name="Малофеева Ольга Александровна - Личное представление" guid="{E36983B1-2930-4BC3-9F81-C76866BFC5E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00" i="2" l="1"/>
  <c r="G100" i="2"/>
  <c r="D103" i="2"/>
  <c r="I102" i="2"/>
  <c r="J102" i="2"/>
  <c r="K102" i="2"/>
  <c r="L102" i="2"/>
  <c r="N102" i="2"/>
  <c r="O102" i="2"/>
  <c r="P102" i="2"/>
  <c r="Q102" i="2"/>
  <c r="Q100" i="2" s="1"/>
  <c r="R102" i="2"/>
  <c r="R100" i="2" s="1"/>
  <c r="S102" i="2"/>
  <c r="T102" i="2"/>
  <c r="U102" i="2"/>
  <c r="U100" i="2" s="1"/>
  <c r="V102" i="2"/>
  <c r="V100" i="2" s="1"/>
  <c r="W102" i="2"/>
  <c r="X102" i="2"/>
  <c r="Y102" i="2"/>
  <c r="Y100" i="2" s="1"/>
  <c r="Z102" i="2"/>
  <c r="Z100" i="2" s="1"/>
  <c r="AA102" i="2"/>
  <c r="AB102" i="2"/>
  <c r="AC102" i="2"/>
  <c r="AC100" i="2" s="1"/>
  <c r="AD102" i="2"/>
  <c r="AD100" i="2" s="1"/>
  <c r="AE102" i="2"/>
  <c r="K103" i="2"/>
  <c r="L103" i="2"/>
  <c r="L100" i="2" s="1"/>
  <c r="O103" i="2"/>
  <c r="P103" i="2"/>
  <c r="P100" i="2" s="1"/>
  <c r="Q103" i="2"/>
  <c r="R103" i="2"/>
  <c r="S103" i="2"/>
  <c r="T103" i="2"/>
  <c r="T100" i="2" s="1"/>
  <c r="U103" i="2"/>
  <c r="V103" i="2"/>
  <c r="W103" i="2"/>
  <c r="X103" i="2"/>
  <c r="X100" i="2" s="1"/>
  <c r="Y103" i="2"/>
  <c r="Z103" i="2"/>
  <c r="AA103" i="2"/>
  <c r="AB103" i="2"/>
  <c r="AB100" i="2" s="1"/>
  <c r="AC103" i="2"/>
  <c r="AD103" i="2"/>
  <c r="AE103" i="2"/>
  <c r="I103" i="2"/>
  <c r="J103" i="2"/>
  <c r="H103" i="2"/>
  <c r="C103" i="2" l="1"/>
  <c r="K100" i="2"/>
  <c r="AE100" i="2"/>
  <c r="AA100" i="2"/>
  <c r="W100" i="2"/>
  <c r="S100" i="2"/>
  <c r="O100" i="2"/>
  <c r="J100" i="2"/>
  <c r="I100" i="2"/>
  <c r="AE80" i="2"/>
  <c r="AE79" i="2" s="1"/>
  <c r="AD80" i="2"/>
  <c r="AD79" i="2" s="1"/>
  <c r="AC80" i="2"/>
  <c r="AC79" i="2" s="1"/>
  <c r="AB80" i="2"/>
  <c r="AB79" i="2" s="1"/>
  <c r="AA80" i="2"/>
  <c r="AA79" i="2" s="1"/>
  <c r="Z80" i="2"/>
  <c r="Z79" i="2" s="1"/>
  <c r="Y80" i="2"/>
  <c r="Y79" i="2" s="1"/>
  <c r="X80" i="2"/>
  <c r="X79" i="2" s="1"/>
  <c r="W80" i="2"/>
  <c r="W79" i="2" s="1"/>
  <c r="V80" i="2"/>
  <c r="V79" i="2" s="1"/>
  <c r="U80" i="2"/>
  <c r="U79" i="2" s="1"/>
  <c r="T80" i="2"/>
  <c r="T79" i="2" s="1"/>
  <c r="S80" i="2"/>
  <c r="S79" i="2" s="1"/>
  <c r="R80" i="2"/>
  <c r="R79" i="2" s="1"/>
  <c r="Q80" i="2"/>
  <c r="Q79" i="2" s="1"/>
  <c r="P80" i="2"/>
  <c r="P79" i="2" s="1"/>
  <c r="O80" i="2"/>
  <c r="O79" i="2" s="1"/>
  <c r="N80" i="2"/>
  <c r="N79" i="2" s="1"/>
  <c r="M80" i="2"/>
  <c r="M79" i="2" s="1"/>
  <c r="L80" i="2"/>
  <c r="L79" i="2" s="1"/>
  <c r="K80" i="2"/>
  <c r="K79" i="2" s="1"/>
  <c r="J80" i="2"/>
  <c r="J79" i="2" s="1"/>
  <c r="I80" i="2"/>
  <c r="I79" i="2" s="1"/>
  <c r="D80" i="2"/>
  <c r="D79" i="2" s="1"/>
  <c r="B80" i="2"/>
  <c r="B79" i="2" s="1"/>
  <c r="AE58" i="2"/>
  <c r="AE57" i="2" s="1"/>
  <c r="AD58" i="2"/>
  <c r="AD57" i="2" s="1"/>
  <c r="AC58" i="2"/>
  <c r="AC57" i="2" s="1"/>
  <c r="AB58" i="2"/>
  <c r="AB57" i="2" s="1"/>
  <c r="AA58" i="2"/>
  <c r="AA57" i="2" s="1"/>
  <c r="Z58" i="2"/>
  <c r="Z57" i="2" s="1"/>
  <c r="Y58" i="2"/>
  <c r="Y57" i="2" s="1"/>
  <c r="X58" i="2"/>
  <c r="X57" i="2" s="1"/>
  <c r="W58" i="2"/>
  <c r="W57" i="2" s="1"/>
  <c r="V58" i="2"/>
  <c r="V57" i="2" s="1"/>
  <c r="U58" i="2"/>
  <c r="U57" i="2" s="1"/>
  <c r="T58" i="2"/>
  <c r="T57" i="2" s="1"/>
  <c r="S58" i="2"/>
  <c r="S57" i="2" s="1"/>
  <c r="R58" i="2"/>
  <c r="R57" i="2" s="1"/>
  <c r="Q58" i="2"/>
  <c r="Q57" i="2" s="1"/>
  <c r="P58" i="2"/>
  <c r="P57" i="2" s="1"/>
  <c r="O58" i="2"/>
  <c r="O57" i="2" s="1"/>
  <c r="N58" i="2"/>
  <c r="N57" i="2" s="1"/>
  <c r="L58" i="2"/>
  <c r="L57" i="2" s="1"/>
  <c r="K58" i="2"/>
  <c r="K57" i="2" s="1"/>
  <c r="J58" i="2"/>
  <c r="J57" i="2" s="1"/>
  <c r="I58" i="2"/>
  <c r="I57" i="2" s="1"/>
  <c r="H58" i="2"/>
  <c r="H57" i="2" s="1"/>
  <c r="B60" i="2"/>
  <c r="B61" i="2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E65" i="2"/>
  <c r="E64" i="2" s="1"/>
  <c r="D65" i="2"/>
  <c r="D64" i="2" s="1"/>
  <c r="C65" i="2"/>
  <c r="C64" i="2" s="1"/>
  <c r="B65" i="2"/>
  <c r="B64" i="2" s="1"/>
  <c r="AE72" i="2"/>
  <c r="AE71" i="2" s="1"/>
  <c r="AD72" i="2"/>
  <c r="AD71" i="2" s="1"/>
  <c r="AC72" i="2"/>
  <c r="AC71" i="2" s="1"/>
  <c r="AB72" i="2"/>
  <c r="AB71" i="2" s="1"/>
  <c r="AA72" i="2"/>
  <c r="AA71" i="2" s="1"/>
  <c r="Z72" i="2"/>
  <c r="Z71" i="2" s="1"/>
  <c r="Y72" i="2"/>
  <c r="Y71" i="2" s="1"/>
  <c r="X72" i="2"/>
  <c r="X71" i="2" s="1"/>
  <c r="W72" i="2"/>
  <c r="W71" i="2" s="1"/>
  <c r="V72" i="2"/>
  <c r="V71" i="2" s="1"/>
  <c r="U72" i="2"/>
  <c r="U71" i="2" s="1"/>
  <c r="T72" i="2"/>
  <c r="T71" i="2" s="1"/>
  <c r="S72" i="2"/>
  <c r="S71" i="2" s="1"/>
  <c r="R72" i="2"/>
  <c r="R71" i="2" s="1"/>
  <c r="Q72" i="2"/>
  <c r="Q71" i="2" s="1"/>
  <c r="P72" i="2"/>
  <c r="P71" i="2" s="1"/>
  <c r="O72" i="2"/>
  <c r="O71" i="2" s="1"/>
  <c r="N72" i="2"/>
  <c r="N71" i="2" s="1"/>
  <c r="M72" i="2"/>
  <c r="M71" i="2" s="1"/>
  <c r="L72" i="2"/>
  <c r="L71" i="2" s="1"/>
  <c r="K72" i="2"/>
  <c r="K71" i="2" s="1"/>
  <c r="J72" i="2"/>
  <c r="J71" i="2" s="1"/>
  <c r="I72" i="2"/>
  <c r="I71" i="2" s="1"/>
  <c r="H72" i="2"/>
  <c r="H71" i="2" s="1"/>
  <c r="D72" i="2"/>
  <c r="D71" i="2" s="1"/>
  <c r="B72" i="2"/>
  <c r="B71" i="2" s="1"/>
  <c r="AE51" i="2"/>
  <c r="AE50" i="2" s="1"/>
  <c r="AD51" i="2"/>
  <c r="AD50" i="2" s="1"/>
  <c r="AC51" i="2"/>
  <c r="AC50" i="2" s="1"/>
  <c r="AB51" i="2"/>
  <c r="AB50" i="2" s="1"/>
  <c r="AA51" i="2"/>
  <c r="AA50" i="2" s="1"/>
  <c r="Z51" i="2"/>
  <c r="Z50" i="2" s="1"/>
  <c r="Y51" i="2"/>
  <c r="Y50" i="2" s="1"/>
  <c r="X51" i="2"/>
  <c r="X50" i="2" s="1"/>
  <c r="W51" i="2"/>
  <c r="W50" i="2" s="1"/>
  <c r="V51" i="2"/>
  <c r="V50" i="2" s="1"/>
  <c r="U51" i="2"/>
  <c r="U50" i="2" s="1"/>
  <c r="T51" i="2"/>
  <c r="T50" i="2" s="1"/>
  <c r="S51" i="2"/>
  <c r="S50" i="2" s="1"/>
  <c r="R51" i="2"/>
  <c r="R50" i="2" s="1"/>
  <c r="Q51" i="2"/>
  <c r="Q50" i="2" s="1"/>
  <c r="P51" i="2"/>
  <c r="P50" i="2" s="1"/>
  <c r="O51" i="2"/>
  <c r="O50" i="2" s="1"/>
  <c r="N51" i="2"/>
  <c r="N50" i="2" s="1"/>
  <c r="M51" i="2"/>
  <c r="M50" i="2" s="1"/>
  <c r="L51" i="2"/>
  <c r="L50" i="2" s="1"/>
  <c r="K51" i="2"/>
  <c r="K50" i="2" s="1"/>
  <c r="J51" i="2"/>
  <c r="J50" i="2" s="1"/>
  <c r="I51" i="2"/>
  <c r="I50" i="2" s="1"/>
  <c r="H51" i="2"/>
  <c r="H50" i="2" s="1"/>
  <c r="D51" i="2"/>
  <c r="D50" i="2" s="1"/>
  <c r="B51" i="2"/>
  <c r="B50" i="2" s="1"/>
  <c r="AE44" i="2"/>
  <c r="AE43" i="2" s="1"/>
  <c r="AD44" i="2"/>
  <c r="AD43" i="2" s="1"/>
  <c r="AC44" i="2"/>
  <c r="AC43" i="2" s="1"/>
  <c r="AB44" i="2"/>
  <c r="AB43" i="2" s="1"/>
  <c r="AA44" i="2"/>
  <c r="AA43" i="2" s="1"/>
  <c r="Z44" i="2"/>
  <c r="Z43" i="2" s="1"/>
  <c r="Y44" i="2"/>
  <c r="Y43" i="2" s="1"/>
  <c r="X44" i="2"/>
  <c r="X43" i="2" s="1"/>
  <c r="W44" i="2"/>
  <c r="W43" i="2" s="1"/>
  <c r="V44" i="2"/>
  <c r="V43" i="2" s="1"/>
  <c r="U44" i="2"/>
  <c r="U43" i="2" s="1"/>
  <c r="T44" i="2"/>
  <c r="T43" i="2" s="1"/>
  <c r="S44" i="2"/>
  <c r="S43" i="2" s="1"/>
  <c r="R44" i="2"/>
  <c r="R43" i="2" s="1"/>
  <c r="Q44" i="2"/>
  <c r="Q43" i="2" s="1"/>
  <c r="P44" i="2"/>
  <c r="P43" i="2" s="1"/>
  <c r="O44" i="2"/>
  <c r="O43" i="2" s="1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D44" i="2"/>
  <c r="D43" i="2" s="1"/>
  <c r="B44" i="2"/>
  <c r="B43" i="2" s="1"/>
  <c r="AE23" i="2"/>
  <c r="AE22" i="2" s="1"/>
  <c r="AD23" i="2"/>
  <c r="AD22" i="2" s="1"/>
  <c r="AC23" i="2"/>
  <c r="AC22" i="2" s="1"/>
  <c r="AB23" i="2"/>
  <c r="AB22" i="2" s="1"/>
  <c r="AA23" i="2"/>
  <c r="AA22" i="2" s="1"/>
  <c r="Z23" i="2"/>
  <c r="Z22" i="2" s="1"/>
  <c r="Y23" i="2"/>
  <c r="Y22" i="2" s="1"/>
  <c r="X23" i="2"/>
  <c r="X22" i="2" s="1"/>
  <c r="W23" i="2"/>
  <c r="W22" i="2" s="1"/>
  <c r="V23" i="2"/>
  <c r="V22" i="2" s="1"/>
  <c r="U23" i="2"/>
  <c r="U22" i="2" s="1"/>
  <c r="T23" i="2"/>
  <c r="T22" i="2" s="1"/>
  <c r="S23" i="2"/>
  <c r="S22" i="2" s="1"/>
  <c r="R23" i="2"/>
  <c r="R22" i="2" s="1"/>
  <c r="Q23" i="2"/>
  <c r="Q22" i="2" s="1"/>
  <c r="P23" i="2"/>
  <c r="P22" i="2" s="1"/>
  <c r="O23" i="2"/>
  <c r="O22" i="2" s="1"/>
  <c r="N23" i="2"/>
  <c r="N22" i="2" s="1"/>
  <c r="L23" i="2"/>
  <c r="L22" i="2" s="1"/>
  <c r="K23" i="2"/>
  <c r="K22" i="2" s="1"/>
  <c r="J23" i="2"/>
  <c r="J22" i="2" s="1"/>
  <c r="I23" i="2"/>
  <c r="I22" i="2" s="1"/>
  <c r="H23" i="2"/>
  <c r="H22" i="2" s="1"/>
  <c r="H25" i="2"/>
  <c r="H102" i="2" s="1"/>
  <c r="D25" i="2"/>
  <c r="D23" i="2" s="1"/>
  <c r="D22" i="2" s="1"/>
  <c r="B25" i="2"/>
  <c r="B23" i="2" s="1"/>
  <c r="B22" i="2" s="1"/>
  <c r="V29" i="2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30" i="2"/>
  <c r="H29" i="2" s="1"/>
  <c r="D30" i="2"/>
  <c r="D29" i="2" s="1"/>
  <c r="B30" i="2"/>
  <c r="B29" i="2" s="1"/>
  <c r="M36" i="2"/>
  <c r="AE37" i="2"/>
  <c r="AE36" i="2" s="1"/>
  <c r="AD37" i="2"/>
  <c r="AD36" i="2" s="1"/>
  <c r="AC37" i="2"/>
  <c r="AC36" i="2" s="1"/>
  <c r="AB37" i="2"/>
  <c r="AB36" i="2" s="1"/>
  <c r="AA37" i="2"/>
  <c r="AA36" i="2" s="1"/>
  <c r="Z37" i="2"/>
  <c r="Z36" i="2" s="1"/>
  <c r="Y37" i="2"/>
  <c r="Y36" i="2" s="1"/>
  <c r="X37" i="2"/>
  <c r="X36" i="2" s="1"/>
  <c r="W37" i="2"/>
  <c r="W36" i="2" s="1"/>
  <c r="V37" i="2"/>
  <c r="V36" i="2" s="1"/>
  <c r="U37" i="2"/>
  <c r="U36" i="2" s="1"/>
  <c r="T37" i="2"/>
  <c r="T36" i="2" s="1"/>
  <c r="S37" i="2"/>
  <c r="S36" i="2" s="1"/>
  <c r="R37" i="2"/>
  <c r="R36" i="2" s="1"/>
  <c r="Q37" i="2"/>
  <c r="Q36" i="2" s="1"/>
  <c r="P37" i="2"/>
  <c r="P36" i="2" s="1"/>
  <c r="O37" i="2"/>
  <c r="O36" i="2" s="1"/>
  <c r="N37" i="2"/>
  <c r="N36" i="2" s="1"/>
  <c r="M37" i="2"/>
  <c r="L37" i="2"/>
  <c r="L36" i="2" s="1"/>
  <c r="K37" i="2"/>
  <c r="K36" i="2" s="1"/>
  <c r="J37" i="2"/>
  <c r="J36" i="2" s="1"/>
  <c r="I37" i="2"/>
  <c r="I36" i="2" s="1"/>
  <c r="H37" i="2"/>
  <c r="H36" i="2" s="1"/>
  <c r="E37" i="2"/>
  <c r="E36" i="2" s="1"/>
  <c r="D37" i="2"/>
  <c r="D36" i="2" s="1"/>
  <c r="C37" i="2"/>
  <c r="C36" i="2" s="1"/>
  <c r="B36" i="2"/>
  <c r="B37" i="2"/>
  <c r="AE15" i="2"/>
  <c r="AD16" i="2"/>
  <c r="AD15" i="2" s="1"/>
  <c r="AC16" i="2"/>
  <c r="AC15" i="2" s="1"/>
  <c r="AB16" i="2"/>
  <c r="AB15" i="2" s="1"/>
  <c r="AA16" i="2"/>
  <c r="AA15" i="2" s="1"/>
  <c r="Z16" i="2"/>
  <c r="Z15" i="2" s="1"/>
  <c r="Y16" i="2"/>
  <c r="Y15" i="2" s="1"/>
  <c r="X16" i="2"/>
  <c r="X15" i="2" s="1"/>
  <c r="W16" i="2"/>
  <c r="W15" i="2" s="1"/>
  <c r="V16" i="2"/>
  <c r="V15" i="2" s="1"/>
  <c r="U16" i="2"/>
  <c r="U15" i="2" s="1"/>
  <c r="T16" i="2"/>
  <c r="T15" i="2" s="1"/>
  <c r="S16" i="2"/>
  <c r="S15" i="2" s="1"/>
  <c r="R16" i="2"/>
  <c r="R15" i="2" s="1"/>
  <c r="Q16" i="2"/>
  <c r="Q15" i="2" s="1"/>
  <c r="P16" i="2"/>
  <c r="P15" i="2" s="1"/>
  <c r="O16" i="2"/>
  <c r="O15" i="2" s="1"/>
  <c r="N16" i="2"/>
  <c r="N15" i="2" s="1"/>
  <c r="M16" i="2"/>
  <c r="M15" i="2" s="1"/>
  <c r="L16" i="2"/>
  <c r="L15" i="2" s="1"/>
  <c r="K16" i="2"/>
  <c r="K15" i="2" s="1"/>
  <c r="J16" i="2"/>
  <c r="J15" i="2" s="1"/>
  <c r="D16" i="2"/>
  <c r="D15" i="2" s="1"/>
  <c r="B16" i="2"/>
  <c r="B15" i="2" s="1"/>
  <c r="E97" i="2"/>
  <c r="C97" i="2"/>
  <c r="B90" i="2"/>
  <c r="B87" i="2" s="1"/>
  <c r="B86" i="2" s="1"/>
  <c r="B94" i="2"/>
  <c r="B93" i="2" s="1"/>
  <c r="N94" i="2"/>
  <c r="N93" i="2" s="1"/>
  <c r="M94" i="2"/>
  <c r="M93" i="2" s="1"/>
  <c r="L94" i="2"/>
  <c r="L93" i="2" s="1"/>
  <c r="K94" i="2"/>
  <c r="K93" i="2" s="1"/>
  <c r="J94" i="2"/>
  <c r="J93" i="2" s="1"/>
  <c r="I94" i="2"/>
  <c r="I93" i="2" s="1"/>
  <c r="N90" i="2"/>
  <c r="N103" i="2" s="1"/>
  <c r="N100" i="2" s="1"/>
  <c r="D87" i="2"/>
  <c r="D86" i="2" s="1"/>
  <c r="E90" i="2"/>
  <c r="E87" i="2" s="1"/>
  <c r="E86" i="2" s="1"/>
  <c r="N87" i="2"/>
  <c r="N86" i="2" s="1"/>
  <c r="M87" i="2"/>
  <c r="M86" i="2" s="1"/>
  <c r="L87" i="2"/>
  <c r="L86" i="2" s="1"/>
  <c r="K87" i="2"/>
  <c r="K86" i="2" s="1"/>
  <c r="J87" i="2"/>
  <c r="J86" i="2" s="1"/>
  <c r="I87" i="2"/>
  <c r="I86" i="2" s="1"/>
  <c r="C90" i="2"/>
  <c r="C87" i="2" s="1"/>
  <c r="C86" i="2" s="1"/>
  <c r="E83" i="2"/>
  <c r="E80" i="2" s="1"/>
  <c r="E79" i="2" s="1"/>
  <c r="C83" i="2"/>
  <c r="C80" i="2" s="1"/>
  <c r="C79" i="2" s="1"/>
  <c r="H80" i="2"/>
  <c r="H79" i="2" s="1"/>
  <c r="D60" i="2"/>
  <c r="D102" i="2" s="1"/>
  <c r="D100" i="2" s="1"/>
  <c r="M60" i="2"/>
  <c r="M61" i="2"/>
  <c r="M103" i="2" s="1"/>
  <c r="E74" i="2"/>
  <c r="E60" i="2" s="1"/>
  <c r="E58" i="2" s="1"/>
  <c r="E57" i="2" s="1"/>
  <c r="C74" i="2"/>
  <c r="C72" i="2" s="1"/>
  <c r="C71" i="2" s="1"/>
  <c r="E51" i="2"/>
  <c r="E50" i="2" s="1"/>
  <c r="C53" i="2"/>
  <c r="C51" i="2" s="1"/>
  <c r="C50" i="2" s="1"/>
  <c r="E46" i="2"/>
  <c r="E44" i="2" s="1"/>
  <c r="E43" i="2" s="1"/>
  <c r="C46" i="2"/>
  <c r="C44" i="2" s="1"/>
  <c r="C43" i="2" s="1"/>
  <c r="M25" i="2"/>
  <c r="M23" i="2" s="1"/>
  <c r="M22" i="2" s="1"/>
  <c r="E32" i="2"/>
  <c r="C32" i="2"/>
  <c r="C25" i="2" s="1"/>
  <c r="C23" i="2" s="1"/>
  <c r="C22" i="2" s="1"/>
  <c r="E18" i="2"/>
  <c r="E16" i="2" s="1"/>
  <c r="E15" i="2" s="1"/>
  <c r="C18" i="2"/>
  <c r="C16" i="2" s="1"/>
  <c r="C15" i="2" s="1"/>
  <c r="D58" i="2" l="1"/>
  <c r="D57" i="2" s="1"/>
  <c r="M58" i="2"/>
  <c r="M57" i="2" s="1"/>
  <c r="M102" i="2"/>
  <c r="B103" i="2"/>
  <c r="H100" i="2"/>
  <c r="C102" i="2"/>
  <c r="C100" i="2" s="1"/>
  <c r="B102" i="2"/>
  <c r="C30" i="2"/>
  <c r="C29" i="2" s="1"/>
  <c r="E72" i="2"/>
  <c r="E71" i="2" s="1"/>
  <c r="B58" i="2"/>
  <c r="B57" i="2" s="1"/>
  <c r="E30" i="2"/>
  <c r="E29" i="2" s="1"/>
  <c r="E25" i="2"/>
  <c r="E23" i="2" s="1"/>
  <c r="E22" i="2" s="1"/>
  <c r="C60" i="2"/>
  <c r="C58" i="2" s="1"/>
  <c r="C57" i="2" s="1"/>
  <c r="B100" i="2" l="1"/>
  <c r="M100" i="2"/>
  <c r="E102" i="2"/>
  <c r="E100" i="2" s="1"/>
  <c r="C91" i="9" l="1"/>
  <c r="C92" i="9"/>
  <c r="E91" i="9"/>
  <c r="F91" i="9" s="1"/>
  <c r="E92" i="9"/>
  <c r="F92" i="9" s="1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H89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H88" i="9"/>
  <c r="D87" i="9"/>
  <c r="G91" i="9" l="1"/>
  <c r="G92" i="9"/>
  <c r="E89" i="9"/>
  <c r="E88" i="9"/>
  <c r="E82" i="9" l="1"/>
  <c r="C83" i="9"/>
  <c r="C89" i="9" s="1"/>
  <c r="G89" i="9" s="1"/>
  <c r="C82" i="9"/>
  <c r="C88" i="9" s="1"/>
  <c r="I81" i="9"/>
  <c r="I80" i="9" s="1"/>
  <c r="J81" i="9"/>
  <c r="J80" i="9" s="1"/>
  <c r="K81" i="9"/>
  <c r="K80" i="9" s="1"/>
  <c r="L81" i="9"/>
  <c r="L80" i="9" s="1"/>
  <c r="M81" i="9"/>
  <c r="M80" i="9" s="1"/>
  <c r="N81" i="9"/>
  <c r="N80" i="9" s="1"/>
  <c r="O81" i="9"/>
  <c r="O80" i="9" s="1"/>
  <c r="P81" i="9"/>
  <c r="P80" i="9" s="1"/>
  <c r="Q81" i="9"/>
  <c r="Q80" i="9" s="1"/>
  <c r="R81" i="9"/>
  <c r="R80" i="9" s="1"/>
  <c r="S81" i="9"/>
  <c r="S80" i="9" s="1"/>
  <c r="T81" i="9"/>
  <c r="T80" i="9" s="1"/>
  <c r="U81" i="9"/>
  <c r="U80" i="9" s="1"/>
  <c r="V81" i="9"/>
  <c r="V80" i="9" s="1"/>
  <c r="W81" i="9"/>
  <c r="W80" i="9" s="1"/>
  <c r="X81" i="9"/>
  <c r="Y81" i="9"/>
  <c r="Y80" i="9" s="1"/>
  <c r="Z81" i="9"/>
  <c r="Z80" i="9" s="1"/>
  <c r="AA81" i="9"/>
  <c r="AA80" i="9" s="1"/>
  <c r="AB81" i="9"/>
  <c r="AB80" i="9" s="1"/>
  <c r="AC81" i="9"/>
  <c r="AC80" i="9" s="1"/>
  <c r="AD81" i="9"/>
  <c r="AD80" i="9" s="1"/>
  <c r="AE81" i="9"/>
  <c r="AE80" i="9" s="1"/>
  <c r="X80" i="9"/>
  <c r="D81" i="9"/>
  <c r="D80" i="9" s="1"/>
  <c r="E81" i="9"/>
  <c r="E80" i="9" s="1"/>
  <c r="E77" i="9"/>
  <c r="D74" i="9"/>
  <c r="D73" i="9" s="1"/>
  <c r="C77" i="9"/>
  <c r="C74" i="9" s="1"/>
  <c r="C73" i="9" s="1"/>
  <c r="B77" i="9"/>
  <c r="D67" i="9"/>
  <c r="I53" i="9"/>
  <c r="I52" i="9" s="1"/>
  <c r="J53" i="9"/>
  <c r="J52" i="9" s="1"/>
  <c r="K53" i="9"/>
  <c r="K52" i="9" s="1"/>
  <c r="L53" i="9"/>
  <c r="M53" i="9"/>
  <c r="M52" i="9" s="1"/>
  <c r="N53" i="9"/>
  <c r="N52" i="9" s="1"/>
  <c r="O53" i="9"/>
  <c r="O52" i="9" s="1"/>
  <c r="P53" i="9"/>
  <c r="P52" i="9" s="1"/>
  <c r="Q53" i="9"/>
  <c r="R53" i="9"/>
  <c r="R52" i="9" s="1"/>
  <c r="S53" i="9"/>
  <c r="S52" i="9" s="1"/>
  <c r="T53" i="9"/>
  <c r="U53" i="9"/>
  <c r="V53" i="9"/>
  <c r="V52" i="9" s="1"/>
  <c r="W53" i="9"/>
  <c r="W52" i="9" s="1"/>
  <c r="X53" i="9"/>
  <c r="X52" i="9" s="1"/>
  <c r="Y53" i="9"/>
  <c r="Y52" i="9" s="1"/>
  <c r="Z53" i="9"/>
  <c r="Z52" i="9" s="1"/>
  <c r="AA53" i="9"/>
  <c r="AA52" i="9" s="1"/>
  <c r="AB53" i="9"/>
  <c r="AC53" i="9"/>
  <c r="AC52" i="9" s="1"/>
  <c r="AE53" i="9"/>
  <c r="AE52" i="9" s="1"/>
  <c r="I60" i="9"/>
  <c r="I59" i="9" s="1"/>
  <c r="J60" i="9"/>
  <c r="J59" i="9" s="1"/>
  <c r="K60" i="9"/>
  <c r="K59" i="9" s="1"/>
  <c r="L60" i="9"/>
  <c r="M60" i="9"/>
  <c r="M59" i="9" s="1"/>
  <c r="N60" i="9"/>
  <c r="N59" i="9" s="1"/>
  <c r="O60" i="9"/>
  <c r="O59" i="9" s="1"/>
  <c r="P60" i="9"/>
  <c r="Q60" i="9"/>
  <c r="Q59" i="9" s="1"/>
  <c r="R60" i="9"/>
  <c r="R59" i="9" s="1"/>
  <c r="S60" i="9"/>
  <c r="S59" i="9" s="1"/>
  <c r="T60" i="9"/>
  <c r="U60" i="9"/>
  <c r="U59" i="9" s="1"/>
  <c r="V60" i="9"/>
  <c r="V59" i="9" s="1"/>
  <c r="W60" i="9"/>
  <c r="W59" i="9" s="1"/>
  <c r="X60" i="9"/>
  <c r="Y60" i="9"/>
  <c r="Y59" i="9" s="1"/>
  <c r="Z60" i="9"/>
  <c r="Z59" i="9" s="1"/>
  <c r="AA60" i="9"/>
  <c r="AA59" i="9" s="1"/>
  <c r="AB60" i="9"/>
  <c r="AC60" i="9"/>
  <c r="AC59" i="9" s="1"/>
  <c r="AD60" i="9"/>
  <c r="AD59" i="9" s="1"/>
  <c r="AE60" i="9"/>
  <c r="AE59" i="9" s="1"/>
  <c r="H60" i="9"/>
  <c r="I67" i="9"/>
  <c r="I66" i="9" s="1"/>
  <c r="J67" i="9"/>
  <c r="J66" i="9" s="1"/>
  <c r="K67" i="9"/>
  <c r="K66" i="9" s="1"/>
  <c r="L67" i="9"/>
  <c r="M67" i="9"/>
  <c r="M66" i="9" s="1"/>
  <c r="N67" i="9"/>
  <c r="N66" i="9" s="1"/>
  <c r="O67" i="9"/>
  <c r="O66" i="9" s="1"/>
  <c r="P67" i="9"/>
  <c r="P66" i="9" s="1"/>
  <c r="Q67" i="9"/>
  <c r="Q66" i="9" s="1"/>
  <c r="R67" i="9"/>
  <c r="R66" i="9" s="1"/>
  <c r="S67" i="9"/>
  <c r="S66" i="9" s="1"/>
  <c r="T67" i="9"/>
  <c r="U67" i="9"/>
  <c r="U66" i="9" s="1"/>
  <c r="V67" i="9"/>
  <c r="V66" i="9" s="1"/>
  <c r="W67" i="9"/>
  <c r="W66" i="9" s="1"/>
  <c r="X67" i="9"/>
  <c r="X66" i="9" s="1"/>
  <c r="Y67" i="9"/>
  <c r="Y66" i="9" s="1"/>
  <c r="Z67" i="9"/>
  <c r="Z66" i="9" s="1"/>
  <c r="AA67" i="9"/>
  <c r="AA66" i="9" s="1"/>
  <c r="AB67" i="9"/>
  <c r="AC67" i="9"/>
  <c r="AC66" i="9" s="1"/>
  <c r="AD67" i="9"/>
  <c r="AD66" i="9" s="1"/>
  <c r="AE67" i="9"/>
  <c r="AE66" i="9" s="1"/>
  <c r="H67" i="9"/>
  <c r="H66" i="9" s="1"/>
  <c r="E70" i="9"/>
  <c r="L66" i="9"/>
  <c r="T66" i="9"/>
  <c r="AB66" i="9"/>
  <c r="D66" i="9"/>
  <c r="C70" i="9"/>
  <c r="C67" i="9" s="1"/>
  <c r="C66" i="9" s="1"/>
  <c r="B70" i="9"/>
  <c r="L52" i="9"/>
  <c r="Q52" i="9"/>
  <c r="T52" i="9"/>
  <c r="U52" i="9"/>
  <c r="AB52" i="9"/>
  <c r="L59" i="9"/>
  <c r="P59" i="9"/>
  <c r="T59" i="9"/>
  <c r="X59" i="9"/>
  <c r="AB59" i="9"/>
  <c r="H59" i="9"/>
  <c r="D60" i="9"/>
  <c r="D59" i="9" s="1"/>
  <c r="E63" i="9"/>
  <c r="C63" i="9"/>
  <c r="C60" i="9" s="1"/>
  <c r="C59" i="9" s="1"/>
  <c r="D53" i="9"/>
  <c r="D52" i="9" s="1"/>
  <c r="E56" i="9"/>
  <c r="C56" i="9"/>
  <c r="C53" i="9" s="1"/>
  <c r="C52" i="9" s="1"/>
  <c r="G70" i="9" l="1"/>
  <c r="C81" i="9"/>
  <c r="C80" i="9" s="1"/>
  <c r="G80" i="9" s="1"/>
  <c r="G83" i="9"/>
  <c r="G56" i="9"/>
  <c r="F77" i="9"/>
  <c r="E53" i="9"/>
  <c r="G77" i="9"/>
  <c r="E67" i="9"/>
  <c r="G88" i="9"/>
  <c r="F70" i="9"/>
  <c r="E60" i="9"/>
  <c r="G82" i="9"/>
  <c r="E74" i="9"/>
  <c r="G74" i="9" s="1"/>
  <c r="G63" i="9"/>
  <c r="I45" i="9"/>
  <c r="K45" i="9"/>
  <c r="M45" i="9"/>
  <c r="O45" i="9"/>
  <c r="Q45" i="9"/>
  <c r="S45" i="9"/>
  <c r="U45" i="9"/>
  <c r="W45" i="9"/>
  <c r="Y45" i="9"/>
  <c r="AA45" i="9"/>
  <c r="AC45" i="9"/>
  <c r="AE45" i="9"/>
  <c r="C45" i="9"/>
  <c r="D45" i="9"/>
  <c r="E45" i="9"/>
  <c r="E49" i="9"/>
  <c r="C49" i="9"/>
  <c r="B49" i="9"/>
  <c r="B46" i="9" s="1"/>
  <c r="B45" i="9" s="1"/>
  <c r="I38" i="9"/>
  <c r="K38" i="9"/>
  <c r="M38" i="9"/>
  <c r="O38" i="9"/>
  <c r="Q38" i="9"/>
  <c r="S38" i="9"/>
  <c r="U38" i="9"/>
  <c r="W38" i="9"/>
  <c r="Y38" i="9"/>
  <c r="AA38" i="9"/>
  <c r="AC38" i="9"/>
  <c r="AE38" i="9"/>
  <c r="H38" i="9"/>
  <c r="G39" i="9"/>
  <c r="C38" i="9"/>
  <c r="D38" i="9"/>
  <c r="E38" i="9"/>
  <c r="C42" i="9"/>
  <c r="G42" i="9" s="1"/>
  <c r="B42" i="9"/>
  <c r="F42" i="9" s="1"/>
  <c r="E35" i="9"/>
  <c r="I32" i="9"/>
  <c r="I90" i="9" s="1"/>
  <c r="K32" i="9"/>
  <c r="K90" i="9" s="1"/>
  <c r="K87" i="9" s="1"/>
  <c r="M32" i="9"/>
  <c r="M90" i="9" s="1"/>
  <c r="M87" i="9" s="1"/>
  <c r="O32" i="9"/>
  <c r="O90" i="9" s="1"/>
  <c r="O87" i="9" s="1"/>
  <c r="Q32" i="9"/>
  <c r="Q90" i="9" s="1"/>
  <c r="Q87" i="9" s="1"/>
  <c r="S32" i="9"/>
  <c r="S90" i="9" s="1"/>
  <c r="S87" i="9" s="1"/>
  <c r="U32" i="9"/>
  <c r="U90" i="9" s="1"/>
  <c r="U87" i="9" s="1"/>
  <c r="W32" i="9"/>
  <c r="W90" i="9" s="1"/>
  <c r="W87" i="9" s="1"/>
  <c r="Y32" i="9"/>
  <c r="Y90" i="9" s="1"/>
  <c r="Y87" i="9" s="1"/>
  <c r="AA32" i="9"/>
  <c r="AA90" i="9" s="1"/>
  <c r="AA87" i="9" s="1"/>
  <c r="AC32" i="9"/>
  <c r="AC90" i="9" s="1"/>
  <c r="AC87" i="9" s="1"/>
  <c r="AE32" i="9"/>
  <c r="AE90" i="9" s="1"/>
  <c r="AE87" i="9" s="1"/>
  <c r="C32" i="9"/>
  <c r="C31" i="9" s="1"/>
  <c r="D32" i="9"/>
  <c r="D31" i="9" s="1"/>
  <c r="B13" i="9"/>
  <c r="B17" i="9"/>
  <c r="D17" i="9"/>
  <c r="E17" i="9"/>
  <c r="C17" i="9"/>
  <c r="I8" i="9"/>
  <c r="K8" i="9"/>
  <c r="M8" i="9"/>
  <c r="O8" i="9"/>
  <c r="Q8" i="9"/>
  <c r="S8" i="9"/>
  <c r="U8" i="9"/>
  <c r="W8" i="9"/>
  <c r="Y8" i="9"/>
  <c r="AA8" i="9"/>
  <c r="AC8" i="9"/>
  <c r="AE8" i="9"/>
  <c r="I9" i="9"/>
  <c r="K9" i="9"/>
  <c r="M9" i="9"/>
  <c r="O9" i="9"/>
  <c r="Q9" i="9"/>
  <c r="S9" i="9"/>
  <c r="U9" i="9"/>
  <c r="W9" i="9"/>
  <c r="Y9" i="9"/>
  <c r="AA9" i="9"/>
  <c r="AC9" i="9"/>
  <c r="AE9" i="9"/>
  <c r="C10" i="9"/>
  <c r="D10" i="9"/>
  <c r="D9" i="9" s="1"/>
  <c r="E10" i="9"/>
  <c r="E8" i="9" s="1"/>
  <c r="B10" i="9"/>
  <c r="B84" i="9"/>
  <c r="B83" i="9"/>
  <c r="B82" i="9"/>
  <c r="F82" i="9" s="1"/>
  <c r="H81" i="9"/>
  <c r="H80" i="9" s="1"/>
  <c r="B74" i="9"/>
  <c r="B73" i="9" s="1"/>
  <c r="AD74" i="9"/>
  <c r="AD73" i="9" s="1"/>
  <c r="AB74" i="9"/>
  <c r="AB73" i="9" s="1"/>
  <c r="Z74" i="9"/>
  <c r="Z73" i="9" s="1"/>
  <c r="X74" i="9"/>
  <c r="X73" i="9" s="1"/>
  <c r="V74" i="9"/>
  <c r="V73" i="9" s="1"/>
  <c r="T74" i="9"/>
  <c r="T73" i="9" s="1"/>
  <c r="R74" i="9"/>
  <c r="R73" i="9" s="1"/>
  <c r="P74" i="9"/>
  <c r="P73" i="9" s="1"/>
  <c r="N74" i="9"/>
  <c r="N73" i="9" s="1"/>
  <c r="L74" i="9"/>
  <c r="L73" i="9" s="1"/>
  <c r="J74" i="9"/>
  <c r="J73" i="9" s="1"/>
  <c r="H74" i="9"/>
  <c r="H73" i="9" s="1"/>
  <c r="B67" i="9"/>
  <c r="B66" i="9" s="1"/>
  <c r="B63" i="9"/>
  <c r="B60" i="9" s="1"/>
  <c r="B59" i="9" s="1"/>
  <c r="AD56" i="9"/>
  <c r="AD35" i="9" s="1"/>
  <c r="AD32" i="9" s="1"/>
  <c r="AD31" i="9" s="1"/>
  <c r="H53" i="9"/>
  <c r="H52" i="9" s="1"/>
  <c r="AD46" i="9"/>
  <c r="AD45" i="9" s="1"/>
  <c r="AB46" i="9"/>
  <c r="AB45" i="9" s="1"/>
  <c r="Z46" i="9"/>
  <c r="Z45" i="9" s="1"/>
  <c r="X46" i="9"/>
  <c r="X45" i="9" s="1"/>
  <c r="V46" i="9"/>
  <c r="V45" i="9" s="1"/>
  <c r="T46" i="9"/>
  <c r="T45" i="9" s="1"/>
  <c r="R46" i="9"/>
  <c r="R45" i="9" s="1"/>
  <c r="P46" i="9"/>
  <c r="P45" i="9" s="1"/>
  <c r="N46" i="9"/>
  <c r="N45" i="9" s="1"/>
  <c r="L46" i="9"/>
  <c r="L45" i="9" s="1"/>
  <c r="J46" i="9"/>
  <c r="J45" i="9" s="1"/>
  <c r="H46" i="9"/>
  <c r="H45" i="9" s="1"/>
  <c r="AD39" i="9"/>
  <c r="AD38" i="9" s="1"/>
  <c r="AB39" i="9"/>
  <c r="AB38" i="9" s="1"/>
  <c r="Z39" i="9"/>
  <c r="Z38" i="9" s="1"/>
  <c r="X39" i="9"/>
  <c r="X38" i="9" s="1"/>
  <c r="V39" i="9"/>
  <c r="V38" i="9" s="1"/>
  <c r="T39" i="9"/>
  <c r="T38" i="9" s="1"/>
  <c r="R39" i="9"/>
  <c r="R38" i="9" s="1"/>
  <c r="P39" i="9"/>
  <c r="P38" i="9" s="1"/>
  <c r="N39" i="9"/>
  <c r="N38" i="9" s="1"/>
  <c r="L39" i="9"/>
  <c r="L38" i="9" s="1"/>
  <c r="J39" i="9"/>
  <c r="J38" i="9" s="1"/>
  <c r="AB35" i="9"/>
  <c r="AB32" i="9" s="1"/>
  <c r="AB31" i="9" s="1"/>
  <c r="Z35" i="9"/>
  <c r="Z32" i="9" s="1"/>
  <c r="Z31" i="9" s="1"/>
  <c r="X35" i="9"/>
  <c r="X32" i="9" s="1"/>
  <c r="X31" i="9" s="1"/>
  <c r="V35" i="9"/>
  <c r="V32" i="9" s="1"/>
  <c r="V31" i="9" s="1"/>
  <c r="T35" i="9"/>
  <c r="T32" i="9" s="1"/>
  <c r="T31" i="9" s="1"/>
  <c r="R35" i="9"/>
  <c r="R32" i="9" s="1"/>
  <c r="R31" i="9" s="1"/>
  <c r="P35" i="9"/>
  <c r="P32" i="9" s="1"/>
  <c r="N35" i="9"/>
  <c r="N32" i="9" s="1"/>
  <c r="N31" i="9" s="1"/>
  <c r="L35" i="9"/>
  <c r="L32" i="9" s="1"/>
  <c r="L31" i="9" s="1"/>
  <c r="J35" i="9"/>
  <c r="J32" i="9" s="1"/>
  <c r="J31" i="9" s="1"/>
  <c r="H35" i="9"/>
  <c r="H32" i="9" s="1"/>
  <c r="H31" i="9" s="1"/>
  <c r="B28" i="9"/>
  <c r="B25" i="9" s="1"/>
  <c r="AD25" i="9"/>
  <c r="AB25" i="9"/>
  <c r="Z25" i="9"/>
  <c r="X25" i="9"/>
  <c r="V25" i="9"/>
  <c r="T25" i="9"/>
  <c r="R25" i="9"/>
  <c r="P25" i="9"/>
  <c r="N25" i="9"/>
  <c r="L25" i="9"/>
  <c r="J25" i="9"/>
  <c r="H25" i="9"/>
  <c r="B24" i="9"/>
  <c r="B21" i="9"/>
  <c r="B18" i="9" s="1"/>
  <c r="AD18" i="9"/>
  <c r="AB18" i="9"/>
  <c r="Z18" i="9"/>
  <c r="X18" i="9"/>
  <c r="V18" i="9"/>
  <c r="T18" i="9"/>
  <c r="R18" i="9"/>
  <c r="P18" i="9"/>
  <c r="N18" i="9"/>
  <c r="L18" i="9"/>
  <c r="J18" i="9"/>
  <c r="H18" i="9"/>
  <c r="AD10" i="9"/>
  <c r="AB10" i="9"/>
  <c r="AB8" i="9" s="1"/>
  <c r="Z10" i="9"/>
  <c r="X10" i="9"/>
  <c r="V10" i="9"/>
  <c r="T10" i="9"/>
  <c r="T8" i="9" s="1"/>
  <c r="R10" i="9"/>
  <c r="P10" i="9"/>
  <c r="N10" i="9"/>
  <c r="L10" i="9"/>
  <c r="L8" i="9" s="1"/>
  <c r="J10" i="9"/>
  <c r="H10" i="9"/>
  <c r="H8" i="9" s="1"/>
  <c r="G81" i="9" l="1"/>
  <c r="B39" i="9"/>
  <c r="F39" i="9" s="1"/>
  <c r="G38" i="9"/>
  <c r="G45" i="9"/>
  <c r="E32" i="9"/>
  <c r="E31" i="9" s="1"/>
  <c r="G17" i="9"/>
  <c r="C16" i="9"/>
  <c r="Z90" i="9"/>
  <c r="Z87" i="9" s="1"/>
  <c r="G49" i="9"/>
  <c r="P31" i="9"/>
  <c r="P16" i="9"/>
  <c r="P90" i="9"/>
  <c r="P87" i="9" s="1"/>
  <c r="X90" i="9"/>
  <c r="X87" i="9" s="1"/>
  <c r="N16" i="9"/>
  <c r="AD16" i="9"/>
  <c r="G10" i="9"/>
  <c r="G9" i="9" s="1"/>
  <c r="D8" i="9"/>
  <c r="AE31" i="9"/>
  <c r="AA31" i="9"/>
  <c r="F45" i="9"/>
  <c r="E66" i="9"/>
  <c r="G67" i="9"/>
  <c r="F67" i="9"/>
  <c r="J90" i="9"/>
  <c r="J87" i="9" s="1"/>
  <c r="R90" i="9"/>
  <c r="R87" i="9" s="1"/>
  <c r="X16" i="9"/>
  <c r="B88" i="9"/>
  <c r="B81" i="9"/>
  <c r="C9" i="9"/>
  <c r="C90" i="9"/>
  <c r="C87" i="9" s="1"/>
  <c r="H9" i="9"/>
  <c r="AB9" i="9"/>
  <c r="X9" i="9"/>
  <c r="T9" i="9"/>
  <c r="P9" i="9"/>
  <c r="L9" i="9"/>
  <c r="B8" i="9"/>
  <c r="X8" i="9"/>
  <c r="P8" i="9"/>
  <c r="C8" i="9"/>
  <c r="F17" i="9"/>
  <c r="Y31" i="9"/>
  <c r="U31" i="9"/>
  <c r="Q31" i="9"/>
  <c r="M31" i="9"/>
  <c r="I31" i="9"/>
  <c r="B38" i="9"/>
  <c r="F38" i="9" s="1"/>
  <c r="F63" i="9"/>
  <c r="L90" i="9"/>
  <c r="L87" i="9" s="1"/>
  <c r="T90" i="9"/>
  <c r="T87" i="9" s="1"/>
  <c r="AB90" i="9"/>
  <c r="AB87" i="9" s="1"/>
  <c r="B56" i="9"/>
  <c r="AD53" i="9"/>
  <c r="AD52" i="9" s="1"/>
  <c r="B89" i="9"/>
  <c r="F89" i="9" s="1"/>
  <c r="F83" i="9"/>
  <c r="E9" i="9"/>
  <c r="AC31" i="9"/>
  <c r="F49" i="9"/>
  <c r="E59" i="9"/>
  <c r="G60" i="9"/>
  <c r="F60" i="9"/>
  <c r="N90" i="9"/>
  <c r="N87" i="9" s="1"/>
  <c r="V90" i="9"/>
  <c r="V87" i="9" s="1"/>
  <c r="AD90" i="9"/>
  <c r="AD87" i="9" s="1"/>
  <c r="F10" i="9"/>
  <c r="AD9" i="9"/>
  <c r="Z9" i="9"/>
  <c r="V9" i="9"/>
  <c r="R9" i="9"/>
  <c r="N9" i="9"/>
  <c r="J9" i="9"/>
  <c r="AD8" i="9"/>
  <c r="Z8" i="9"/>
  <c r="V8" i="9"/>
  <c r="R8" i="9"/>
  <c r="N8" i="9"/>
  <c r="J8" i="9"/>
  <c r="E90" i="9"/>
  <c r="I87" i="9"/>
  <c r="W31" i="9"/>
  <c r="S31" i="9"/>
  <c r="O31" i="9"/>
  <c r="K31" i="9"/>
  <c r="E52" i="9"/>
  <c r="G53" i="9"/>
  <c r="E73" i="9"/>
  <c r="F74" i="9"/>
  <c r="D16" i="9"/>
  <c r="G32" i="9"/>
  <c r="G31" i="9"/>
  <c r="B35" i="9"/>
  <c r="F35" i="9" s="1"/>
  <c r="H16" i="9"/>
  <c r="C35" i="9"/>
  <c r="G35" i="9" s="1"/>
  <c r="V16" i="9"/>
  <c r="R16" i="9"/>
  <c r="Z16" i="9"/>
  <c r="L16" i="9"/>
  <c r="AB16" i="9"/>
  <c r="J16" i="9"/>
  <c r="T16" i="9"/>
  <c r="H90" i="9"/>
  <c r="H87" i="9" s="1"/>
  <c r="G8" i="9" l="1"/>
  <c r="E16" i="9"/>
  <c r="G16" i="9" s="1"/>
  <c r="F66" i="9"/>
  <c r="G66" i="9"/>
  <c r="G90" i="9"/>
  <c r="E87" i="9"/>
  <c r="G87" i="9" s="1"/>
  <c r="B80" i="9"/>
  <c r="F80" i="9" s="1"/>
  <c r="F81" i="9"/>
  <c r="G52" i="9"/>
  <c r="F8" i="9"/>
  <c r="F9" i="9"/>
  <c r="B53" i="9"/>
  <c r="F56" i="9"/>
  <c r="F88" i="9"/>
  <c r="F59" i="9"/>
  <c r="G59" i="9"/>
  <c r="B9" i="9"/>
  <c r="G73" i="9"/>
  <c r="F73" i="9"/>
  <c r="B52" i="9" l="1"/>
  <c r="F52" i="9" s="1"/>
  <c r="F53" i="9"/>
  <c r="B32" i="9"/>
  <c r="B90" i="9" l="1"/>
  <c r="F32" i="9"/>
  <c r="B31" i="9"/>
  <c r="F31" i="9" s="1"/>
  <c r="B16" i="9"/>
  <c r="F16" i="9" s="1"/>
  <c r="F90" i="9" l="1"/>
  <c r="B87" i="9"/>
  <c r="F87" i="9" s="1"/>
</calcChain>
</file>

<file path=xl/sharedStrings.xml><?xml version="1.0" encoding="utf-8"?>
<sst xmlns="http://schemas.openxmlformats.org/spreadsheetml/2006/main" count="287" uniqueCount="88">
  <si>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</si>
  <si>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</si>
  <si>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</si>
  <si>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</si>
  <si>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</si>
  <si>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</si>
  <si>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</si>
  <si>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</si>
  <si>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</si>
  <si>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</si>
  <si>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</si>
  <si>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</si>
  <si>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</si>
  <si>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</si>
  <si>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</si>
  <si>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</si>
  <si>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</si>
  <si>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</si>
  <si>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</si>
  <si>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</si>
  <si>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</si>
  <si>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Итого по программе, в том числе</t>
  </si>
  <si>
    <t>Отчет о ходе реализации муниципальной программы (сетевой график)</t>
  </si>
  <si>
    <t>Комплексный план (сетевой график) по реализации муниципальной программы</t>
  </si>
  <si>
    <t>«Социальное и демографическое развитие города Когалыма»</t>
  </si>
  <si>
    <t>Мероприятия программы</t>
  </si>
  <si>
    <t>План на 2021         год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</si>
  <si>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</si>
  <si>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</si>
  <si>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бюджет Ханты-Мансийского автономного округа - Югры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</si>
  <si>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</si>
  <si>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</si>
  <si>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</si>
  <si>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</si>
  <si>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</si>
  <si>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</si>
  <si>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</si>
  <si>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</si>
  <si>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</si>
  <si>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</si>
  <si>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</si>
  <si>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</si>
  <si>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2.2. Дополнительные меры поддержки отдельных категорий граждан, в том числе старшего поколения (5)</t>
  </si>
  <si>
    <t>2.2.1. Чествование юбиляров из числа ветеранов Великой Отечественной войны от имени главы города Когалыма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</si>
  <si>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</si>
  <si>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</si>
  <si>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</si>
  <si>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План на 01.02.2021</t>
  </si>
  <si>
    <t>Профинансировано на 01.02.2021</t>
  </si>
  <si>
    <t>касса</t>
  </si>
  <si>
    <t>«Социальное и демографическое развитие города Когалыма» (постановление Администрации города Когалыма от 11.10.2013 №2904)</t>
  </si>
  <si>
    <t>Основные мероприятия программы</t>
  </si>
  <si>
    <t>План на 2021 год</t>
  </si>
  <si>
    <t>к плану на год</t>
  </si>
  <si>
    <t>план</t>
  </si>
  <si>
    <t>Исполнено,%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</si>
  <si>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</si>
  <si>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иные внебюджетные источники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</si>
  <si>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</si>
  <si>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</si>
  <si>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</si>
  <si>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</si>
  <si>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</si>
  <si>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</si>
  <si>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</si>
  <si>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</si>
  <si>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2.4. Основное мероприятие "Обеспечение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</si>
  <si>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</si>
  <si>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</si>
  <si>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Начальник управления по общим вопросам                                                                 А.В.Косолапов</t>
  </si>
  <si>
    <t>Игошкина М.Ю., 8(34667)93535</t>
  </si>
  <si>
    <t xml:space="preserve">Отчет о ходе реализации (сетевой график) муниципальной программы </t>
  </si>
  <si>
    <t>"Развитие муниципальной службы в городе Когалыме"</t>
  </si>
  <si>
    <t>Кассовое исполнение на 01.02.2021</t>
  </si>
  <si>
    <t>1.1.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</si>
  <si>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Согласно постановлению Главного государственного санитарного врача Российской Федерации от 02.12.2020 №39 «О внесении изменения в постановление Главного государственного санитарного врача Российской Федерации от 30.06.2020 №16 «Об утверждении санитарно-эпидемиологических правил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детей» в план-график закупок товаров, работ, услуг для обеспечения нужд отдела опеки и попечительства Администрации города Когалыма были внесены изменения об отмене проведения закупки в 2021 году. Плановые ассигнования будут возвращены в округ</t>
  </si>
  <si>
    <t>План на 01.04.2021</t>
  </si>
  <si>
    <t>Профинансировано на 01.04.2021</t>
  </si>
  <si>
    <t>Кассовый расход на 01.04.2021</t>
  </si>
  <si>
    <t xml:space="preserve">На 01.04.2021 года 45 приёмных родителя являются получателями вознаграждения за воспитание 62 приёмного ребенка.      Экономия в размере 61,51 тыс.руб.                                                                                                                                              2 родителя/1 ребёнка – нахождение ребенка в бюджетном учреждении ХМАО-Югры "Пыть-Яхский комплексный центр социального обслуживания населения"                                                                                                                                               1 родитель/1 ребёнок – достижение совершеннолетия;                                                                                                                                                                                                   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                                                    </t>
  </si>
  <si>
    <t xml:space="preserve">На 01.04.2021 года экономия составляет 586,32 тыс.руб.  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</si>
  <si>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</t>
  </si>
  <si>
    <t>Остаток плана на 01.04.2021г. составляет 100142,26 руб., в т.ч.:
1) 15762,79 руб.- фактические расходы на услуги связи (м/г) сложились меньше, чем было запланировано;
2) 41147,15 руб. - экономия по торгам (приобртение конверотв);
3) 1064,00 руб. - в связи с фактическими расходами на оплату коммунальных услуг согласно показаниям приборов учета;
4) 40767,13 руб.- 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I квартал 2021 года расходные материалы заменены на меньшую сумму, чем было запланировано;
5) 1401,19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"Админ.комиссия").</t>
  </si>
  <si>
    <t>Неисполнение по заработной плате и начислениям на оплату труда в связи с тем, что премия по итогам работы за 2020 год была выплачена согласно отработанного времени.                                                                                    Отклонение по командировочным расходам образовалось, в связи с переносом проведения мероприятия на апрель месяц.
Отклонение по услугам связи, согласно фактических расходов (меньшее количество соединений)
Отклонение по техническому обслуживанию и текущему ремонту компьютерной и копировальной техники, согласно фактических расходов по замене картриджей.                                                            Остаток плана на 01.04.2021г. составляет 41443,70 руб., в т.ч.:
1) 11956,71 руб.- фактические расходы на услуги связи (м/г, сотовая связь, отправка телеграмм) сложились меньше, чем было запланировано;
2) 1005,25 руб. - экономия по торгам (конверты);
3) 193,00 руб. - в связи с фактическими расходами на оплату коммунальных услуг согласно показаниям приборов учета;
4) 28288,74 руб.- 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I квартал 2021 года расходные материалы заменены на меньшую сумму, чем было запланировано.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</si>
  <si>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
С 2017 года по 2020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Неисполнение субвенции составляет 28,11 тыс.руб.                                                                                                                                                                                                       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</si>
  <si>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2021 году – 12 человек.
В 2021 году на реализацию муниципальной программы «Социальное и демографическое развитие города Когалыма» предусмотрены средства  в размере 28 237 900 рублей. в том числе: 
- средства бюджета ХМАО– Югры – 24 584 700  рублей;
- средства бюджета г.Когалыма –3 653 200 рублей.
По состоянию на 01.04.2021 размещены электронные аукциона на приобретение 12 жилых помещений для детей-сирот и детей, оставшихся без попечения родителей, лиц из их числа, проведение которых назначено на 08.04.2021 года.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</si>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</sst>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73" formatCode="#,##0.00_ ;[Red]\-#,##0.00\ "/>
    <numFmt numFmtId="176" formatCode="_-* #,##0.00_р_._-;\-* #,##0.00_р_._-;_-* &quot;-&quot;??_р_._-;_-@_-"/>
    <numFmt numFmtId="177" formatCode="#,##0.00;[Red]\-#,##0.00;0.00"/>
    <numFmt numFmtId="181" formatCode="#,##0.00_р_.;[Red]#,##0.00_р_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" fillId="0" borderId="0"/>
    <xf numFmtId="0" fontId="4" fillId="0" borderId="0"/>
    <xf numFmtId="164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4" fillId="0" borderId="0"/>
    <xf numFmtId="0" fontId="22" fillId="0" borderId="0"/>
    <xf numFmtId="9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" fillId="0" borderId="0" applyFont="0" applyFill="0" applyBorder="0" applyAlignment="0" applyProtection="0"/>
  </cellStyleXfs>
  <cellXfs count="156">
    <xf numFmtId="0" fontId="0" fillId="0" borderId="0" xfId="0"/>
    <xf numFmtId="165" fontId="5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justify" vertical="center" wrapText="1"/>
    </xf>
    <xf numFmtId="165" fontId="1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vertical="center" wrapText="1"/>
    </xf>
    <xf numFmtId="165" fontId="14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11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173" fontId="8" fillId="2" borderId="1" xfId="0" applyNumberFormat="1" applyFont="1" applyFill="1" applyBorder="1" applyAlignment="1">
      <alignment horizontal="center" wrapText="1"/>
    </xf>
    <xf numFmtId="173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justify" wrapText="1"/>
    </xf>
    <xf numFmtId="173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165" fontId="8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wrapText="1"/>
    </xf>
    <xf numFmtId="173" fontId="10" fillId="0" borderId="1" xfId="0" applyNumberFormat="1" applyFont="1" applyFill="1" applyBorder="1" applyAlignment="1" applyProtection="1">
      <alignment horizontal="center" wrapText="1"/>
    </xf>
    <xf numFmtId="173" fontId="10" fillId="0" borderId="1" xfId="0" applyNumberFormat="1" applyFont="1" applyFill="1" applyBorder="1" applyAlignment="1">
      <alignment horizontal="justify" wrapText="1"/>
    </xf>
    <xf numFmtId="173" fontId="8" fillId="0" borderId="1" xfId="0" applyNumberFormat="1" applyFont="1" applyFill="1" applyBorder="1" applyAlignment="1" applyProtection="1">
      <alignment vertical="center" wrapText="1"/>
    </xf>
    <xf numFmtId="173" fontId="10" fillId="0" borderId="1" xfId="0" applyNumberFormat="1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justify" wrapText="1"/>
    </xf>
    <xf numFmtId="173" fontId="10" fillId="0" borderId="1" xfId="0" applyNumberFormat="1" applyFont="1" applyFill="1" applyBorder="1" applyAlignment="1" applyProtection="1">
      <alignment horizontal="center" vertical="center" wrapText="1"/>
    </xf>
    <xf numFmtId="17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173" fontId="8" fillId="2" borderId="1" xfId="0" applyNumberFormat="1" applyFont="1" applyFill="1" applyBorder="1" applyAlignment="1" applyProtection="1">
      <alignment horizontal="center" wrapText="1"/>
    </xf>
    <xf numFmtId="165" fontId="8" fillId="0" borderId="1" xfId="0" applyNumberFormat="1" applyFont="1" applyFill="1" applyBorder="1" applyAlignment="1" applyProtection="1">
      <alignment horizontal="center" wrapText="1"/>
    </xf>
    <xf numFmtId="165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justify" wrapText="1"/>
    </xf>
    <xf numFmtId="2" fontId="10" fillId="2" borderId="1" xfId="0" applyNumberFormat="1" applyFont="1" applyFill="1" applyBorder="1" applyAlignment="1">
      <alignment horizontal="center" wrapText="1"/>
    </xf>
    <xf numFmtId="173" fontId="10" fillId="2" borderId="1" xfId="0" applyNumberFormat="1" applyFont="1" applyFill="1" applyBorder="1" applyAlignment="1" applyProtection="1">
      <alignment horizontal="center" wrapText="1"/>
    </xf>
    <xf numFmtId="173" fontId="10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right" wrapText="1"/>
    </xf>
    <xf numFmtId="173" fontId="8" fillId="0" borderId="0" xfId="0" applyNumberFormat="1" applyFont="1" applyFill="1" applyBorder="1" applyAlignment="1" applyProtection="1">
      <alignment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4" fontId="11" fillId="0" borderId="1" xfId="1" applyNumberFormat="1" applyFont="1" applyFill="1" applyBorder="1" applyAlignment="1">
      <alignment vertical="center" wrapText="1"/>
    </xf>
    <xf numFmtId="0" fontId="10" fillId="0" borderId="0" xfId="1" applyFont="1" applyFill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justify" vertical="center" wrapText="1"/>
    </xf>
    <xf numFmtId="0" fontId="5" fillId="2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justify" vertical="center" wrapText="1"/>
    </xf>
    <xf numFmtId="165" fontId="5" fillId="0" borderId="0" xfId="1" applyNumberFormat="1" applyFont="1" applyFill="1" applyBorder="1" applyAlignment="1">
      <alignment vertical="center" wrapText="1"/>
    </xf>
    <xf numFmtId="165" fontId="7" fillId="2" borderId="9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 applyProtection="1">
      <alignment horizontal="center" vertical="center" wrapText="1"/>
    </xf>
    <xf numFmtId="177" fontId="1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0" fillId="2" borderId="1" xfId="1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4" fontId="19" fillId="2" borderId="8" xfId="1" applyNumberFormat="1" applyFont="1" applyFill="1" applyBorder="1" applyAlignment="1">
      <alignment horizontal="center" vertical="center" wrapText="1"/>
    </xf>
    <xf numFmtId="177" fontId="19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6" xfId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justify" vertical="center" wrapText="1"/>
    </xf>
    <xf numFmtId="0" fontId="10" fillId="2" borderId="1" xfId="1" applyFont="1" applyFill="1" applyBorder="1" applyAlignment="1">
      <alignment horizontal="justify" vertical="center" wrapText="1"/>
    </xf>
    <xf numFmtId="0" fontId="8" fillId="2" borderId="1" xfId="1" applyFont="1" applyFill="1" applyBorder="1" applyAlignment="1">
      <alignment horizontal="justify" wrapText="1"/>
    </xf>
    <xf numFmtId="0" fontId="10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justify" wrapText="1"/>
    </xf>
    <xf numFmtId="14" fontId="8" fillId="2" borderId="1" xfId="1" applyNumberFormat="1" applyFont="1" applyFill="1" applyBorder="1" applyAlignment="1">
      <alignment horizontal="justify" wrapText="1"/>
    </xf>
    <xf numFmtId="14" fontId="5" fillId="0" borderId="0" xfId="1" applyNumberFormat="1" applyFont="1" applyFill="1" applyBorder="1" applyAlignment="1">
      <alignment horizontal="justify" vertical="center" wrapText="1"/>
    </xf>
    <xf numFmtId="4" fontId="19" fillId="2" borderId="7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  <xf numFmtId="4" fontId="8" fillId="2" borderId="6" xfId="1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73" fontId="10" fillId="2" borderId="1" xfId="0" applyNumberFormat="1" applyFont="1" applyFill="1" applyBorder="1" applyAlignment="1">
      <alignment horizontal="left" wrapText="1"/>
    </xf>
    <xf numFmtId="173" fontId="26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 applyProtection="1">
      <alignment horizontal="left" wrapText="1"/>
    </xf>
    <xf numFmtId="173" fontId="10" fillId="2" borderId="1" xfId="0" applyNumberFormat="1" applyFont="1" applyFill="1" applyBorder="1" applyAlignment="1" applyProtection="1">
      <alignment horizontal="left" wrapText="1"/>
    </xf>
    <xf numFmtId="165" fontId="10" fillId="2" borderId="1" xfId="0" applyNumberFormat="1" applyFont="1" applyFill="1" applyBorder="1" applyAlignment="1" applyProtection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173" fontId="10" fillId="2" borderId="1" xfId="0" applyNumberFormat="1" applyFont="1" applyFill="1" applyBorder="1" applyAlignment="1">
      <alignment horizontal="center" vertical="center" wrapText="1"/>
    </xf>
    <xf numFmtId="165" fontId="16" fillId="2" borderId="1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4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16" fillId="2" borderId="9" xfId="0" applyNumberFormat="1" applyFont="1" applyFill="1" applyBorder="1" applyAlignment="1" applyProtection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top" wrapText="1"/>
    </xf>
    <xf numFmtId="165" fontId="8" fillId="0" borderId="8" xfId="1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topLeftCell="A9" zoomScale="75" zoomScaleNormal="50" workbookViewId="0">
      <pane xSplit="1" ySplit="4" topLeftCell="B90" activePane="bottomRight" state="frozen"/>
      <selection activeCell="A9" sqref="A9"/>
      <selection pane="topRight" activeCell="B9" sqref="B9"/>
      <selection pane="bottomLeft" activeCell="A13" sqref="A13"/>
      <selection pane="bottomRight" activeCell="E105" sqref="E105"/>
    </sheetView>
  </sheetViews>
  <sheetFormatPr defaultRowHeight="15.75" x14ac:dyDescent="0.25"/>
  <cols>
    <col min="1" max="1" width="45.42578125" style="4" customWidth="1"/>
    <col min="2" max="7" width="18.5703125" style="4" customWidth="1"/>
    <col min="8" max="19" width="16.140625" style="5" customWidth="1"/>
    <col min="20" max="31" width="16.140625" style="6" customWidth="1"/>
    <col min="32" max="32" width="76.42578125" style="6" bestFit="1" customWidth="1"/>
    <col min="33" max="274" width="9.140625" style="5"/>
    <col min="275" max="275" width="45.42578125" style="5" customWidth="1"/>
    <col min="276" max="276" width="18.5703125" style="5" customWidth="1"/>
    <col min="277" max="288" width="16.140625" style="5" customWidth="1"/>
    <col min="289" max="530" width="9.140625" style="5"/>
    <col min="531" max="531" width="45.42578125" style="5" customWidth="1"/>
    <col min="532" max="532" width="18.5703125" style="5" customWidth="1"/>
    <col min="533" max="544" width="16.140625" style="5" customWidth="1"/>
    <col min="545" max="786" width="9.140625" style="5"/>
    <col min="787" max="787" width="45.42578125" style="5" customWidth="1"/>
    <col min="788" max="788" width="18.5703125" style="5" customWidth="1"/>
    <col min="789" max="800" width="16.140625" style="5" customWidth="1"/>
    <col min="801" max="1042" width="9.140625" style="5"/>
    <col min="1043" max="1043" width="45.42578125" style="5" customWidth="1"/>
    <col min="1044" max="1044" width="18.5703125" style="5" customWidth="1"/>
    <col min="1045" max="1056" width="16.140625" style="5" customWidth="1"/>
    <col min="1057" max="1298" width="9.140625" style="5"/>
    <col min="1299" max="1299" width="45.42578125" style="5" customWidth="1"/>
    <col min="1300" max="1300" width="18.5703125" style="5" customWidth="1"/>
    <col min="1301" max="1312" width="16.140625" style="5" customWidth="1"/>
    <col min="1313" max="1554" width="9.140625" style="5"/>
    <col min="1555" max="1555" width="45.42578125" style="5" customWidth="1"/>
    <col min="1556" max="1556" width="18.5703125" style="5" customWidth="1"/>
    <col min="1557" max="1568" width="16.140625" style="5" customWidth="1"/>
    <col min="1569" max="1810" width="9.140625" style="5"/>
    <col min="1811" max="1811" width="45.42578125" style="5" customWidth="1"/>
    <col min="1812" max="1812" width="18.5703125" style="5" customWidth="1"/>
    <col min="1813" max="1824" width="16.140625" style="5" customWidth="1"/>
    <col min="1825" max="2066" width="9.140625" style="5"/>
    <col min="2067" max="2067" width="45.42578125" style="5" customWidth="1"/>
    <col min="2068" max="2068" width="18.5703125" style="5" customWidth="1"/>
    <col min="2069" max="2080" width="16.140625" style="5" customWidth="1"/>
    <col min="2081" max="2322" width="9.140625" style="5"/>
    <col min="2323" max="2323" width="45.42578125" style="5" customWidth="1"/>
    <col min="2324" max="2324" width="18.5703125" style="5" customWidth="1"/>
    <col min="2325" max="2336" width="16.140625" style="5" customWidth="1"/>
    <col min="2337" max="2578" width="9.140625" style="5"/>
    <col min="2579" max="2579" width="45.42578125" style="5" customWidth="1"/>
    <col min="2580" max="2580" width="18.5703125" style="5" customWidth="1"/>
    <col min="2581" max="2592" width="16.140625" style="5" customWidth="1"/>
    <col min="2593" max="2834" width="9.140625" style="5"/>
    <col min="2835" max="2835" width="45.42578125" style="5" customWidth="1"/>
    <col min="2836" max="2836" width="18.5703125" style="5" customWidth="1"/>
    <col min="2837" max="2848" width="16.140625" style="5" customWidth="1"/>
    <col min="2849" max="3090" width="9.140625" style="5"/>
    <col min="3091" max="3091" width="45.42578125" style="5" customWidth="1"/>
    <col min="3092" max="3092" width="18.5703125" style="5" customWidth="1"/>
    <col min="3093" max="3104" width="16.140625" style="5" customWidth="1"/>
    <col min="3105" max="3346" width="9.140625" style="5"/>
    <col min="3347" max="3347" width="45.42578125" style="5" customWidth="1"/>
    <col min="3348" max="3348" width="18.5703125" style="5" customWidth="1"/>
    <col min="3349" max="3360" width="16.140625" style="5" customWidth="1"/>
    <col min="3361" max="3602" width="9.140625" style="5"/>
    <col min="3603" max="3603" width="45.42578125" style="5" customWidth="1"/>
    <col min="3604" max="3604" width="18.5703125" style="5" customWidth="1"/>
    <col min="3605" max="3616" width="16.140625" style="5" customWidth="1"/>
    <col min="3617" max="3858" width="9.140625" style="5"/>
    <col min="3859" max="3859" width="45.42578125" style="5" customWidth="1"/>
    <col min="3860" max="3860" width="18.5703125" style="5" customWidth="1"/>
    <col min="3861" max="3872" width="16.140625" style="5" customWidth="1"/>
    <col min="3873" max="4114" width="9.140625" style="5"/>
    <col min="4115" max="4115" width="45.42578125" style="5" customWidth="1"/>
    <col min="4116" max="4116" width="18.5703125" style="5" customWidth="1"/>
    <col min="4117" max="4128" width="16.140625" style="5" customWidth="1"/>
    <col min="4129" max="4370" width="9.140625" style="5"/>
    <col min="4371" max="4371" width="45.42578125" style="5" customWidth="1"/>
    <col min="4372" max="4372" width="18.5703125" style="5" customWidth="1"/>
    <col min="4373" max="4384" width="16.140625" style="5" customWidth="1"/>
    <col min="4385" max="4626" width="9.140625" style="5"/>
    <col min="4627" max="4627" width="45.42578125" style="5" customWidth="1"/>
    <col min="4628" max="4628" width="18.5703125" style="5" customWidth="1"/>
    <col min="4629" max="4640" width="16.140625" style="5" customWidth="1"/>
    <col min="4641" max="4882" width="9.140625" style="5"/>
    <col min="4883" max="4883" width="45.42578125" style="5" customWidth="1"/>
    <col min="4884" max="4884" width="18.5703125" style="5" customWidth="1"/>
    <col min="4885" max="4896" width="16.140625" style="5" customWidth="1"/>
    <col min="4897" max="5138" width="9.140625" style="5"/>
    <col min="5139" max="5139" width="45.42578125" style="5" customWidth="1"/>
    <col min="5140" max="5140" width="18.5703125" style="5" customWidth="1"/>
    <col min="5141" max="5152" width="16.140625" style="5" customWidth="1"/>
    <col min="5153" max="5394" width="9.140625" style="5"/>
    <col min="5395" max="5395" width="45.42578125" style="5" customWidth="1"/>
    <col min="5396" max="5396" width="18.5703125" style="5" customWidth="1"/>
    <col min="5397" max="5408" width="16.140625" style="5" customWidth="1"/>
    <col min="5409" max="5650" width="9.140625" style="5"/>
    <col min="5651" max="5651" width="45.42578125" style="5" customWidth="1"/>
    <col min="5652" max="5652" width="18.5703125" style="5" customWidth="1"/>
    <col min="5653" max="5664" width="16.140625" style="5" customWidth="1"/>
    <col min="5665" max="5906" width="9.140625" style="5"/>
    <col min="5907" max="5907" width="45.42578125" style="5" customWidth="1"/>
    <col min="5908" max="5908" width="18.5703125" style="5" customWidth="1"/>
    <col min="5909" max="5920" width="16.140625" style="5" customWidth="1"/>
    <col min="5921" max="6162" width="9.140625" style="5"/>
    <col min="6163" max="6163" width="45.42578125" style="5" customWidth="1"/>
    <col min="6164" max="6164" width="18.5703125" style="5" customWidth="1"/>
    <col min="6165" max="6176" width="16.140625" style="5" customWidth="1"/>
    <col min="6177" max="6418" width="9.140625" style="5"/>
    <col min="6419" max="6419" width="45.42578125" style="5" customWidth="1"/>
    <col min="6420" max="6420" width="18.5703125" style="5" customWidth="1"/>
    <col min="6421" max="6432" width="16.140625" style="5" customWidth="1"/>
    <col min="6433" max="6674" width="9.140625" style="5"/>
    <col min="6675" max="6675" width="45.42578125" style="5" customWidth="1"/>
    <col min="6676" max="6676" width="18.5703125" style="5" customWidth="1"/>
    <col min="6677" max="6688" width="16.140625" style="5" customWidth="1"/>
    <col min="6689" max="6930" width="9.140625" style="5"/>
    <col min="6931" max="6931" width="45.42578125" style="5" customWidth="1"/>
    <col min="6932" max="6932" width="18.5703125" style="5" customWidth="1"/>
    <col min="6933" max="6944" width="16.140625" style="5" customWidth="1"/>
    <col min="6945" max="7186" width="9.140625" style="5"/>
    <col min="7187" max="7187" width="45.42578125" style="5" customWidth="1"/>
    <col min="7188" max="7188" width="18.5703125" style="5" customWidth="1"/>
    <col min="7189" max="7200" width="16.140625" style="5" customWidth="1"/>
    <col min="7201" max="7442" width="9.140625" style="5"/>
    <col min="7443" max="7443" width="45.42578125" style="5" customWidth="1"/>
    <col min="7444" max="7444" width="18.5703125" style="5" customWidth="1"/>
    <col min="7445" max="7456" width="16.140625" style="5" customWidth="1"/>
    <col min="7457" max="7698" width="9.140625" style="5"/>
    <col min="7699" max="7699" width="45.42578125" style="5" customWidth="1"/>
    <col min="7700" max="7700" width="18.5703125" style="5" customWidth="1"/>
    <col min="7701" max="7712" width="16.140625" style="5" customWidth="1"/>
    <col min="7713" max="7954" width="9.140625" style="5"/>
    <col min="7955" max="7955" width="45.42578125" style="5" customWidth="1"/>
    <col min="7956" max="7956" width="18.5703125" style="5" customWidth="1"/>
    <col min="7957" max="7968" width="16.140625" style="5" customWidth="1"/>
    <col min="7969" max="8210" width="9.140625" style="5"/>
    <col min="8211" max="8211" width="45.42578125" style="5" customWidth="1"/>
    <col min="8212" max="8212" width="18.5703125" style="5" customWidth="1"/>
    <col min="8213" max="8224" width="16.140625" style="5" customWidth="1"/>
    <col min="8225" max="8466" width="9.140625" style="5"/>
    <col min="8467" max="8467" width="45.42578125" style="5" customWidth="1"/>
    <col min="8468" max="8468" width="18.5703125" style="5" customWidth="1"/>
    <col min="8469" max="8480" width="16.140625" style="5" customWidth="1"/>
    <col min="8481" max="8722" width="9.140625" style="5"/>
    <col min="8723" max="8723" width="45.42578125" style="5" customWidth="1"/>
    <col min="8724" max="8724" width="18.5703125" style="5" customWidth="1"/>
    <col min="8725" max="8736" width="16.140625" style="5" customWidth="1"/>
    <col min="8737" max="8978" width="9.140625" style="5"/>
    <col min="8979" max="8979" width="45.42578125" style="5" customWidth="1"/>
    <col min="8980" max="8980" width="18.5703125" style="5" customWidth="1"/>
    <col min="8981" max="8992" width="16.140625" style="5" customWidth="1"/>
    <col min="8993" max="9234" width="9.140625" style="5"/>
    <col min="9235" max="9235" width="45.42578125" style="5" customWidth="1"/>
    <col min="9236" max="9236" width="18.5703125" style="5" customWidth="1"/>
    <col min="9237" max="9248" width="16.140625" style="5" customWidth="1"/>
    <col min="9249" max="9490" width="9.140625" style="5"/>
    <col min="9491" max="9491" width="45.42578125" style="5" customWidth="1"/>
    <col min="9492" max="9492" width="18.5703125" style="5" customWidth="1"/>
    <col min="9493" max="9504" width="16.140625" style="5" customWidth="1"/>
    <col min="9505" max="9746" width="9.140625" style="5"/>
    <col min="9747" max="9747" width="45.42578125" style="5" customWidth="1"/>
    <col min="9748" max="9748" width="18.5703125" style="5" customWidth="1"/>
    <col min="9749" max="9760" width="16.140625" style="5" customWidth="1"/>
    <col min="9761" max="10002" width="9.140625" style="5"/>
    <col min="10003" max="10003" width="45.42578125" style="5" customWidth="1"/>
    <col min="10004" max="10004" width="18.5703125" style="5" customWidth="1"/>
    <col min="10005" max="10016" width="16.140625" style="5" customWidth="1"/>
    <col min="10017" max="10258" width="9.140625" style="5"/>
    <col min="10259" max="10259" width="45.42578125" style="5" customWidth="1"/>
    <col min="10260" max="10260" width="18.5703125" style="5" customWidth="1"/>
    <col min="10261" max="10272" width="16.140625" style="5" customWidth="1"/>
    <col min="10273" max="10514" width="9.140625" style="5"/>
    <col min="10515" max="10515" width="45.42578125" style="5" customWidth="1"/>
    <col min="10516" max="10516" width="18.5703125" style="5" customWidth="1"/>
    <col min="10517" max="10528" width="16.140625" style="5" customWidth="1"/>
    <col min="10529" max="10770" width="9.140625" style="5"/>
    <col min="10771" max="10771" width="45.42578125" style="5" customWidth="1"/>
    <col min="10772" max="10772" width="18.5703125" style="5" customWidth="1"/>
    <col min="10773" max="10784" width="16.140625" style="5" customWidth="1"/>
    <col min="10785" max="11026" width="9.140625" style="5"/>
    <col min="11027" max="11027" width="45.42578125" style="5" customWidth="1"/>
    <col min="11028" max="11028" width="18.5703125" style="5" customWidth="1"/>
    <col min="11029" max="11040" width="16.140625" style="5" customWidth="1"/>
    <col min="11041" max="11282" width="9.140625" style="5"/>
    <col min="11283" max="11283" width="45.42578125" style="5" customWidth="1"/>
    <col min="11284" max="11284" width="18.5703125" style="5" customWidth="1"/>
    <col min="11285" max="11296" width="16.140625" style="5" customWidth="1"/>
    <col min="11297" max="11538" width="9.140625" style="5"/>
    <col min="11539" max="11539" width="45.42578125" style="5" customWidth="1"/>
    <col min="11540" max="11540" width="18.5703125" style="5" customWidth="1"/>
    <col min="11541" max="11552" width="16.140625" style="5" customWidth="1"/>
    <col min="11553" max="11794" width="9.140625" style="5"/>
    <col min="11795" max="11795" width="45.42578125" style="5" customWidth="1"/>
    <col min="11796" max="11796" width="18.5703125" style="5" customWidth="1"/>
    <col min="11797" max="11808" width="16.140625" style="5" customWidth="1"/>
    <col min="11809" max="12050" width="9.140625" style="5"/>
    <col min="12051" max="12051" width="45.42578125" style="5" customWidth="1"/>
    <col min="12052" max="12052" width="18.5703125" style="5" customWidth="1"/>
    <col min="12053" max="12064" width="16.140625" style="5" customWidth="1"/>
    <col min="12065" max="12306" width="9.140625" style="5"/>
    <col min="12307" max="12307" width="45.42578125" style="5" customWidth="1"/>
    <col min="12308" max="12308" width="18.5703125" style="5" customWidth="1"/>
    <col min="12309" max="12320" width="16.140625" style="5" customWidth="1"/>
    <col min="12321" max="12562" width="9.140625" style="5"/>
    <col min="12563" max="12563" width="45.42578125" style="5" customWidth="1"/>
    <col min="12564" max="12564" width="18.5703125" style="5" customWidth="1"/>
    <col min="12565" max="12576" width="16.140625" style="5" customWidth="1"/>
    <col min="12577" max="12818" width="9.140625" style="5"/>
    <col min="12819" max="12819" width="45.42578125" style="5" customWidth="1"/>
    <col min="12820" max="12820" width="18.5703125" style="5" customWidth="1"/>
    <col min="12821" max="12832" width="16.140625" style="5" customWidth="1"/>
    <col min="12833" max="13074" width="9.140625" style="5"/>
    <col min="13075" max="13075" width="45.42578125" style="5" customWidth="1"/>
    <col min="13076" max="13076" width="18.5703125" style="5" customWidth="1"/>
    <col min="13077" max="13088" width="16.140625" style="5" customWidth="1"/>
    <col min="13089" max="13330" width="9.140625" style="5"/>
    <col min="13331" max="13331" width="45.42578125" style="5" customWidth="1"/>
    <col min="13332" max="13332" width="18.5703125" style="5" customWidth="1"/>
    <col min="13333" max="13344" width="16.140625" style="5" customWidth="1"/>
    <col min="13345" max="13586" width="9.140625" style="5"/>
    <col min="13587" max="13587" width="45.42578125" style="5" customWidth="1"/>
    <col min="13588" max="13588" width="18.5703125" style="5" customWidth="1"/>
    <col min="13589" max="13600" width="16.140625" style="5" customWidth="1"/>
    <col min="13601" max="13842" width="9.140625" style="5"/>
    <col min="13843" max="13843" width="45.42578125" style="5" customWidth="1"/>
    <col min="13844" max="13844" width="18.5703125" style="5" customWidth="1"/>
    <col min="13845" max="13856" width="16.140625" style="5" customWidth="1"/>
    <col min="13857" max="14098" width="9.140625" style="5"/>
    <col min="14099" max="14099" width="45.42578125" style="5" customWidth="1"/>
    <col min="14100" max="14100" width="18.5703125" style="5" customWidth="1"/>
    <col min="14101" max="14112" width="16.140625" style="5" customWidth="1"/>
    <col min="14113" max="14354" width="9.140625" style="5"/>
    <col min="14355" max="14355" width="45.42578125" style="5" customWidth="1"/>
    <col min="14356" max="14356" width="18.5703125" style="5" customWidth="1"/>
    <col min="14357" max="14368" width="16.140625" style="5" customWidth="1"/>
    <col min="14369" max="14610" width="9.140625" style="5"/>
    <col min="14611" max="14611" width="45.42578125" style="5" customWidth="1"/>
    <col min="14612" max="14612" width="18.5703125" style="5" customWidth="1"/>
    <col min="14613" max="14624" width="16.140625" style="5" customWidth="1"/>
    <col min="14625" max="14866" width="9.140625" style="5"/>
    <col min="14867" max="14867" width="45.42578125" style="5" customWidth="1"/>
    <col min="14868" max="14868" width="18.5703125" style="5" customWidth="1"/>
    <col min="14869" max="14880" width="16.140625" style="5" customWidth="1"/>
    <col min="14881" max="15122" width="9.140625" style="5"/>
    <col min="15123" max="15123" width="45.42578125" style="5" customWidth="1"/>
    <col min="15124" max="15124" width="18.5703125" style="5" customWidth="1"/>
    <col min="15125" max="15136" width="16.140625" style="5" customWidth="1"/>
    <col min="15137" max="15378" width="9.140625" style="5"/>
    <col min="15379" max="15379" width="45.42578125" style="5" customWidth="1"/>
    <col min="15380" max="15380" width="18.5703125" style="5" customWidth="1"/>
    <col min="15381" max="15392" width="16.140625" style="5" customWidth="1"/>
    <col min="15393" max="15634" width="9.140625" style="5"/>
    <col min="15635" max="15635" width="45.42578125" style="5" customWidth="1"/>
    <col min="15636" max="15636" width="18.5703125" style="5" customWidth="1"/>
    <col min="15637" max="15648" width="16.140625" style="5" customWidth="1"/>
    <col min="15649" max="15890" width="9.140625" style="5"/>
    <col min="15891" max="15891" width="45.42578125" style="5" customWidth="1"/>
    <col min="15892" max="15892" width="18.5703125" style="5" customWidth="1"/>
    <col min="15893" max="15904" width="16.140625" style="5" customWidth="1"/>
    <col min="15905" max="16146" width="9.140625" style="5"/>
    <col min="16147" max="16147" width="45.42578125" style="5" customWidth="1"/>
    <col min="16148" max="16148" width="18.5703125" style="5" customWidth="1"/>
    <col min="16149" max="16160" width="16.140625" style="5" customWidth="1"/>
    <col min="16161" max="16384" width="9.140625" style="5"/>
  </cols>
  <sheetData>
    <row r="1" spans="1:32" ht="25.5" customHeight="1" x14ac:dyDescent="0.25">
      <c r="J1" s="6"/>
      <c r="K1" s="6"/>
      <c r="T1" s="5"/>
      <c r="U1" s="5"/>
      <c r="V1" s="5"/>
      <c r="W1" s="5"/>
      <c r="AB1" s="122"/>
      <c r="AC1" s="122"/>
      <c r="AD1" s="122"/>
      <c r="AE1" s="109"/>
      <c r="AF1" s="109"/>
    </row>
    <row r="2" spans="1:32" ht="54" customHeight="1" x14ac:dyDescent="0.25">
      <c r="A2" s="7"/>
      <c r="J2" s="6"/>
      <c r="K2" s="6"/>
      <c r="T2" s="5"/>
      <c r="U2" s="5"/>
      <c r="V2" s="5"/>
      <c r="W2" s="5"/>
      <c r="X2" s="123"/>
      <c r="Y2" s="123"/>
      <c r="Z2" s="123"/>
      <c r="AA2" s="123"/>
      <c r="AB2" s="123"/>
      <c r="AC2" s="123"/>
      <c r="AD2" s="123"/>
      <c r="AE2" s="110"/>
      <c r="AF2" s="110"/>
    </row>
    <row r="3" spans="1:32" ht="27.75" customHeight="1" x14ac:dyDescent="0.25">
      <c r="J3" s="8"/>
      <c r="K3" s="8"/>
      <c r="T3" s="5"/>
      <c r="U3" s="5"/>
      <c r="V3" s="5"/>
      <c r="W3" s="5"/>
      <c r="X3" s="123"/>
      <c r="Y3" s="123"/>
      <c r="Z3" s="123"/>
      <c r="AA3" s="123"/>
      <c r="AB3" s="123"/>
      <c r="AC3" s="123"/>
      <c r="AD3" s="123"/>
      <c r="AE3" s="110"/>
      <c r="AF3" s="110"/>
    </row>
    <row r="4" spans="1:32" ht="16.5" hidden="1" customHeight="1" x14ac:dyDescent="0.3">
      <c r="A4" s="9"/>
      <c r="P4" s="10"/>
      <c r="Q4" s="10"/>
      <c r="R4" s="11"/>
      <c r="S4" s="11"/>
      <c r="AD4" s="12"/>
      <c r="AE4" s="12"/>
      <c r="AF4" s="12"/>
    </row>
    <row r="5" spans="1:32" ht="16.5" hidden="1" customHeight="1" x14ac:dyDescent="0.3">
      <c r="A5" s="9"/>
      <c r="P5" s="10"/>
      <c r="Q5" s="10"/>
      <c r="R5" s="11"/>
      <c r="S5" s="11"/>
      <c r="AD5" s="12"/>
      <c r="AE5" s="12"/>
      <c r="AF5" s="12"/>
    </row>
    <row r="6" spans="1:32" ht="21.75" customHeight="1" x14ac:dyDescent="0.25">
      <c r="A6" s="124" t="s">
        <v>23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11"/>
      <c r="AF6" s="111"/>
    </row>
    <row r="7" spans="1:32" ht="24" customHeight="1" x14ac:dyDescent="0.25">
      <c r="A7" s="124" t="s">
        <v>24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11"/>
      <c r="AF7" s="111"/>
    </row>
    <row r="8" spans="1:32" s="13" customFormat="1" ht="21" customHeigh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57"/>
      <c r="AF8" s="57"/>
    </row>
    <row r="9" spans="1:32" s="13" customFormat="1" ht="37.5" customHeight="1" x14ac:dyDescent="0.35">
      <c r="A9" s="121" t="s">
        <v>22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57"/>
      <c r="AF9" s="57"/>
    </row>
    <row r="10" spans="1:32" s="13" customFormat="1" ht="40.5" customHeight="1" x14ac:dyDescent="0.35">
      <c r="A10" s="139" t="s">
        <v>50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57"/>
      <c r="AF10" s="57"/>
    </row>
    <row r="11" spans="1:32" s="14" customFormat="1" ht="18.75" customHeight="1" x14ac:dyDescent="0.25">
      <c r="A11" s="135" t="s">
        <v>25</v>
      </c>
      <c r="B11" s="137" t="s">
        <v>26</v>
      </c>
      <c r="C11" s="107"/>
      <c r="D11" s="107"/>
      <c r="E11" s="107"/>
      <c r="F11" s="131" t="s">
        <v>0</v>
      </c>
      <c r="G11" s="132"/>
      <c r="H11" s="133" t="s">
        <v>1</v>
      </c>
      <c r="I11" s="134"/>
      <c r="J11" s="133" t="s">
        <v>2</v>
      </c>
      <c r="K11" s="134"/>
      <c r="L11" s="133" t="s">
        <v>3</v>
      </c>
      <c r="M11" s="134"/>
      <c r="N11" s="133" t="s">
        <v>4</v>
      </c>
      <c r="O11" s="134"/>
      <c r="P11" s="133" t="s">
        <v>5</v>
      </c>
      <c r="Q11" s="134"/>
      <c r="R11" s="133" t="s">
        <v>6</v>
      </c>
      <c r="S11" s="134"/>
      <c r="T11" s="133" t="s">
        <v>7</v>
      </c>
      <c r="U11" s="134"/>
      <c r="V11" s="133" t="s">
        <v>8</v>
      </c>
      <c r="W11" s="134"/>
      <c r="X11" s="133" t="s">
        <v>9</v>
      </c>
      <c r="Y11" s="134"/>
      <c r="Z11" s="133" t="s">
        <v>10</v>
      </c>
      <c r="AA11" s="134"/>
      <c r="AB11" s="133" t="s">
        <v>11</v>
      </c>
      <c r="AC11" s="134"/>
      <c r="AD11" s="133" t="s">
        <v>12</v>
      </c>
      <c r="AE11" s="134"/>
      <c r="AF11" s="128" t="s">
        <v>13</v>
      </c>
    </row>
    <row r="12" spans="1:32" s="16" customFormat="1" ht="84" customHeight="1" x14ac:dyDescent="0.25">
      <c r="A12" s="136"/>
      <c r="B12" s="138"/>
      <c r="C12" s="108" t="s">
        <v>76</v>
      </c>
      <c r="D12" s="108" t="s">
        <v>77</v>
      </c>
      <c r="E12" s="108" t="s">
        <v>78</v>
      </c>
      <c r="F12" s="108" t="s">
        <v>14</v>
      </c>
      <c r="G12" s="108" t="s">
        <v>15</v>
      </c>
      <c r="H12" s="15" t="s">
        <v>16</v>
      </c>
      <c r="I12" s="15" t="s">
        <v>49</v>
      </c>
      <c r="J12" s="15" t="s">
        <v>16</v>
      </c>
      <c r="K12" s="15" t="s">
        <v>49</v>
      </c>
      <c r="L12" s="15" t="s">
        <v>16</v>
      </c>
      <c r="M12" s="15" t="s">
        <v>49</v>
      </c>
      <c r="N12" s="15" t="s">
        <v>16</v>
      </c>
      <c r="O12" s="15" t="s">
        <v>49</v>
      </c>
      <c r="P12" s="15" t="s">
        <v>16</v>
      </c>
      <c r="Q12" s="15" t="s">
        <v>49</v>
      </c>
      <c r="R12" s="15" t="s">
        <v>16</v>
      </c>
      <c r="S12" s="15" t="s">
        <v>49</v>
      </c>
      <c r="T12" s="15" t="s">
        <v>16</v>
      </c>
      <c r="U12" s="15" t="s">
        <v>49</v>
      </c>
      <c r="V12" s="15" t="s">
        <v>16</v>
      </c>
      <c r="W12" s="15" t="s">
        <v>49</v>
      </c>
      <c r="X12" s="15" t="s">
        <v>16</v>
      </c>
      <c r="Y12" s="15" t="s">
        <v>49</v>
      </c>
      <c r="Z12" s="15" t="s">
        <v>16</v>
      </c>
      <c r="AA12" s="15" t="s">
        <v>49</v>
      </c>
      <c r="AB12" s="15" t="s">
        <v>16</v>
      </c>
      <c r="AC12" s="15" t="s">
        <v>49</v>
      </c>
      <c r="AD12" s="15" t="s">
        <v>16</v>
      </c>
      <c r="AE12" s="15" t="s">
        <v>49</v>
      </c>
      <c r="AF12" s="129"/>
    </row>
    <row r="13" spans="1:32" s="18" customFormat="1" ht="24.75" customHeight="1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7">
        <v>18</v>
      </c>
      <c r="S13" s="17">
        <v>19</v>
      </c>
      <c r="T13" s="17">
        <v>20</v>
      </c>
      <c r="U13" s="17">
        <v>21</v>
      </c>
      <c r="V13" s="17">
        <v>22</v>
      </c>
      <c r="W13" s="17">
        <v>23</v>
      </c>
      <c r="X13" s="17">
        <v>24</v>
      </c>
      <c r="Y13" s="17">
        <v>25</v>
      </c>
      <c r="Z13" s="17">
        <v>26</v>
      </c>
      <c r="AA13" s="17">
        <v>27</v>
      </c>
      <c r="AB13" s="17">
        <v>28</v>
      </c>
      <c r="AC13" s="17">
        <v>29</v>
      </c>
      <c r="AD13" s="17">
        <v>30</v>
      </c>
      <c r="AE13" s="17">
        <v>31</v>
      </c>
      <c r="AF13" s="130"/>
    </row>
    <row r="14" spans="1:32" s="21" customFormat="1" ht="39.75" customHeight="1" x14ac:dyDescent="0.3">
      <c r="A14" s="20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1" customFormat="1" ht="213" customHeight="1" x14ac:dyDescent="0.3">
      <c r="A15" s="22" t="s">
        <v>28</v>
      </c>
      <c r="B15" s="23">
        <f>B16</f>
        <v>29289.5</v>
      </c>
      <c r="C15" s="23">
        <f>C16</f>
        <v>4377</v>
      </c>
      <c r="D15" s="23">
        <f>D16</f>
        <v>4400</v>
      </c>
      <c r="E15" s="23">
        <f>E16</f>
        <v>4315.49</v>
      </c>
      <c r="F15" s="23">
        <v>7.5009132965738576</v>
      </c>
      <c r="G15" s="23">
        <v>99.999089667728725</v>
      </c>
      <c r="H15" s="24">
        <v>0</v>
      </c>
      <c r="I15" s="24">
        <v>0</v>
      </c>
      <c r="J15" s="24">
        <f t="shared" ref="J15:AE15" si="0">J16</f>
        <v>2197</v>
      </c>
      <c r="K15" s="24">
        <f t="shared" si="0"/>
        <v>2196.98</v>
      </c>
      <c r="L15" s="24">
        <f t="shared" si="0"/>
        <v>2180</v>
      </c>
      <c r="M15" s="24">
        <f t="shared" si="0"/>
        <v>2118.5100000000002</v>
      </c>
      <c r="N15" s="24">
        <f t="shared" si="0"/>
        <v>2155</v>
      </c>
      <c r="O15" s="24">
        <f t="shared" si="0"/>
        <v>0</v>
      </c>
      <c r="P15" s="24">
        <f t="shared" si="0"/>
        <v>2155</v>
      </c>
      <c r="Q15" s="24">
        <f t="shared" si="0"/>
        <v>0</v>
      </c>
      <c r="R15" s="24">
        <f t="shared" si="0"/>
        <v>2160</v>
      </c>
      <c r="S15" s="24">
        <f t="shared" si="0"/>
        <v>0</v>
      </c>
      <c r="T15" s="24">
        <f t="shared" si="0"/>
        <v>2160</v>
      </c>
      <c r="U15" s="24">
        <f t="shared" si="0"/>
        <v>0</v>
      </c>
      <c r="V15" s="24">
        <f t="shared" si="0"/>
        <v>2190</v>
      </c>
      <c r="W15" s="24">
        <f t="shared" si="0"/>
        <v>0</v>
      </c>
      <c r="X15" s="24">
        <f t="shared" si="0"/>
        <v>2200</v>
      </c>
      <c r="Y15" s="24">
        <f t="shared" si="0"/>
        <v>0</v>
      </c>
      <c r="Z15" s="24">
        <f t="shared" si="0"/>
        <v>2200</v>
      </c>
      <c r="AA15" s="24">
        <f t="shared" si="0"/>
        <v>0</v>
      </c>
      <c r="AB15" s="24">
        <f t="shared" si="0"/>
        <v>2200</v>
      </c>
      <c r="AC15" s="24">
        <f t="shared" si="0"/>
        <v>0</v>
      </c>
      <c r="AD15" s="24">
        <f t="shared" si="0"/>
        <v>7492.5</v>
      </c>
      <c r="AE15" s="24">
        <f t="shared" si="0"/>
        <v>0</v>
      </c>
      <c r="AF15" s="116" t="s">
        <v>79</v>
      </c>
    </row>
    <row r="16" spans="1:32" s="21" customFormat="1" ht="18.75" x14ac:dyDescent="0.3">
      <c r="A16" s="25" t="s">
        <v>17</v>
      </c>
      <c r="B16" s="26">
        <f>B18</f>
        <v>29289.5</v>
      </c>
      <c r="C16" s="26">
        <f>C18</f>
        <v>4377</v>
      </c>
      <c r="D16" s="26">
        <f>D18</f>
        <v>4400</v>
      </c>
      <c r="E16" s="26">
        <f>E18</f>
        <v>4315.49</v>
      </c>
      <c r="F16" s="23">
        <v>7.5009132965738576</v>
      </c>
      <c r="G16" s="23">
        <v>99.999089667728725</v>
      </c>
      <c r="H16" s="26">
        <v>0</v>
      </c>
      <c r="I16" s="26">
        <v>0</v>
      </c>
      <c r="J16" s="26">
        <f t="shared" ref="J16:AD16" si="1">J18</f>
        <v>2197</v>
      </c>
      <c r="K16" s="26">
        <f t="shared" si="1"/>
        <v>2196.98</v>
      </c>
      <c r="L16" s="26">
        <f t="shared" si="1"/>
        <v>2180</v>
      </c>
      <c r="M16" s="26">
        <f t="shared" si="1"/>
        <v>2118.5100000000002</v>
      </c>
      <c r="N16" s="26">
        <f t="shared" si="1"/>
        <v>2155</v>
      </c>
      <c r="O16" s="26">
        <f t="shared" si="1"/>
        <v>0</v>
      </c>
      <c r="P16" s="26">
        <f t="shared" si="1"/>
        <v>2155</v>
      </c>
      <c r="Q16" s="26">
        <f t="shared" si="1"/>
        <v>0</v>
      </c>
      <c r="R16" s="26">
        <f t="shared" si="1"/>
        <v>2160</v>
      </c>
      <c r="S16" s="26">
        <f t="shared" si="1"/>
        <v>0</v>
      </c>
      <c r="T16" s="26">
        <f t="shared" si="1"/>
        <v>2160</v>
      </c>
      <c r="U16" s="26">
        <f t="shared" si="1"/>
        <v>0</v>
      </c>
      <c r="V16" s="26">
        <f t="shared" si="1"/>
        <v>2190</v>
      </c>
      <c r="W16" s="26">
        <f t="shared" si="1"/>
        <v>0</v>
      </c>
      <c r="X16" s="26">
        <f t="shared" si="1"/>
        <v>2200</v>
      </c>
      <c r="Y16" s="26">
        <f t="shared" si="1"/>
        <v>0</v>
      </c>
      <c r="Z16" s="26">
        <f t="shared" si="1"/>
        <v>2200</v>
      </c>
      <c r="AA16" s="26">
        <f t="shared" si="1"/>
        <v>0</v>
      </c>
      <c r="AB16" s="26">
        <f t="shared" si="1"/>
        <v>2200</v>
      </c>
      <c r="AC16" s="26">
        <f t="shared" si="1"/>
        <v>0</v>
      </c>
      <c r="AD16" s="26">
        <f t="shared" si="1"/>
        <v>7492.5</v>
      </c>
      <c r="AE16" s="26"/>
      <c r="AF16" s="49"/>
    </row>
    <row r="17" spans="1:33" s="21" customFormat="1" ht="18.75" x14ac:dyDescent="0.3">
      <c r="A17" s="27" t="s">
        <v>20</v>
      </c>
      <c r="B17" s="26"/>
      <c r="C17" s="26"/>
      <c r="D17" s="26"/>
      <c r="E17" s="26"/>
      <c r="F17" s="23" t="e">
        <v>#DIV/0!</v>
      </c>
      <c r="G17" s="23" t="e">
        <v>#DIV/0!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50"/>
    </row>
    <row r="18" spans="1:33" s="21" customFormat="1" ht="37.5" x14ac:dyDescent="0.3">
      <c r="A18" s="112" t="s">
        <v>29</v>
      </c>
      <c r="B18" s="49">
        <v>29289.5</v>
      </c>
      <c r="C18" s="49">
        <f>H18+J18+L18</f>
        <v>4377</v>
      </c>
      <c r="D18" s="49">
        <v>4400</v>
      </c>
      <c r="E18" s="49">
        <f>I18+K18+M18</f>
        <v>4315.49</v>
      </c>
      <c r="F18" s="23">
        <v>7.5009132965738576</v>
      </c>
      <c r="G18" s="23">
        <v>99.999089667728725</v>
      </c>
      <c r="H18" s="30">
        <v>0</v>
      </c>
      <c r="I18" s="30">
        <v>0</v>
      </c>
      <c r="J18" s="30">
        <v>2197</v>
      </c>
      <c r="K18" s="30">
        <v>2196.98</v>
      </c>
      <c r="L18" s="30">
        <v>2180</v>
      </c>
      <c r="M18" s="30">
        <v>2118.5100000000002</v>
      </c>
      <c r="N18" s="30">
        <v>2155</v>
      </c>
      <c r="O18" s="30"/>
      <c r="P18" s="30">
        <v>2155</v>
      </c>
      <c r="Q18" s="30"/>
      <c r="R18" s="30">
        <v>2160</v>
      </c>
      <c r="S18" s="30"/>
      <c r="T18" s="30">
        <v>2160</v>
      </c>
      <c r="U18" s="30"/>
      <c r="V18" s="30">
        <v>2190</v>
      </c>
      <c r="W18" s="30"/>
      <c r="X18" s="30">
        <v>2200</v>
      </c>
      <c r="Y18" s="30"/>
      <c r="Z18" s="30">
        <v>2200</v>
      </c>
      <c r="AA18" s="30"/>
      <c r="AB18" s="30">
        <v>2200</v>
      </c>
      <c r="AC18" s="30"/>
      <c r="AD18" s="30">
        <v>7492.5</v>
      </c>
      <c r="AE18" s="30"/>
      <c r="AF18" s="48"/>
    </row>
    <row r="19" spans="1:33" s="21" customFormat="1" ht="18.75" x14ac:dyDescent="0.3">
      <c r="A19" s="31" t="s">
        <v>19</v>
      </c>
      <c r="B19" s="31"/>
      <c r="C19" s="31"/>
      <c r="D19" s="31"/>
      <c r="E19" s="31"/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104"/>
    </row>
    <row r="20" spans="1:33" s="21" customFormat="1" ht="37.5" x14ac:dyDescent="0.3">
      <c r="A20" s="33" t="s">
        <v>30</v>
      </c>
      <c r="B20" s="31"/>
      <c r="C20" s="31"/>
      <c r="D20" s="31"/>
      <c r="E20" s="31"/>
      <c r="F20" s="31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104"/>
    </row>
    <row r="21" spans="1:33" s="21" customFormat="1" ht="18.75" x14ac:dyDescent="0.3">
      <c r="A21" s="31" t="s">
        <v>31</v>
      </c>
      <c r="B21" s="31"/>
      <c r="C21" s="31"/>
      <c r="D21" s="31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104"/>
    </row>
    <row r="22" spans="1:33" s="21" customFormat="1" ht="156.75" customHeight="1" x14ac:dyDescent="0.3">
      <c r="A22" s="34" t="s">
        <v>32</v>
      </c>
      <c r="B22" s="23">
        <f>B23</f>
        <v>19750.600000000002</v>
      </c>
      <c r="C22" s="23">
        <f>C23</f>
        <v>4657.9946300000001</v>
      </c>
      <c r="D22" s="23">
        <f>D23</f>
        <v>4614</v>
      </c>
      <c r="E22" s="23">
        <f>E23</f>
        <v>4071.67</v>
      </c>
      <c r="F22" s="23">
        <v>14.212732777738395</v>
      </c>
      <c r="G22" s="23">
        <v>90.620177591207081</v>
      </c>
      <c r="H22" s="24">
        <f t="shared" ref="H22:AE22" si="2">H23</f>
        <v>1841.21038</v>
      </c>
      <c r="I22" s="24">
        <f t="shared" si="2"/>
        <v>1448.27</v>
      </c>
      <c r="J22" s="24">
        <f t="shared" si="2"/>
        <v>1256.4441099999999</v>
      </c>
      <c r="K22" s="24">
        <f t="shared" si="2"/>
        <v>1358.83</v>
      </c>
      <c r="L22" s="24">
        <f t="shared" si="2"/>
        <v>1560.34014</v>
      </c>
      <c r="M22" s="24">
        <f t="shared" si="2"/>
        <v>1264.57</v>
      </c>
      <c r="N22" s="24">
        <f t="shared" si="2"/>
        <v>1742.51511</v>
      </c>
      <c r="O22" s="24">
        <f t="shared" si="2"/>
        <v>0</v>
      </c>
      <c r="P22" s="24">
        <f t="shared" si="2"/>
        <v>1606.29411</v>
      </c>
      <c r="Q22" s="24">
        <f t="shared" si="2"/>
        <v>0</v>
      </c>
      <c r="R22" s="24">
        <f t="shared" si="2"/>
        <v>1728.69011</v>
      </c>
      <c r="S22" s="24">
        <f t="shared" si="2"/>
        <v>0</v>
      </c>
      <c r="T22" s="24">
        <f t="shared" si="2"/>
        <v>1972.16111</v>
      </c>
      <c r="U22" s="24">
        <f t="shared" si="2"/>
        <v>0</v>
      </c>
      <c r="V22" s="24">
        <f t="shared" si="2"/>
        <v>1247.6951100000001</v>
      </c>
      <c r="W22" s="24">
        <f t="shared" si="2"/>
        <v>0</v>
      </c>
      <c r="X22" s="24">
        <f t="shared" si="2"/>
        <v>852.90611000000001</v>
      </c>
      <c r="Y22" s="24">
        <f t="shared" si="2"/>
        <v>0</v>
      </c>
      <c r="Z22" s="24">
        <f t="shared" si="2"/>
        <v>1693.2957100000001</v>
      </c>
      <c r="AA22" s="24">
        <f t="shared" si="2"/>
        <v>0</v>
      </c>
      <c r="AB22" s="24">
        <f t="shared" si="2"/>
        <v>1426.3271099999999</v>
      </c>
      <c r="AC22" s="24">
        <f t="shared" si="2"/>
        <v>0</v>
      </c>
      <c r="AD22" s="24">
        <f t="shared" si="2"/>
        <v>2822.7208900000001</v>
      </c>
      <c r="AE22" s="24">
        <f t="shared" si="2"/>
        <v>0</v>
      </c>
      <c r="AF22" s="117" t="s">
        <v>80</v>
      </c>
    </row>
    <row r="23" spans="1:33" s="21" customFormat="1" ht="18.75" x14ac:dyDescent="0.3">
      <c r="A23" s="35" t="s">
        <v>17</v>
      </c>
      <c r="B23" s="26">
        <f>B25</f>
        <v>19750.600000000002</v>
      </c>
      <c r="C23" s="26">
        <f>C25</f>
        <v>4657.9946300000001</v>
      </c>
      <c r="D23" s="26">
        <f>D25</f>
        <v>4614</v>
      </c>
      <c r="E23" s="26">
        <f>E25</f>
        <v>4071.67</v>
      </c>
      <c r="F23" s="23">
        <v>14.212732777738395</v>
      </c>
      <c r="G23" s="23">
        <v>90.620177591207081</v>
      </c>
      <c r="H23" s="36">
        <f t="shared" ref="H23:AE23" si="3">H25</f>
        <v>1841.21038</v>
      </c>
      <c r="I23" s="36">
        <f t="shared" si="3"/>
        <v>1448.27</v>
      </c>
      <c r="J23" s="36">
        <f t="shared" si="3"/>
        <v>1256.4441099999999</v>
      </c>
      <c r="K23" s="36">
        <f t="shared" si="3"/>
        <v>1358.83</v>
      </c>
      <c r="L23" s="36">
        <f t="shared" si="3"/>
        <v>1560.34014</v>
      </c>
      <c r="M23" s="36">
        <f t="shared" si="3"/>
        <v>1264.57</v>
      </c>
      <c r="N23" s="36">
        <f t="shared" si="3"/>
        <v>1742.51511</v>
      </c>
      <c r="O23" s="36">
        <f t="shared" si="3"/>
        <v>0</v>
      </c>
      <c r="P23" s="36">
        <f t="shared" si="3"/>
        <v>1606.29411</v>
      </c>
      <c r="Q23" s="36">
        <f t="shared" si="3"/>
        <v>0</v>
      </c>
      <c r="R23" s="36">
        <f t="shared" si="3"/>
        <v>1728.69011</v>
      </c>
      <c r="S23" s="36">
        <f t="shared" si="3"/>
        <v>0</v>
      </c>
      <c r="T23" s="36">
        <f t="shared" si="3"/>
        <v>1972.16111</v>
      </c>
      <c r="U23" s="36">
        <f t="shared" si="3"/>
        <v>0</v>
      </c>
      <c r="V23" s="36">
        <f t="shared" si="3"/>
        <v>1247.6951100000001</v>
      </c>
      <c r="W23" s="36">
        <f t="shared" si="3"/>
        <v>0</v>
      </c>
      <c r="X23" s="36">
        <f t="shared" si="3"/>
        <v>852.90611000000001</v>
      </c>
      <c r="Y23" s="36">
        <f t="shared" si="3"/>
        <v>0</v>
      </c>
      <c r="Z23" s="36">
        <f t="shared" si="3"/>
        <v>1693.2957100000001</v>
      </c>
      <c r="AA23" s="36">
        <f t="shared" si="3"/>
        <v>0</v>
      </c>
      <c r="AB23" s="36">
        <f t="shared" si="3"/>
        <v>1426.3271099999999</v>
      </c>
      <c r="AC23" s="36">
        <f t="shared" si="3"/>
        <v>0</v>
      </c>
      <c r="AD23" s="36">
        <f t="shared" si="3"/>
        <v>2822.7208900000001</v>
      </c>
      <c r="AE23" s="36">
        <f t="shared" si="3"/>
        <v>0</v>
      </c>
      <c r="AF23" s="36"/>
      <c r="AG23" s="58"/>
    </row>
    <row r="24" spans="1:33" s="21" customFormat="1" ht="18.75" x14ac:dyDescent="0.3">
      <c r="A24" s="31" t="s">
        <v>20</v>
      </c>
      <c r="B24" s="31"/>
      <c r="C24" s="31"/>
      <c r="D24" s="31"/>
      <c r="E24" s="31"/>
      <c r="F24" s="23" t="e">
        <v>#DIV/0!</v>
      </c>
      <c r="G24" s="23" t="e">
        <v>#DIV/0!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3" s="21" customFormat="1" ht="37.5" x14ac:dyDescent="0.3">
      <c r="A25" s="113" t="s">
        <v>29</v>
      </c>
      <c r="B25" s="49">
        <f>B32+B39</f>
        <v>19750.600000000002</v>
      </c>
      <c r="C25" s="49">
        <f>C32+C39</f>
        <v>4657.9946300000001</v>
      </c>
      <c r="D25" s="49">
        <f>D32+D39</f>
        <v>4614</v>
      </c>
      <c r="E25" s="114">
        <f>E32+E39</f>
        <v>4071.67</v>
      </c>
      <c r="F25" s="23">
        <v>14.212732777738395</v>
      </c>
      <c r="G25" s="23">
        <v>90.620177591207081</v>
      </c>
      <c r="H25" s="30">
        <f>H32+H39</f>
        <v>1841.21038</v>
      </c>
      <c r="I25" s="30">
        <v>1448.27</v>
      </c>
      <c r="J25" s="30">
        <v>1256.4441099999999</v>
      </c>
      <c r="K25" s="30">
        <v>1358.83</v>
      </c>
      <c r="L25" s="30">
        <v>1560.34014</v>
      </c>
      <c r="M25" s="30">
        <f>M32+M39</f>
        <v>1264.57</v>
      </c>
      <c r="N25" s="30">
        <v>1742.51511</v>
      </c>
      <c r="O25" s="30">
        <v>0</v>
      </c>
      <c r="P25" s="30">
        <v>1606.29411</v>
      </c>
      <c r="Q25" s="30">
        <v>0</v>
      </c>
      <c r="R25" s="30">
        <v>1728.69011</v>
      </c>
      <c r="S25" s="30">
        <v>0</v>
      </c>
      <c r="T25" s="30">
        <v>1972.16111</v>
      </c>
      <c r="U25" s="30">
        <v>0</v>
      </c>
      <c r="V25" s="30">
        <v>1247.6951100000001</v>
      </c>
      <c r="W25" s="30">
        <v>0</v>
      </c>
      <c r="X25" s="30">
        <v>852.90611000000001</v>
      </c>
      <c r="Y25" s="30">
        <v>0</v>
      </c>
      <c r="Z25" s="30">
        <v>1693.2957100000001</v>
      </c>
      <c r="AA25" s="30">
        <v>0</v>
      </c>
      <c r="AB25" s="30">
        <v>1426.3271099999999</v>
      </c>
      <c r="AC25" s="30">
        <v>0</v>
      </c>
      <c r="AD25" s="30">
        <v>2822.7208900000001</v>
      </c>
      <c r="AE25" s="30">
        <v>0</v>
      </c>
      <c r="AF25" s="30"/>
    </row>
    <row r="26" spans="1:33" s="21" customFormat="1" ht="18.75" x14ac:dyDescent="0.3">
      <c r="A26" s="31" t="s">
        <v>19</v>
      </c>
      <c r="B26" s="31"/>
      <c r="C26" s="31"/>
      <c r="D26" s="31"/>
      <c r="E26" s="31"/>
      <c r="F26" s="23" t="e">
        <v>#DIV/0!</v>
      </c>
      <c r="G26" s="23" t="e">
        <v>#DIV/0!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3" s="21" customFormat="1" ht="37.5" x14ac:dyDescent="0.3">
      <c r="A27" s="33" t="s">
        <v>30</v>
      </c>
      <c r="B27" s="31"/>
      <c r="C27" s="31"/>
      <c r="D27" s="31"/>
      <c r="E27" s="31"/>
      <c r="F27" s="23" t="e">
        <v>#DIV/0!</v>
      </c>
      <c r="G27" s="23" t="e">
        <v>#DIV/0!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3" s="21" customFormat="1" ht="18.75" x14ac:dyDescent="0.3">
      <c r="A28" s="31" t="s">
        <v>31</v>
      </c>
      <c r="B28" s="31"/>
      <c r="C28" s="31"/>
      <c r="D28" s="31"/>
      <c r="E28" s="31"/>
      <c r="F28" s="23" t="e">
        <v>#DIV/0!</v>
      </c>
      <c r="G28" s="23" t="e">
        <v>#DIV/0!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3" s="21" customFormat="1" ht="258" customHeight="1" x14ac:dyDescent="0.3">
      <c r="A29" s="34" t="s">
        <v>33</v>
      </c>
      <c r="B29" s="23">
        <f>B30</f>
        <v>18779.300000000003</v>
      </c>
      <c r="C29" s="23">
        <f>C30</f>
        <v>4657.9946300000001</v>
      </c>
      <c r="D29" s="23">
        <f>D30</f>
        <v>4614</v>
      </c>
      <c r="E29" s="23">
        <f>E30</f>
        <v>4071.67</v>
      </c>
      <c r="F29" s="23">
        <v>14.947841506339424</v>
      </c>
      <c r="G29" s="23">
        <v>90.620177591207081</v>
      </c>
      <c r="H29" s="30">
        <f t="shared" ref="H29:AE29" si="4">H30</f>
        <v>1841.21038</v>
      </c>
      <c r="I29" s="30">
        <f t="shared" si="4"/>
        <v>1448.27</v>
      </c>
      <c r="J29" s="30">
        <f t="shared" si="4"/>
        <v>1256.4441099999999</v>
      </c>
      <c r="K29" s="30">
        <f t="shared" si="4"/>
        <v>1358.83</v>
      </c>
      <c r="L29" s="30">
        <f t="shared" si="4"/>
        <v>1560.34014</v>
      </c>
      <c r="M29" s="30">
        <f t="shared" si="4"/>
        <v>1264.57</v>
      </c>
      <c r="N29" s="30">
        <f t="shared" si="4"/>
        <v>1742.51511</v>
      </c>
      <c r="O29" s="30">
        <f t="shared" si="4"/>
        <v>0</v>
      </c>
      <c r="P29" s="30">
        <f t="shared" si="4"/>
        <v>1606.29411</v>
      </c>
      <c r="Q29" s="30">
        <f t="shared" si="4"/>
        <v>0</v>
      </c>
      <c r="R29" s="30">
        <f t="shared" si="4"/>
        <v>1728.69011</v>
      </c>
      <c r="S29" s="30">
        <f t="shared" si="4"/>
        <v>0</v>
      </c>
      <c r="T29" s="30">
        <f t="shared" si="4"/>
        <v>1972.16111</v>
      </c>
      <c r="U29" s="30">
        <f t="shared" si="4"/>
        <v>0</v>
      </c>
      <c r="V29" s="30">
        <f t="shared" si="4"/>
        <v>1247.6951100000001</v>
      </c>
      <c r="W29" s="30">
        <f t="shared" si="4"/>
        <v>0</v>
      </c>
      <c r="X29" s="30">
        <f t="shared" si="4"/>
        <v>852.90611000000001</v>
      </c>
      <c r="Y29" s="30">
        <f t="shared" si="4"/>
        <v>0</v>
      </c>
      <c r="Z29" s="30">
        <f t="shared" si="4"/>
        <v>1693.2957100000001</v>
      </c>
      <c r="AA29" s="30">
        <f t="shared" si="4"/>
        <v>0</v>
      </c>
      <c r="AB29" s="30">
        <f t="shared" si="4"/>
        <v>1426.3271099999999</v>
      </c>
      <c r="AC29" s="30">
        <f t="shared" si="4"/>
        <v>0</v>
      </c>
      <c r="AD29" s="30">
        <f t="shared" si="4"/>
        <v>1851.4208900000001</v>
      </c>
      <c r="AE29" s="30">
        <f t="shared" si="4"/>
        <v>0</v>
      </c>
      <c r="AF29" s="117" t="s">
        <v>82</v>
      </c>
    </row>
    <row r="30" spans="1:33" s="21" customFormat="1" ht="18.75" x14ac:dyDescent="0.3">
      <c r="A30" s="35" t="s">
        <v>17</v>
      </c>
      <c r="B30" s="26">
        <f>B32</f>
        <v>18779.300000000003</v>
      </c>
      <c r="C30" s="26">
        <f>C32</f>
        <v>4657.9946300000001</v>
      </c>
      <c r="D30" s="26">
        <f>D32</f>
        <v>4614</v>
      </c>
      <c r="E30" s="26">
        <f>E32</f>
        <v>4071.67</v>
      </c>
      <c r="F30" s="23">
        <v>14.947841506339424</v>
      </c>
      <c r="G30" s="23">
        <v>90.620177591207081</v>
      </c>
      <c r="H30" s="30">
        <f t="shared" ref="H30:AE30" si="5">H32</f>
        <v>1841.21038</v>
      </c>
      <c r="I30" s="30">
        <f t="shared" si="5"/>
        <v>1448.27</v>
      </c>
      <c r="J30" s="30">
        <f t="shared" si="5"/>
        <v>1256.4441099999999</v>
      </c>
      <c r="K30" s="30">
        <f t="shared" si="5"/>
        <v>1358.83</v>
      </c>
      <c r="L30" s="30">
        <f t="shared" si="5"/>
        <v>1560.34014</v>
      </c>
      <c r="M30" s="30">
        <f t="shared" si="5"/>
        <v>1264.57</v>
      </c>
      <c r="N30" s="30">
        <f t="shared" si="5"/>
        <v>1742.51511</v>
      </c>
      <c r="O30" s="30">
        <f t="shared" si="5"/>
        <v>0</v>
      </c>
      <c r="P30" s="30">
        <f t="shared" si="5"/>
        <v>1606.29411</v>
      </c>
      <c r="Q30" s="30">
        <f t="shared" si="5"/>
        <v>0</v>
      </c>
      <c r="R30" s="30">
        <f t="shared" si="5"/>
        <v>1728.69011</v>
      </c>
      <c r="S30" s="30">
        <f t="shared" si="5"/>
        <v>0</v>
      </c>
      <c r="T30" s="30">
        <f t="shared" si="5"/>
        <v>1972.16111</v>
      </c>
      <c r="U30" s="30">
        <f t="shared" si="5"/>
        <v>0</v>
      </c>
      <c r="V30" s="30">
        <f t="shared" si="5"/>
        <v>1247.6951100000001</v>
      </c>
      <c r="W30" s="30">
        <f t="shared" si="5"/>
        <v>0</v>
      </c>
      <c r="X30" s="30">
        <f t="shared" si="5"/>
        <v>852.90611000000001</v>
      </c>
      <c r="Y30" s="30">
        <f t="shared" si="5"/>
        <v>0</v>
      </c>
      <c r="Z30" s="30">
        <f t="shared" si="5"/>
        <v>1693.2957100000001</v>
      </c>
      <c r="AA30" s="30">
        <f t="shared" si="5"/>
        <v>0</v>
      </c>
      <c r="AB30" s="30">
        <f t="shared" si="5"/>
        <v>1426.3271099999999</v>
      </c>
      <c r="AC30" s="30">
        <f t="shared" si="5"/>
        <v>0</v>
      </c>
      <c r="AD30" s="30">
        <f t="shared" si="5"/>
        <v>1851.4208900000001</v>
      </c>
      <c r="AE30" s="30">
        <f t="shared" si="5"/>
        <v>0</v>
      </c>
      <c r="AF30" s="30"/>
    </row>
    <row r="31" spans="1:33" s="21" customFormat="1" ht="18.75" x14ac:dyDescent="0.3">
      <c r="A31" s="31" t="s">
        <v>20</v>
      </c>
      <c r="B31" s="31"/>
      <c r="C31" s="31"/>
      <c r="D31" s="31"/>
      <c r="E31" s="31"/>
      <c r="F31" s="23" t="e">
        <v>#DIV/0!</v>
      </c>
      <c r="G31" s="23" t="e">
        <v>#DIV/0!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3" s="21" customFormat="1" ht="37.5" x14ac:dyDescent="0.3">
      <c r="A32" s="113" t="s">
        <v>29</v>
      </c>
      <c r="B32" s="49">
        <v>18779.300000000003</v>
      </c>
      <c r="C32" s="49">
        <f>H32+J32+L32</f>
        <v>4657.9946300000001</v>
      </c>
      <c r="D32" s="49">
        <v>4614</v>
      </c>
      <c r="E32" s="49">
        <f>I32+K32+M32</f>
        <v>4071.67</v>
      </c>
      <c r="F32" s="23">
        <v>14.947841506339424</v>
      </c>
      <c r="G32" s="23">
        <v>90.620177591207081</v>
      </c>
      <c r="H32" s="30">
        <v>1841.21038</v>
      </c>
      <c r="I32" s="30">
        <v>1448.27</v>
      </c>
      <c r="J32" s="30">
        <v>1256.4441099999999</v>
      </c>
      <c r="K32" s="30">
        <v>1358.83</v>
      </c>
      <c r="L32" s="30">
        <v>1560.34014</v>
      </c>
      <c r="M32" s="30">
        <v>1264.57</v>
      </c>
      <c r="N32" s="30">
        <v>1742.51511</v>
      </c>
      <c r="O32" s="30"/>
      <c r="P32" s="30">
        <v>1606.29411</v>
      </c>
      <c r="Q32" s="30"/>
      <c r="R32" s="30">
        <v>1728.69011</v>
      </c>
      <c r="S32" s="30"/>
      <c r="T32" s="30">
        <v>1972.16111</v>
      </c>
      <c r="U32" s="30"/>
      <c r="V32" s="30">
        <v>1247.6951100000001</v>
      </c>
      <c r="W32" s="30"/>
      <c r="X32" s="30">
        <v>852.90611000000001</v>
      </c>
      <c r="Y32" s="30"/>
      <c r="Z32" s="30">
        <v>1693.2957100000001</v>
      </c>
      <c r="AA32" s="30"/>
      <c r="AB32" s="30">
        <v>1426.3271099999999</v>
      </c>
      <c r="AC32" s="30"/>
      <c r="AD32" s="30">
        <v>1851.4208900000001</v>
      </c>
      <c r="AE32" s="30"/>
      <c r="AF32" s="30"/>
    </row>
    <row r="33" spans="1:32" s="21" customFormat="1" ht="18.75" x14ac:dyDescent="0.3">
      <c r="A33" s="31" t="s">
        <v>19</v>
      </c>
      <c r="B33" s="31"/>
      <c r="C33" s="31"/>
      <c r="D33" s="31"/>
      <c r="E33" s="31"/>
      <c r="F33" s="23" t="e">
        <v>#DIV/0!</v>
      </c>
      <c r="G33" s="23" t="e">
        <v>#DIV/0!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s="21" customFormat="1" ht="37.5" x14ac:dyDescent="0.3">
      <c r="A34" s="33" t="s">
        <v>30</v>
      </c>
      <c r="B34" s="31"/>
      <c r="C34" s="31"/>
      <c r="D34" s="31"/>
      <c r="E34" s="31"/>
      <c r="F34" s="23" t="e">
        <v>#DIV/0!</v>
      </c>
      <c r="G34" s="23" t="e">
        <v>#DIV/0!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</row>
    <row r="35" spans="1:32" s="21" customFormat="1" ht="18.75" x14ac:dyDescent="0.3">
      <c r="A35" s="31" t="s">
        <v>31</v>
      </c>
      <c r="B35" s="31"/>
      <c r="C35" s="31"/>
      <c r="D35" s="31"/>
      <c r="E35" s="31"/>
      <c r="F35" s="23" t="e">
        <v>#DIV/0!</v>
      </c>
      <c r="G35" s="23" t="e">
        <v>#DIV/0!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21" customFormat="1" ht="216" customHeight="1" x14ac:dyDescent="0.3">
      <c r="A36" s="34" t="s">
        <v>34</v>
      </c>
      <c r="B36" s="23">
        <f>B37</f>
        <v>971.3</v>
      </c>
      <c r="C36" s="23">
        <f>C37</f>
        <v>0</v>
      </c>
      <c r="D36" s="23">
        <f>D37</f>
        <v>0</v>
      </c>
      <c r="E36" s="23">
        <f>E37</f>
        <v>0</v>
      </c>
      <c r="F36" s="23">
        <v>0</v>
      </c>
      <c r="G36" s="23">
        <v>0</v>
      </c>
      <c r="H36" s="37">
        <f t="shared" ref="H36:AE36" si="6">H37</f>
        <v>0</v>
      </c>
      <c r="I36" s="37">
        <f t="shared" si="6"/>
        <v>0</v>
      </c>
      <c r="J36" s="37">
        <f t="shared" si="6"/>
        <v>0</v>
      </c>
      <c r="K36" s="37">
        <f t="shared" si="6"/>
        <v>0</v>
      </c>
      <c r="L36" s="37">
        <f t="shared" si="6"/>
        <v>0</v>
      </c>
      <c r="M36" s="37">
        <f t="shared" si="6"/>
        <v>0</v>
      </c>
      <c r="N36" s="37">
        <f t="shared" si="6"/>
        <v>0</v>
      </c>
      <c r="O36" s="37">
        <f t="shared" si="6"/>
        <v>0</v>
      </c>
      <c r="P36" s="37">
        <f t="shared" si="6"/>
        <v>0</v>
      </c>
      <c r="Q36" s="37">
        <f t="shared" si="6"/>
        <v>0</v>
      </c>
      <c r="R36" s="37">
        <f t="shared" si="6"/>
        <v>0</v>
      </c>
      <c r="S36" s="37">
        <f t="shared" si="6"/>
        <v>0</v>
      </c>
      <c r="T36" s="37">
        <f t="shared" si="6"/>
        <v>0</v>
      </c>
      <c r="U36" s="37">
        <f t="shared" si="6"/>
        <v>0</v>
      </c>
      <c r="V36" s="37">
        <f t="shared" si="6"/>
        <v>0</v>
      </c>
      <c r="W36" s="37">
        <f t="shared" si="6"/>
        <v>0</v>
      </c>
      <c r="X36" s="37">
        <f t="shared" si="6"/>
        <v>0</v>
      </c>
      <c r="Y36" s="37">
        <f t="shared" si="6"/>
        <v>0</v>
      </c>
      <c r="Z36" s="37">
        <f t="shared" si="6"/>
        <v>0</v>
      </c>
      <c r="AA36" s="37">
        <f t="shared" si="6"/>
        <v>0</v>
      </c>
      <c r="AB36" s="37">
        <f t="shared" si="6"/>
        <v>0</v>
      </c>
      <c r="AC36" s="37">
        <f t="shared" si="6"/>
        <v>0</v>
      </c>
      <c r="AD36" s="37">
        <f t="shared" si="6"/>
        <v>971.3</v>
      </c>
      <c r="AE36" s="37">
        <f t="shared" si="6"/>
        <v>0</v>
      </c>
      <c r="AF36" s="113" t="s">
        <v>81</v>
      </c>
    </row>
    <row r="37" spans="1:32" s="21" customFormat="1" ht="18.75" x14ac:dyDescent="0.3">
      <c r="A37" s="35" t="s">
        <v>17</v>
      </c>
      <c r="B37" s="26">
        <f>B39</f>
        <v>971.3</v>
      </c>
      <c r="C37" s="26">
        <f>C39</f>
        <v>0</v>
      </c>
      <c r="D37" s="26">
        <f>D39</f>
        <v>0</v>
      </c>
      <c r="E37" s="26">
        <f>E39</f>
        <v>0</v>
      </c>
      <c r="F37" s="26"/>
      <c r="G37" s="26"/>
      <c r="H37" s="26">
        <f t="shared" ref="H37:AE37" si="7">H39</f>
        <v>0</v>
      </c>
      <c r="I37" s="26">
        <f t="shared" si="7"/>
        <v>0</v>
      </c>
      <c r="J37" s="26">
        <f t="shared" si="7"/>
        <v>0</v>
      </c>
      <c r="K37" s="26">
        <f t="shared" si="7"/>
        <v>0</v>
      </c>
      <c r="L37" s="26">
        <f t="shared" si="7"/>
        <v>0</v>
      </c>
      <c r="M37" s="26">
        <f t="shared" si="7"/>
        <v>0</v>
      </c>
      <c r="N37" s="26">
        <f t="shared" si="7"/>
        <v>0</v>
      </c>
      <c r="O37" s="26">
        <f t="shared" si="7"/>
        <v>0</v>
      </c>
      <c r="P37" s="26">
        <f t="shared" si="7"/>
        <v>0</v>
      </c>
      <c r="Q37" s="26">
        <f t="shared" si="7"/>
        <v>0</v>
      </c>
      <c r="R37" s="26">
        <f t="shared" si="7"/>
        <v>0</v>
      </c>
      <c r="S37" s="26">
        <f t="shared" si="7"/>
        <v>0</v>
      </c>
      <c r="T37" s="26">
        <f t="shared" si="7"/>
        <v>0</v>
      </c>
      <c r="U37" s="26">
        <f t="shared" si="7"/>
        <v>0</v>
      </c>
      <c r="V37" s="26">
        <f t="shared" si="7"/>
        <v>0</v>
      </c>
      <c r="W37" s="26">
        <f t="shared" si="7"/>
        <v>0</v>
      </c>
      <c r="X37" s="26">
        <f t="shared" si="7"/>
        <v>0</v>
      </c>
      <c r="Y37" s="26">
        <f t="shared" si="7"/>
        <v>0</v>
      </c>
      <c r="Z37" s="26">
        <f t="shared" si="7"/>
        <v>0</v>
      </c>
      <c r="AA37" s="26">
        <f t="shared" si="7"/>
        <v>0</v>
      </c>
      <c r="AB37" s="26">
        <f t="shared" si="7"/>
        <v>0</v>
      </c>
      <c r="AC37" s="26">
        <f t="shared" si="7"/>
        <v>0</v>
      </c>
      <c r="AD37" s="26">
        <f t="shared" si="7"/>
        <v>971.3</v>
      </c>
      <c r="AE37" s="26">
        <f t="shared" si="7"/>
        <v>0</v>
      </c>
      <c r="AF37" s="26"/>
    </row>
    <row r="38" spans="1:32" s="21" customFormat="1" ht="18.75" x14ac:dyDescent="0.3">
      <c r="A38" s="31" t="s">
        <v>20</v>
      </c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21" customFormat="1" ht="37.5" x14ac:dyDescent="0.3">
      <c r="A39" s="33" t="s">
        <v>29</v>
      </c>
      <c r="B39" s="49">
        <v>971.3</v>
      </c>
      <c r="C39" s="49">
        <v>0</v>
      </c>
      <c r="D39" s="49">
        <v>0</v>
      </c>
      <c r="E39" s="49">
        <v>0</v>
      </c>
      <c r="F39" s="26"/>
      <c r="G39" s="26"/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/>
      <c r="P39" s="30">
        <v>0</v>
      </c>
      <c r="Q39" s="30"/>
      <c r="R39" s="30">
        <v>0</v>
      </c>
      <c r="S39" s="30"/>
      <c r="T39" s="30">
        <v>0</v>
      </c>
      <c r="U39" s="30"/>
      <c r="V39" s="30">
        <v>0</v>
      </c>
      <c r="W39" s="30"/>
      <c r="X39" s="30">
        <v>0</v>
      </c>
      <c r="Y39" s="30"/>
      <c r="Z39" s="30">
        <v>0</v>
      </c>
      <c r="AA39" s="30"/>
      <c r="AB39" s="30">
        <v>0</v>
      </c>
      <c r="AC39" s="30"/>
      <c r="AD39" s="30">
        <v>971.3</v>
      </c>
      <c r="AE39" s="30"/>
      <c r="AF39" s="30"/>
    </row>
    <row r="40" spans="1:32" s="21" customFormat="1" ht="18.75" x14ac:dyDescent="0.3">
      <c r="A40" s="27" t="s">
        <v>19</v>
      </c>
      <c r="B40" s="27"/>
      <c r="C40" s="27"/>
      <c r="D40" s="27"/>
      <c r="E40" s="27"/>
      <c r="F40" s="27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1" customFormat="1" ht="37.5" x14ac:dyDescent="0.3">
      <c r="A41" s="29" t="s">
        <v>30</v>
      </c>
      <c r="B41" s="27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1" customFormat="1" ht="18.75" x14ac:dyDescent="0.3">
      <c r="A42" s="27" t="s">
        <v>31</v>
      </c>
      <c r="B42" s="27"/>
      <c r="C42" s="27"/>
      <c r="D42" s="27"/>
      <c r="E42" s="27"/>
      <c r="F42" s="27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1" customFormat="1" ht="252" customHeight="1" x14ac:dyDescent="0.3">
      <c r="A43" s="115" t="s">
        <v>35</v>
      </c>
      <c r="B43" s="39">
        <f>B44</f>
        <v>1820</v>
      </c>
      <c r="C43" s="39">
        <f>C44</f>
        <v>0</v>
      </c>
      <c r="D43" s="39">
        <f>D44</f>
        <v>0</v>
      </c>
      <c r="E43" s="39">
        <f>E44</f>
        <v>0</v>
      </c>
      <c r="F43" s="39">
        <v>0</v>
      </c>
      <c r="G43" s="39" t="e">
        <v>#DIV/0!</v>
      </c>
      <c r="H43" s="40">
        <f t="shared" ref="H43:AE43" si="8">H44</f>
        <v>0</v>
      </c>
      <c r="I43" s="40">
        <f t="shared" si="8"/>
        <v>0</v>
      </c>
      <c r="J43" s="40">
        <f t="shared" si="8"/>
        <v>0</v>
      </c>
      <c r="K43" s="40">
        <f t="shared" si="8"/>
        <v>0</v>
      </c>
      <c r="L43" s="40">
        <f t="shared" si="8"/>
        <v>0</v>
      </c>
      <c r="M43" s="40">
        <f t="shared" si="8"/>
        <v>0</v>
      </c>
      <c r="N43" s="40">
        <f t="shared" si="8"/>
        <v>0</v>
      </c>
      <c r="O43" s="40">
        <f t="shared" si="8"/>
        <v>0</v>
      </c>
      <c r="P43" s="40">
        <f t="shared" si="8"/>
        <v>0</v>
      </c>
      <c r="Q43" s="40">
        <f t="shared" si="8"/>
        <v>0</v>
      </c>
      <c r="R43" s="40">
        <f t="shared" si="8"/>
        <v>0</v>
      </c>
      <c r="S43" s="40">
        <f t="shared" si="8"/>
        <v>0</v>
      </c>
      <c r="T43" s="40">
        <f t="shared" si="8"/>
        <v>0</v>
      </c>
      <c r="U43" s="40">
        <f t="shared" si="8"/>
        <v>0</v>
      </c>
      <c r="V43" s="40">
        <f t="shared" si="8"/>
        <v>700</v>
      </c>
      <c r="W43" s="40">
        <f t="shared" si="8"/>
        <v>0</v>
      </c>
      <c r="X43" s="40">
        <f t="shared" si="8"/>
        <v>1120</v>
      </c>
      <c r="Y43" s="40">
        <f t="shared" si="8"/>
        <v>0</v>
      </c>
      <c r="Z43" s="40">
        <f t="shared" si="8"/>
        <v>0</v>
      </c>
      <c r="AA43" s="40">
        <f t="shared" si="8"/>
        <v>0</v>
      </c>
      <c r="AB43" s="40">
        <f t="shared" si="8"/>
        <v>0</v>
      </c>
      <c r="AC43" s="40">
        <f t="shared" si="8"/>
        <v>0</v>
      </c>
      <c r="AD43" s="40">
        <f t="shared" si="8"/>
        <v>0</v>
      </c>
      <c r="AE43" s="40">
        <f t="shared" si="8"/>
        <v>0</v>
      </c>
      <c r="AF43" s="118" t="s">
        <v>75</v>
      </c>
    </row>
    <row r="44" spans="1:32" s="21" customFormat="1" ht="18.75" x14ac:dyDescent="0.3">
      <c r="A44" s="25" t="s">
        <v>17</v>
      </c>
      <c r="B44" s="26">
        <f>B46</f>
        <v>1820</v>
      </c>
      <c r="C44" s="26">
        <f>C46</f>
        <v>0</v>
      </c>
      <c r="D44" s="26">
        <f>D46</f>
        <v>0</v>
      </c>
      <c r="E44" s="26">
        <f>E46</f>
        <v>0</v>
      </c>
      <c r="F44" s="39">
        <v>0</v>
      </c>
      <c r="G44" s="39" t="e">
        <v>#DIV/0!</v>
      </c>
      <c r="H44" s="41">
        <f t="shared" ref="H44:AE44" si="9">H46</f>
        <v>0</v>
      </c>
      <c r="I44" s="41">
        <f t="shared" si="9"/>
        <v>0</v>
      </c>
      <c r="J44" s="41">
        <f t="shared" si="9"/>
        <v>0</v>
      </c>
      <c r="K44" s="41">
        <f t="shared" si="9"/>
        <v>0</v>
      </c>
      <c r="L44" s="41">
        <f t="shared" si="9"/>
        <v>0</v>
      </c>
      <c r="M44" s="41">
        <f t="shared" si="9"/>
        <v>0</v>
      </c>
      <c r="N44" s="41">
        <f t="shared" si="9"/>
        <v>0</v>
      </c>
      <c r="O44" s="41">
        <f t="shared" si="9"/>
        <v>0</v>
      </c>
      <c r="P44" s="41">
        <f t="shared" si="9"/>
        <v>0</v>
      </c>
      <c r="Q44" s="41">
        <f t="shared" si="9"/>
        <v>0</v>
      </c>
      <c r="R44" s="41">
        <f t="shared" si="9"/>
        <v>0</v>
      </c>
      <c r="S44" s="41">
        <f t="shared" si="9"/>
        <v>0</v>
      </c>
      <c r="T44" s="41">
        <f t="shared" si="9"/>
        <v>0</v>
      </c>
      <c r="U44" s="41">
        <f t="shared" si="9"/>
        <v>0</v>
      </c>
      <c r="V44" s="41">
        <f t="shared" si="9"/>
        <v>700</v>
      </c>
      <c r="W44" s="41">
        <f t="shared" si="9"/>
        <v>0</v>
      </c>
      <c r="X44" s="41">
        <f t="shared" si="9"/>
        <v>1120</v>
      </c>
      <c r="Y44" s="41">
        <f t="shared" si="9"/>
        <v>0</v>
      </c>
      <c r="Z44" s="41">
        <f t="shared" si="9"/>
        <v>0</v>
      </c>
      <c r="AA44" s="41">
        <f t="shared" si="9"/>
        <v>0</v>
      </c>
      <c r="AB44" s="41">
        <f t="shared" si="9"/>
        <v>0</v>
      </c>
      <c r="AC44" s="41">
        <f t="shared" si="9"/>
        <v>0</v>
      </c>
      <c r="AD44" s="41">
        <f t="shared" si="9"/>
        <v>0</v>
      </c>
      <c r="AE44" s="41">
        <f t="shared" si="9"/>
        <v>0</v>
      </c>
      <c r="AF44" s="41"/>
    </row>
    <row r="45" spans="1:32" s="21" customFormat="1" ht="18.75" x14ac:dyDescent="0.3">
      <c r="A45" s="27" t="s">
        <v>20</v>
      </c>
      <c r="B45" s="27"/>
      <c r="C45" s="27"/>
      <c r="D45" s="27"/>
      <c r="E45" s="27"/>
      <c r="F45" s="39" t="e">
        <v>#DIV/0!</v>
      </c>
      <c r="G45" s="39" t="e">
        <v>#DIV/0!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s="21" customFormat="1" ht="37.5" x14ac:dyDescent="0.3">
      <c r="A46" s="112" t="s">
        <v>29</v>
      </c>
      <c r="B46" s="26">
        <v>1820</v>
      </c>
      <c r="C46" s="26">
        <f>H46+J46+L46</f>
        <v>0</v>
      </c>
      <c r="D46" s="26">
        <v>0</v>
      </c>
      <c r="E46" s="26">
        <f>I46+K46+M46</f>
        <v>0</v>
      </c>
      <c r="F46" s="39">
        <v>0</v>
      </c>
      <c r="G46" s="39" t="e">
        <v>#DIV/0!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700</v>
      </c>
      <c r="W46" s="30">
        <v>0</v>
      </c>
      <c r="X46" s="30">
        <v>1120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/>
    </row>
    <row r="47" spans="1:32" s="21" customFormat="1" ht="18.75" x14ac:dyDescent="0.3">
      <c r="A47" s="27" t="s">
        <v>19</v>
      </c>
      <c r="B47" s="27"/>
      <c r="C47" s="27"/>
      <c r="D47" s="27"/>
      <c r="E47" s="27"/>
      <c r="F47" s="39" t="e">
        <v>#DIV/0!</v>
      </c>
      <c r="G47" s="39" t="e">
        <v>#DIV/0!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1" customFormat="1" ht="37.5" x14ac:dyDescent="0.3">
      <c r="A48" s="42" t="s">
        <v>30</v>
      </c>
      <c r="B48" s="27"/>
      <c r="C48" s="27"/>
      <c r="D48" s="27"/>
      <c r="E48" s="27"/>
      <c r="F48" s="39"/>
      <c r="G48" s="3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1" customFormat="1" ht="18.75" x14ac:dyDescent="0.3">
      <c r="A49" s="42" t="s">
        <v>31</v>
      </c>
      <c r="B49" s="27"/>
      <c r="C49" s="27"/>
      <c r="D49" s="27"/>
      <c r="E49" s="27"/>
      <c r="F49" s="39"/>
      <c r="G49" s="3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1" customFormat="1" ht="391.5" customHeight="1" x14ac:dyDescent="0.3">
      <c r="A50" s="43" t="s">
        <v>36</v>
      </c>
      <c r="B50" s="44">
        <f>B51</f>
        <v>8072.3</v>
      </c>
      <c r="C50" s="44">
        <f>C51</f>
        <v>1634.6100000000001</v>
      </c>
      <c r="D50" s="44">
        <f>D51</f>
        <v>1637</v>
      </c>
      <c r="E50" s="44">
        <f>E51</f>
        <v>1431.03</v>
      </c>
      <c r="F50" s="44">
        <v>13.282707530691376</v>
      </c>
      <c r="G50" s="44">
        <v>87.868159244751126</v>
      </c>
      <c r="H50" s="24">
        <f t="shared" ref="H50:AE50" si="10">H51</f>
        <v>682.12</v>
      </c>
      <c r="I50" s="24">
        <f t="shared" si="10"/>
        <v>566.94000000000005</v>
      </c>
      <c r="J50" s="24">
        <f t="shared" si="10"/>
        <v>538.14</v>
      </c>
      <c r="K50" s="24">
        <f t="shared" si="10"/>
        <v>505.28</v>
      </c>
      <c r="L50" s="24">
        <f t="shared" si="10"/>
        <v>414.35</v>
      </c>
      <c r="M50" s="24">
        <f t="shared" si="10"/>
        <v>358.81</v>
      </c>
      <c r="N50" s="24">
        <f t="shared" si="10"/>
        <v>1002.16</v>
      </c>
      <c r="O50" s="24">
        <f t="shared" si="10"/>
        <v>0</v>
      </c>
      <c r="P50" s="24">
        <f t="shared" si="10"/>
        <v>531.30999999999995</v>
      </c>
      <c r="Q50" s="24">
        <f t="shared" si="10"/>
        <v>0</v>
      </c>
      <c r="R50" s="24">
        <f t="shared" si="10"/>
        <v>596.92999999999995</v>
      </c>
      <c r="S50" s="24">
        <f t="shared" si="10"/>
        <v>0</v>
      </c>
      <c r="T50" s="24">
        <f t="shared" si="10"/>
        <v>1291.95</v>
      </c>
      <c r="U50" s="24">
        <f t="shared" si="10"/>
        <v>0</v>
      </c>
      <c r="V50" s="24">
        <f t="shared" si="10"/>
        <v>634.16999999999996</v>
      </c>
      <c r="W50" s="24">
        <f t="shared" si="10"/>
        <v>0</v>
      </c>
      <c r="X50" s="24">
        <f t="shared" si="10"/>
        <v>415.85</v>
      </c>
      <c r="Y50" s="24">
        <f t="shared" si="10"/>
        <v>0</v>
      </c>
      <c r="Z50" s="24">
        <f t="shared" si="10"/>
        <v>701.2</v>
      </c>
      <c r="AA50" s="24">
        <f t="shared" si="10"/>
        <v>0</v>
      </c>
      <c r="AB50" s="24">
        <f t="shared" si="10"/>
        <v>494.16</v>
      </c>
      <c r="AC50" s="24">
        <f t="shared" si="10"/>
        <v>0</v>
      </c>
      <c r="AD50" s="24">
        <f t="shared" si="10"/>
        <v>769.96</v>
      </c>
      <c r="AE50" s="24">
        <f t="shared" si="10"/>
        <v>0</v>
      </c>
      <c r="AF50" s="117" t="s">
        <v>83</v>
      </c>
    </row>
    <row r="51" spans="1:32" s="21" customFormat="1" ht="18.75" x14ac:dyDescent="0.3">
      <c r="A51" s="25" t="s">
        <v>17</v>
      </c>
      <c r="B51" s="45">
        <f>B53</f>
        <v>8072.3</v>
      </c>
      <c r="C51" s="45">
        <f>C53</f>
        <v>1634.6100000000001</v>
      </c>
      <c r="D51" s="45">
        <f>D53</f>
        <v>1637</v>
      </c>
      <c r="E51" s="45">
        <f>E53</f>
        <v>1431.03</v>
      </c>
      <c r="F51" s="44">
        <v>13.282707530691376</v>
      </c>
      <c r="G51" s="44">
        <v>87.868159244751126</v>
      </c>
      <c r="H51" s="30">
        <f t="shared" ref="H51:AE51" si="11">H53</f>
        <v>682.12</v>
      </c>
      <c r="I51" s="30">
        <f t="shared" si="11"/>
        <v>566.94000000000005</v>
      </c>
      <c r="J51" s="30">
        <f t="shared" si="11"/>
        <v>538.14</v>
      </c>
      <c r="K51" s="30">
        <f t="shared" si="11"/>
        <v>505.28</v>
      </c>
      <c r="L51" s="30">
        <f t="shared" si="11"/>
        <v>414.35</v>
      </c>
      <c r="M51" s="30">
        <f t="shared" si="11"/>
        <v>358.81</v>
      </c>
      <c r="N51" s="30">
        <f t="shared" si="11"/>
        <v>1002.16</v>
      </c>
      <c r="O51" s="30">
        <f t="shared" si="11"/>
        <v>0</v>
      </c>
      <c r="P51" s="30">
        <f t="shared" si="11"/>
        <v>531.30999999999995</v>
      </c>
      <c r="Q51" s="30">
        <f t="shared" si="11"/>
        <v>0</v>
      </c>
      <c r="R51" s="30">
        <f t="shared" si="11"/>
        <v>596.92999999999995</v>
      </c>
      <c r="S51" s="30">
        <f t="shared" si="11"/>
        <v>0</v>
      </c>
      <c r="T51" s="30">
        <f t="shared" si="11"/>
        <v>1291.95</v>
      </c>
      <c r="U51" s="30">
        <f t="shared" si="11"/>
        <v>0</v>
      </c>
      <c r="V51" s="30">
        <f t="shared" si="11"/>
        <v>634.16999999999996</v>
      </c>
      <c r="W51" s="30">
        <f t="shared" si="11"/>
        <v>0</v>
      </c>
      <c r="X51" s="30">
        <f t="shared" si="11"/>
        <v>415.85</v>
      </c>
      <c r="Y51" s="30">
        <f t="shared" si="11"/>
        <v>0</v>
      </c>
      <c r="Z51" s="30">
        <f t="shared" si="11"/>
        <v>701.2</v>
      </c>
      <c r="AA51" s="30">
        <f t="shared" si="11"/>
        <v>0</v>
      </c>
      <c r="AB51" s="30">
        <f t="shared" si="11"/>
        <v>494.16</v>
      </c>
      <c r="AC51" s="30">
        <f t="shared" si="11"/>
        <v>0</v>
      </c>
      <c r="AD51" s="30">
        <f t="shared" si="11"/>
        <v>769.96</v>
      </c>
      <c r="AE51" s="30">
        <f t="shared" si="11"/>
        <v>0</v>
      </c>
      <c r="AF51" s="30"/>
    </row>
    <row r="52" spans="1:32" s="21" customFormat="1" ht="18.75" x14ac:dyDescent="0.3">
      <c r="A52" s="27" t="s">
        <v>20</v>
      </c>
      <c r="B52" s="27"/>
      <c r="C52" s="27"/>
      <c r="D52" s="27"/>
      <c r="E52" s="27"/>
      <c r="F52" s="44" t="e">
        <v>#DIV/0!</v>
      </c>
      <c r="G52" s="44" t="e">
        <v>#DIV/0!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1" customFormat="1" ht="37.5" x14ac:dyDescent="0.3">
      <c r="A53" s="46" t="s">
        <v>29</v>
      </c>
      <c r="B53" s="47">
        <v>8072.3</v>
      </c>
      <c r="C53" s="47">
        <f>H53+J53+L53</f>
        <v>1634.6100000000001</v>
      </c>
      <c r="D53" s="47">
        <v>1637</v>
      </c>
      <c r="E53" s="47">
        <v>1431.03</v>
      </c>
      <c r="F53" s="44">
        <v>13.282707530691376</v>
      </c>
      <c r="G53" s="44">
        <v>87.868159244751126</v>
      </c>
      <c r="H53" s="48">
        <v>682.12</v>
      </c>
      <c r="I53" s="48">
        <v>566.94000000000005</v>
      </c>
      <c r="J53" s="48">
        <v>538.14</v>
      </c>
      <c r="K53" s="48">
        <v>505.28</v>
      </c>
      <c r="L53" s="48">
        <v>414.35</v>
      </c>
      <c r="M53" s="48">
        <v>358.81</v>
      </c>
      <c r="N53" s="48">
        <v>1002.16</v>
      </c>
      <c r="O53" s="48"/>
      <c r="P53" s="48">
        <v>531.30999999999995</v>
      </c>
      <c r="Q53" s="48"/>
      <c r="R53" s="48">
        <v>596.92999999999995</v>
      </c>
      <c r="S53" s="48"/>
      <c r="T53" s="48">
        <v>1291.95</v>
      </c>
      <c r="U53" s="48"/>
      <c r="V53" s="48">
        <v>634.16999999999996</v>
      </c>
      <c r="W53" s="48"/>
      <c r="X53" s="48">
        <v>415.85</v>
      </c>
      <c r="Y53" s="48"/>
      <c r="Z53" s="48">
        <v>701.2</v>
      </c>
      <c r="AA53" s="48"/>
      <c r="AB53" s="48">
        <v>494.16</v>
      </c>
      <c r="AC53" s="48"/>
      <c r="AD53" s="48">
        <v>769.96</v>
      </c>
      <c r="AE53" s="48"/>
      <c r="AF53" s="48"/>
    </row>
    <row r="54" spans="1:32" s="21" customFormat="1" ht="18.75" x14ac:dyDescent="0.3">
      <c r="A54" s="27" t="s">
        <v>19</v>
      </c>
      <c r="B54" s="27"/>
      <c r="C54" s="27"/>
      <c r="D54" s="27"/>
      <c r="E54" s="27"/>
      <c r="F54" s="44" t="e">
        <v>#DIV/0!</v>
      </c>
      <c r="G54" s="44" t="e">
        <v>#DIV/0!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1" customFormat="1" ht="37.5" x14ac:dyDescent="0.3">
      <c r="A55" s="27" t="s">
        <v>30</v>
      </c>
      <c r="B55" s="27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1" customFormat="1" ht="18.75" x14ac:dyDescent="0.3">
      <c r="A56" s="27" t="s">
        <v>31</v>
      </c>
      <c r="B56" s="27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1" customFormat="1" ht="300" x14ac:dyDescent="0.3">
      <c r="A57" s="38" t="s">
        <v>37</v>
      </c>
      <c r="B57" s="37">
        <f>B58</f>
        <v>28913.9</v>
      </c>
      <c r="C57" s="37">
        <f>C58</f>
        <v>135.46</v>
      </c>
      <c r="D57" s="37">
        <f>D58</f>
        <v>108</v>
      </c>
      <c r="E57" s="37">
        <f>E58</f>
        <v>107.35</v>
      </c>
      <c r="F57" s="37">
        <v>0.23525017379184401</v>
      </c>
      <c r="G57" s="37">
        <v>78.617660656495588</v>
      </c>
      <c r="H57" s="24">
        <f t="shared" ref="H57:AE57" si="12">H58</f>
        <v>10.82</v>
      </c>
      <c r="I57" s="24">
        <f t="shared" si="12"/>
        <v>10.77</v>
      </c>
      <c r="J57" s="24">
        <f t="shared" si="12"/>
        <v>75.7</v>
      </c>
      <c r="K57" s="24">
        <f t="shared" si="12"/>
        <v>57.25</v>
      </c>
      <c r="L57" s="24">
        <f t="shared" si="12"/>
        <v>48.94</v>
      </c>
      <c r="M57" s="24">
        <f t="shared" si="12"/>
        <v>39.33</v>
      </c>
      <c r="N57" s="24">
        <f t="shared" si="12"/>
        <v>48.94</v>
      </c>
      <c r="O57" s="24">
        <f t="shared" si="12"/>
        <v>0</v>
      </c>
      <c r="P57" s="24">
        <f t="shared" si="12"/>
        <v>48.94</v>
      </c>
      <c r="Q57" s="24">
        <f t="shared" si="12"/>
        <v>0</v>
      </c>
      <c r="R57" s="24">
        <f t="shared" si="12"/>
        <v>48.94</v>
      </c>
      <c r="S57" s="24">
        <f t="shared" si="12"/>
        <v>0</v>
      </c>
      <c r="T57" s="24">
        <f t="shared" si="12"/>
        <v>48.93</v>
      </c>
      <c r="U57" s="24">
        <f t="shared" si="12"/>
        <v>0</v>
      </c>
      <c r="V57" s="24">
        <f t="shared" si="12"/>
        <v>48.93</v>
      </c>
      <c r="W57" s="24">
        <f t="shared" si="12"/>
        <v>0</v>
      </c>
      <c r="X57" s="24">
        <f t="shared" si="12"/>
        <v>48.93</v>
      </c>
      <c r="Y57" s="24">
        <f t="shared" si="12"/>
        <v>0</v>
      </c>
      <c r="Z57" s="24">
        <f t="shared" si="12"/>
        <v>48.93</v>
      </c>
      <c r="AA57" s="24">
        <f t="shared" si="12"/>
        <v>0</v>
      </c>
      <c r="AB57" s="24">
        <f t="shared" si="12"/>
        <v>48.93</v>
      </c>
      <c r="AC57" s="24">
        <f t="shared" si="12"/>
        <v>0</v>
      </c>
      <c r="AD57" s="24">
        <f t="shared" si="12"/>
        <v>28386.97</v>
      </c>
      <c r="AE57" s="24">
        <f t="shared" si="12"/>
        <v>0</v>
      </c>
      <c r="AF57" s="117" t="s">
        <v>85</v>
      </c>
    </row>
    <row r="58" spans="1:32" s="21" customFormat="1" ht="18.75" x14ac:dyDescent="0.3">
      <c r="A58" s="25" t="s">
        <v>17</v>
      </c>
      <c r="B58" s="26">
        <f>B60+B61</f>
        <v>28913.9</v>
      </c>
      <c r="C58" s="26">
        <f>C60+C61</f>
        <v>135.46</v>
      </c>
      <c r="D58" s="26">
        <f>D60+D61</f>
        <v>108</v>
      </c>
      <c r="E58" s="26">
        <f>E60+E61</f>
        <v>107.35</v>
      </c>
      <c r="F58" s="37">
        <v>0.23525017379184401</v>
      </c>
      <c r="G58" s="37">
        <v>78.617660656495588</v>
      </c>
      <c r="H58" s="36">
        <f t="shared" ref="H58:AE58" si="13">H60+H61</f>
        <v>10.82</v>
      </c>
      <c r="I58" s="36">
        <f t="shared" si="13"/>
        <v>10.77</v>
      </c>
      <c r="J58" s="36">
        <f t="shared" si="13"/>
        <v>75.7</v>
      </c>
      <c r="K58" s="36">
        <f t="shared" si="13"/>
        <v>57.25</v>
      </c>
      <c r="L58" s="36">
        <f t="shared" si="13"/>
        <v>48.94</v>
      </c>
      <c r="M58" s="36">
        <f t="shared" si="13"/>
        <v>39.33</v>
      </c>
      <c r="N58" s="36">
        <f t="shared" si="13"/>
        <v>48.94</v>
      </c>
      <c r="O58" s="36">
        <f t="shared" si="13"/>
        <v>0</v>
      </c>
      <c r="P58" s="36">
        <f t="shared" si="13"/>
        <v>48.94</v>
      </c>
      <c r="Q58" s="36">
        <f t="shared" si="13"/>
        <v>0</v>
      </c>
      <c r="R58" s="36">
        <f t="shared" si="13"/>
        <v>48.94</v>
      </c>
      <c r="S58" s="36">
        <f t="shared" si="13"/>
        <v>0</v>
      </c>
      <c r="T58" s="36">
        <f t="shared" si="13"/>
        <v>48.93</v>
      </c>
      <c r="U58" s="36">
        <f t="shared" si="13"/>
        <v>0</v>
      </c>
      <c r="V58" s="36">
        <f t="shared" si="13"/>
        <v>48.93</v>
      </c>
      <c r="W58" s="36">
        <f t="shared" si="13"/>
        <v>0</v>
      </c>
      <c r="X58" s="36">
        <f t="shared" si="13"/>
        <v>48.93</v>
      </c>
      <c r="Y58" s="36">
        <f t="shared" si="13"/>
        <v>0</v>
      </c>
      <c r="Z58" s="36">
        <f t="shared" si="13"/>
        <v>48.93</v>
      </c>
      <c r="AA58" s="36">
        <f t="shared" si="13"/>
        <v>0</v>
      </c>
      <c r="AB58" s="36">
        <f t="shared" si="13"/>
        <v>48.93</v>
      </c>
      <c r="AC58" s="36">
        <f t="shared" si="13"/>
        <v>0</v>
      </c>
      <c r="AD58" s="36">
        <f t="shared" si="13"/>
        <v>28386.97</v>
      </c>
      <c r="AE58" s="36">
        <f t="shared" si="13"/>
        <v>0</v>
      </c>
      <c r="AF58" s="36"/>
    </row>
    <row r="59" spans="1:32" s="21" customFormat="1" ht="18.75" x14ac:dyDescent="0.3">
      <c r="A59" s="27" t="s">
        <v>20</v>
      </c>
      <c r="B59" s="27"/>
      <c r="C59" s="27"/>
      <c r="D59" s="27"/>
      <c r="E59" s="27"/>
      <c r="F59" s="37" t="e">
        <v>#DIV/0!</v>
      </c>
      <c r="G59" s="37" t="e">
        <v>#DIV/0!</v>
      </c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1" customFormat="1" ht="37.5" x14ac:dyDescent="0.3">
      <c r="A60" s="27" t="s">
        <v>29</v>
      </c>
      <c r="B60" s="26">
        <f>B67+B74</f>
        <v>25260.7</v>
      </c>
      <c r="C60" s="26">
        <f>C74</f>
        <v>135.46</v>
      </c>
      <c r="D60" s="26">
        <f>D74</f>
        <v>108</v>
      </c>
      <c r="E60" s="26">
        <f>E74</f>
        <v>107.35</v>
      </c>
      <c r="F60" s="37">
        <v>0.26927203125804111</v>
      </c>
      <c r="G60" s="37">
        <v>78.617660656495588</v>
      </c>
      <c r="H60" s="30">
        <v>10.82</v>
      </c>
      <c r="I60" s="30">
        <v>10.77</v>
      </c>
      <c r="J60" s="30">
        <v>75.7</v>
      </c>
      <c r="K60" s="30">
        <v>57.25</v>
      </c>
      <c r="L60" s="30">
        <v>48.94</v>
      </c>
      <c r="M60" s="30">
        <f>M67+M74</f>
        <v>39.33</v>
      </c>
      <c r="N60" s="30">
        <v>48.94</v>
      </c>
      <c r="O60" s="30"/>
      <c r="P60" s="30">
        <v>48.94</v>
      </c>
      <c r="Q60" s="30"/>
      <c r="R60" s="30">
        <v>48.94</v>
      </c>
      <c r="S60" s="30"/>
      <c r="T60" s="30">
        <v>48.93</v>
      </c>
      <c r="U60" s="30"/>
      <c r="V60" s="30">
        <v>48.93</v>
      </c>
      <c r="W60" s="30"/>
      <c r="X60" s="30">
        <v>48.93</v>
      </c>
      <c r="Y60" s="30"/>
      <c r="Z60" s="30">
        <v>48.93</v>
      </c>
      <c r="AA60" s="30"/>
      <c r="AB60" s="30">
        <v>48.93</v>
      </c>
      <c r="AC60" s="30"/>
      <c r="AD60" s="30">
        <v>24733.77</v>
      </c>
      <c r="AE60" s="30"/>
      <c r="AF60" s="30"/>
    </row>
    <row r="61" spans="1:32" s="21" customFormat="1" ht="18.75" x14ac:dyDescent="0.3">
      <c r="A61" s="27" t="s">
        <v>19</v>
      </c>
      <c r="B61" s="26">
        <f>B68</f>
        <v>3653.2</v>
      </c>
      <c r="C61" s="26">
        <v>0</v>
      </c>
      <c r="D61" s="26">
        <v>0</v>
      </c>
      <c r="E61" s="26">
        <v>0</v>
      </c>
      <c r="F61" s="37">
        <v>0</v>
      </c>
      <c r="G61" s="37" t="e">
        <v>#DIV/0!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f>M68+M75</f>
        <v>0</v>
      </c>
      <c r="N61" s="41">
        <v>0</v>
      </c>
      <c r="O61" s="41"/>
      <c r="P61" s="41">
        <v>0</v>
      </c>
      <c r="Q61" s="41"/>
      <c r="R61" s="41">
        <v>0</v>
      </c>
      <c r="S61" s="41"/>
      <c r="T61" s="41">
        <v>0</v>
      </c>
      <c r="U61" s="41"/>
      <c r="V61" s="41">
        <v>0</v>
      </c>
      <c r="W61" s="41"/>
      <c r="X61" s="41">
        <v>0</v>
      </c>
      <c r="Y61" s="41"/>
      <c r="Z61" s="41">
        <v>0</v>
      </c>
      <c r="AA61" s="41"/>
      <c r="AB61" s="41">
        <v>0</v>
      </c>
      <c r="AC61" s="41"/>
      <c r="AD61" s="41">
        <v>3653.2</v>
      </c>
      <c r="AE61" s="41"/>
      <c r="AF61" s="41"/>
    </row>
    <row r="62" spans="1:32" s="21" customFormat="1" ht="37.5" x14ac:dyDescent="0.3">
      <c r="A62" s="27" t="s">
        <v>30</v>
      </c>
      <c r="B62" s="27"/>
      <c r="C62" s="27"/>
      <c r="D62" s="27"/>
      <c r="E62" s="27"/>
      <c r="F62" s="27"/>
      <c r="G62" s="2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1" customFormat="1" ht="18.75" x14ac:dyDescent="0.3">
      <c r="A63" s="27" t="s">
        <v>31</v>
      </c>
      <c r="B63" s="27"/>
      <c r="C63" s="27"/>
      <c r="D63" s="27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s="21" customFormat="1" ht="132.75" customHeight="1" x14ac:dyDescent="0.3">
      <c r="A64" s="25" t="s">
        <v>38</v>
      </c>
      <c r="B64" s="37">
        <f>B65</f>
        <v>28237.9</v>
      </c>
      <c r="C64" s="37">
        <f>C65</f>
        <v>0</v>
      </c>
      <c r="D64" s="37">
        <f>D65</f>
        <v>0</v>
      </c>
      <c r="E64" s="37">
        <f>E65</f>
        <v>0</v>
      </c>
      <c r="F64" s="37">
        <v>0</v>
      </c>
      <c r="G64" s="37" t="e">
        <v>#DIV/0!</v>
      </c>
      <c r="H64" s="37">
        <f t="shared" ref="H64:AE64" si="14">H65</f>
        <v>0</v>
      </c>
      <c r="I64" s="37">
        <f t="shared" si="14"/>
        <v>0</v>
      </c>
      <c r="J64" s="37">
        <f t="shared" si="14"/>
        <v>0</v>
      </c>
      <c r="K64" s="37">
        <f t="shared" si="14"/>
        <v>0</v>
      </c>
      <c r="L64" s="37">
        <f t="shared" si="14"/>
        <v>0</v>
      </c>
      <c r="M64" s="37">
        <f t="shared" si="14"/>
        <v>0</v>
      </c>
      <c r="N64" s="37">
        <f t="shared" si="14"/>
        <v>0</v>
      </c>
      <c r="O64" s="37">
        <f t="shared" si="14"/>
        <v>0</v>
      </c>
      <c r="P64" s="37">
        <f t="shared" si="14"/>
        <v>0</v>
      </c>
      <c r="Q64" s="37">
        <f t="shared" si="14"/>
        <v>0</v>
      </c>
      <c r="R64" s="37">
        <f t="shared" si="14"/>
        <v>0</v>
      </c>
      <c r="S64" s="37">
        <f t="shared" si="14"/>
        <v>0</v>
      </c>
      <c r="T64" s="37">
        <f t="shared" si="14"/>
        <v>0</v>
      </c>
      <c r="U64" s="37">
        <f t="shared" si="14"/>
        <v>0</v>
      </c>
      <c r="V64" s="37">
        <f t="shared" si="14"/>
        <v>0</v>
      </c>
      <c r="W64" s="37">
        <f t="shared" si="14"/>
        <v>0</v>
      </c>
      <c r="X64" s="37">
        <f t="shared" si="14"/>
        <v>0</v>
      </c>
      <c r="Y64" s="37">
        <f t="shared" si="14"/>
        <v>0</v>
      </c>
      <c r="Z64" s="37">
        <f t="shared" si="14"/>
        <v>0</v>
      </c>
      <c r="AA64" s="37">
        <f t="shared" si="14"/>
        <v>0</v>
      </c>
      <c r="AB64" s="37">
        <f t="shared" si="14"/>
        <v>0</v>
      </c>
      <c r="AC64" s="37">
        <f t="shared" si="14"/>
        <v>0</v>
      </c>
      <c r="AD64" s="37">
        <f t="shared" si="14"/>
        <v>28237.9</v>
      </c>
      <c r="AE64" s="37">
        <f t="shared" si="14"/>
        <v>0</v>
      </c>
      <c r="AF64" s="23"/>
    </row>
    <row r="65" spans="1:32" s="21" customFormat="1" ht="18.75" x14ac:dyDescent="0.3">
      <c r="A65" s="25" t="s">
        <v>17</v>
      </c>
      <c r="B65" s="26">
        <f>B67+B68</f>
        <v>28237.9</v>
      </c>
      <c r="C65" s="26">
        <f>C67+C68</f>
        <v>0</v>
      </c>
      <c r="D65" s="26">
        <f>D67+D68</f>
        <v>0</v>
      </c>
      <c r="E65" s="26">
        <f>E67+E68</f>
        <v>0</v>
      </c>
      <c r="F65" s="37">
        <v>0</v>
      </c>
      <c r="G65" s="37" t="e">
        <v>#DIV/0!</v>
      </c>
      <c r="H65" s="26">
        <f t="shared" ref="H65:AE65" si="15">H67+H68</f>
        <v>0</v>
      </c>
      <c r="I65" s="26">
        <f t="shared" si="15"/>
        <v>0</v>
      </c>
      <c r="J65" s="26">
        <f t="shared" si="15"/>
        <v>0</v>
      </c>
      <c r="K65" s="26">
        <f t="shared" si="15"/>
        <v>0</v>
      </c>
      <c r="L65" s="26">
        <f t="shared" si="15"/>
        <v>0</v>
      </c>
      <c r="M65" s="26">
        <f t="shared" si="15"/>
        <v>0</v>
      </c>
      <c r="N65" s="26">
        <f t="shared" si="15"/>
        <v>0</v>
      </c>
      <c r="O65" s="26">
        <f t="shared" si="15"/>
        <v>0</v>
      </c>
      <c r="P65" s="26">
        <f t="shared" si="15"/>
        <v>0</v>
      </c>
      <c r="Q65" s="26">
        <f t="shared" si="15"/>
        <v>0</v>
      </c>
      <c r="R65" s="26">
        <f t="shared" si="15"/>
        <v>0</v>
      </c>
      <c r="S65" s="26">
        <f t="shared" si="15"/>
        <v>0</v>
      </c>
      <c r="T65" s="26">
        <f t="shared" si="15"/>
        <v>0</v>
      </c>
      <c r="U65" s="26">
        <f t="shared" si="15"/>
        <v>0</v>
      </c>
      <c r="V65" s="26">
        <f t="shared" si="15"/>
        <v>0</v>
      </c>
      <c r="W65" s="26">
        <f t="shared" si="15"/>
        <v>0</v>
      </c>
      <c r="X65" s="26">
        <f t="shared" si="15"/>
        <v>0</v>
      </c>
      <c r="Y65" s="26">
        <f t="shared" si="15"/>
        <v>0</v>
      </c>
      <c r="Z65" s="26">
        <f t="shared" si="15"/>
        <v>0</v>
      </c>
      <c r="AA65" s="26">
        <f t="shared" si="15"/>
        <v>0</v>
      </c>
      <c r="AB65" s="26">
        <f t="shared" si="15"/>
        <v>0</v>
      </c>
      <c r="AC65" s="26">
        <f t="shared" si="15"/>
        <v>0</v>
      </c>
      <c r="AD65" s="26">
        <f t="shared" si="15"/>
        <v>28237.9</v>
      </c>
      <c r="AE65" s="26">
        <f t="shared" si="15"/>
        <v>0</v>
      </c>
      <c r="AF65" s="49"/>
    </row>
    <row r="66" spans="1:32" s="21" customFormat="1" ht="18.75" x14ac:dyDescent="0.3">
      <c r="A66" s="27" t="s">
        <v>20</v>
      </c>
      <c r="B66" s="27"/>
      <c r="C66" s="27"/>
      <c r="D66" s="27"/>
      <c r="E66" s="27"/>
      <c r="F66" s="37" t="e">
        <v>#DIV/0!</v>
      </c>
      <c r="G66" s="37" t="e">
        <v>#DIV/0!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0"/>
      <c r="AA66" s="50"/>
      <c r="AB66" s="28"/>
      <c r="AC66" s="28"/>
      <c r="AD66" s="50"/>
      <c r="AE66" s="50"/>
      <c r="AF66" s="50"/>
    </row>
    <row r="67" spans="1:32" s="21" customFormat="1" ht="37.5" x14ac:dyDescent="0.3">
      <c r="A67" s="46" t="s">
        <v>29</v>
      </c>
      <c r="B67" s="49">
        <v>24584.7</v>
      </c>
      <c r="C67" s="26">
        <v>0</v>
      </c>
      <c r="D67" s="26">
        <v>0</v>
      </c>
      <c r="E67" s="26">
        <v>0</v>
      </c>
      <c r="F67" s="37">
        <v>0</v>
      </c>
      <c r="G67" s="37" t="e">
        <v>#DIV/0!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/>
      <c r="P67" s="30">
        <v>0</v>
      </c>
      <c r="Q67" s="30"/>
      <c r="R67" s="30">
        <v>0</v>
      </c>
      <c r="S67" s="30"/>
      <c r="T67" s="30">
        <v>0</v>
      </c>
      <c r="U67" s="30"/>
      <c r="V67" s="30">
        <v>0</v>
      </c>
      <c r="W67" s="30"/>
      <c r="X67" s="30">
        <v>0</v>
      </c>
      <c r="Y67" s="30"/>
      <c r="Z67" s="48">
        <v>0</v>
      </c>
      <c r="AA67" s="48"/>
      <c r="AB67" s="30">
        <v>0</v>
      </c>
      <c r="AC67" s="30"/>
      <c r="AD67" s="48">
        <v>24584.7</v>
      </c>
      <c r="AE67" s="48"/>
      <c r="AF67" s="48"/>
    </row>
    <row r="68" spans="1:32" s="21" customFormat="1" ht="18.75" x14ac:dyDescent="0.3">
      <c r="A68" s="46" t="s">
        <v>19</v>
      </c>
      <c r="B68" s="49">
        <v>3653.2</v>
      </c>
      <c r="C68" s="26">
        <v>0</v>
      </c>
      <c r="D68" s="26">
        <v>0</v>
      </c>
      <c r="E68" s="26">
        <v>0</v>
      </c>
      <c r="F68" s="37">
        <v>0</v>
      </c>
      <c r="G68" s="37" t="e">
        <v>#DIV/0!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/>
      <c r="P68" s="30">
        <v>0</v>
      </c>
      <c r="Q68" s="30"/>
      <c r="R68" s="30">
        <v>0</v>
      </c>
      <c r="S68" s="30"/>
      <c r="T68" s="30">
        <v>0</v>
      </c>
      <c r="U68" s="30"/>
      <c r="V68" s="30">
        <v>0</v>
      </c>
      <c r="W68" s="30"/>
      <c r="X68" s="30">
        <v>0</v>
      </c>
      <c r="Y68" s="30"/>
      <c r="Z68" s="48">
        <v>0</v>
      </c>
      <c r="AA68" s="48"/>
      <c r="AB68" s="30">
        <v>0</v>
      </c>
      <c r="AC68" s="30"/>
      <c r="AD68" s="48">
        <v>3653.2</v>
      </c>
      <c r="AE68" s="48"/>
      <c r="AF68" s="48"/>
    </row>
    <row r="69" spans="1:32" s="21" customFormat="1" ht="37.5" x14ac:dyDescent="0.3">
      <c r="A69" s="27" t="s">
        <v>30</v>
      </c>
      <c r="B69" s="27"/>
      <c r="C69" s="27"/>
      <c r="D69" s="27"/>
      <c r="E69" s="27"/>
      <c r="F69" s="27"/>
      <c r="G69" s="2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1" customFormat="1" ht="18.75" x14ac:dyDescent="0.3">
      <c r="A70" s="27" t="s">
        <v>31</v>
      </c>
      <c r="B70" s="27"/>
      <c r="C70" s="27"/>
      <c r="D70" s="27"/>
      <c r="E70" s="27"/>
      <c r="F70" s="27"/>
      <c r="G70" s="2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1" customFormat="1" ht="409.5" customHeight="1" x14ac:dyDescent="0.3">
      <c r="A71" s="25" t="s">
        <v>39</v>
      </c>
      <c r="B71" s="23">
        <f>B72</f>
        <v>676</v>
      </c>
      <c r="C71" s="23">
        <f>C72</f>
        <v>135.46</v>
      </c>
      <c r="D71" s="23">
        <f>D72</f>
        <v>108</v>
      </c>
      <c r="E71" s="23">
        <f>E72</f>
        <v>107.35</v>
      </c>
      <c r="F71" s="23">
        <v>10.062130177514792</v>
      </c>
      <c r="G71" s="23">
        <v>78.617660656495588</v>
      </c>
      <c r="H71" s="24">
        <f t="shared" ref="H71:AE71" si="16">H72</f>
        <v>10.82</v>
      </c>
      <c r="I71" s="24">
        <f t="shared" si="16"/>
        <v>10.77</v>
      </c>
      <c r="J71" s="24">
        <f t="shared" si="16"/>
        <v>75.7</v>
      </c>
      <c r="K71" s="24">
        <f t="shared" si="16"/>
        <v>57.25</v>
      </c>
      <c r="L71" s="24">
        <f t="shared" si="16"/>
        <v>48.94</v>
      </c>
      <c r="M71" s="24">
        <f t="shared" si="16"/>
        <v>39.33</v>
      </c>
      <c r="N71" s="24">
        <f t="shared" si="16"/>
        <v>48.94</v>
      </c>
      <c r="O71" s="24">
        <f t="shared" si="16"/>
        <v>0</v>
      </c>
      <c r="P71" s="24">
        <f t="shared" si="16"/>
        <v>48.94</v>
      </c>
      <c r="Q71" s="24">
        <f t="shared" si="16"/>
        <v>0</v>
      </c>
      <c r="R71" s="24">
        <f t="shared" si="16"/>
        <v>48.94</v>
      </c>
      <c r="S71" s="24">
        <f t="shared" si="16"/>
        <v>0</v>
      </c>
      <c r="T71" s="24">
        <f t="shared" si="16"/>
        <v>48.93</v>
      </c>
      <c r="U71" s="24">
        <f t="shared" si="16"/>
        <v>0</v>
      </c>
      <c r="V71" s="24">
        <f t="shared" si="16"/>
        <v>48.93</v>
      </c>
      <c r="W71" s="24">
        <f t="shared" si="16"/>
        <v>0</v>
      </c>
      <c r="X71" s="24">
        <f t="shared" si="16"/>
        <v>48.93</v>
      </c>
      <c r="Y71" s="24">
        <f t="shared" si="16"/>
        <v>0</v>
      </c>
      <c r="Z71" s="24">
        <f t="shared" si="16"/>
        <v>48.93</v>
      </c>
      <c r="AA71" s="24">
        <f t="shared" si="16"/>
        <v>0</v>
      </c>
      <c r="AB71" s="24">
        <f t="shared" si="16"/>
        <v>48.93</v>
      </c>
      <c r="AC71" s="24">
        <f t="shared" si="16"/>
        <v>0</v>
      </c>
      <c r="AD71" s="24">
        <f t="shared" si="16"/>
        <v>149.07</v>
      </c>
      <c r="AE71" s="24">
        <f t="shared" si="16"/>
        <v>0</v>
      </c>
      <c r="AF71" s="117" t="s">
        <v>84</v>
      </c>
    </row>
    <row r="72" spans="1:32" s="21" customFormat="1" ht="18.75" x14ac:dyDescent="0.3">
      <c r="A72" s="25" t="s">
        <v>17</v>
      </c>
      <c r="B72" s="26">
        <f>B74</f>
        <v>676</v>
      </c>
      <c r="C72" s="26">
        <f>C74</f>
        <v>135.46</v>
      </c>
      <c r="D72" s="26">
        <f>D74</f>
        <v>108</v>
      </c>
      <c r="E72" s="26">
        <f>E74</f>
        <v>107.35</v>
      </c>
      <c r="F72" s="23">
        <v>10.062130177514792</v>
      </c>
      <c r="G72" s="23">
        <v>78.617660656495588</v>
      </c>
      <c r="H72" s="36">
        <f t="shared" ref="H72:AE72" si="17">H74</f>
        <v>10.82</v>
      </c>
      <c r="I72" s="36">
        <f t="shared" si="17"/>
        <v>10.77</v>
      </c>
      <c r="J72" s="36">
        <f t="shared" si="17"/>
        <v>75.7</v>
      </c>
      <c r="K72" s="36">
        <f t="shared" si="17"/>
        <v>57.25</v>
      </c>
      <c r="L72" s="36">
        <f t="shared" si="17"/>
        <v>48.94</v>
      </c>
      <c r="M72" s="36">
        <f t="shared" si="17"/>
        <v>39.33</v>
      </c>
      <c r="N72" s="36">
        <f t="shared" si="17"/>
        <v>48.94</v>
      </c>
      <c r="O72" s="36">
        <f t="shared" si="17"/>
        <v>0</v>
      </c>
      <c r="P72" s="36">
        <f t="shared" si="17"/>
        <v>48.94</v>
      </c>
      <c r="Q72" s="36">
        <f t="shared" si="17"/>
        <v>0</v>
      </c>
      <c r="R72" s="36">
        <f t="shared" si="17"/>
        <v>48.94</v>
      </c>
      <c r="S72" s="36">
        <f t="shared" si="17"/>
        <v>0</v>
      </c>
      <c r="T72" s="36">
        <f t="shared" si="17"/>
        <v>48.93</v>
      </c>
      <c r="U72" s="36">
        <f t="shared" si="17"/>
        <v>0</v>
      </c>
      <c r="V72" s="36">
        <f t="shared" si="17"/>
        <v>48.93</v>
      </c>
      <c r="W72" s="36">
        <f t="shared" si="17"/>
        <v>0</v>
      </c>
      <c r="X72" s="36">
        <f t="shared" si="17"/>
        <v>48.93</v>
      </c>
      <c r="Y72" s="36">
        <f t="shared" si="17"/>
        <v>0</v>
      </c>
      <c r="Z72" s="36">
        <f t="shared" si="17"/>
        <v>48.93</v>
      </c>
      <c r="AA72" s="36">
        <f t="shared" si="17"/>
        <v>0</v>
      </c>
      <c r="AB72" s="36">
        <f t="shared" si="17"/>
        <v>48.93</v>
      </c>
      <c r="AC72" s="36">
        <f t="shared" si="17"/>
        <v>0</v>
      </c>
      <c r="AD72" s="36">
        <f t="shared" si="17"/>
        <v>149.07</v>
      </c>
      <c r="AE72" s="36">
        <f t="shared" si="17"/>
        <v>0</v>
      </c>
      <c r="AF72" s="36"/>
    </row>
    <row r="73" spans="1:32" s="21" customFormat="1" ht="18.75" x14ac:dyDescent="0.3">
      <c r="A73" s="27" t="s">
        <v>20</v>
      </c>
      <c r="B73" s="27"/>
      <c r="C73" s="27"/>
      <c r="D73" s="27"/>
      <c r="E73" s="27"/>
      <c r="F73" s="23" t="e">
        <v>#DIV/0!</v>
      </c>
      <c r="G73" s="23" t="e">
        <v>#DIV/0!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1" customFormat="1" ht="37.5" x14ac:dyDescent="0.3">
      <c r="A74" s="46" t="s">
        <v>29</v>
      </c>
      <c r="B74" s="49">
        <v>676</v>
      </c>
      <c r="C74" s="49">
        <f>H74+J74+L74</f>
        <v>135.46</v>
      </c>
      <c r="D74" s="49">
        <v>108</v>
      </c>
      <c r="E74" s="49">
        <f>I74+K74+M74</f>
        <v>107.35</v>
      </c>
      <c r="F74" s="23">
        <v>10.062130177514792</v>
      </c>
      <c r="G74" s="23">
        <v>78.617660656495588</v>
      </c>
      <c r="H74" s="30">
        <v>10.82</v>
      </c>
      <c r="I74" s="30">
        <v>10.77</v>
      </c>
      <c r="J74" s="30">
        <v>75.7</v>
      </c>
      <c r="K74" s="30">
        <v>57.25</v>
      </c>
      <c r="L74" s="30">
        <v>48.94</v>
      </c>
      <c r="M74" s="30">
        <v>39.33</v>
      </c>
      <c r="N74" s="30">
        <v>48.94</v>
      </c>
      <c r="O74" s="30"/>
      <c r="P74" s="30">
        <v>48.94</v>
      </c>
      <c r="Q74" s="30"/>
      <c r="R74" s="30">
        <v>48.94</v>
      </c>
      <c r="S74" s="30"/>
      <c r="T74" s="30">
        <v>48.93</v>
      </c>
      <c r="U74" s="30"/>
      <c r="V74" s="30">
        <v>48.93</v>
      </c>
      <c r="W74" s="30"/>
      <c r="X74" s="30">
        <v>48.93</v>
      </c>
      <c r="Y74" s="30"/>
      <c r="Z74" s="30">
        <v>48.93</v>
      </c>
      <c r="AA74" s="30"/>
      <c r="AB74" s="30">
        <v>48.93</v>
      </c>
      <c r="AC74" s="30"/>
      <c r="AD74" s="30">
        <v>149.07</v>
      </c>
      <c r="AE74" s="30"/>
      <c r="AF74" s="30"/>
    </row>
    <row r="75" spans="1:32" s="21" customFormat="1" ht="18.75" x14ac:dyDescent="0.3">
      <c r="A75" s="27" t="s">
        <v>19</v>
      </c>
      <c r="B75" s="27"/>
      <c r="C75" s="27"/>
      <c r="D75" s="27"/>
      <c r="E75" s="27"/>
      <c r="F75" s="27"/>
      <c r="G75" s="23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1" customFormat="1" ht="37.5" x14ac:dyDescent="0.3">
      <c r="A76" s="27" t="s">
        <v>30</v>
      </c>
      <c r="B76" s="27"/>
      <c r="C76" s="27"/>
      <c r="D76" s="27"/>
      <c r="E76" s="27"/>
      <c r="F76" s="27"/>
      <c r="G76" s="27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1" customFormat="1" ht="18.75" x14ac:dyDescent="0.3">
      <c r="A77" s="27" t="s">
        <v>31</v>
      </c>
      <c r="B77" s="27"/>
      <c r="C77" s="27"/>
      <c r="D77" s="27"/>
      <c r="E77" s="27"/>
      <c r="F77" s="27"/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1" customFormat="1" ht="56.25" x14ac:dyDescent="0.3">
      <c r="A78" s="25" t="s">
        <v>40</v>
      </c>
      <c r="B78" s="27"/>
      <c r="C78" s="27"/>
      <c r="D78" s="27"/>
      <c r="E78" s="27"/>
      <c r="F78" s="27"/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1" customFormat="1" ht="60" customHeight="1" x14ac:dyDescent="0.3">
      <c r="A79" s="25" t="s">
        <v>41</v>
      </c>
      <c r="B79" s="23">
        <f>B80</f>
        <v>1024</v>
      </c>
      <c r="C79" s="23">
        <f>C80</f>
        <v>75.599999999999994</v>
      </c>
      <c r="D79" s="23">
        <f>D80</f>
        <v>75.14</v>
      </c>
      <c r="E79" s="23">
        <f>E80</f>
        <v>75.14</v>
      </c>
      <c r="F79" s="23">
        <v>0</v>
      </c>
      <c r="G79" s="23">
        <v>0</v>
      </c>
      <c r="H79" s="24">
        <f t="shared" ref="H79:AE79" si="18">H80</f>
        <v>0</v>
      </c>
      <c r="I79" s="24">
        <f t="shared" si="18"/>
        <v>0</v>
      </c>
      <c r="J79" s="24">
        <f t="shared" si="18"/>
        <v>37.799999999999997</v>
      </c>
      <c r="K79" s="24">
        <f t="shared" si="18"/>
        <v>37.57</v>
      </c>
      <c r="L79" s="24">
        <f t="shared" si="18"/>
        <v>37.799999999999997</v>
      </c>
      <c r="M79" s="24">
        <f t="shared" si="18"/>
        <v>37.57</v>
      </c>
      <c r="N79" s="24">
        <f t="shared" si="18"/>
        <v>37.799999999999997</v>
      </c>
      <c r="O79" s="24">
        <f t="shared" si="18"/>
        <v>0</v>
      </c>
      <c r="P79" s="24">
        <f t="shared" si="18"/>
        <v>37.799999999999997</v>
      </c>
      <c r="Q79" s="24">
        <f t="shared" si="18"/>
        <v>0</v>
      </c>
      <c r="R79" s="24">
        <f t="shared" si="18"/>
        <v>37.799999999999997</v>
      </c>
      <c r="S79" s="24">
        <f t="shared" si="18"/>
        <v>0</v>
      </c>
      <c r="T79" s="24">
        <f t="shared" si="18"/>
        <v>37.799999999999997</v>
      </c>
      <c r="U79" s="24">
        <f t="shared" si="18"/>
        <v>0</v>
      </c>
      <c r="V79" s="24">
        <f t="shared" si="18"/>
        <v>37.799999999999997</v>
      </c>
      <c r="W79" s="24">
        <f t="shared" si="18"/>
        <v>0</v>
      </c>
      <c r="X79" s="24">
        <f t="shared" si="18"/>
        <v>37.799999999999997</v>
      </c>
      <c r="Y79" s="24">
        <f t="shared" si="18"/>
        <v>0</v>
      </c>
      <c r="Z79" s="24">
        <f t="shared" si="18"/>
        <v>117.8</v>
      </c>
      <c r="AA79" s="24">
        <f t="shared" si="18"/>
        <v>0</v>
      </c>
      <c r="AB79" s="24">
        <f t="shared" si="18"/>
        <v>556.79999999999995</v>
      </c>
      <c r="AC79" s="24">
        <f t="shared" si="18"/>
        <v>0</v>
      </c>
      <c r="AD79" s="24">
        <f t="shared" si="18"/>
        <v>47</v>
      </c>
      <c r="AE79" s="24">
        <f t="shared" si="18"/>
        <v>0</v>
      </c>
      <c r="AF79" s="117" t="s">
        <v>86</v>
      </c>
    </row>
    <row r="80" spans="1:32" s="21" customFormat="1" ht="18.75" x14ac:dyDescent="0.3">
      <c r="A80" s="25" t="s">
        <v>17</v>
      </c>
      <c r="B80" s="26">
        <f>B83</f>
        <v>1024</v>
      </c>
      <c r="C80" s="26">
        <f>C83</f>
        <v>75.599999999999994</v>
      </c>
      <c r="D80" s="26">
        <f>D83</f>
        <v>75.14</v>
      </c>
      <c r="E80" s="26">
        <f>E83</f>
        <v>75.14</v>
      </c>
      <c r="F80" s="23">
        <v>0</v>
      </c>
      <c r="G80" s="23">
        <v>0</v>
      </c>
      <c r="H80" s="36">
        <f t="shared" ref="H80:AE80" si="19">H83</f>
        <v>0</v>
      </c>
      <c r="I80" s="36">
        <f t="shared" si="19"/>
        <v>0</v>
      </c>
      <c r="J80" s="36">
        <f t="shared" si="19"/>
        <v>37.799999999999997</v>
      </c>
      <c r="K80" s="36">
        <f t="shared" si="19"/>
        <v>37.57</v>
      </c>
      <c r="L80" s="36">
        <f t="shared" si="19"/>
        <v>37.799999999999997</v>
      </c>
      <c r="M80" s="36">
        <f t="shared" si="19"/>
        <v>37.57</v>
      </c>
      <c r="N80" s="36">
        <f t="shared" si="19"/>
        <v>37.799999999999997</v>
      </c>
      <c r="O80" s="36">
        <f t="shared" si="19"/>
        <v>0</v>
      </c>
      <c r="P80" s="36">
        <f t="shared" si="19"/>
        <v>37.799999999999997</v>
      </c>
      <c r="Q80" s="36">
        <f t="shared" si="19"/>
        <v>0</v>
      </c>
      <c r="R80" s="36">
        <f t="shared" si="19"/>
        <v>37.799999999999997</v>
      </c>
      <c r="S80" s="36">
        <f t="shared" si="19"/>
        <v>0</v>
      </c>
      <c r="T80" s="36">
        <f t="shared" si="19"/>
        <v>37.799999999999997</v>
      </c>
      <c r="U80" s="36">
        <f t="shared" si="19"/>
        <v>0</v>
      </c>
      <c r="V80" s="36">
        <f t="shared" si="19"/>
        <v>37.799999999999997</v>
      </c>
      <c r="W80" s="36">
        <f t="shared" si="19"/>
        <v>0</v>
      </c>
      <c r="X80" s="36">
        <f t="shared" si="19"/>
        <v>37.799999999999997</v>
      </c>
      <c r="Y80" s="36">
        <f t="shared" si="19"/>
        <v>0</v>
      </c>
      <c r="Z80" s="36">
        <f t="shared" si="19"/>
        <v>117.8</v>
      </c>
      <c r="AA80" s="36">
        <f t="shared" si="19"/>
        <v>0</v>
      </c>
      <c r="AB80" s="36">
        <f t="shared" si="19"/>
        <v>556.79999999999995</v>
      </c>
      <c r="AC80" s="36">
        <f t="shared" si="19"/>
        <v>0</v>
      </c>
      <c r="AD80" s="36">
        <f t="shared" si="19"/>
        <v>47</v>
      </c>
      <c r="AE80" s="36">
        <f t="shared" si="19"/>
        <v>0</v>
      </c>
      <c r="AF80" s="36"/>
    </row>
    <row r="81" spans="1:32" s="21" customFormat="1" ht="18.75" x14ac:dyDescent="0.3">
      <c r="A81" s="27" t="s">
        <v>20</v>
      </c>
      <c r="B81" s="31"/>
      <c r="C81" s="31"/>
      <c r="D81" s="31"/>
      <c r="E81" s="31"/>
      <c r="F81" s="23" t="e">
        <v>#DIV/0!</v>
      </c>
      <c r="G81" s="23" t="e">
        <v>#DIV/0!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1:32" s="21" customFormat="1" ht="37.5" x14ac:dyDescent="0.3">
      <c r="A82" s="27" t="s">
        <v>29</v>
      </c>
      <c r="B82" s="31"/>
      <c r="C82" s="31"/>
      <c r="D82" s="31"/>
      <c r="E82" s="31"/>
      <c r="F82" s="23" t="e">
        <v>#DIV/0!</v>
      </c>
      <c r="G82" s="23" t="e">
        <v>#DIV/0!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1:32" s="21" customFormat="1" ht="18.75" x14ac:dyDescent="0.3">
      <c r="A83" s="46" t="s">
        <v>19</v>
      </c>
      <c r="B83" s="49">
        <v>1024</v>
      </c>
      <c r="C83" s="49">
        <f>H83+J83+L83</f>
        <v>75.599999999999994</v>
      </c>
      <c r="D83" s="49">
        <v>75.14</v>
      </c>
      <c r="E83" s="49">
        <f>I83+K83+M83</f>
        <v>75.14</v>
      </c>
      <c r="F83" s="23">
        <v>0</v>
      </c>
      <c r="G83" s="23">
        <v>0</v>
      </c>
      <c r="H83" s="36">
        <v>0</v>
      </c>
      <c r="I83" s="36">
        <v>0</v>
      </c>
      <c r="J83" s="36">
        <v>37.799999999999997</v>
      </c>
      <c r="K83" s="36">
        <v>37.57</v>
      </c>
      <c r="L83" s="36">
        <v>37.799999999999997</v>
      </c>
      <c r="M83" s="36">
        <v>37.57</v>
      </c>
      <c r="N83" s="36">
        <v>37.799999999999997</v>
      </c>
      <c r="O83" s="36"/>
      <c r="P83" s="36">
        <v>37.799999999999997</v>
      </c>
      <c r="Q83" s="36"/>
      <c r="R83" s="36">
        <v>37.799999999999997</v>
      </c>
      <c r="S83" s="36"/>
      <c r="T83" s="36">
        <v>37.799999999999997</v>
      </c>
      <c r="U83" s="36"/>
      <c r="V83" s="36">
        <v>37.799999999999997</v>
      </c>
      <c r="W83" s="36"/>
      <c r="X83" s="36">
        <v>37.799999999999997</v>
      </c>
      <c r="Y83" s="36"/>
      <c r="Z83" s="36">
        <v>117.8</v>
      </c>
      <c r="AA83" s="36"/>
      <c r="AB83" s="36">
        <v>556.79999999999995</v>
      </c>
      <c r="AC83" s="36"/>
      <c r="AD83" s="36">
        <v>47</v>
      </c>
      <c r="AE83" s="36"/>
      <c r="AF83" s="36"/>
    </row>
    <row r="84" spans="1:32" s="21" customFormat="1" ht="37.5" x14ac:dyDescent="0.3">
      <c r="A84" s="27" t="s">
        <v>30</v>
      </c>
      <c r="B84" s="31"/>
      <c r="C84" s="31"/>
      <c r="D84" s="31"/>
      <c r="E84" s="31"/>
      <c r="F84" s="23" t="e">
        <v>#DIV/0!</v>
      </c>
      <c r="G84" s="23" t="e">
        <v>#DIV/0!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s="21" customFormat="1" ht="18.75" x14ac:dyDescent="0.3">
      <c r="A85" s="27" t="s">
        <v>31</v>
      </c>
      <c r="B85" s="27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s="21" customFormat="1" ht="78.75" customHeight="1" x14ac:dyDescent="0.3">
      <c r="A86" s="25" t="s">
        <v>42</v>
      </c>
      <c r="B86" s="44">
        <f>B87</f>
        <v>26.1</v>
      </c>
      <c r="C86" s="44">
        <f>C87</f>
        <v>0</v>
      </c>
      <c r="D86" s="44">
        <f>D87</f>
        <v>0</v>
      </c>
      <c r="E86" s="44">
        <f>E87</f>
        <v>0</v>
      </c>
      <c r="F86" s="44">
        <v>0</v>
      </c>
      <c r="G86" s="44" t="e">
        <v>#DIV/0!</v>
      </c>
      <c r="H86" s="24">
        <v>0</v>
      </c>
      <c r="I86" s="24">
        <f t="shared" ref="I86:N86" si="20">I87</f>
        <v>0</v>
      </c>
      <c r="J86" s="24">
        <f t="shared" si="20"/>
        <v>0</v>
      </c>
      <c r="K86" s="24">
        <f t="shared" si="20"/>
        <v>0</v>
      </c>
      <c r="L86" s="24">
        <f t="shared" si="20"/>
        <v>0</v>
      </c>
      <c r="M86" s="24">
        <f t="shared" si="20"/>
        <v>0</v>
      </c>
      <c r="N86" s="24">
        <f t="shared" si="20"/>
        <v>26.1</v>
      </c>
      <c r="O86" s="24"/>
      <c r="P86" s="24">
        <v>0</v>
      </c>
      <c r="Q86" s="24"/>
      <c r="R86" s="24">
        <v>0</v>
      </c>
      <c r="S86" s="24"/>
      <c r="T86" s="24">
        <v>0</v>
      </c>
      <c r="U86" s="24"/>
      <c r="V86" s="24">
        <v>0</v>
      </c>
      <c r="W86" s="24"/>
      <c r="X86" s="24">
        <v>0</v>
      </c>
      <c r="Y86" s="24"/>
      <c r="Z86" s="24">
        <v>0</v>
      </c>
      <c r="AA86" s="24"/>
      <c r="AB86" s="24">
        <v>0</v>
      </c>
      <c r="AC86" s="24"/>
      <c r="AD86" s="24">
        <v>0</v>
      </c>
      <c r="AE86" s="24"/>
      <c r="AF86" s="24"/>
    </row>
    <row r="87" spans="1:32" s="21" customFormat="1" ht="18.75" x14ac:dyDescent="0.3">
      <c r="A87" s="25" t="s">
        <v>17</v>
      </c>
      <c r="B87" s="45">
        <f>B90</f>
        <v>26.1</v>
      </c>
      <c r="C87" s="45">
        <f>C90</f>
        <v>0</v>
      </c>
      <c r="D87" s="45">
        <f>D90</f>
        <v>0</v>
      </c>
      <c r="E87" s="45">
        <f>E90</f>
        <v>0</v>
      </c>
      <c r="F87" s="44">
        <v>0</v>
      </c>
      <c r="G87" s="44" t="e">
        <v>#DIV/0!</v>
      </c>
      <c r="H87" s="36">
        <v>0</v>
      </c>
      <c r="I87" s="36">
        <f t="shared" ref="I87:N87" si="21">I90</f>
        <v>0</v>
      </c>
      <c r="J87" s="36">
        <f t="shared" si="21"/>
        <v>0</v>
      </c>
      <c r="K87" s="36">
        <f t="shared" si="21"/>
        <v>0</v>
      </c>
      <c r="L87" s="36">
        <f t="shared" si="21"/>
        <v>0</v>
      </c>
      <c r="M87" s="36">
        <f t="shared" si="21"/>
        <v>0</v>
      </c>
      <c r="N87" s="36">
        <f t="shared" si="21"/>
        <v>26.1</v>
      </c>
      <c r="O87" s="36"/>
      <c r="P87" s="36">
        <v>0</v>
      </c>
      <c r="Q87" s="36"/>
      <c r="R87" s="36">
        <v>0</v>
      </c>
      <c r="S87" s="36"/>
      <c r="T87" s="36">
        <v>0</v>
      </c>
      <c r="U87" s="36"/>
      <c r="V87" s="36">
        <v>0</v>
      </c>
      <c r="W87" s="36"/>
      <c r="X87" s="36">
        <v>0</v>
      </c>
      <c r="Y87" s="36"/>
      <c r="Z87" s="36">
        <v>0</v>
      </c>
      <c r="AA87" s="36"/>
      <c r="AB87" s="36">
        <v>0</v>
      </c>
      <c r="AC87" s="36"/>
      <c r="AD87" s="36">
        <v>0</v>
      </c>
      <c r="AE87" s="36"/>
      <c r="AF87" s="36"/>
    </row>
    <row r="88" spans="1:32" s="21" customFormat="1" ht="18.75" x14ac:dyDescent="0.3">
      <c r="A88" s="27" t="s">
        <v>20</v>
      </c>
      <c r="B88" s="27"/>
      <c r="C88" s="27"/>
      <c r="D88" s="27"/>
      <c r="E88" s="27"/>
      <c r="F88" s="44" t="e">
        <v>#DIV/0!</v>
      </c>
      <c r="G88" s="44" t="e">
        <v>#DIV/0!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s="21" customFormat="1" ht="37.5" x14ac:dyDescent="0.3">
      <c r="A89" s="27" t="s">
        <v>29</v>
      </c>
      <c r="B89" s="27"/>
      <c r="C89" s="27"/>
      <c r="D89" s="27"/>
      <c r="E89" s="27"/>
      <c r="F89" s="44" t="e">
        <v>#DIV/0!</v>
      </c>
      <c r="G89" s="44" t="e">
        <v>#DIV/0!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s="21" customFormat="1" ht="18.75" x14ac:dyDescent="0.3">
      <c r="A90" s="46" t="s">
        <v>19</v>
      </c>
      <c r="B90" s="45">
        <f>B97</f>
        <v>26.1</v>
      </c>
      <c r="C90" s="45">
        <f>H90+J90+L90</f>
        <v>0</v>
      </c>
      <c r="D90" s="45">
        <v>0</v>
      </c>
      <c r="E90" s="45">
        <f>I90+K90+M90</f>
        <v>0</v>
      </c>
      <c r="F90" s="44">
        <v>0</v>
      </c>
      <c r="G90" s="44" t="e">
        <v>#DIV/0!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f>N97</f>
        <v>26.1</v>
      </c>
      <c r="O90" s="36"/>
      <c r="P90" s="36">
        <v>0</v>
      </c>
      <c r="Q90" s="36"/>
      <c r="R90" s="36">
        <v>0</v>
      </c>
      <c r="S90" s="36"/>
      <c r="T90" s="36">
        <v>0</v>
      </c>
      <c r="U90" s="36"/>
      <c r="V90" s="36">
        <v>0</v>
      </c>
      <c r="W90" s="36"/>
      <c r="X90" s="36">
        <v>0</v>
      </c>
      <c r="Y90" s="36"/>
      <c r="Z90" s="36">
        <v>0</v>
      </c>
      <c r="AA90" s="36"/>
      <c r="AB90" s="36">
        <v>0</v>
      </c>
      <c r="AC90" s="36"/>
      <c r="AD90" s="36">
        <v>0</v>
      </c>
      <c r="AE90" s="36"/>
      <c r="AF90" s="36"/>
    </row>
    <row r="91" spans="1:32" s="21" customFormat="1" ht="37.5" x14ac:dyDescent="0.3">
      <c r="A91" s="27" t="s">
        <v>30</v>
      </c>
      <c r="B91" s="27"/>
      <c r="C91" s="27"/>
      <c r="D91" s="27"/>
      <c r="E91" s="27"/>
      <c r="F91" s="44" t="e">
        <v>#DIV/0!</v>
      </c>
      <c r="G91" s="44" t="e">
        <v>#DIV/0!</v>
      </c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s="21" customFormat="1" ht="18.75" x14ac:dyDescent="0.3">
      <c r="A92" s="27" t="s">
        <v>31</v>
      </c>
      <c r="B92" s="27"/>
      <c r="C92" s="27"/>
      <c r="D92" s="27"/>
      <c r="E92" s="27"/>
      <c r="F92" s="27"/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s="21" customFormat="1" ht="75" x14ac:dyDescent="0.3">
      <c r="A93" s="25" t="s">
        <v>43</v>
      </c>
      <c r="B93" s="47">
        <f>B94</f>
        <v>26.1</v>
      </c>
      <c r="C93" s="47">
        <v>0</v>
      </c>
      <c r="D93" s="47">
        <v>0</v>
      </c>
      <c r="E93" s="47">
        <v>0</v>
      </c>
      <c r="F93" s="47">
        <v>0</v>
      </c>
      <c r="G93" s="47" t="e">
        <v>#DIV/0!</v>
      </c>
      <c r="H93" s="30">
        <v>0</v>
      </c>
      <c r="I93" s="30">
        <f t="shared" ref="I93:N93" si="22">I94</f>
        <v>0</v>
      </c>
      <c r="J93" s="30">
        <f t="shared" si="22"/>
        <v>0</v>
      </c>
      <c r="K93" s="30">
        <f t="shared" si="22"/>
        <v>0</v>
      </c>
      <c r="L93" s="30">
        <f t="shared" si="22"/>
        <v>0</v>
      </c>
      <c r="M93" s="30">
        <f t="shared" si="22"/>
        <v>0</v>
      </c>
      <c r="N93" s="30">
        <f t="shared" si="22"/>
        <v>26.1</v>
      </c>
      <c r="O93" s="30"/>
      <c r="P93" s="30">
        <v>0</v>
      </c>
      <c r="Q93" s="30"/>
      <c r="R93" s="30">
        <v>0</v>
      </c>
      <c r="S93" s="30"/>
      <c r="T93" s="30">
        <v>0</v>
      </c>
      <c r="U93" s="30"/>
      <c r="V93" s="30">
        <v>0</v>
      </c>
      <c r="W93" s="30"/>
      <c r="X93" s="30">
        <v>0</v>
      </c>
      <c r="Y93" s="30"/>
      <c r="Z93" s="30">
        <v>0</v>
      </c>
      <c r="AA93" s="30"/>
      <c r="AB93" s="30">
        <v>0</v>
      </c>
      <c r="AC93" s="30"/>
      <c r="AD93" s="30">
        <v>0</v>
      </c>
      <c r="AE93" s="30"/>
      <c r="AF93" s="30"/>
    </row>
    <row r="94" spans="1:32" s="21" customFormat="1" ht="18.75" x14ac:dyDescent="0.3">
      <c r="A94" s="25" t="s">
        <v>17</v>
      </c>
      <c r="B94" s="45">
        <f>B97</f>
        <v>26.1</v>
      </c>
      <c r="C94" s="45">
        <v>0</v>
      </c>
      <c r="D94" s="45">
        <v>0</v>
      </c>
      <c r="E94" s="45">
        <v>0</v>
      </c>
      <c r="F94" s="47">
        <v>0</v>
      </c>
      <c r="G94" s="47" t="e">
        <v>#DIV/0!</v>
      </c>
      <c r="H94" s="36">
        <v>0</v>
      </c>
      <c r="I94" s="36">
        <f t="shared" ref="I94:N94" si="23">I97</f>
        <v>0</v>
      </c>
      <c r="J94" s="36">
        <f t="shared" si="23"/>
        <v>0</v>
      </c>
      <c r="K94" s="36">
        <f t="shared" si="23"/>
        <v>0</v>
      </c>
      <c r="L94" s="36">
        <f t="shared" si="23"/>
        <v>0</v>
      </c>
      <c r="M94" s="36">
        <f t="shared" si="23"/>
        <v>0</v>
      </c>
      <c r="N94" s="36">
        <f t="shared" si="23"/>
        <v>26.1</v>
      </c>
      <c r="O94" s="36"/>
      <c r="P94" s="36">
        <v>0</v>
      </c>
      <c r="Q94" s="36"/>
      <c r="R94" s="36">
        <v>0</v>
      </c>
      <c r="S94" s="36"/>
      <c r="T94" s="36">
        <v>0</v>
      </c>
      <c r="U94" s="36"/>
      <c r="V94" s="36">
        <v>0</v>
      </c>
      <c r="W94" s="36"/>
      <c r="X94" s="36">
        <v>0</v>
      </c>
      <c r="Y94" s="36"/>
      <c r="Z94" s="36">
        <v>0</v>
      </c>
      <c r="AA94" s="36"/>
      <c r="AB94" s="36">
        <v>0</v>
      </c>
      <c r="AC94" s="36"/>
      <c r="AD94" s="36">
        <v>0</v>
      </c>
      <c r="AE94" s="36"/>
      <c r="AF94" s="36"/>
    </row>
    <row r="95" spans="1:32" s="21" customFormat="1" ht="18.75" x14ac:dyDescent="0.3">
      <c r="A95" s="27" t="s">
        <v>20</v>
      </c>
      <c r="B95" s="27"/>
      <c r="C95" s="27"/>
      <c r="D95" s="27"/>
      <c r="E95" s="27"/>
      <c r="F95" s="47" t="e">
        <v>#DIV/0!</v>
      </c>
      <c r="G95" s="47" t="e">
        <v>#DIV/0!</v>
      </c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s="21" customFormat="1" ht="37.5" x14ac:dyDescent="0.3">
      <c r="A96" s="27" t="s">
        <v>29</v>
      </c>
      <c r="B96" s="27"/>
      <c r="C96" s="27"/>
      <c r="D96" s="27"/>
      <c r="E96" s="27"/>
      <c r="F96" s="47" t="e">
        <v>#DIV/0!</v>
      </c>
      <c r="G96" s="47" t="e">
        <v>#DIV/0!</v>
      </c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44" s="21" customFormat="1" ht="18.75" x14ac:dyDescent="0.3">
      <c r="A97" s="27" t="s">
        <v>19</v>
      </c>
      <c r="B97" s="45">
        <v>26.1</v>
      </c>
      <c r="C97" s="45">
        <f>H97+J97+L97</f>
        <v>0</v>
      </c>
      <c r="D97" s="45">
        <v>0</v>
      </c>
      <c r="E97" s="45">
        <f>I97+K97+M97</f>
        <v>0</v>
      </c>
      <c r="F97" s="47">
        <v>0</v>
      </c>
      <c r="G97" s="47" t="e">
        <v>#DIV/0!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26.1</v>
      </c>
      <c r="O97" s="51"/>
      <c r="P97" s="51">
        <v>0</v>
      </c>
      <c r="Q97" s="51"/>
      <c r="R97" s="51">
        <v>0</v>
      </c>
      <c r="S97" s="51"/>
      <c r="T97" s="51">
        <v>0</v>
      </c>
      <c r="U97" s="51"/>
      <c r="V97" s="51">
        <v>0</v>
      </c>
      <c r="W97" s="51"/>
      <c r="X97" s="51">
        <v>0</v>
      </c>
      <c r="Y97" s="51"/>
      <c r="Z97" s="51">
        <v>0</v>
      </c>
      <c r="AA97" s="51"/>
      <c r="AB97" s="51">
        <v>0</v>
      </c>
      <c r="AC97" s="51"/>
      <c r="AD97" s="51">
        <v>0</v>
      </c>
      <c r="AE97" s="51"/>
      <c r="AF97" s="51"/>
    </row>
    <row r="98" spans="1:44" s="21" customFormat="1" ht="37.5" x14ac:dyDescent="0.3">
      <c r="A98" s="27" t="s">
        <v>30</v>
      </c>
      <c r="B98" s="27"/>
      <c r="C98" s="27"/>
      <c r="D98" s="27"/>
      <c r="E98" s="27"/>
      <c r="F98" s="47" t="e">
        <v>#DIV/0!</v>
      </c>
      <c r="G98" s="47" t="e">
        <v>#DIV/0!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44" s="21" customFormat="1" ht="18.75" x14ac:dyDescent="0.3">
      <c r="A99" s="27" t="s">
        <v>31</v>
      </c>
      <c r="B99" s="27"/>
      <c r="C99" s="27"/>
      <c r="D99" s="27"/>
      <c r="E99" s="27"/>
      <c r="F99" s="47" t="e">
        <v>#DIV/0!</v>
      </c>
      <c r="G99" s="47" t="e">
        <v>#DIV/0!</v>
      </c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44" s="21" customFormat="1" ht="37.5" x14ac:dyDescent="0.3">
      <c r="A100" s="25" t="s">
        <v>44</v>
      </c>
      <c r="B100" s="52">
        <f>B102+B103</f>
        <v>88896.400000000009</v>
      </c>
      <c r="C100" s="52">
        <f t="shared" ref="C100:I100" si="24">C102+C103</f>
        <v>10880.664630000001</v>
      </c>
      <c r="D100" s="52">
        <f t="shared" si="24"/>
        <v>10834.14</v>
      </c>
      <c r="E100" s="52">
        <f t="shared" si="24"/>
        <v>9925.5400000000009</v>
      </c>
      <c r="F100" s="52">
        <f>F102+F103</f>
        <v>7.297890207154742</v>
      </c>
      <c r="G100" s="52">
        <f t="shared" si="24"/>
        <v>93.075527891817345</v>
      </c>
      <c r="H100" s="52">
        <f>H102+H103</f>
        <v>2534.15038</v>
      </c>
      <c r="I100" s="52">
        <f t="shared" si="24"/>
        <v>2025.98</v>
      </c>
      <c r="J100" s="53">
        <f t="shared" ref="J100:AE100" si="25">J102+J103</f>
        <v>4105.0841099999998</v>
      </c>
      <c r="K100" s="53">
        <f t="shared" si="25"/>
        <v>4155.91</v>
      </c>
      <c r="L100" s="53">
        <f t="shared" si="25"/>
        <v>4241.4301400000004</v>
      </c>
      <c r="M100" s="53">
        <f t="shared" si="25"/>
        <v>3818.7900000000004</v>
      </c>
      <c r="N100" s="53">
        <f t="shared" si="25"/>
        <v>5012.5151099999994</v>
      </c>
      <c r="O100" s="53">
        <f t="shared" si="25"/>
        <v>0</v>
      </c>
      <c r="P100" s="53">
        <f t="shared" si="25"/>
        <v>4379.34411</v>
      </c>
      <c r="Q100" s="53">
        <f t="shared" si="25"/>
        <v>0</v>
      </c>
      <c r="R100" s="53">
        <f t="shared" si="25"/>
        <v>4572.3601100000005</v>
      </c>
      <c r="S100" s="53">
        <f t="shared" si="25"/>
        <v>0</v>
      </c>
      <c r="T100" s="53">
        <f t="shared" si="25"/>
        <v>5510.8411100000003</v>
      </c>
      <c r="U100" s="53">
        <f t="shared" si="25"/>
        <v>0</v>
      </c>
      <c r="V100" s="53">
        <f t="shared" si="25"/>
        <v>4858.5951100000002</v>
      </c>
      <c r="W100" s="53">
        <f t="shared" si="25"/>
        <v>0</v>
      </c>
      <c r="X100" s="53">
        <f t="shared" si="25"/>
        <v>4675.4861100000007</v>
      </c>
      <c r="Y100" s="53">
        <f t="shared" si="25"/>
        <v>0</v>
      </c>
      <c r="Z100" s="53">
        <f t="shared" si="25"/>
        <v>4761.2257099999997</v>
      </c>
      <c r="AA100" s="53">
        <f t="shared" si="25"/>
        <v>0</v>
      </c>
      <c r="AB100" s="53">
        <f t="shared" si="25"/>
        <v>4726.2171100000005</v>
      </c>
      <c r="AC100" s="53">
        <f t="shared" si="25"/>
        <v>0</v>
      </c>
      <c r="AD100" s="53">
        <f t="shared" si="25"/>
        <v>39519.150889999997</v>
      </c>
      <c r="AE100" s="53">
        <f t="shared" si="25"/>
        <v>0</v>
      </c>
      <c r="AF100" s="53"/>
    </row>
    <row r="101" spans="1:44" s="21" customFormat="1" ht="18.75" x14ac:dyDescent="0.3">
      <c r="A101" s="27" t="s">
        <v>20</v>
      </c>
      <c r="B101" s="27"/>
      <c r="C101" s="27"/>
      <c r="D101" s="27"/>
      <c r="E101" s="27"/>
      <c r="F101" s="52" t="e">
        <v>#DIV/0!</v>
      </c>
      <c r="G101" s="52" t="e">
        <v>#DIV/0!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44" s="21" customFormat="1" ht="37.5" x14ac:dyDescent="0.3">
      <c r="A102" s="112" t="s">
        <v>29</v>
      </c>
      <c r="B102" s="119">
        <f>H102+J102+L102+N102+P102+R102+T102+V102+X102+Z102+AB102+AD102</f>
        <v>84193.1</v>
      </c>
      <c r="C102" s="119">
        <f>H102+J102+L102</f>
        <v>10805.064630000001</v>
      </c>
      <c r="D102" s="119">
        <f>D90+D82+D60+D53+D46+D25+D18</f>
        <v>10759</v>
      </c>
      <c r="E102" s="119">
        <f>I102+K102+M102</f>
        <v>9925.5400000000009</v>
      </c>
      <c r="F102" s="52">
        <v>7.297890207154742</v>
      </c>
      <c r="G102" s="52">
        <v>93.075527891817345</v>
      </c>
      <c r="H102" s="51">
        <f>H60+H53+H46+H25+H18</f>
        <v>2534.15038</v>
      </c>
      <c r="I102" s="51">
        <f t="shared" ref="I102:AE102" si="26">I60+I53+I46+I25+I18</f>
        <v>2025.98</v>
      </c>
      <c r="J102" s="51">
        <f t="shared" si="26"/>
        <v>4067.2841100000001</v>
      </c>
      <c r="K102" s="51">
        <f t="shared" si="26"/>
        <v>4118.34</v>
      </c>
      <c r="L102" s="51">
        <f t="shared" si="26"/>
        <v>4203.6301400000002</v>
      </c>
      <c r="M102" s="51">
        <f t="shared" si="26"/>
        <v>3781.2200000000003</v>
      </c>
      <c r="N102" s="51">
        <f t="shared" si="26"/>
        <v>4948.6151099999997</v>
      </c>
      <c r="O102" s="51">
        <f t="shared" si="26"/>
        <v>0</v>
      </c>
      <c r="P102" s="51">
        <f t="shared" si="26"/>
        <v>4341.5441099999998</v>
      </c>
      <c r="Q102" s="51">
        <f t="shared" si="26"/>
        <v>0</v>
      </c>
      <c r="R102" s="51">
        <f t="shared" si="26"/>
        <v>4534.5601100000003</v>
      </c>
      <c r="S102" s="51">
        <f t="shared" si="26"/>
        <v>0</v>
      </c>
      <c r="T102" s="51">
        <f t="shared" si="26"/>
        <v>5473.0411100000001</v>
      </c>
      <c r="U102" s="51">
        <f t="shared" si="26"/>
        <v>0</v>
      </c>
      <c r="V102" s="51">
        <f t="shared" si="26"/>
        <v>4820.79511</v>
      </c>
      <c r="W102" s="51">
        <f t="shared" si="26"/>
        <v>0</v>
      </c>
      <c r="X102" s="51">
        <f t="shared" si="26"/>
        <v>4637.6861100000006</v>
      </c>
      <c r="Y102" s="51">
        <f t="shared" si="26"/>
        <v>0</v>
      </c>
      <c r="Z102" s="51">
        <f t="shared" si="26"/>
        <v>4643.4257099999995</v>
      </c>
      <c r="AA102" s="51">
        <f t="shared" si="26"/>
        <v>0</v>
      </c>
      <c r="AB102" s="51">
        <f t="shared" si="26"/>
        <v>4169.4171100000003</v>
      </c>
      <c r="AC102" s="51">
        <f t="shared" si="26"/>
        <v>0</v>
      </c>
      <c r="AD102" s="51">
        <f t="shared" si="26"/>
        <v>35818.95089</v>
      </c>
      <c r="AE102" s="51">
        <f t="shared" si="26"/>
        <v>0</v>
      </c>
      <c r="AF102" s="51"/>
    </row>
    <row r="103" spans="1:44" s="21" customFormat="1" ht="18.75" x14ac:dyDescent="0.3">
      <c r="A103" s="46" t="s">
        <v>19</v>
      </c>
      <c r="B103" s="120">
        <f>H103+J103+L103+N103+P103+R103+T103+V103+X103+Z103+AB103+AD103+AE103</f>
        <v>4703.3</v>
      </c>
      <c r="C103" s="120">
        <f>H103+J103+L103</f>
        <v>75.599999999999994</v>
      </c>
      <c r="D103" s="120">
        <f>D90+D83+D61</f>
        <v>75.14</v>
      </c>
      <c r="E103" s="120">
        <v>0</v>
      </c>
      <c r="F103" s="52">
        <v>0</v>
      </c>
      <c r="G103" s="52">
        <v>0</v>
      </c>
      <c r="H103" s="36">
        <f>H90+H83+H61+H54+H47+H26+H19</f>
        <v>0</v>
      </c>
      <c r="I103" s="36">
        <f t="shared" ref="I103:AE103" si="27">I90+I83+I61+I54+I47+I26+I19</f>
        <v>0</v>
      </c>
      <c r="J103" s="36">
        <f t="shared" si="27"/>
        <v>37.799999999999997</v>
      </c>
      <c r="K103" s="36">
        <f t="shared" si="27"/>
        <v>37.57</v>
      </c>
      <c r="L103" s="36">
        <f t="shared" si="27"/>
        <v>37.799999999999997</v>
      </c>
      <c r="M103" s="36">
        <f t="shared" si="27"/>
        <v>37.57</v>
      </c>
      <c r="N103" s="36">
        <f t="shared" si="27"/>
        <v>63.9</v>
      </c>
      <c r="O103" s="36">
        <f t="shared" si="27"/>
        <v>0</v>
      </c>
      <c r="P103" s="36">
        <f t="shared" si="27"/>
        <v>37.799999999999997</v>
      </c>
      <c r="Q103" s="36">
        <f t="shared" si="27"/>
        <v>0</v>
      </c>
      <c r="R103" s="36">
        <f t="shared" si="27"/>
        <v>37.799999999999997</v>
      </c>
      <c r="S103" s="36">
        <f t="shared" si="27"/>
        <v>0</v>
      </c>
      <c r="T103" s="36">
        <f t="shared" si="27"/>
        <v>37.799999999999997</v>
      </c>
      <c r="U103" s="36">
        <f t="shared" si="27"/>
        <v>0</v>
      </c>
      <c r="V103" s="36">
        <f t="shared" si="27"/>
        <v>37.799999999999997</v>
      </c>
      <c r="W103" s="36">
        <f t="shared" si="27"/>
        <v>0</v>
      </c>
      <c r="X103" s="36">
        <f t="shared" si="27"/>
        <v>37.799999999999997</v>
      </c>
      <c r="Y103" s="36">
        <f t="shared" si="27"/>
        <v>0</v>
      </c>
      <c r="Z103" s="36">
        <f t="shared" si="27"/>
        <v>117.8</v>
      </c>
      <c r="AA103" s="36">
        <f t="shared" si="27"/>
        <v>0</v>
      </c>
      <c r="AB103" s="36">
        <f t="shared" si="27"/>
        <v>556.79999999999995</v>
      </c>
      <c r="AC103" s="36">
        <f t="shared" si="27"/>
        <v>0</v>
      </c>
      <c r="AD103" s="36">
        <f t="shared" si="27"/>
        <v>3700.2</v>
      </c>
      <c r="AE103" s="36">
        <f t="shared" si="27"/>
        <v>0</v>
      </c>
      <c r="AF103" s="36"/>
    </row>
    <row r="104" spans="1:44" s="21" customFormat="1" ht="37.5" x14ac:dyDescent="0.3">
      <c r="A104" s="42" t="s">
        <v>30</v>
      </c>
      <c r="B104" s="27"/>
      <c r="C104" s="27"/>
      <c r="D104" s="27"/>
      <c r="E104" s="27"/>
      <c r="F104" s="27"/>
      <c r="G104" s="27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44" s="21" customFormat="1" ht="18.75" x14ac:dyDescent="0.3">
      <c r="A105" s="27" t="s">
        <v>31</v>
      </c>
      <c r="B105" s="27"/>
      <c r="C105" s="27"/>
      <c r="D105" s="27"/>
      <c r="E105" s="27"/>
      <c r="F105" s="27"/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44" ht="21.6" customHeight="1" x14ac:dyDescent="0.3">
      <c r="A106" s="54"/>
      <c r="B106" s="55"/>
      <c r="C106" s="55"/>
      <c r="D106" s="55"/>
      <c r="E106" s="55"/>
      <c r="F106" s="55"/>
      <c r="G106" s="55"/>
      <c r="H106" s="19"/>
      <c r="I106" s="19"/>
    </row>
    <row r="107" spans="1:44" ht="25.5" customHeight="1" x14ac:dyDescent="0.25">
      <c r="A107" s="126" t="s">
        <v>45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05"/>
      <c r="N107" s="56"/>
      <c r="O107" s="56"/>
      <c r="P107" s="6"/>
      <c r="Q107" s="6"/>
      <c r="R107" s="6"/>
      <c r="S107" s="6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4"/>
    </row>
    <row r="108" spans="1:44" ht="12.75" customHeight="1" x14ac:dyDescent="0.25"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4"/>
    </row>
    <row r="109" spans="1:44" ht="19.149999999999999" customHeight="1" x14ac:dyDescent="0.25">
      <c r="A109" s="126" t="s">
        <v>46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05"/>
      <c r="P109" s="6"/>
      <c r="Q109" s="6"/>
      <c r="R109" s="6"/>
      <c r="S109" s="6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4"/>
    </row>
    <row r="110" spans="1:44" ht="24" customHeight="1" x14ac:dyDescent="0.25">
      <c r="A110" s="105" t="s">
        <v>87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6"/>
      <c r="Q110" s="6"/>
      <c r="R110" s="6"/>
      <c r="S110" s="6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4"/>
    </row>
    <row r="111" spans="1:44" ht="18" customHeight="1" x14ac:dyDescent="0.2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6"/>
      <c r="Q111" s="6"/>
      <c r="R111" s="6"/>
      <c r="S111" s="6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4"/>
    </row>
    <row r="112" spans="1:44" ht="18" customHeight="1" x14ac:dyDescent="0.25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06"/>
      <c r="N112" s="105"/>
      <c r="O112" s="105"/>
      <c r="P112" s="6"/>
      <c r="Q112" s="6"/>
      <c r="R112" s="6"/>
      <c r="S112" s="6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4"/>
    </row>
    <row r="113" spans="1:13" ht="22.15" customHeight="1" x14ac:dyDescent="0.2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05"/>
    </row>
    <row r="114" spans="1:13" ht="48.75" customHeight="1" x14ac:dyDescent="0.25"/>
    <row r="115" spans="1:13" ht="18.75" x14ac:dyDescent="0.25">
      <c r="B115" s="105"/>
      <c r="C115" s="105"/>
      <c r="D115" s="105"/>
      <c r="E115" s="105"/>
      <c r="F115" s="105"/>
      <c r="G115" s="105"/>
    </row>
  </sheetData>
  <customSheetViews>
    <customSheetView guid="{C599058B-0D9F-45BB-A102-E92C28C88691}" scale="75" hiddenRows="1" topLeftCell="A9">
      <pane xSplit="1" ySplit="4" topLeftCell="B90" activePane="bottomRight" state="frozen"/>
      <selection pane="bottomRight" activeCell="E105" sqref="E105"/>
      <pageMargins left="0.7" right="0.7" top="0.75" bottom="0.75" header="0.3" footer="0.3"/>
      <pageSetup paperSize="9" orientation="portrait" horizontalDpi="0" verticalDpi="0" r:id="rId1"/>
    </customSheetView>
    <customSheetView guid="{356BE809-9589-4A4C-A8C3-12B5A4A1A47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7EAD3F1-26A7-4DE4-A1DE-F77FB026865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E4D5209-3514-4B4B-9D2B-9C42A7BE704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83ADC9-554F-49F5-9F3A-8020034AA83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8991206F-96BC-4E4A-9BEF-FB119480CFE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E9713E-1F38-437C-8FB6-9C29DB24E5B8}" scale="50" hiddenRows="1" topLeftCell="A9">
      <pane xSplit="1" ySplit="4" topLeftCell="B13" activePane="bottomRight" state="frozen"/>
      <selection pane="bottomRight" activeCell="K25" sqref="K25"/>
      <pageMargins left="0.7" right="0.7" top="0.75" bottom="0.75" header="0.3" footer="0.3"/>
    </customSheetView>
    <customSheetView guid="{CC99A19B-7C06-4842-B555-F1FC30BBAE15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6058B35-16EE-4520-97FC-BC8944DC361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FEDA674-087A-4656-BF09-7E905D9B9A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88A1E4B-B5AE-4D91-9FF1-5AD49EECDD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B6ED5A6A-E502-40ED-B1F2-2FE231B320B9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9971965-4C3E-4F6D-82D4-06E9338FB302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B746F1D-385E-47E1-9DD6-DF5EE791B92F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10998C4-BD23-4123-9624-1436EC84098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36983B1-2930-4BC3-9F81-C76866BFC5E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</customSheetViews>
  <mergeCells count="27">
    <mergeCell ref="A10:AD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107:L107"/>
    <mergeCell ref="A109:N109"/>
    <mergeCell ref="A112:L112"/>
    <mergeCell ref="A113:L113"/>
    <mergeCell ref="AF11:AF13"/>
    <mergeCell ref="F11:G11"/>
    <mergeCell ref="Z11:AA11"/>
    <mergeCell ref="AB11:AC11"/>
    <mergeCell ref="AD11:AE11"/>
    <mergeCell ref="A11:A12"/>
    <mergeCell ref="B11:B12"/>
    <mergeCell ref="A9:AD9"/>
    <mergeCell ref="AB1:AD1"/>
    <mergeCell ref="X2:AD3"/>
    <mergeCell ref="A6:AD6"/>
    <mergeCell ref="A7:AD7"/>
    <mergeCell ref="A8:AD8"/>
  </mergeCell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4"/>
  <sheetViews>
    <sheetView showGridLines="0" view="pageBreakPreview" zoomScale="70" zoomScaleNormal="70" zoomScaleSheetLayoutView="7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A89" sqref="A89"/>
    </sheetView>
  </sheetViews>
  <sheetFormatPr defaultRowHeight="15.75" x14ac:dyDescent="0.25"/>
  <cols>
    <col min="1" max="1" width="66.85546875" style="71" customWidth="1"/>
    <col min="2" max="3" width="15.140625" style="3" customWidth="1"/>
    <col min="4" max="4" width="18.7109375" style="3" customWidth="1"/>
    <col min="5" max="5" width="18.5703125" style="3" customWidth="1"/>
    <col min="6" max="7" width="15.140625" style="3" customWidth="1"/>
    <col min="8" max="19" width="16.140625" style="2" customWidth="1"/>
    <col min="20" max="30" width="16.140625" style="1" customWidth="1"/>
    <col min="31" max="31" width="14.140625" style="2" customWidth="1"/>
    <col min="32" max="32" width="29" style="2" customWidth="1"/>
    <col min="33" max="272" width="9.140625" style="2"/>
    <col min="273" max="273" width="66.85546875" style="2" customWidth="1"/>
    <col min="274" max="274" width="15.140625" style="2" customWidth="1"/>
    <col min="275" max="286" width="16.140625" style="2" customWidth="1"/>
    <col min="287" max="287" width="12.28515625" style="2" bestFit="1" customWidth="1"/>
    <col min="288" max="528" width="9.140625" style="2"/>
    <col min="529" max="529" width="66.85546875" style="2" customWidth="1"/>
    <col min="530" max="530" width="15.140625" style="2" customWidth="1"/>
    <col min="531" max="542" width="16.140625" style="2" customWidth="1"/>
    <col min="543" max="543" width="12.28515625" style="2" bestFit="1" customWidth="1"/>
    <col min="544" max="784" width="9.140625" style="2"/>
    <col min="785" max="785" width="66.85546875" style="2" customWidth="1"/>
    <col min="786" max="786" width="15.140625" style="2" customWidth="1"/>
    <col min="787" max="798" width="16.140625" style="2" customWidth="1"/>
    <col min="799" max="799" width="12.28515625" style="2" bestFit="1" customWidth="1"/>
    <col min="800" max="1040" width="9.140625" style="2"/>
    <col min="1041" max="1041" width="66.85546875" style="2" customWidth="1"/>
    <col min="1042" max="1042" width="15.140625" style="2" customWidth="1"/>
    <col min="1043" max="1054" width="16.140625" style="2" customWidth="1"/>
    <col min="1055" max="1055" width="12.28515625" style="2" bestFit="1" customWidth="1"/>
    <col min="1056" max="1296" width="9.140625" style="2"/>
    <col min="1297" max="1297" width="66.85546875" style="2" customWidth="1"/>
    <col min="1298" max="1298" width="15.140625" style="2" customWidth="1"/>
    <col min="1299" max="1310" width="16.140625" style="2" customWidth="1"/>
    <col min="1311" max="1311" width="12.28515625" style="2" bestFit="1" customWidth="1"/>
    <col min="1312" max="1552" width="9.140625" style="2"/>
    <col min="1553" max="1553" width="66.85546875" style="2" customWidth="1"/>
    <col min="1554" max="1554" width="15.140625" style="2" customWidth="1"/>
    <col min="1555" max="1566" width="16.140625" style="2" customWidth="1"/>
    <col min="1567" max="1567" width="12.28515625" style="2" bestFit="1" customWidth="1"/>
    <col min="1568" max="1808" width="9.140625" style="2"/>
    <col min="1809" max="1809" width="66.85546875" style="2" customWidth="1"/>
    <col min="1810" max="1810" width="15.140625" style="2" customWidth="1"/>
    <col min="1811" max="1822" width="16.140625" style="2" customWidth="1"/>
    <col min="1823" max="1823" width="12.28515625" style="2" bestFit="1" customWidth="1"/>
    <col min="1824" max="2064" width="9.140625" style="2"/>
    <col min="2065" max="2065" width="66.85546875" style="2" customWidth="1"/>
    <col min="2066" max="2066" width="15.140625" style="2" customWidth="1"/>
    <col min="2067" max="2078" width="16.140625" style="2" customWidth="1"/>
    <col min="2079" max="2079" width="12.28515625" style="2" bestFit="1" customWidth="1"/>
    <col min="2080" max="2320" width="9.140625" style="2"/>
    <col min="2321" max="2321" width="66.85546875" style="2" customWidth="1"/>
    <col min="2322" max="2322" width="15.140625" style="2" customWidth="1"/>
    <col min="2323" max="2334" width="16.140625" style="2" customWidth="1"/>
    <col min="2335" max="2335" width="12.28515625" style="2" bestFit="1" customWidth="1"/>
    <col min="2336" max="2576" width="9.140625" style="2"/>
    <col min="2577" max="2577" width="66.85546875" style="2" customWidth="1"/>
    <col min="2578" max="2578" width="15.140625" style="2" customWidth="1"/>
    <col min="2579" max="2590" width="16.140625" style="2" customWidth="1"/>
    <col min="2591" max="2591" width="12.28515625" style="2" bestFit="1" customWidth="1"/>
    <col min="2592" max="2832" width="9.140625" style="2"/>
    <col min="2833" max="2833" width="66.85546875" style="2" customWidth="1"/>
    <col min="2834" max="2834" width="15.140625" style="2" customWidth="1"/>
    <col min="2835" max="2846" width="16.140625" style="2" customWidth="1"/>
    <col min="2847" max="2847" width="12.28515625" style="2" bestFit="1" customWidth="1"/>
    <col min="2848" max="3088" width="9.140625" style="2"/>
    <col min="3089" max="3089" width="66.85546875" style="2" customWidth="1"/>
    <col min="3090" max="3090" width="15.140625" style="2" customWidth="1"/>
    <col min="3091" max="3102" width="16.140625" style="2" customWidth="1"/>
    <col min="3103" max="3103" width="12.28515625" style="2" bestFit="1" customWidth="1"/>
    <col min="3104" max="3344" width="9.140625" style="2"/>
    <col min="3345" max="3345" width="66.85546875" style="2" customWidth="1"/>
    <col min="3346" max="3346" width="15.140625" style="2" customWidth="1"/>
    <col min="3347" max="3358" width="16.140625" style="2" customWidth="1"/>
    <col min="3359" max="3359" width="12.28515625" style="2" bestFit="1" customWidth="1"/>
    <col min="3360" max="3600" width="9.140625" style="2"/>
    <col min="3601" max="3601" width="66.85546875" style="2" customWidth="1"/>
    <col min="3602" max="3602" width="15.140625" style="2" customWidth="1"/>
    <col min="3603" max="3614" width="16.140625" style="2" customWidth="1"/>
    <col min="3615" max="3615" width="12.28515625" style="2" bestFit="1" customWidth="1"/>
    <col min="3616" max="3856" width="9.140625" style="2"/>
    <col min="3857" max="3857" width="66.85546875" style="2" customWidth="1"/>
    <col min="3858" max="3858" width="15.140625" style="2" customWidth="1"/>
    <col min="3859" max="3870" width="16.140625" style="2" customWidth="1"/>
    <col min="3871" max="3871" width="12.28515625" style="2" bestFit="1" customWidth="1"/>
    <col min="3872" max="4112" width="9.140625" style="2"/>
    <col min="4113" max="4113" width="66.85546875" style="2" customWidth="1"/>
    <col min="4114" max="4114" width="15.140625" style="2" customWidth="1"/>
    <col min="4115" max="4126" width="16.140625" style="2" customWidth="1"/>
    <col min="4127" max="4127" width="12.28515625" style="2" bestFit="1" customWidth="1"/>
    <col min="4128" max="4368" width="9.140625" style="2"/>
    <col min="4369" max="4369" width="66.85546875" style="2" customWidth="1"/>
    <col min="4370" max="4370" width="15.140625" style="2" customWidth="1"/>
    <col min="4371" max="4382" width="16.140625" style="2" customWidth="1"/>
    <col min="4383" max="4383" width="12.28515625" style="2" bestFit="1" customWidth="1"/>
    <col min="4384" max="4624" width="9.140625" style="2"/>
    <col min="4625" max="4625" width="66.85546875" style="2" customWidth="1"/>
    <col min="4626" max="4626" width="15.140625" style="2" customWidth="1"/>
    <col min="4627" max="4638" width="16.140625" style="2" customWidth="1"/>
    <col min="4639" max="4639" width="12.28515625" style="2" bestFit="1" customWidth="1"/>
    <col min="4640" max="4880" width="9.140625" style="2"/>
    <col min="4881" max="4881" width="66.85546875" style="2" customWidth="1"/>
    <col min="4882" max="4882" width="15.140625" style="2" customWidth="1"/>
    <col min="4883" max="4894" width="16.140625" style="2" customWidth="1"/>
    <col min="4895" max="4895" width="12.28515625" style="2" bestFit="1" customWidth="1"/>
    <col min="4896" max="5136" width="9.140625" style="2"/>
    <col min="5137" max="5137" width="66.85546875" style="2" customWidth="1"/>
    <col min="5138" max="5138" width="15.140625" style="2" customWidth="1"/>
    <col min="5139" max="5150" width="16.140625" style="2" customWidth="1"/>
    <col min="5151" max="5151" width="12.28515625" style="2" bestFit="1" customWidth="1"/>
    <col min="5152" max="5392" width="9.140625" style="2"/>
    <col min="5393" max="5393" width="66.85546875" style="2" customWidth="1"/>
    <col min="5394" max="5394" width="15.140625" style="2" customWidth="1"/>
    <col min="5395" max="5406" width="16.140625" style="2" customWidth="1"/>
    <col min="5407" max="5407" width="12.28515625" style="2" bestFit="1" customWidth="1"/>
    <col min="5408" max="5648" width="9.140625" style="2"/>
    <col min="5649" max="5649" width="66.85546875" style="2" customWidth="1"/>
    <col min="5650" max="5650" width="15.140625" style="2" customWidth="1"/>
    <col min="5651" max="5662" width="16.140625" style="2" customWidth="1"/>
    <col min="5663" max="5663" width="12.28515625" style="2" bestFit="1" customWidth="1"/>
    <col min="5664" max="5904" width="9.140625" style="2"/>
    <col min="5905" max="5905" width="66.85546875" style="2" customWidth="1"/>
    <col min="5906" max="5906" width="15.140625" style="2" customWidth="1"/>
    <col min="5907" max="5918" width="16.140625" style="2" customWidth="1"/>
    <col min="5919" max="5919" width="12.28515625" style="2" bestFit="1" customWidth="1"/>
    <col min="5920" max="6160" width="9.140625" style="2"/>
    <col min="6161" max="6161" width="66.85546875" style="2" customWidth="1"/>
    <col min="6162" max="6162" width="15.140625" style="2" customWidth="1"/>
    <col min="6163" max="6174" width="16.140625" style="2" customWidth="1"/>
    <col min="6175" max="6175" width="12.28515625" style="2" bestFit="1" customWidth="1"/>
    <col min="6176" max="6416" width="9.140625" style="2"/>
    <col min="6417" max="6417" width="66.85546875" style="2" customWidth="1"/>
    <col min="6418" max="6418" width="15.140625" style="2" customWidth="1"/>
    <col min="6419" max="6430" width="16.140625" style="2" customWidth="1"/>
    <col min="6431" max="6431" width="12.28515625" style="2" bestFit="1" customWidth="1"/>
    <col min="6432" max="6672" width="9.140625" style="2"/>
    <col min="6673" max="6673" width="66.85546875" style="2" customWidth="1"/>
    <col min="6674" max="6674" width="15.140625" style="2" customWidth="1"/>
    <col min="6675" max="6686" width="16.140625" style="2" customWidth="1"/>
    <col min="6687" max="6687" width="12.28515625" style="2" bestFit="1" customWidth="1"/>
    <col min="6688" max="6928" width="9.140625" style="2"/>
    <col min="6929" max="6929" width="66.85546875" style="2" customWidth="1"/>
    <col min="6930" max="6930" width="15.140625" style="2" customWidth="1"/>
    <col min="6931" max="6942" width="16.140625" style="2" customWidth="1"/>
    <col min="6943" max="6943" width="12.28515625" style="2" bestFit="1" customWidth="1"/>
    <col min="6944" max="7184" width="9.140625" style="2"/>
    <col min="7185" max="7185" width="66.85546875" style="2" customWidth="1"/>
    <col min="7186" max="7186" width="15.140625" style="2" customWidth="1"/>
    <col min="7187" max="7198" width="16.140625" style="2" customWidth="1"/>
    <col min="7199" max="7199" width="12.28515625" style="2" bestFit="1" customWidth="1"/>
    <col min="7200" max="7440" width="9.140625" style="2"/>
    <col min="7441" max="7441" width="66.85546875" style="2" customWidth="1"/>
    <col min="7442" max="7442" width="15.140625" style="2" customWidth="1"/>
    <col min="7443" max="7454" width="16.140625" style="2" customWidth="1"/>
    <col min="7455" max="7455" width="12.28515625" style="2" bestFit="1" customWidth="1"/>
    <col min="7456" max="7696" width="9.140625" style="2"/>
    <col min="7697" max="7697" width="66.85546875" style="2" customWidth="1"/>
    <col min="7698" max="7698" width="15.140625" style="2" customWidth="1"/>
    <col min="7699" max="7710" width="16.140625" style="2" customWidth="1"/>
    <col min="7711" max="7711" width="12.28515625" style="2" bestFit="1" customWidth="1"/>
    <col min="7712" max="7952" width="9.140625" style="2"/>
    <col min="7953" max="7953" width="66.85546875" style="2" customWidth="1"/>
    <col min="7954" max="7954" width="15.140625" style="2" customWidth="1"/>
    <col min="7955" max="7966" width="16.140625" style="2" customWidth="1"/>
    <col min="7967" max="7967" width="12.28515625" style="2" bestFit="1" customWidth="1"/>
    <col min="7968" max="8208" width="9.140625" style="2"/>
    <col min="8209" max="8209" width="66.85546875" style="2" customWidth="1"/>
    <col min="8210" max="8210" width="15.140625" style="2" customWidth="1"/>
    <col min="8211" max="8222" width="16.140625" style="2" customWidth="1"/>
    <col min="8223" max="8223" width="12.28515625" style="2" bestFit="1" customWidth="1"/>
    <col min="8224" max="8464" width="9.140625" style="2"/>
    <col min="8465" max="8465" width="66.85546875" style="2" customWidth="1"/>
    <col min="8466" max="8466" width="15.140625" style="2" customWidth="1"/>
    <col min="8467" max="8478" width="16.140625" style="2" customWidth="1"/>
    <col min="8479" max="8479" width="12.28515625" style="2" bestFit="1" customWidth="1"/>
    <col min="8480" max="8720" width="9.140625" style="2"/>
    <col min="8721" max="8721" width="66.85546875" style="2" customWidth="1"/>
    <col min="8722" max="8722" width="15.140625" style="2" customWidth="1"/>
    <col min="8723" max="8734" width="16.140625" style="2" customWidth="1"/>
    <col min="8735" max="8735" width="12.28515625" style="2" bestFit="1" customWidth="1"/>
    <col min="8736" max="8976" width="9.140625" style="2"/>
    <col min="8977" max="8977" width="66.85546875" style="2" customWidth="1"/>
    <col min="8978" max="8978" width="15.140625" style="2" customWidth="1"/>
    <col min="8979" max="8990" width="16.140625" style="2" customWidth="1"/>
    <col min="8991" max="8991" width="12.28515625" style="2" bestFit="1" customWidth="1"/>
    <col min="8992" max="9232" width="9.140625" style="2"/>
    <col min="9233" max="9233" width="66.85546875" style="2" customWidth="1"/>
    <col min="9234" max="9234" width="15.140625" style="2" customWidth="1"/>
    <col min="9235" max="9246" width="16.140625" style="2" customWidth="1"/>
    <col min="9247" max="9247" width="12.28515625" style="2" bestFit="1" customWidth="1"/>
    <col min="9248" max="9488" width="9.140625" style="2"/>
    <col min="9489" max="9489" width="66.85546875" style="2" customWidth="1"/>
    <col min="9490" max="9490" width="15.140625" style="2" customWidth="1"/>
    <col min="9491" max="9502" width="16.140625" style="2" customWidth="1"/>
    <col min="9503" max="9503" width="12.28515625" style="2" bestFit="1" customWidth="1"/>
    <col min="9504" max="9744" width="9.140625" style="2"/>
    <col min="9745" max="9745" width="66.85546875" style="2" customWidth="1"/>
    <col min="9746" max="9746" width="15.140625" style="2" customWidth="1"/>
    <col min="9747" max="9758" width="16.140625" style="2" customWidth="1"/>
    <col min="9759" max="9759" width="12.28515625" style="2" bestFit="1" customWidth="1"/>
    <col min="9760" max="10000" width="9.140625" style="2"/>
    <col min="10001" max="10001" width="66.85546875" style="2" customWidth="1"/>
    <col min="10002" max="10002" width="15.140625" style="2" customWidth="1"/>
    <col min="10003" max="10014" width="16.140625" style="2" customWidth="1"/>
    <col min="10015" max="10015" width="12.28515625" style="2" bestFit="1" customWidth="1"/>
    <col min="10016" max="10256" width="9.140625" style="2"/>
    <col min="10257" max="10257" width="66.85546875" style="2" customWidth="1"/>
    <col min="10258" max="10258" width="15.140625" style="2" customWidth="1"/>
    <col min="10259" max="10270" width="16.140625" style="2" customWidth="1"/>
    <col min="10271" max="10271" width="12.28515625" style="2" bestFit="1" customWidth="1"/>
    <col min="10272" max="10512" width="9.140625" style="2"/>
    <col min="10513" max="10513" width="66.85546875" style="2" customWidth="1"/>
    <col min="10514" max="10514" width="15.140625" style="2" customWidth="1"/>
    <col min="10515" max="10526" width="16.140625" style="2" customWidth="1"/>
    <col min="10527" max="10527" width="12.28515625" style="2" bestFit="1" customWidth="1"/>
    <col min="10528" max="10768" width="9.140625" style="2"/>
    <col min="10769" max="10769" width="66.85546875" style="2" customWidth="1"/>
    <col min="10770" max="10770" width="15.140625" style="2" customWidth="1"/>
    <col min="10771" max="10782" width="16.140625" style="2" customWidth="1"/>
    <col min="10783" max="10783" width="12.28515625" style="2" bestFit="1" customWidth="1"/>
    <col min="10784" max="11024" width="9.140625" style="2"/>
    <col min="11025" max="11025" width="66.85546875" style="2" customWidth="1"/>
    <col min="11026" max="11026" width="15.140625" style="2" customWidth="1"/>
    <col min="11027" max="11038" width="16.140625" style="2" customWidth="1"/>
    <col min="11039" max="11039" width="12.28515625" style="2" bestFit="1" customWidth="1"/>
    <col min="11040" max="11280" width="9.140625" style="2"/>
    <col min="11281" max="11281" width="66.85546875" style="2" customWidth="1"/>
    <col min="11282" max="11282" width="15.140625" style="2" customWidth="1"/>
    <col min="11283" max="11294" width="16.140625" style="2" customWidth="1"/>
    <col min="11295" max="11295" width="12.28515625" style="2" bestFit="1" customWidth="1"/>
    <col min="11296" max="11536" width="9.140625" style="2"/>
    <col min="11537" max="11537" width="66.85546875" style="2" customWidth="1"/>
    <col min="11538" max="11538" width="15.140625" style="2" customWidth="1"/>
    <col min="11539" max="11550" width="16.140625" style="2" customWidth="1"/>
    <col min="11551" max="11551" width="12.28515625" style="2" bestFit="1" customWidth="1"/>
    <col min="11552" max="11792" width="9.140625" style="2"/>
    <col min="11793" max="11793" width="66.85546875" style="2" customWidth="1"/>
    <col min="11794" max="11794" width="15.140625" style="2" customWidth="1"/>
    <col min="11795" max="11806" width="16.140625" style="2" customWidth="1"/>
    <col min="11807" max="11807" width="12.28515625" style="2" bestFit="1" customWidth="1"/>
    <col min="11808" max="12048" width="9.140625" style="2"/>
    <col min="12049" max="12049" width="66.85546875" style="2" customWidth="1"/>
    <col min="12050" max="12050" width="15.140625" style="2" customWidth="1"/>
    <col min="12051" max="12062" width="16.140625" style="2" customWidth="1"/>
    <col min="12063" max="12063" width="12.28515625" style="2" bestFit="1" customWidth="1"/>
    <col min="12064" max="12304" width="9.140625" style="2"/>
    <col min="12305" max="12305" width="66.85546875" style="2" customWidth="1"/>
    <col min="12306" max="12306" width="15.140625" style="2" customWidth="1"/>
    <col min="12307" max="12318" width="16.140625" style="2" customWidth="1"/>
    <col min="12319" max="12319" width="12.28515625" style="2" bestFit="1" customWidth="1"/>
    <col min="12320" max="12560" width="9.140625" style="2"/>
    <col min="12561" max="12561" width="66.85546875" style="2" customWidth="1"/>
    <col min="12562" max="12562" width="15.140625" style="2" customWidth="1"/>
    <col min="12563" max="12574" width="16.140625" style="2" customWidth="1"/>
    <col min="12575" max="12575" width="12.28515625" style="2" bestFit="1" customWidth="1"/>
    <col min="12576" max="12816" width="9.140625" style="2"/>
    <col min="12817" max="12817" width="66.85546875" style="2" customWidth="1"/>
    <col min="12818" max="12818" width="15.140625" style="2" customWidth="1"/>
    <col min="12819" max="12830" width="16.140625" style="2" customWidth="1"/>
    <col min="12831" max="12831" width="12.28515625" style="2" bestFit="1" customWidth="1"/>
    <col min="12832" max="13072" width="9.140625" style="2"/>
    <col min="13073" max="13073" width="66.85546875" style="2" customWidth="1"/>
    <col min="13074" max="13074" width="15.140625" style="2" customWidth="1"/>
    <col min="13075" max="13086" width="16.140625" style="2" customWidth="1"/>
    <col min="13087" max="13087" width="12.28515625" style="2" bestFit="1" customWidth="1"/>
    <col min="13088" max="13328" width="9.140625" style="2"/>
    <col min="13329" max="13329" width="66.85546875" style="2" customWidth="1"/>
    <col min="13330" max="13330" width="15.140625" style="2" customWidth="1"/>
    <col min="13331" max="13342" width="16.140625" style="2" customWidth="1"/>
    <col min="13343" max="13343" width="12.28515625" style="2" bestFit="1" customWidth="1"/>
    <col min="13344" max="13584" width="9.140625" style="2"/>
    <col min="13585" max="13585" width="66.85546875" style="2" customWidth="1"/>
    <col min="13586" max="13586" width="15.140625" style="2" customWidth="1"/>
    <col min="13587" max="13598" width="16.140625" style="2" customWidth="1"/>
    <col min="13599" max="13599" width="12.28515625" style="2" bestFit="1" customWidth="1"/>
    <col min="13600" max="13840" width="9.140625" style="2"/>
    <col min="13841" max="13841" width="66.85546875" style="2" customWidth="1"/>
    <col min="13842" max="13842" width="15.140625" style="2" customWidth="1"/>
    <col min="13843" max="13854" width="16.140625" style="2" customWidth="1"/>
    <col min="13855" max="13855" width="12.28515625" style="2" bestFit="1" customWidth="1"/>
    <col min="13856" max="14096" width="9.140625" style="2"/>
    <col min="14097" max="14097" width="66.85546875" style="2" customWidth="1"/>
    <col min="14098" max="14098" width="15.140625" style="2" customWidth="1"/>
    <col min="14099" max="14110" width="16.140625" style="2" customWidth="1"/>
    <col min="14111" max="14111" width="12.28515625" style="2" bestFit="1" customWidth="1"/>
    <col min="14112" max="14352" width="9.140625" style="2"/>
    <col min="14353" max="14353" width="66.85546875" style="2" customWidth="1"/>
    <col min="14354" max="14354" width="15.140625" style="2" customWidth="1"/>
    <col min="14355" max="14366" width="16.140625" style="2" customWidth="1"/>
    <col min="14367" max="14367" width="12.28515625" style="2" bestFit="1" customWidth="1"/>
    <col min="14368" max="14608" width="9.140625" style="2"/>
    <col min="14609" max="14609" width="66.85546875" style="2" customWidth="1"/>
    <col min="14610" max="14610" width="15.140625" style="2" customWidth="1"/>
    <col min="14611" max="14622" width="16.140625" style="2" customWidth="1"/>
    <col min="14623" max="14623" width="12.28515625" style="2" bestFit="1" customWidth="1"/>
    <col min="14624" max="14864" width="9.140625" style="2"/>
    <col min="14865" max="14865" width="66.85546875" style="2" customWidth="1"/>
    <col min="14866" max="14866" width="15.140625" style="2" customWidth="1"/>
    <col min="14867" max="14878" width="16.140625" style="2" customWidth="1"/>
    <col min="14879" max="14879" width="12.28515625" style="2" bestFit="1" customWidth="1"/>
    <col min="14880" max="15120" width="9.140625" style="2"/>
    <col min="15121" max="15121" width="66.85546875" style="2" customWidth="1"/>
    <col min="15122" max="15122" width="15.140625" style="2" customWidth="1"/>
    <col min="15123" max="15134" width="16.140625" style="2" customWidth="1"/>
    <col min="15135" max="15135" width="12.28515625" style="2" bestFit="1" customWidth="1"/>
    <col min="15136" max="15376" width="9.140625" style="2"/>
    <col min="15377" max="15377" width="66.85546875" style="2" customWidth="1"/>
    <col min="15378" max="15378" width="15.140625" style="2" customWidth="1"/>
    <col min="15379" max="15390" width="16.140625" style="2" customWidth="1"/>
    <col min="15391" max="15391" width="12.28515625" style="2" bestFit="1" customWidth="1"/>
    <col min="15392" max="15632" width="9.140625" style="2"/>
    <col min="15633" max="15633" width="66.85546875" style="2" customWidth="1"/>
    <col min="15634" max="15634" width="15.140625" style="2" customWidth="1"/>
    <col min="15635" max="15646" width="16.140625" style="2" customWidth="1"/>
    <col min="15647" max="15647" width="12.28515625" style="2" bestFit="1" customWidth="1"/>
    <col min="15648" max="15888" width="9.140625" style="2"/>
    <col min="15889" max="15889" width="66.85546875" style="2" customWidth="1"/>
    <col min="15890" max="15890" width="15.140625" style="2" customWidth="1"/>
    <col min="15891" max="15902" width="16.140625" style="2" customWidth="1"/>
    <col min="15903" max="15903" width="12.28515625" style="2" bestFit="1" customWidth="1"/>
    <col min="15904" max="16144" width="9.140625" style="2"/>
    <col min="16145" max="16145" width="66.85546875" style="2" customWidth="1"/>
    <col min="16146" max="16146" width="15.140625" style="2" customWidth="1"/>
    <col min="16147" max="16158" width="16.140625" style="2" customWidth="1"/>
    <col min="16159" max="16159" width="12.28515625" style="2" bestFit="1" customWidth="1"/>
    <col min="16160" max="16384" width="9.140625" style="2"/>
  </cols>
  <sheetData>
    <row r="1" spans="1:32" ht="6.75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32" ht="41.25" customHeight="1" x14ac:dyDescent="0.25">
      <c r="A2" s="141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2" ht="45.75" customHeight="1" x14ac:dyDescent="0.25">
      <c r="A3" s="142" t="s">
        <v>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</row>
    <row r="4" spans="1:32" ht="18.75" customHeight="1" x14ac:dyDescent="0.25">
      <c r="A4" s="76"/>
      <c r="B4" s="70"/>
      <c r="C4" s="70"/>
      <c r="D4" s="70"/>
      <c r="E4" s="70"/>
      <c r="F4" s="70"/>
      <c r="G4" s="70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140"/>
      <c r="AC4" s="140"/>
      <c r="AD4" s="148"/>
    </row>
    <row r="5" spans="1:32" s="77" customFormat="1" ht="18.75" customHeight="1" x14ac:dyDescent="0.3">
      <c r="A5" s="149" t="s">
        <v>51</v>
      </c>
      <c r="B5" s="143" t="s">
        <v>52</v>
      </c>
      <c r="C5" s="146" t="s">
        <v>47</v>
      </c>
      <c r="D5" s="146" t="s">
        <v>48</v>
      </c>
      <c r="E5" s="146" t="s">
        <v>73</v>
      </c>
      <c r="F5" s="144" t="s">
        <v>55</v>
      </c>
      <c r="G5" s="145"/>
      <c r="H5" s="150" t="s">
        <v>1</v>
      </c>
      <c r="I5" s="151"/>
      <c r="J5" s="150" t="s">
        <v>2</v>
      </c>
      <c r="K5" s="151"/>
      <c r="L5" s="150" t="s">
        <v>3</v>
      </c>
      <c r="M5" s="151"/>
      <c r="N5" s="150" t="s">
        <v>4</v>
      </c>
      <c r="O5" s="151"/>
      <c r="P5" s="150" t="s">
        <v>5</v>
      </c>
      <c r="Q5" s="151"/>
      <c r="R5" s="150" t="s">
        <v>6</v>
      </c>
      <c r="S5" s="151"/>
      <c r="T5" s="150" t="s">
        <v>7</v>
      </c>
      <c r="U5" s="151"/>
      <c r="V5" s="150" t="s">
        <v>8</v>
      </c>
      <c r="W5" s="151"/>
      <c r="X5" s="150" t="s">
        <v>9</v>
      </c>
      <c r="Y5" s="151"/>
      <c r="Z5" s="150" t="s">
        <v>10</v>
      </c>
      <c r="AA5" s="151"/>
      <c r="AB5" s="150" t="s">
        <v>11</v>
      </c>
      <c r="AC5" s="151"/>
      <c r="AD5" s="150" t="s">
        <v>12</v>
      </c>
      <c r="AE5" s="151"/>
      <c r="AF5" s="154" t="s">
        <v>13</v>
      </c>
    </row>
    <row r="6" spans="1:32" s="61" customFormat="1" ht="57.75" customHeight="1" x14ac:dyDescent="0.25">
      <c r="A6" s="149"/>
      <c r="B6" s="143"/>
      <c r="C6" s="147"/>
      <c r="D6" s="147"/>
      <c r="E6" s="147"/>
      <c r="F6" s="69" t="s">
        <v>53</v>
      </c>
      <c r="G6" s="69" t="s">
        <v>15</v>
      </c>
      <c r="H6" s="60" t="s">
        <v>16</v>
      </c>
      <c r="I6" s="60" t="s">
        <v>49</v>
      </c>
      <c r="J6" s="60" t="s">
        <v>54</v>
      </c>
      <c r="K6" s="60" t="s">
        <v>49</v>
      </c>
      <c r="L6" s="60" t="s">
        <v>16</v>
      </c>
      <c r="M6" s="60" t="s">
        <v>49</v>
      </c>
      <c r="N6" s="60" t="s">
        <v>16</v>
      </c>
      <c r="O6" s="60" t="s">
        <v>49</v>
      </c>
      <c r="P6" s="60" t="s">
        <v>16</v>
      </c>
      <c r="Q6" s="60" t="s">
        <v>49</v>
      </c>
      <c r="R6" s="60" t="s">
        <v>16</v>
      </c>
      <c r="S6" s="60" t="s">
        <v>49</v>
      </c>
      <c r="T6" s="60" t="s">
        <v>16</v>
      </c>
      <c r="U6" s="60" t="s">
        <v>49</v>
      </c>
      <c r="V6" s="60" t="s">
        <v>16</v>
      </c>
      <c r="W6" s="60" t="s">
        <v>49</v>
      </c>
      <c r="X6" s="60" t="s">
        <v>16</v>
      </c>
      <c r="Y6" s="60" t="s">
        <v>49</v>
      </c>
      <c r="Z6" s="60" t="s">
        <v>16</v>
      </c>
      <c r="AA6" s="60" t="s">
        <v>49</v>
      </c>
      <c r="AB6" s="60" t="s">
        <v>16</v>
      </c>
      <c r="AC6" s="60" t="s">
        <v>49</v>
      </c>
      <c r="AD6" s="60" t="s">
        <v>16</v>
      </c>
      <c r="AE6" s="60" t="s">
        <v>49</v>
      </c>
      <c r="AF6" s="155"/>
    </row>
    <row r="7" spans="1:32" s="63" customFormat="1" ht="24.75" customHeight="1" x14ac:dyDescent="0.25">
      <c r="A7" s="78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  <c r="X7" s="62">
        <v>24</v>
      </c>
      <c r="Y7" s="62">
        <v>25</v>
      </c>
      <c r="Z7" s="62">
        <v>26</v>
      </c>
      <c r="AA7" s="62">
        <v>27</v>
      </c>
      <c r="AB7" s="62">
        <v>28</v>
      </c>
      <c r="AC7" s="62">
        <v>29</v>
      </c>
      <c r="AD7" s="62">
        <v>30</v>
      </c>
      <c r="AE7" s="62">
        <v>31</v>
      </c>
      <c r="AF7" s="62">
        <v>32</v>
      </c>
    </row>
    <row r="8" spans="1:32" s="64" customFormat="1" ht="76.5" customHeight="1" x14ac:dyDescent="0.25">
      <c r="A8" s="79" t="s">
        <v>56</v>
      </c>
      <c r="B8" s="80">
        <f>B10</f>
        <v>546.20000000000005</v>
      </c>
      <c r="C8" s="80">
        <f t="shared" ref="C8:AE8" si="0">C10</f>
        <v>0</v>
      </c>
      <c r="D8" s="80">
        <f t="shared" si="0"/>
        <v>0</v>
      </c>
      <c r="E8" s="80">
        <f t="shared" si="0"/>
        <v>0</v>
      </c>
      <c r="F8" s="80">
        <f t="shared" si="0"/>
        <v>0</v>
      </c>
      <c r="G8" s="80" t="e">
        <f t="shared" si="0"/>
        <v>#DIV/0!</v>
      </c>
      <c r="H8" s="80">
        <f t="shared" si="0"/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100</v>
      </c>
      <c r="O8" s="80">
        <f t="shared" si="0"/>
        <v>0</v>
      </c>
      <c r="P8" s="80">
        <f t="shared" si="0"/>
        <v>0</v>
      </c>
      <c r="Q8" s="80">
        <f t="shared" si="0"/>
        <v>0</v>
      </c>
      <c r="R8" s="80">
        <f t="shared" si="0"/>
        <v>0</v>
      </c>
      <c r="S8" s="80">
        <f t="shared" si="0"/>
        <v>0</v>
      </c>
      <c r="T8" s="80">
        <f t="shared" si="0"/>
        <v>0</v>
      </c>
      <c r="U8" s="80">
        <f t="shared" si="0"/>
        <v>0</v>
      </c>
      <c r="V8" s="80">
        <f t="shared" si="0"/>
        <v>0</v>
      </c>
      <c r="W8" s="80">
        <f t="shared" si="0"/>
        <v>0</v>
      </c>
      <c r="X8" s="80">
        <f t="shared" si="0"/>
        <v>100</v>
      </c>
      <c r="Y8" s="80">
        <f t="shared" si="0"/>
        <v>0</v>
      </c>
      <c r="Z8" s="80">
        <f t="shared" si="0"/>
        <v>0</v>
      </c>
      <c r="AA8" s="80">
        <f t="shared" si="0"/>
        <v>0</v>
      </c>
      <c r="AB8" s="80">
        <f t="shared" si="0"/>
        <v>346.2</v>
      </c>
      <c r="AC8" s="80">
        <f t="shared" si="0"/>
        <v>0</v>
      </c>
      <c r="AD8" s="80">
        <f t="shared" si="0"/>
        <v>0</v>
      </c>
      <c r="AE8" s="80">
        <f t="shared" si="0"/>
        <v>0</v>
      </c>
      <c r="AF8" s="65"/>
    </row>
    <row r="9" spans="1:32" s="64" customFormat="1" ht="109.5" customHeight="1" x14ac:dyDescent="0.25">
      <c r="A9" s="81" t="s">
        <v>74</v>
      </c>
      <c r="B9" s="82">
        <f>H9+J9+L9+N9+P9+R9+T9+V9+X9+Z9+AB9+AD9</f>
        <v>546.20000000000005</v>
      </c>
      <c r="C9" s="100">
        <f>C10</f>
        <v>0</v>
      </c>
      <c r="D9" s="100">
        <f t="shared" ref="D9:E9" si="1">D10</f>
        <v>0</v>
      </c>
      <c r="E9" s="100">
        <f t="shared" si="1"/>
        <v>0</v>
      </c>
      <c r="F9" s="100">
        <f>F10</f>
        <v>0</v>
      </c>
      <c r="G9" s="100" t="e">
        <f t="shared" ref="G9" si="2">G10</f>
        <v>#DIV/0!</v>
      </c>
      <c r="H9" s="83">
        <f>H10</f>
        <v>0</v>
      </c>
      <c r="I9" s="83">
        <f t="shared" ref="I9:AE9" si="3">I10</f>
        <v>0</v>
      </c>
      <c r="J9" s="83">
        <f t="shared" si="3"/>
        <v>0</v>
      </c>
      <c r="K9" s="83">
        <f t="shared" si="3"/>
        <v>0</v>
      </c>
      <c r="L9" s="83">
        <f t="shared" si="3"/>
        <v>0</v>
      </c>
      <c r="M9" s="83">
        <f t="shared" si="3"/>
        <v>0</v>
      </c>
      <c r="N9" s="83">
        <f t="shared" si="3"/>
        <v>100</v>
      </c>
      <c r="O9" s="83">
        <f t="shared" si="3"/>
        <v>0</v>
      </c>
      <c r="P9" s="83">
        <f t="shared" si="3"/>
        <v>0</v>
      </c>
      <c r="Q9" s="83">
        <f t="shared" si="3"/>
        <v>0</v>
      </c>
      <c r="R9" s="83">
        <f t="shared" si="3"/>
        <v>0</v>
      </c>
      <c r="S9" s="83">
        <f t="shared" si="3"/>
        <v>0</v>
      </c>
      <c r="T9" s="83">
        <f t="shared" si="3"/>
        <v>0</v>
      </c>
      <c r="U9" s="83">
        <f t="shared" si="3"/>
        <v>0</v>
      </c>
      <c r="V9" s="83">
        <f t="shared" si="3"/>
        <v>0</v>
      </c>
      <c r="W9" s="83">
        <f t="shared" si="3"/>
        <v>0</v>
      </c>
      <c r="X9" s="83">
        <f t="shared" si="3"/>
        <v>100</v>
      </c>
      <c r="Y9" s="83">
        <f t="shared" si="3"/>
        <v>0</v>
      </c>
      <c r="Z9" s="83">
        <f t="shared" si="3"/>
        <v>0</v>
      </c>
      <c r="AA9" s="83">
        <f t="shared" si="3"/>
        <v>0</v>
      </c>
      <c r="AB9" s="83">
        <f t="shared" si="3"/>
        <v>346.2</v>
      </c>
      <c r="AC9" s="83">
        <f t="shared" si="3"/>
        <v>0</v>
      </c>
      <c r="AD9" s="83">
        <f t="shared" si="3"/>
        <v>0</v>
      </c>
      <c r="AE9" s="83">
        <f t="shared" si="3"/>
        <v>0</v>
      </c>
      <c r="AF9" s="65"/>
    </row>
    <row r="10" spans="1:32" s="64" customFormat="1" ht="16.5" x14ac:dyDescent="0.25">
      <c r="A10" s="84" t="s">
        <v>17</v>
      </c>
      <c r="B10" s="85">
        <f>B15+B13+B12+B11+B14</f>
        <v>546.20000000000005</v>
      </c>
      <c r="C10" s="85">
        <f>C15+C13+C12+C11+C14</f>
        <v>0</v>
      </c>
      <c r="D10" s="85">
        <f t="shared" ref="D10:E10" si="4">D15+D13+D12+D11+D14</f>
        <v>0</v>
      </c>
      <c r="E10" s="85">
        <f t="shared" si="4"/>
        <v>0</v>
      </c>
      <c r="F10" s="85">
        <f>E10/B10*100</f>
        <v>0</v>
      </c>
      <c r="G10" s="85" t="e">
        <f>E10/C10*100</f>
        <v>#DIV/0!</v>
      </c>
      <c r="H10" s="85">
        <f>H15+H13+H12+H11</f>
        <v>0</v>
      </c>
      <c r="I10" s="85"/>
      <c r="J10" s="85">
        <f>J15+J13+J12+J11</f>
        <v>0</v>
      </c>
      <c r="K10" s="85"/>
      <c r="L10" s="85">
        <f t="shared" ref="L10:AD10" si="5">L15+L13+L12+L11</f>
        <v>0</v>
      </c>
      <c r="M10" s="85"/>
      <c r="N10" s="85">
        <f t="shared" si="5"/>
        <v>100</v>
      </c>
      <c r="O10" s="85"/>
      <c r="P10" s="85">
        <f t="shared" si="5"/>
        <v>0</v>
      </c>
      <c r="Q10" s="85"/>
      <c r="R10" s="85">
        <f t="shared" si="5"/>
        <v>0</v>
      </c>
      <c r="S10" s="85"/>
      <c r="T10" s="85">
        <f t="shared" si="5"/>
        <v>0</v>
      </c>
      <c r="U10" s="85"/>
      <c r="V10" s="85">
        <f t="shared" si="5"/>
        <v>0</v>
      </c>
      <c r="W10" s="85"/>
      <c r="X10" s="85">
        <f t="shared" si="5"/>
        <v>100</v>
      </c>
      <c r="Y10" s="85"/>
      <c r="Z10" s="85">
        <f t="shared" si="5"/>
        <v>0</v>
      </c>
      <c r="AA10" s="85"/>
      <c r="AB10" s="85">
        <f t="shared" si="5"/>
        <v>346.2</v>
      </c>
      <c r="AC10" s="85"/>
      <c r="AD10" s="85">
        <f t="shared" si="5"/>
        <v>0</v>
      </c>
      <c r="AE10" s="65"/>
      <c r="AF10" s="65"/>
    </row>
    <row r="11" spans="1:32" s="64" customFormat="1" ht="16.5" x14ac:dyDescent="0.25">
      <c r="A11" s="86" t="s">
        <v>20</v>
      </c>
      <c r="B11" s="87">
        <v>0</v>
      </c>
      <c r="C11" s="87"/>
      <c r="D11" s="87"/>
      <c r="E11" s="87"/>
      <c r="F11" s="87"/>
      <c r="G11" s="87"/>
      <c r="H11" s="85">
        <v>0</v>
      </c>
      <c r="I11" s="85"/>
      <c r="J11" s="85">
        <v>0</v>
      </c>
      <c r="K11" s="85"/>
      <c r="L11" s="85">
        <v>0</v>
      </c>
      <c r="M11" s="85"/>
      <c r="N11" s="85">
        <v>0</v>
      </c>
      <c r="O11" s="85"/>
      <c r="P11" s="85">
        <v>0</v>
      </c>
      <c r="Q11" s="85"/>
      <c r="R11" s="85">
        <v>0</v>
      </c>
      <c r="S11" s="85"/>
      <c r="T11" s="85">
        <v>0</v>
      </c>
      <c r="U11" s="85"/>
      <c r="V11" s="85">
        <v>0</v>
      </c>
      <c r="W11" s="85"/>
      <c r="X11" s="85">
        <v>0</v>
      </c>
      <c r="Y11" s="85"/>
      <c r="Z11" s="85">
        <v>0</v>
      </c>
      <c r="AA11" s="85"/>
      <c r="AB11" s="85">
        <v>0</v>
      </c>
      <c r="AC11" s="85"/>
      <c r="AD11" s="85">
        <v>0</v>
      </c>
      <c r="AE11" s="65"/>
      <c r="AF11" s="65"/>
    </row>
    <row r="12" spans="1:32" s="64" customFormat="1" ht="16.5" x14ac:dyDescent="0.25">
      <c r="A12" s="86" t="s">
        <v>29</v>
      </c>
      <c r="B12" s="87">
        <v>0</v>
      </c>
      <c r="C12" s="87"/>
      <c r="D12" s="87"/>
      <c r="E12" s="87"/>
      <c r="F12" s="87"/>
      <c r="G12" s="87"/>
      <c r="H12" s="85">
        <v>0</v>
      </c>
      <c r="I12" s="85"/>
      <c r="J12" s="85">
        <v>0</v>
      </c>
      <c r="K12" s="85"/>
      <c r="L12" s="85">
        <v>0</v>
      </c>
      <c r="M12" s="85"/>
      <c r="N12" s="85">
        <v>0</v>
      </c>
      <c r="O12" s="85"/>
      <c r="P12" s="85">
        <v>0</v>
      </c>
      <c r="Q12" s="85"/>
      <c r="R12" s="85">
        <v>0</v>
      </c>
      <c r="S12" s="85"/>
      <c r="T12" s="85">
        <v>0</v>
      </c>
      <c r="U12" s="85"/>
      <c r="V12" s="85">
        <v>0</v>
      </c>
      <c r="W12" s="85"/>
      <c r="X12" s="85">
        <v>0</v>
      </c>
      <c r="Y12" s="85"/>
      <c r="Z12" s="85">
        <v>0</v>
      </c>
      <c r="AA12" s="85"/>
      <c r="AB12" s="85">
        <v>0</v>
      </c>
      <c r="AC12" s="85"/>
      <c r="AD12" s="85">
        <v>0</v>
      </c>
      <c r="AE12" s="65"/>
      <c r="AF12" s="65"/>
    </row>
    <row r="13" spans="1:32" s="64" customFormat="1" ht="16.5" x14ac:dyDescent="0.25">
      <c r="A13" s="86" t="s">
        <v>19</v>
      </c>
      <c r="B13" s="82">
        <f>H13+J13+L13+N13+P13+R13+T13+V13+X13+Z13+AB13+AD13</f>
        <v>546.20000000000005</v>
      </c>
      <c r="C13" s="100"/>
      <c r="D13" s="100"/>
      <c r="E13" s="100"/>
      <c r="F13" s="100"/>
      <c r="G13" s="100"/>
      <c r="H13" s="83">
        <v>0</v>
      </c>
      <c r="I13" s="83"/>
      <c r="J13" s="83">
        <v>0</v>
      </c>
      <c r="K13" s="83"/>
      <c r="L13" s="83">
        <v>0</v>
      </c>
      <c r="M13" s="83"/>
      <c r="N13" s="83">
        <v>100</v>
      </c>
      <c r="O13" s="83"/>
      <c r="P13" s="83">
        <v>0</v>
      </c>
      <c r="Q13" s="83"/>
      <c r="R13" s="83">
        <v>0</v>
      </c>
      <c r="S13" s="83"/>
      <c r="T13" s="83">
        <v>0</v>
      </c>
      <c r="U13" s="83"/>
      <c r="V13" s="83">
        <v>0</v>
      </c>
      <c r="W13" s="83"/>
      <c r="X13" s="88">
        <v>100</v>
      </c>
      <c r="Y13" s="83"/>
      <c r="Z13" s="83">
        <v>0</v>
      </c>
      <c r="AA13" s="83"/>
      <c r="AB13" s="83">
        <v>346.2</v>
      </c>
      <c r="AC13" s="83"/>
      <c r="AD13" s="88">
        <v>0</v>
      </c>
      <c r="AE13" s="65"/>
      <c r="AF13" s="65"/>
    </row>
    <row r="14" spans="1:32" s="64" customFormat="1" ht="16.5" x14ac:dyDescent="0.25">
      <c r="A14" s="86" t="s">
        <v>30</v>
      </c>
      <c r="B14" s="87">
        <v>0</v>
      </c>
      <c r="C14" s="87"/>
      <c r="D14" s="87"/>
      <c r="E14" s="87"/>
      <c r="F14" s="87"/>
      <c r="G14" s="87"/>
      <c r="H14" s="85">
        <v>0</v>
      </c>
      <c r="I14" s="85"/>
      <c r="J14" s="85">
        <v>0</v>
      </c>
      <c r="K14" s="85"/>
      <c r="L14" s="85">
        <v>0</v>
      </c>
      <c r="M14" s="85"/>
      <c r="N14" s="85">
        <v>0</v>
      </c>
      <c r="O14" s="85"/>
      <c r="P14" s="85">
        <v>0</v>
      </c>
      <c r="Q14" s="85"/>
      <c r="R14" s="85">
        <v>0</v>
      </c>
      <c r="S14" s="85"/>
      <c r="T14" s="85">
        <v>0</v>
      </c>
      <c r="U14" s="85"/>
      <c r="V14" s="85">
        <v>0</v>
      </c>
      <c r="W14" s="85"/>
      <c r="X14" s="85">
        <v>0</v>
      </c>
      <c r="Y14" s="85"/>
      <c r="Z14" s="85">
        <v>0</v>
      </c>
      <c r="AA14" s="85"/>
      <c r="AB14" s="85">
        <v>0</v>
      </c>
      <c r="AC14" s="85"/>
      <c r="AD14" s="85">
        <v>0</v>
      </c>
      <c r="AE14" s="65"/>
      <c r="AF14" s="65"/>
    </row>
    <row r="15" spans="1:32" s="64" customFormat="1" ht="16.5" x14ac:dyDescent="0.25">
      <c r="A15" s="86" t="s">
        <v>57</v>
      </c>
      <c r="B15" s="87">
        <v>0</v>
      </c>
      <c r="C15" s="87"/>
      <c r="D15" s="87"/>
      <c r="E15" s="87"/>
      <c r="F15" s="87"/>
      <c r="G15" s="87"/>
      <c r="H15" s="85">
        <v>0</v>
      </c>
      <c r="I15" s="85"/>
      <c r="J15" s="85">
        <v>0</v>
      </c>
      <c r="K15" s="85"/>
      <c r="L15" s="85">
        <v>0</v>
      </c>
      <c r="M15" s="85"/>
      <c r="N15" s="85">
        <v>0</v>
      </c>
      <c r="O15" s="85"/>
      <c r="P15" s="85">
        <v>0</v>
      </c>
      <c r="Q15" s="85"/>
      <c r="R15" s="85">
        <v>0</v>
      </c>
      <c r="S15" s="85"/>
      <c r="T15" s="85">
        <v>0</v>
      </c>
      <c r="U15" s="85"/>
      <c r="V15" s="85">
        <v>0</v>
      </c>
      <c r="W15" s="85"/>
      <c r="X15" s="85">
        <v>0</v>
      </c>
      <c r="Y15" s="85"/>
      <c r="Z15" s="85">
        <v>0</v>
      </c>
      <c r="AA15" s="85"/>
      <c r="AB15" s="85">
        <v>0</v>
      </c>
      <c r="AC15" s="85"/>
      <c r="AD15" s="85">
        <v>0</v>
      </c>
      <c r="AE15" s="65"/>
      <c r="AF15" s="65"/>
    </row>
    <row r="16" spans="1:32" s="64" customFormat="1" ht="79.5" customHeight="1" x14ac:dyDescent="0.25">
      <c r="A16" s="89" t="s">
        <v>58</v>
      </c>
      <c r="B16" s="90">
        <f>B18+B25+B32+B67+B74+B81</f>
        <v>125458.89119999998</v>
      </c>
      <c r="C16" s="90">
        <f t="shared" ref="C16:E16" si="6">C18+C25+C32+C67+C74+C81</f>
        <v>12460.786</v>
      </c>
      <c r="D16" s="90">
        <f t="shared" si="6"/>
        <v>0</v>
      </c>
      <c r="E16" s="90">
        <f t="shared" si="6"/>
        <v>0</v>
      </c>
      <c r="F16" s="90">
        <f>E16/B16*100</f>
        <v>0</v>
      </c>
      <c r="G16" s="90">
        <f>E16/C16*100</f>
        <v>0</v>
      </c>
      <c r="H16" s="90">
        <f t="shared" ref="H16:AD16" si="7">H18+H25+H32+H67+H74+H81</f>
        <v>12515.085999999999</v>
      </c>
      <c r="I16" s="90"/>
      <c r="J16" s="90">
        <f t="shared" si="7"/>
        <v>10083.007</v>
      </c>
      <c r="K16" s="90"/>
      <c r="L16" s="90">
        <f t="shared" si="7"/>
        <v>6087.0179999999991</v>
      </c>
      <c r="M16" s="90"/>
      <c r="N16" s="90">
        <f t="shared" si="7"/>
        <v>16296.468000000001</v>
      </c>
      <c r="O16" s="90"/>
      <c r="P16" s="90">
        <f t="shared" si="7"/>
        <v>7983.165</v>
      </c>
      <c r="Q16" s="90"/>
      <c r="R16" s="90">
        <f t="shared" si="7"/>
        <v>5569.0990000000011</v>
      </c>
      <c r="S16" s="90"/>
      <c r="T16" s="90">
        <f t="shared" si="7"/>
        <v>16071.359</v>
      </c>
      <c r="U16" s="90"/>
      <c r="V16" s="90">
        <f t="shared" si="7"/>
        <v>7025.9149999999991</v>
      </c>
      <c r="W16" s="90"/>
      <c r="X16" s="90">
        <f t="shared" si="7"/>
        <v>5390.8251999999993</v>
      </c>
      <c r="Y16" s="90"/>
      <c r="Z16" s="90">
        <f t="shared" si="7"/>
        <v>14854.766</v>
      </c>
      <c r="AA16" s="90"/>
      <c r="AB16" s="90">
        <f t="shared" si="7"/>
        <v>7364.3719999999994</v>
      </c>
      <c r="AC16" s="90"/>
      <c r="AD16" s="90">
        <f t="shared" si="7"/>
        <v>16217.811000000002</v>
      </c>
      <c r="AE16" s="67"/>
      <c r="AF16" s="65"/>
    </row>
    <row r="17" spans="1:32" s="64" customFormat="1" ht="74.25" customHeight="1" x14ac:dyDescent="0.25">
      <c r="A17" s="91" t="s">
        <v>59</v>
      </c>
      <c r="B17" s="82">
        <f>H17+J17+L17+N17+P17+R17+T17+V17+X17+Z17+AB17+AD17</f>
        <v>0</v>
      </c>
      <c r="C17" s="100">
        <f>C18</f>
        <v>0</v>
      </c>
      <c r="D17" s="100">
        <f t="shared" ref="D17:E17" si="8">D18</f>
        <v>0</v>
      </c>
      <c r="E17" s="100">
        <f t="shared" si="8"/>
        <v>0</v>
      </c>
      <c r="F17" s="100" t="e">
        <f>E17/B17*100</f>
        <v>#DIV/0!</v>
      </c>
      <c r="G17" s="100" t="e">
        <f>E17/C17*100</f>
        <v>#DIV/0!</v>
      </c>
      <c r="H17" s="83">
        <v>0</v>
      </c>
      <c r="I17" s="83"/>
      <c r="J17" s="83">
        <v>0</v>
      </c>
      <c r="K17" s="83"/>
      <c r="L17" s="83">
        <v>0</v>
      </c>
      <c r="M17" s="83"/>
      <c r="N17" s="83">
        <v>0</v>
      </c>
      <c r="O17" s="83"/>
      <c r="P17" s="83">
        <v>0</v>
      </c>
      <c r="Q17" s="83"/>
      <c r="R17" s="83">
        <v>0</v>
      </c>
      <c r="S17" s="83"/>
      <c r="T17" s="83">
        <v>0</v>
      </c>
      <c r="U17" s="83"/>
      <c r="V17" s="83">
        <v>0</v>
      </c>
      <c r="W17" s="83"/>
      <c r="X17" s="88">
        <v>0</v>
      </c>
      <c r="Y17" s="83"/>
      <c r="Z17" s="83">
        <v>0</v>
      </c>
      <c r="AA17" s="83"/>
      <c r="AB17" s="83">
        <v>0</v>
      </c>
      <c r="AC17" s="83"/>
      <c r="AD17" s="88">
        <v>0</v>
      </c>
      <c r="AE17" s="65"/>
      <c r="AF17" s="65"/>
    </row>
    <row r="18" spans="1:32" s="64" customFormat="1" ht="19.5" customHeight="1" x14ac:dyDescent="0.25">
      <c r="A18" s="84" t="s">
        <v>17</v>
      </c>
      <c r="B18" s="85">
        <f t="shared" ref="B18:AD18" si="9">B23+B21+B20+B19</f>
        <v>0</v>
      </c>
      <c r="C18" s="85"/>
      <c r="D18" s="85"/>
      <c r="E18" s="85"/>
      <c r="F18" s="85"/>
      <c r="G18" s="85"/>
      <c r="H18" s="85">
        <f t="shared" si="9"/>
        <v>0</v>
      </c>
      <c r="I18" s="85"/>
      <c r="J18" s="85">
        <f t="shared" si="9"/>
        <v>0</v>
      </c>
      <c r="K18" s="85"/>
      <c r="L18" s="85">
        <f t="shared" si="9"/>
        <v>0</v>
      </c>
      <c r="M18" s="85"/>
      <c r="N18" s="85">
        <f t="shared" si="9"/>
        <v>0</v>
      </c>
      <c r="O18" s="85"/>
      <c r="P18" s="85">
        <f t="shared" si="9"/>
        <v>0</v>
      </c>
      <c r="Q18" s="85"/>
      <c r="R18" s="85">
        <f t="shared" si="9"/>
        <v>0</v>
      </c>
      <c r="S18" s="85"/>
      <c r="T18" s="85">
        <f t="shared" si="9"/>
        <v>0</v>
      </c>
      <c r="U18" s="85"/>
      <c r="V18" s="85">
        <f t="shared" si="9"/>
        <v>0</v>
      </c>
      <c r="W18" s="85"/>
      <c r="X18" s="85">
        <f t="shared" si="9"/>
        <v>0</v>
      </c>
      <c r="Y18" s="85"/>
      <c r="Z18" s="85">
        <f t="shared" si="9"/>
        <v>0</v>
      </c>
      <c r="AA18" s="85"/>
      <c r="AB18" s="85">
        <f t="shared" si="9"/>
        <v>0</v>
      </c>
      <c r="AC18" s="85"/>
      <c r="AD18" s="85">
        <f t="shared" si="9"/>
        <v>0</v>
      </c>
      <c r="AE18" s="65"/>
      <c r="AF18" s="65"/>
    </row>
    <row r="19" spans="1:32" s="64" customFormat="1" ht="21.75" customHeight="1" x14ac:dyDescent="0.25">
      <c r="A19" s="86" t="s">
        <v>20</v>
      </c>
      <c r="B19" s="87">
        <v>0</v>
      </c>
      <c r="C19" s="87"/>
      <c r="D19" s="87"/>
      <c r="E19" s="87"/>
      <c r="F19" s="87"/>
      <c r="G19" s="87"/>
      <c r="H19" s="85">
        <v>0</v>
      </c>
      <c r="I19" s="85"/>
      <c r="J19" s="85">
        <v>0</v>
      </c>
      <c r="K19" s="85"/>
      <c r="L19" s="85">
        <v>0</v>
      </c>
      <c r="M19" s="85"/>
      <c r="N19" s="85">
        <v>0</v>
      </c>
      <c r="O19" s="85"/>
      <c r="P19" s="85">
        <v>0</v>
      </c>
      <c r="Q19" s="85"/>
      <c r="R19" s="85">
        <v>0</v>
      </c>
      <c r="S19" s="85"/>
      <c r="T19" s="85">
        <v>0</v>
      </c>
      <c r="U19" s="85"/>
      <c r="V19" s="85">
        <v>0</v>
      </c>
      <c r="W19" s="85"/>
      <c r="X19" s="85">
        <v>0</v>
      </c>
      <c r="Y19" s="85"/>
      <c r="Z19" s="85">
        <v>0</v>
      </c>
      <c r="AA19" s="85"/>
      <c r="AB19" s="85">
        <v>0</v>
      </c>
      <c r="AC19" s="85"/>
      <c r="AD19" s="85">
        <v>0</v>
      </c>
      <c r="AE19" s="65"/>
      <c r="AF19" s="65"/>
    </row>
    <row r="20" spans="1:32" s="64" customFormat="1" ht="21.75" customHeight="1" x14ac:dyDescent="0.25">
      <c r="A20" s="86" t="s">
        <v>29</v>
      </c>
      <c r="B20" s="87">
        <v>0</v>
      </c>
      <c r="C20" s="87"/>
      <c r="D20" s="87"/>
      <c r="E20" s="87"/>
      <c r="F20" s="87"/>
      <c r="G20" s="87"/>
      <c r="H20" s="85">
        <v>0</v>
      </c>
      <c r="I20" s="85"/>
      <c r="J20" s="85">
        <v>0</v>
      </c>
      <c r="K20" s="85"/>
      <c r="L20" s="85">
        <v>0</v>
      </c>
      <c r="M20" s="85"/>
      <c r="N20" s="85">
        <v>0</v>
      </c>
      <c r="O20" s="85"/>
      <c r="P20" s="85">
        <v>0</v>
      </c>
      <c r="Q20" s="85"/>
      <c r="R20" s="85">
        <v>0</v>
      </c>
      <c r="S20" s="85"/>
      <c r="T20" s="85">
        <v>0</v>
      </c>
      <c r="U20" s="85"/>
      <c r="V20" s="85">
        <v>0</v>
      </c>
      <c r="W20" s="85"/>
      <c r="X20" s="85">
        <v>0</v>
      </c>
      <c r="Y20" s="85"/>
      <c r="Z20" s="85">
        <v>0</v>
      </c>
      <c r="AA20" s="85"/>
      <c r="AB20" s="85">
        <v>0</v>
      </c>
      <c r="AC20" s="85"/>
      <c r="AD20" s="85">
        <v>0</v>
      </c>
      <c r="AE20" s="65"/>
      <c r="AF20" s="65"/>
    </row>
    <row r="21" spans="1:32" s="64" customFormat="1" ht="21.75" customHeight="1" x14ac:dyDescent="0.25">
      <c r="A21" s="86" t="s">
        <v>19</v>
      </c>
      <c r="B21" s="82">
        <f>H21+J21+L21+N21+P21+R21+T21+V21+X21+Z21+AB21+AD21</f>
        <v>0</v>
      </c>
      <c r="C21" s="100"/>
      <c r="D21" s="100"/>
      <c r="E21" s="100"/>
      <c r="F21" s="100"/>
      <c r="G21" s="100"/>
      <c r="H21" s="83">
        <v>0</v>
      </c>
      <c r="I21" s="83"/>
      <c r="J21" s="83">
        <v>0</v>
      </c>
      <c r="K21" s="83"/>
      <c r="L21" s="83">
        <v>0</v>
      </c>
      <c r="M21" s="83"/>
      <c r="N21" s="83">
        <v>0</v>
      </c>
      <c r="O21" s="83"/>
      <c r="P21" s="83">
        <v>0</v>
      </c>
      <c r="Q21" s="83"/>
      <c r="R21" s="83">
        <v>0</v>
      </c>
      <c r="S21" s="83"/>
      <c r="T21" s="83">
        <v>0</v>
      </c>
      <c r="U21" s="83"/>
      <c r="V21" s="83">
        <v>0</v>
      </c>
      <c r="W21" s="83"/>
      <c r="X21" s="88">
        <v>0</v>
      </c>
      <c r="Y21" s="83"/>
      <c r="Z21" s="83">
        <v>0</v>
      </c>
      <c r="AA21" s="83"/>
      <c r="AB21" s="83">
        <v>0</v>
      </c>
      <c r="AC21" s="83"/>
      <c r="AD21" s="88">
        <v>0</v>
      </c>
      <c r="AE21" s="65"/>
      <c r="AF21" s="65"/>
    </row>
    <row r="22" spans="1:32" s="64" customFormat="1" ht="21.75" customHeight="1" x14ac:dyDescent="0.25">
      <c r="A22" s="86" t="s">
        <v>30</v>
      </c>
      <c r="B22" s="87">
        <v>0</v>
      </c>
      <c r="C22" s="87"/>
      <c r="D22" s="87"/>
      <c r="E22" s="87"/>
      <c r="F22" s="87"/>
      <c r="G22" s="87"/>
      <c r="H22" s="85">
        <v>0</v>
      </c>
      <c r="I22" s="85"/>
      <c r="J22" s="85">
        <v>0</v>
      </c>
      <c r="K22" s="85"/>
      <c r="L22" s="85">
        <v>0</v>
      </c>
      <c r="M22" s="85"/>
      <c r="N22" s="85">
        <v>0</v>
      </c>
      <c r="O22" s="85"/>
      <c r="P22" s="85">
        <v>0</v>
      </c>
      <c r="Q22" s="85"/>
      <c r="R22" s="85">
        <v>0</v>
      </c>
      <c r="S22" s="85"/>
      <c r="T22" s="85">
        <v>0</v>
      </c>
      <c r="U22" s="85"/>
      <c r="V22" s="85">
        <v>0</v>
      </c>
      <c r="W22" s="85"/>
      <c r="X22" s="85">
        <v>0</v>
      </c>
      <c r="Y22" s="85"/>
      <c r="Z22" s="85">
        <v>0</v>
      </c>
      <c r="AA22" s="85"/>
      <c r="AB22" s="85">
        <v>0</v>
      </c>
      <c r="AC22" s="85"/>
      <c r="AD22" s="85">
        <v>0</v>
      </c>
      <c r="AE22" s="65"/>
      <c r="AF22" s="65"/>
    </row>
    <row r="23" spans="1:32" s="64" customFormat="1" ht="21.75" customHeight="1" x14ac:dyDescent="0.25">
      <c r="A23" s="86" t="s">
        <v>57</v>
      </c>
      <c r="B23" s="87">
        <v>0</v>
      </c>
      <c r="C23" s="87"/>
      <c r="D23" s="87"/>
      <c r="E23" s="87"/>
      <c r="F23" s="87"/>
      <c r="G23" s="87"/>
      <c r="H23" s="85">
        <v>0</v>
      </c>
      <c r="I23" s="85"/>
      <c r="J23" s="85">
        <v>0</v>
      </c>
      <c r="K23" s="85"/>
      <c r="L23" s="85">
        <v>0</v>
      </c>
      <c r="M23" s="85"/>
      <c r="N23" s="85">
        <v>0</v>
      </c>
      <c r="O23" s="85"/>
      <c r="P23" s="85">
        <v>0</v>
      </c>
      <c r="Q23" s="85"/>
      <c r="R23" s="85">
        <v>0</v>
      </c>
      <c r="S23" s="85"/>
      <c r="T23" s="85">
        <v>0</v>
      </c>
      <c r="U23" s="85"/>
      <c r="V23" s="85">
        <v>0</v>
      </c>
      <c r="W23" s="85"/>
      <c r="X23" s="85">
        <v>0</v>
      </c>
      <c r="Y23" s="85"/>
      <c r="Z23" s="85">
        <v>0</v>
      </c>
      <c r="AA23" s="85"/>
      <c r="AB23" s="85">
        <v>0</v>
      </c>
      <c r="AC23" s="85"/>
      <c r="AD23" s="85">
        <v>0</v>
      </c>
      <c r="AE23" s="65"/>
      <c r="AF23" s="65"/>
    </row>
    <row r="24" spans="1:32" s="64" customFormat="1" ht="99.75" customHeight="1" x14ac:dyDescent="0.25">
      <c r="A24" s="91" t="s">
        <v>60</v>
      </c>
      <c r="B24" s="82">
        <f>H24+J24+L24+N24+P24+R24+T24+V24+X24+Z24+AB24+AD24</f>
        <v>0</v>
      </c>
      <c r="C24" s="100"/>
      <c r="D24" s="100"/>
      <c r="E24" s="100"/>
      <c r="F24" s="100"/>
      <c r="G24" s="100"/>
      <c r="H24" s="83">
        <v>0</v>
      </c>
      <c r="I24" s="83"/>
      <c r="J24" s="83">
        <v>0</v>
      </c>
      <c r="K24" s="83"/>
      <c r="L24" s="83">
        <v>0</v>
      </c>
      <c r="M24" s="83"/>
      <c r="N24" s="83">
        <v>0</v>
      </c>
      <c r="O24" s="83"/>
      <c r="P24" s="83">
        <v>0</v>
      </c>
      <c r="Q24" s="83"/>
      <c r="R24" s="83">
        <v>0</v>
      </c>
      <c r="S24" s="83"/>
      <c r="T24" s="83">
        <v>0</v>
      </c>
      <c r="U24" s="83"/>
      <c r="V24" s="83">
        <v>0</v>
      </c>
      <c r="W24" s="83"/>
      <c r="X24" s="88">
        <v>0</v>
      </c>
      <c r="Y24" s="83"/>
      <c r="Z24" s="83">
        <v>0</v>
      </c>
      <c r="AA24" s="83"/>
      <c r="AB24" s="83">
        <v>0</v>
      </c>
      <c r="AC24" s="83"/>
      <c r="AD24" s="88">
        <v>0</v>
      </c>
      <c r="AE24" s="65"/>
      <c r="AF24" s="65"/>
    </row>
    <row r="25" spans="1:32" s="64" customFormat="1" ht="19.5" customHeight="1" x14ac:dyDescent="0.25">
      <c r="A25" s="84" t="s">
        <v>17</v>
      </c>
      <c r="B25" s="85">
        <f t="shared" ref="B25:AD25" si="10">B30+B28+B27+B26</f>
        <v>0</v>
      </c>
      <c r="C25" s="85"/>
      <c r="D25" s="85"/>
      <c r="E25" s="85"/>
      <c r="F25" s="85"/>
      <c r="G25" s="85"/>
      <c r="H25" s="85">
        <f t="shared" si="10"/>
        <v>0</v>
      </c>
      <c r="I25" s="85"/>
      <c r="J25" s="85">
        <f t="shared" si="10"/>
        <v>0</v>
      </c>
      <c r="K25" s="85"/>
      <c r="L25" s="85">
        <f t="shared" si="10"/>
        <v>0</v>
      </c>
      <c r="M25" s="85"/>
      <c r="N25" s="85">
        <f t="shared" si="10"/>
        <v>0</v>
      </c>
      <c r="O25" s="85"/>
      <c r="P25" s="85">
        <f t="shared" si="10"/>
        <v>0</v>
      </c>
      <c r="Q25" s="85"/>
      <c r="R25" s="85">
        <f t="shared" si="10"/>
        <v>0</v>
      </c>
      <c r="S25" s="85"/>
      <c r="T25" s="85">
        <f t="shared" si="10"/>
        <v>0</v>
      </c>
      <c r="U25" s="85"/>
      <c r="V25" s="85">
        <f t="shared" si="10"/>
        <v>0</v>
      </c>
      <c r="W25" s="85"/>
      <c r="X25" s="85">
        <f t="shared" si="10"/>
        <v>0</v>
      </c>
      <c r="Y25" s="85"/>
      <c r="Z25" s="85">
        <f t="shared" si="10"/>
        <v>0</v>
      </c>
      <c r="AA25" s="85"/>
      <c r="AB25" s="85">
        <f t="shared" si="10"/>
        <v>0</v>
      </c>
      <c r="AC25" s="85"/>
      <c r="AD25" s="85">
        <f t="shared" si="10"/>
        <v>0</v>
      </c>
      <c r="AE25" s="65"/>
      <c r="AF25" s="65"/>
    </row>
    <row r="26" spans="1:32" s="64" customFormat="1" ht="21.75" customHeight="1" x14ac:dyDescent="0.25">
      <c r="A26" s="86" t="s">
        <v>20</v>
      </c>
      <c r="B26" s="87">
        <v>0</v>
      </c>
      <c r="C26" s="87"/>
      <c r="D26" s="87"/>
      <c r="E26" s="87"/>
      <c r="F26" s="87"/>
      <c r="G26" s="87"/>
      <c r="H26" s="85">
        <v>0</v>
      </c>
      <c r="I26" s="85"/>
      <c r="J26" s="85">
        <v>0</v>
      </c>
      <c r="K26" s="85"/>
      <c r="L26" s="85">
        <v>0</v>
      </c>
      <c r="M26" s="85"/>
      <c r="N26" s="85">
        <v>0</v>
      </c>
      <c r="O26" s="85"/>
      <c r="P26" s="85">
        <v>0</v>
      </c>
      <c r="Q26" s="85"/>
      <c r="R26" s="85">
        <v>0</v>
      </c>
      <c r="S26" s="85"/>
      <c r="T26" s="85">
        <v>0</v>
      </c>
      <c r="U26" s="85"/>
      <c r="V26" s="85">
        <v>0</v>
      </c>
      <c r="W26" s="85"/>
      <c r="X26" s="85">
        <v>0</v>
      </c>
      <c r="Y26" s="85"/>
      <c r="Z26" s="85">
        <v>0</v>
      </c>
      <c r="AA26" s="85"/>
      <c r="AB26" s="85">
        <v>0</v>
      </c>
      <c r="AC26" s="85"/>
      <c r="AD26" s="85">
        <v>0</v>
      </c>
      <c r="AE26" s="65"/>
      <c r="AF26" s="65"/>
    </row>
    <row r="27" spans="1:32" s="64" customFormat="1" ht="21.75" customHeight="1" x14ac:dyDescent="0.25">
      <c r="A27" s="86" t="s">
        <v>29</v>
      </c>
      <c r="B27" s="87">
        <v>0</v>
      </c>
      <c r="C27" s="87"/>
      <c r="D27" s="87"/>
      <c r="E27" s="87"/>
      <c r="F27" s="87"/>
      <c r="G27" s="87"/>
      <c r="H27" s="85">
        <v>0</v>
      </c>
      <c r="I27" s="85"/>
      <c r="J27" s="85">
        <v>0</v>
      </c>
      <c r="K27" s="85"/>
      <c r="L27" s="85">
        <v>0</v>
      </c>
      <c r="M27" s="85"/>
      <c r="N27" s="85">
        <v>0</v>
      </c>
      <c r="O27" s="85"/>
      <c r="P27" s="85">
        <v>0</v>
      </c>
      <c r="Q27" s="85"/>
      <c r="R27" s="85">
        <v>0</v>
      </c>
      <c r="S27" s="85"/>
      <c r="T27" s="85">
        <v>0</v>
      </c>
      <c r="U27" s="85"/>
      <c r="V27" s="85">
        <v>0</v>
      </c>
      <c r="W27" s="85"/>
      <c r="X27" s="85">
        <v>0</v>
      </c>
      <c r="Y27" s="85"/>
      <c r="Z27" s="85">
        <v>0</v>
      </c>
      <c r="AA27" s="85"/>
      <c r="AB27" s="85">
        <v>0</v>
      </c>
      <c r="AC27" s="85"/>
      <c r="AD27" s="85">
        <v>0</v>
      </c>
      <c r="AE27" s="65"/>
      <c r="AF27" s="65"/>
    </row>
    <row r="28" spans="1:32" s="64" customFormat="1" ht="21.75" customHeight="1" x14ac:dyDescent="0.25">
      <c r="A28" s="86" t="s">
        <v>19</v>
      </c>
      <c r="B28" s="82">
        <f>H28+J28+L28+N28+P28+R28+T28+V28+X28+Z28+AB28+AD28</f>
        <v>0</v>
      </c>
      <c r="C28" s="100"/>
      <c r="D28" s="100"/>
      <c r="E28" s="100"/>
      <c r="F28" s="100"/>
      <c r="G28" s="100"/>
      <c r="H28" s="83">
        <v>0</v>
      </c>
      <c r="I28" s="83"/>
      <c r="J28" s="83">
        <v>0</v>
      </c>
      <c r="K28" s="83"/>
      <c r="L28" s="83">
        <v>0</v>
      </c>
      <c r="M28" s="83"/>
      <c r="N28" s="83">
        <v>0</v>
      </c>
      <c r="O28" s="83"/>
      <c r="P28" s="83">
        <v>0</v>
      </c>
      <c r="Q28" s="83"/>
      <c r="R28" s="83">
        <v>0</v>
      </c>
      <c r="S28" s="83"/>
      <c r="T28" s="83">
        <v>0</v>
      </c>
      <c r="U28" s="83"/>
      <c r="V28" s="83">
        <v>0</v>
      </c>
      <c r="W28" s="83"/>
      <c r="X28" s="88">
        <v>0</v>
      </c>
      <c r="Y28" s="83"/>
      <c r="Z28" s="83">
        <v>0</v>
      </c>
      <c r="AA28" s="83"/>
      <c r="AB28" s="83">
        <v>0</v>
      </c>
      <c r="AC28" s="83"/>
      <c r="AD28" s="88">
        <v>0</v>
      </c>
      <c r="AE28" s="65"/>
      <c r="AF28" s="65"/>
    </row>
    <row r="29" spans="1:32" s="64" customFormat="1" ht="21.75" customHeight="1" x14ac:dyDescent="0.25">
      <c r="A29" s="86" t="s">
        <v>30</v>
      </c>
      <c r="B29" s="87">
        <v>0</v>
      </c>
      <c r="C29" s="87"/>
      <c r="D29" s="87"/>
      <c r="E29" s="87"/>
      <c r="F29" s="87"/>
      <c r="G29" s="87"/>
      <c r="H29" s="85">
        <v>0</v>
      </c>
      <c r="I29" s="85"/>
      <c r="J29" s="85">
        <v>0</v>
      </c>
      <c r="K29" s="85"/>
      <c r="L29" s="85">
        <v>0</v>
      </c>
      <c r="M29" s="85"/>
      <c r="N29" s="85">
        <v>0</v>
      </c>
      <c r="O29" s="85"/>
      <c r="P29" s="85">
        <v>0</v>
      </c>
      <c r="Q29" s="85"/>
      <c r="R29" s="85">
        <v>0</v>
      </c>
      <c r="S29" s="85"/>
      <c r="T29" s="85">
        <v>0</v>
      </c>
      <c r="U29" s="85"/>
      <c r="V29" s="85">
        <v>0</v>
      </c>
      <c r="W29" s="85"/>
      <c r="X29" s="85">
        <v>0</v>
      </c>
      <c r="Y29" s="85"/>
      <c r="Z29" s="85">
        <v>0</v>
      </c>
      <c r="AA29" s="85"/>
      <c r="AB29" s="85">
        <v>0</v>
      </c>
      <c r="AC29" s="85"/>
      <c r="AD29" s="85">
        <v>0</v>
      </c>
      <c r="AE29" s="65"/>
      <c r="AF29" s="65"/>
    </row>
    <row r="30" spans="1:32" s="64" customFormat="1" ht="21.75" customHeight="1" x14ac:dyDescent="0.25">
      <c r="A30" s="86" t="s">
        <v>57</v>
      </c>
      <c r="B30" s="87">
        <v>0</v>
      </c>
      <c r="C30" s="87"/>
      <c r="D30" s="87"/>
      <c r="E30" s="87"/>
      <c r="F30" s="87"/>
      <c r="G30" s="87"/>
      <c r="H30" s="85">
        <v>0</v>
      </c>
      <c r="I30" s="85"/>
      <c r="J30" s="85">
        <v>0</v>
      </c>
      <c r="K30" s="85"/>
      <c r="L30" s="85">
        <v>0</v>
      </c>
      <c r="M30" s="85"/>
      <c r="N30" s="85">
        <v>0</v>
      </c>
      <c r="O30" s="85"/>
      <c r="P30" s="85">
        <v>0</v>
      </c>
      <c r="Q30" s="85"/>
      <c r="R30" s="85">
        <v>0</v>
      </c>
      <c r="S30" s="85"/>
      <c r="T30" s="85">
        <v>0</v>
      </c>
      <c r="U30" s="85"/>
      <c r="V30" s="85">
        <v>0</v>
      </c>
      <c r="W30" s="85"/>
      <c r="X30" s="85">
        <v>0</v>
      </c>
      <c r="Y30" s="85"/>
      <c r="Z30" s="85">
        <v>0</v>
      </c>
      <c r="AA30" s="85"/>
      <c r="AB30" s="85">
        <v>0</v>
      </c>
      <c r="AC30" s="85"/>
      <c r="AD30" s="85">
        <v>0</v>
      </c>
      <c r="AE30" s="65"/>
      <c r="AF30" s="65"/>
    </row>
    <row r="31" spans="1:32" s="64" customFormat="1" ht="66.75" customHeight="1" x14ac:dyDescent="0.25">
      <c r="A31" s="92" t="s">
        <v>61</v>
      </c>
      <c r="B31" s="80">
        <f>B32</f>
        <v>23666</v>
      </c>
      <c r="C31" s="80">
        <f t="shared" ref="C31:E31" si="11">C32</f>
        <v>1111.32</v>
      </c>
      <c r="D31" s="80">
        <f t="shared" si="11"/>
        <v>0</v>
      </c>
      <c r="E31" s="80">
        <f t="shared" si="11"/>
        <v>0</v>
      </c>
      <c r="F31" s="80">
        <f>E31/B31*100</f>
        <v>0</v>
      </c>
      <c r="G31" s="80">
        <f>E31/C31*100</f>
        <v>0</v>
      </c>
      <c r="H31" s="80">
        <f>H32</f>
        <v>1165.6199999999999</v>
      </c>
      <c r="I31" s="80">
        <f t="shared" ref="I31:AE31" si="12">I32</f>
        <v>0</v>
      </c>
      <c r="J31" s="80">
        <f t="shared" si="12"/>
        <v>1099.22</v>
      </c>
      <c r="K31" s="80">
        <f t="shared" si="12"/>
        <v>0</v>
      </c>
      <c r="L31" s="80">
        <f t="shared" si="12"/>
        <v>540.52</v>
      </c>
      <c r="M31" s="80">
        <f t="shared" si="12"/>
        <v>0</v>
      </c>
      <c r="N31" s="80">
        <f t="shared" si="12"/>
        <v>4805.62</v>
      </c>
      <c r="O31" s="80">
        <f t="shared" si="12"/>
        <v>0</v>
      </c>
      <c r="P31" s="80">
        <f t="shared" si="12"/>
        <v>1187.92</v>
      </c>
      <c r="Q31" s="80">
        <f t="shared" si="12"/>
        <v>0</v>
      </c>
      <c r="R31" s="80">
        <f t="shared" si="12"/>
        <v>681.72</v>
      </c>
      <c r="S31" s="80">
        <f t="shared" si="12"/>
        <v>0</v>
      </c>
      <c r="T31" s="80">
        <f t="shared" si="12"/>
        <v>4344.7950000000001</v>
      </c>
      <c r="U31" s="80">
        <f t="shared" si="12"/>
        <v>0</v>
      </c>
      <c r="V31" s="80">
        <f t="shared" si="12"/>
        <v>581.02</v>
      </c>
      <c r="W31" s="80">
        <f t="shared" si="12"/>
        <v>0</v>
      </c>
      <c r="X31" s="80">
        <f t="shared" si="12"/>
        <v>545.62</v>
      </c>
      <c r="Y31" s="80">
        <f t="shared" si="12"/>
        <v>0</v>
      </c>
      <c r="Z31" s="80">
        <f t="shared" si="12"/>
        <v>3466.4450000000002</v>
      </c>
      <c r="AA31" s="80">
        <f t="shared" si="12"/>
        <v>0</v>
      </c>
      <c r="AB31" s="80">
        <f t="shared" si="12"/>
        <v>630.02</v>
      </c>
      <c r="AC31" s="80">
        <f t="shared" si="12"/>
        <v>0</v>
      </c>
      <c r="AD31" s="80">
        <f t="shared" si="12"/>
        <v>4617.4800000000005</v>
      </c>
      <c r="AE31" s="80">
        <f t="shared" si="12"/>
        <v>0</v>
      </c>
      <c r="AF31" s="65"/>
    </row>
    <row r="32" spans="1:32" s="64" customFormat="1" ht="18.75" x14ac:dyDescent="0.3">
      <c r="A32" s="93" t="s">
        <v>17</v>
      </c>
      <c r="B32" s="80">
        <f>B39+B46+B53+B60</f>
        <v>23666</v>
      </c>
      <c r="C32" s="80">
        <f t="shared" ref="C32:E32" si="13">C39+C46+C53+C60</f>
        <v>1111.32</v>
      </c>
      <c r="D32" s="80">
        <f t="shared" si="13"/>
        <v>0</v>
      </c>
      <c r="E32" s="80">
        <f t="shared" si="13"/>
        <v>0</v>
      </c>
      <c r="F32" s="85">
        <f>E32/B32*100</f>
        <v>0</v>
      </c>
      <c r="G32" s="85">
        <f>E32/C32*100</f>
        <v>0</v>
      </c>
      <c r="H32" s="85">
        <f>H37+H35+H34+H33</f>
        <v>1165.6199999999999</v>
      </c>
      <c r="I32" s="85">
        <f t="shared" ref="I32:AE32" si="14">I37+I35+I34+I33</f>
        <v>0</v>
      </c>
      <c r="J32" s="85">
        <f t="shared" si="14"/>
        <v>1099.22</v>
      </c>
      <c r="K32" s="85">
        <f t="shared" si="14"/>
        <v>0</v>
      </c>
      <c r="L32" s="85">
        <f t="shared" si="14"/>
        <v>540.52</v>
      </c>
      <c r="M32" s="85">
        <f t="shared" si="14"/>
        <v>0</v>
      </c>
      <c r="N32" s="85">
        <f t="shared" si="14"/>
        <v>4805.62</v>
      </c>
      <c r="O32" s="85">
        <f t="shared" si="14"/>
        <v>0</v>
      </c>
      <c r="P32" s="85">
        <f t="shared" si="14"/>
        <v>1187.92</v>
      </c>
      <c r="Q32" s="85">
        <f t="shared" si="14"/>
        <v>0</v>
      </c>
      <c r="R32" s="85">
        <f t="shared" si="14"/>
        <v>681.72</v>
      </c>
      <c r="S32" s="85">
        <f t="shared" si="14"/>
        <v>0</v>
      </c>
      <c r="T32" s="85">
        <f t="shared" si="14"/>
        <v>4344.7950000000001</v>
      </c>
      <c r="U32" s="85">
        <f t="shared" si="14"/>
        <v>0</v>
      </c>
      <c r="V32" s="85">
        <f t="shared" si="14"/>
        <v>581.02</v>
      </c>
      <c r="W32" s="85">
        <f t="shared" si="14"/>
        <v>0</v>
      </c>
      <c r="X32" s="85">
        <f t="shared" si="14"/>
        <v>545.62</v>
      </c>
      <c r="Y32" s="85">
        <f t="shared" si="14"/>
        <v>0</v>
      </c>
      <c r="Z32" s="85">
        <f t="shared" si="14"/>
        <v>3466.4450000000002</v>
      </c>
      <c r="AA32" s="85">
        <f t="shared" si="14"/>
        <v>0</v>
      </c>
      <c r="AB32" s="85">
        <f t="shared" si="14"/>
        <v>630.02</v>
      </c>
      <c r="AC32" s="85">
        <f t="shared" si="14"/>
        <v>0</v>
      </c>
      <c r="AD32" s="85">
        <f t="shared" si="14"/>
        <v>4617.4800000000005</v>
      </c>
      <c r="AE32" s="85">
        <f t="shared" si="14"/>
        <v>0</v>
      </c>
      <c r="AF32" s="65"/>
    </row>
    <row r="33" spans="1:32" s="64" customFormat="1" ht="18.75" x14ac:dyDescent="0.25">
      <c r="A33" s="86" t="s">
        <v>20</v>
      </c>
      <c r="B33" s="80">
        <v>0</v>
      </c>
      <c r="C33" s="80"/>
      <c r="D33" s="80"/>
      <c r="E33" s="80"/>
      <c r="F33" s="80"/>
      <c r="G33" s="80"/>
      <c r="H33" s="80">
        <v>0</v>
      </c>
      <c r="I33" s="80"/>
      <c r="J33" s="80">
        <v>0</v>
      </c>
      <c r="K33" s="80"/>
      <c r="L33" s="80">
        <v>0</v>
      </c>
      <c r="M33" s="80"/>
      <c r="N33" s="80">
        <v>0</v>
      </c>
      <c r="O33" s="80"/>
      <c r="P33" s="80">
        <v>0</v>
      </c>
      <c r="Q33" s="80"/>
      <c r="R33" s="80">
        <v>0</v>
      </c>
      <c r="S33" s="80"/>
      <c r="T33" s="80">
        <v>0</v>
      </c>
      <c r="U33" s="80"/>
      <c r="V33" s="80">
        <v>0</v>
      </c>
      <c r="W33" s="80"/>
      <c r="X33" s="80">
        <v>0</v>
      </c>
      <c r="Y33" s="80"/>
      <c r="Z33" s="80">
        <v>0</v>
      </c>
      <c r="AA33" s="80"/>
      <c r="AB33" s="80">
        <v>0</v>
      </c>
      <c r="AC33" s="80"/>
      <c r="AD33" s="80">
        <v>0</v>
      </c>
      <c r="AE33" s="65"/>
      <c r="AF33" s="65"/>
    </row>
    <row r="34" spans="1:32" s="64" customFormat="1" ht="18.75" x14ac:dyDescent="0.25">
      <c r="A34" s="86" t="s">
        <v>18</v>
      </c>
      <c r="B34" s="80">
        <v>0</v>
      </c>
      <c r="C34" s="80"/>
      <c r="D34" s="80"/>
      <c r="E34" s="80"/>
      <c r="F34" s="80"/>
      <c r="G34" s="80"/>
      <c r="H34" s="80">
        <v>0</v>
      </c>
      <c r="I34" s="80"/>
      <c r="J34" s="80">
        <v>0</v>
      </c>
      <c r="K34" s="80"/>
      <c r="L34" s="80">
        <v>0</v>
      </c>
      <c r="M34" s="80"/>
      <c r="N34" s="80">
        <v>0</v>
      </c>
      <c r="O34" s="80"/>
      <c r="P34" s="80">
        <v>0</v>
      </c>
      <c r="Q34" s="80"/>
      <c r="R34" s="80">
        <v>0</v>
      </c>
      <c r="S34" s="80"/>
      <c r="T34" s="80">
        <v>0</v>
      </c>
      <c r="U34" s="80"/>
      <c r="V34" s="80">
        <v>0</v>
      </c>
      <c r="W34" s="80"/>
      <c r="X34" s="80">
        <v>0</v>
      </c>
      <c r="Y34" s="80"/>
      <c r="Z34" s="80">
        <v>0</v>
      </c>
      <c r="AA34" s="80"/>
      <c r="AB34" s="80">
        <v>0</v>
      </c>
      <c r="AC34" s="80"/>
      <c r="AD34" s="80">
        <v>0</v>
      </c>
      <c r="AE34" s="65"/>
      <c r="AF34" s="65"/>
    </row>
    <row r="35" spans="1:32" s="64" customFormat="1" ht="18.75" x14ac:dyDescent="0.25">
      <c r="A35" s="86" t="s">
        <v>19</v>
      </c>
      <c r="B35" s="80">
        <f>H35+J35+L35+N35+P35+R35+T35+V35+X35+Z35+AB35+AD35</f>
        <v>23666</v>
      </c>
      <c r="C35" s="80">
        <f>H35</f>
        <v>1165.6199999999999</v>
      </c>
      <c r="D35" s="80"/>
      <c r="E35" s="80">
        <f>I35+K35+M35+O35+Q35+S35+U35+W35+Y35+AA35+AC35+AE35</f>
        <v>0</v>
      </c>
      <c r="F35" s="80">
        <f>E35/B35*100</f>
        <v>0</v>
      </c>
      <c r="G35" s="80">
        <f>E35/C35*100</f>
        <v>0</v>
      </c>
      <c r="H35" s="80">
        <f>H42+H49+H56+H63</f>
        <v>1165.6199999999999</v>
      </c>
      <c r="I35" s="80"/>
      <c r="J35" s="80">
        <f t="shared" ref="J35:AD35" si="15">J42+J49+J56+J63</f>
        <v>1099.22</v>
      </c>
      <c r="K35" s="80"/>
      <c r="L35" s="80">
        <f t="shared" si="15"/>
        <v>540.52</v>
      </c>
      <c r="M35" s="80"/>
      <c r="N35" s="80">
        <f t="shared" si="15"/>
        <v>4805.62</v>
      </c>
      <c r="O35" s="80"/>
      <c r="P35" s="80">
        <f t="shared" si="15"/>
        <v>1187.92</v>
      </c>
      <c r="Q35" s="80"/>
      <c r="R35" s="80">
        <f t="shared" si="15"/>
        <v>681.72</v>
      </c>
      <c r="S35" s="80"/>
      <c r="T35" s="80">
        <f t="shared" si="15"/>
        <v>4344.7950000000001</v>
      </c>
      <c r="U35" s="80"/>
      <c r="V35" s="80">
        <f t="shared" si="15"/>
        <v>581.02</v>
      </c>
      <c r="W35" s="80"/>
      <c r="X35" s="80">
        <f t="shared" si="15"/>
        <v>545.62</v>
      </c>
      <c r="Y35" s="80"/>
      <c r="Z35" s="80">
        <f t="shared" si="15"/>
        <v>3466.4450000000002</v>
      </c>
      <c r="AA35" s="80"/>
      <c r="AB35" s="80">
        <f t="shared" si="15"/>
        <v>630.02</v>
      </c>
      <c r="AC35" s="80"/>
      <c r="AD35" s="80">
        <f t="shared" si="15"/>
        <v>4617.4800000000005</v>
      </c>
      <c r="AE35" s="65"/>
      <c r="AF35" s="65"/>
    </row>
    <row r="36" spans="1:32" s="64" customFormat="1" ht="16.5" x14ac:dyDescent="0.25">
      <c r="A36" s="86" t="s">
        <v>30</v>
      </c>
      <c r="B36" s="87">
        <v>0</v>
      </c>
      <c r="C36" s="87"/>
      <c r="D36" s="87"/>
      <c r="E36" s="87"/>
      <c r="F36" s="87"/>
      <c r="G36" s="87"/>
      <c r="H36" s="85">
        <v>0</v>
      </c>
      <c r="I36" s="85"/>
      <c r="J36" s="85">
        <v>0</v>
      </c>
      <c r="K36" s="85"/>
      <c r="L36" s="85">
        <v>0</v>
      </c>
      <c r="M36" s="85"/>
      <c r="N36" s="85">
        <v>0</v>
      </c>
      <c r="O36" s="85"/>
      <c r="P36" s="85">
        <v>0</v>
      </c>
      <c r="Q36" s="85"/>
      <c r="R36" s="85">
        <v>0</v>
      </c>
      <c r="S36" s="85"/>
      <c r="T36" s="85">
        <v>0</v>
      </c>
      <c r="U36" s="85"/>
      <c r="V36" s="85">
        <v>0</v>
      </c>
      <c r="W36" s="85"/>
      <c r="X36" s="85">
        <v>0</v>
      </c>
      <c r="Y36" s="85"/>
      <c r="Z36" s="85">
        <v>0</v>
      </c>
      <c r="AA36" s="85"/>
      <c r="AB36" s="85">
        <v>0</v>
      </c>
      <c r="AC36" s="85"/>
      <c r="AD36" s="85">
        <v>0</v>
      </c>
      <c r="AE36" s="65"/>
      <c r="AF36" s="65"/>
    </row>
    <row r="37" spans="1:32" s="64" customFormat="1" ht="18.75" x14ac:dyDescent="0.25">
      <c r="A37" s="86" t="s">
        <v>57</v>
      </c>
      <c r="B37" s="80">
        <v>0</v>
      </c>
      <c r="C37" s="80"/>
      <c r="D37" s="80"/>
      <c r="E37" s="80"/>
      <c r="F37" s="80"/>
      <c r="G37" s="80"/>
      <c r="H37" s="80">
        <v>0</v>
      </c>
      <c r="I37" s="80"/>
      <c r="J37" s="80">
        <v>0</v>
      </c>
      <c r="K37" s="80"/>
      <c r="L37" s="80">
        <v>0</v>
      </c>
      <c r="M37" s="80"/>
      <c r="N37" s="80">
        <v>0</v>
      </c>
      <c r="O37" s="80"/>
      <c r="P37" s="80">
        <v>0</v>
      </c>
      <c r="Q37" s="80"/>
      <c r="R37" s="80">
        <v>0</v>
      </c>
      <c r="S37" s="80"/>
      <c r="T37" s="80">
        <v>0</v>
      </c>
      <c r="U37" s="80"/>
      <c r="V37" s="80">
        <v>0</v>
      </c>
      <c r="W37" s="80"/>
      <c r="X37" s="80">
        <v>0</v>
      </c>
      <c r="Y37" s="80"/>
      <c r="Z37" s="80">
        <v>0</v>
      </c>
      <c r="AA37" s="80"/>
      <c r="AB37" s="80">
        <v>0</v>
      </c>
      <c r="AC37" s="80"/>
      <c r="AD37" s="80">
        <v>0</v>
      </c>
      <c r="AE37" s="65"/>
      <c r="AF37" s="65"/>
    </row>
    <row r="38" spans="1:32" s="64" customFormat="1" ht="37.5" x14ac:dyDescent="0.3">
      <c r="A38" s="94" t="s">
        <v>62</v>
      </c>
      <c r="B38" s="80">
        <f>B39</f>
        <v>179</v>
      </c>
      <c r="C38" s="80">
        <f t="shared" ref="C38:E38" si="16">C39</f>
        <v>0</v>
      </c>
      <c r="D38" s="80">
        <f t="shared" si="16"/>
        <v>0</v>
      </c>
      <c r="E38" s="80">
        <f t="shared" si="16"/>
        <v>0</v>
      </c>
      <c r="F38" s="80">
        <f>E38/B38*100</f>
        <v>0</v>
      </c>
      <c r="G38" s="80" t="e">
        <f>E38/C38*100</f>
        <v>#DIV/0!</v>
      </c>
      <c r="H38" s="80">
        <f>H39</f>
        <v>0</v>
      </c>
      <c r="I38" s="80">
        <f t="shared" ref="I38:AE38" si="17">I39</f>
        <v>0</v>
      </c>
      <c r="J38" s="80">
        <f t="shared" si="17"/>
        <v>0</v>
      </c>
      <c r="K38" s="80">
        <f t="shared" si="17"/>
        <v>0</v>
      </c>
      <c r="L38" s="80">
        <f t="shared" si="17"/>
        <v>0</v>
      </c>
      <c r="M38" s="80">
        <f t="shared" si="17"/>
        <v>0</v>
      </c>
      <c r="N38" s="80">
        <f t="shared" si="17"/>
        <v>0</v>
      </c>
      <c r="O38" s="80">
        <f t="shared" si="17"/>
        <v>0</v>
      </c>
      <c r="P38" s="80">
        <f t="shared" si="17"/>
        <v>0</v>
      </c>
      <c r="Q38" s="80">
        <f t="shared" si="17"/>
        <v>0</v>
      </c>
      <c r="R38" s="80">
        <f t="shared" si="17"/>
        <v>89.5</v>
      </c>
      <c r="S38" s="80">
        <f t="shared" si="17"/>
        <v>0</v>
      </c>
      <c r="T38" s="80">
        <f t="shared" si="17"/>
        <v>0</v>
      </c>
      <c r="U38" s="80">
        <f t="shared" si="17"/>
        <v>0</v>
      </c>
      <c r="V38" s="80">
        <f t="shared" si="17"/>
        <v>0</v>
      </c>
      <c r="W38" s="80">
        <f t="shared" si="17"/>
        <v>0</v>
      </c>
      <c r="X38" s="80">
        <f t="shared" si="17"/>
        <v>0</v>
      </c>
      <c r="Y38" s="80">
        <f t="shared" si="17"/>
        <v>0</v>
      </c>
      <c r="Z38" s="80">
        <f t="shared" si="17"/>
        <v>0</v>
      </c>
      <c r="AA38" s="80">
        <f t="shared" si="17"/>
        <v>0</v>
      </c>
      <c r="AB38" s="80">
        <f t="shared" si="17"/>
        <v>89.5</v>
      </c>
      <c r="AC38" s="80">
        <f t="shared" si="17"/>
        <v>0</v>
      </c>
      <c r="AD38" s="80">
        <f t="shared" si="17"/>
        <v>0</v>
      </c>
      <c r="AE38" s="80">
        <f t="shared" si="17"/>
        <v>0</v>
      </c>
      <c r="AF38" s="65"/>
    </row>
    <row r="39" spans="1:32" s="64" customFormat="1" ht="18.75" x14ac:dyDescent="0.3">
      <c r="A39" s="93" t="s">
        <v>17</v>
      </c>
      <c r="B39" s="85">
        <f>B40+B41+B42+B43+B44</f>
        <v>179</v>
      </c>
      <c r="C39" s="85"/>
      <c r="D39" s="85"/>
      <c r="E39" s="85"/>
      <c r="F39" s="80">
        <f t="shared" ref="F39:F42" si="18">E39/B39*100</f>
        <v>0</v>
      </c>
      <c r="G39" s="80" t="e">
        <f t="shared" ref="G39:G42" si="19">E39/C39*100</f>
        <v>#DIV/0!</v>
      </c>
      <c r="H39" s="85">
        <v>0</v>
      </c>
      <c r="I39" s="85"/>
      <c r="J39" s="85">
        <f t="shared" ref="J39:AD39" si="20">J44+J42+J41+J40</f>
        <v>0</v>
      </c>
      <c r="K39" s="85"/>
      <c r="L39" s="85">
        <f t="shared" si="20"/>
        <v>0</v>
      </c>
      <c r="M39" s="85"/>
      <c r="N39" s="85">
        <f t="shared" si="20"/>
        <v>0</v>
      </c>
      <c r="O39" s="85"/>
      <c r="P39" s="85">
        <f t="shared" si="20"/>
        <v>0</v>
      </c>
      <c r="Q39" s="85"/>
      <c r="R39" s="85">
        <f t="shared" si="20"/>
        <v>89.5</v>
      </c>
      <c r="S39" s="85"/>
      <c r="T39" s="85">
        <f t="shared" si="20"/>
        <v>0</v>
      </c>
      <c r="U39" s="85"/>
      <c r="V39" s="85">
        <f t="shared" si="20"/>
        <v>0</v>
      </c>
      <c r="W39" s="85"/>
      <c r="X39" s="85">
        <f t="shared" si="20"/>
        <v>0</v>
      </c>
      <c r="Y39" s="85"/>
      <c r="Z39" s="85">
        <f t="shared" si="20"/>
        <v>0</v>
      </c>
      <c r="AA39" s="85"/>
      <c r="AB39" s="85">
        <f t="shared" si="20"/>
        <v>89.5</v>
      </c>
      <c r="AC39" s="85"/>
      <c r="AD39" s="85">
        <f t="shared" si="20"/>
        <v>0</v>
      </c>
      <c r="AE39" s="65"/>
      <c r="AF39" s="65"/>
    </row>
    <row r="40" spans="1:32" s="64" customFormat="1" ht="18.75" x14ac:dyDescent="0.25">
      <c r="A40" s="86" t="s">
        <v>20</v>
      </c>
      <c r="B40" s="80">
        <v>0</v>
      </c>
      <c r="C40" s="80"/>
      <c r="D40" s="80"/>
      <c r="E40" s="80"/>
      <c r="F40" s="80"/>
      <c r="G40" s="80"/>
      <c r="H40" s="80">
        <v>0</v>
      </c>
      <c r="I40" s="80"/>
      <c r="J40" s="80">
        <v>0</v>
      </c>
      <c r="K40" s="80"/>
      <c r="L40" s="80">
        <v>0</v>
      </c>
      <c r="M40" s="80"/>
      <c r="N40" s="80">
        <v>0</v>
      </c>
      <c r="O40" s="80"/>
      <c r="P40" s="80">
        <v>0</v>
      </c>
      <c r="Q40" s="80"/>
      <c r="R40" s="80">
        <v>0</v>
      </c>
      <c r="S40" s="80"/>
      <c r="T40" s="80">
        <v>0</v>
      </c>
      <c r="U40" s="80"/>
      <c r="V40" s="80">
        <v>0</v>
      </c>
      <c r="W40" s="80"/>
      <c r="X40" s="80">
        <v>0</v>
      </c>
      <c r="Y40" s="80"/>
      <c r="Z40" s="80">
        <v>0</v>
      </c>
      <c r="AA40" s="80"/>
      <c r="AB40" s="80">
        <v>0</v>
      </c>
      <c r="AC40" s="80"/>
      <c r="AD40" s="80">
        <v>0</v>
      </c>
      <c r="AE40" s="65"/>
      <c r="AF40" s="65"/>
    </row>
    <row r="41" spans="1:32" s="64" customFormat="1" ht="18.75" x14ac:dyDescent="0.25">
      <c r="A41" s="86" t="s">
        <v>29</v>
      </c>
      <c r="B41" s="80">
        <v>0</v>
      </c>
      <c r="C41" s="80"/>
      <c r="D41" s="80"/>
      <c r="E41" s="80"/>
      <c r="F41" s="80"/>
      <c r="G41" s="80"/>
      <c r="H41" s="80">
        <v>0</v>
      </c>
      <c r="I41" s="80"/>
      <c r="J41" s="80">
        <v>0</v>
      </c>
      <c r="K41" s="80"/>
      <c r="L41" s="80">
        <v>0</v>
      </c>
      <c r="M41" s="80"/>
      <c r="N41" s="80">
        <v>0</v>
      </c>
      <c r="O41" s="80"/>
      <c r="P41" s="80">
        <v>0</v>
      </c>
      <c r="Q41" s="80"/>
      <c r="R41" s="80">
        <v>0</v>
      </c>
      <c r="S41" s="80"/>
      <c r="T41" s="80">
        <v>0</v>
      </c>
      <c r="U41" s="80"/>
      <c r="V41" s="80">
        <v>0</v>
      </c>
      <c r="W41" s="80"/>
      <c r="X41" s="80">
        <v>0</v>
      </c>
      <c r="Y41" s="80"/>
      <c r="Z41" s="80">
        <v>0</v>
      </c>
      <c r="AA41" s="80"/>
      <c r="AB41" s="80">
        <v>0</v>
      </c>
      <c r="AC41" s="80"/>
      <c r="AD41" s="80">
        <v>0</v>
      </c>
      <c r="AE41" s="65"/>
      <c r="AF41" s="65"/>
    </row>
    <row r="42" spans="1:32" s="64" customFormat="1" ht="18.75" x14ac:dyDescent="0.25">
      <c r="A42" s="86" t="s">
        <v>19</v>
      </c>
      <c r="B42" s="80">
        <f>H42+J42+L42+N42+P42+R42+T42+V42+X42+Z42+AB42+AD42</f>
        <v>179</v>
      </c>
      <c r="C42" s="80">
        <f>H42</f>
        <v>0</v>
      </c>
      <c r="D42" s="80"/>
      <c r="E42" s="80"/>
      <c r="F42" s="80">
        <f t="shared" si="18"/>
        <v>0</v>
      </c>
      <c r="G42" s="80" t="e">
        <f t="shared" si="19"/>
        <v>#DIV/0!</v>
      </c>
      <c r="H42" s="80">
        <v>0</v>
      </c>
      <c r="I42" s="80"/>
      <c r="J42" s="80">
        <v>0</v>
      </c>
      <c r="K42" s="80"/>
      <c r="L42" s="80">
        <v>0</v>
      </c>
      <c r="M42" s="80"/>
      <c r="N42" s="80">
        <v>0</v>
      </c>
      <c r="O42" s="80"/>
      <c r="P42" s="80">
        <v>0</v>
      </c>
      <c r="Q42" s="80"/>
      <c r="R42" s="80">
        <v>89.5</v>
      </c>
      <c r="S42" s="80"/>
      <c r="T42" s="80">
        <v>0</v>
      </c>
      <c r="U42" s="80"/>
      <c r="V42" s="80">
        <v>0</v>
      </c>
      <c r="W42" s="80"/>
      <c r="X42" s="80">
        <v>0</v>
      </c>
      <c r="Y42" s="80"/>
      <c r="Z42" s="80">
        <v>0</v>
      </c>
      <c r="AA42" s="80"/>
      <c r="AB42" s="80">
        <v>89.5</v>
      </c>
      <c r="AC42" s="80"/>
      <c r="AD42" s="80">
        <v>0</v>
      </c>
      <c r="AE42" s="65"/>
      <c r="AF42" s="65"/>
    </row>
    <row r="43" spans="1:32" s="64" customFormat="1" ht="18.75" x14ac:dyDescent="0.25">
      <c r="A43" s="86" t="s">
        <v>30</v>
      </c>
      <c r="B43" s="87">
        <v>0</v>
      </c>
      <c r="C43" s="87"/>
      <c r="D43" s="87"/>
      <c r="E43" s="87"/>
      <c r="F43" s="80"/>
      <c r="G43" s="80"/>
      <c r="H43" s="85">
        <v>0</v>
      </c>
      <c r="I43" s="85"/>
      <c r="J43" s="85">
        <v>0</v>
      </c>
      <c r="K43" s="85"/>
      <c r="L43" s="85">
        <v>0</v>
      </c>
      <c r="M43" s="85"/>
      <c r="N43" s="85">
        <v>0</v>
      </c>
      <c r="O43" s="85"/>
      <c r="P43" s="85">
        <v>0</v>
      </c>
      <c r="Q43" s="85"/>
      <c r="R43" s="85">
        <v>0</v>
      </c>
      <c r="S43" s="85"/>
      <c r="T43" s="85">
        <v>0</v>
      </c>
      <c r="U43" s="85"/>
      <c r="V43" s="85">
        <v>0</v>
      </c>
      <c r="W43" s="85"/>
      <c r="X43" s="85">
        <v>0</v>
      </c>
      <c r="Y43" s="85"/>
      <c r="Z43" s="85">
        <v>0</v>
      </c>
      <c r="AA43" s="85"/>
      <c r="AB43" s="85">
        <v>0</v>
      </c>
      <c r="AC43" s="85"/>
      <c r="AD43" s="85">
        <v>0</v>
      </c>
      <c r="AE43" s="65"/>
      <c r="AF43" s="65"/>
    </row>
    <row r="44" spans="1:32" s="64" customFormat="1" ht="18.75" x14ac:dyDescent="0.25">
      <c r="A44" s="86" t="s">
        <v>57</v>
      </c>
      <c r="B44" s="80">
        <v>0</v>
      </c>
      <c r="C44" s="80"/>
      <c r="D44" s="80"/>
      <c r="E44" s="80"/>
      <c r="F44" s="80"/>
      <c r="G44" s="80"/>
      <c r="H44" s="80">
        <v>0</v>
      </c>
      <c r="I44" s="80"/>
      <c r="J44" s="80">
        <v>0</v>
      </c>
      <c r="K44" s="80"/>
      <c r="L44" s="80">
        <v>0</v>
      </c>
      <c r="M44" s="80"/>
      <c r="N44" s="80">
        <v>0</v>
      </c>
      <c r="O44" s="80"/>
      <c r="P44" s="80">
        <v>0</v>
      </c>
      <c r="Q44" s="80"/>
      <c r="R44" s="80">
        <v>0</v>
      </c>
      <c r="S44" s="80"/>
      <c r="T44" s="80">
        <v>0</v>
      </c>
      <c r="U44" s="80"/>
      <c r="V44" s="80">
        <v>0</v>
      </c>
      <c r="W44" s="80"/>
      <c r="X44" s="80">
        <v>0</v>
      </c>
      <c r="Y44" s="80"/>
      <c r="Z44" s="80">
        <v>0</v>
      </c>
      <c r="AA44" s="80"/>
      <c r="AB44" s="80">
        <v>0</v>
      </c>
      <c r="AC44" s="80"/>
      <c r="AD44" s="80">
        <v>0</v>
      </c>
      <c r="AE44" s="65"/>
      <c r="AF44" s="65"/>
    </row>
    <row r="45" spans="1:32" s="64" customFormat="1" ht="56.25" x14ac:dyDescent="0.25">
      <c r="A45" s="95" t="s">
        <v>63</v>
      </c>
      <c r="B45" s="90">
        <f>B46</f>
        <v>1578.9999999999998</v>
      </c>
      <c r="C45" s="90">
        <f t="shared" ref="C45:E45" si="21">C46</f>
        <v>0</v>
      </c>
      <c r="D45" s="90">
        <f t="shared" si="21"/>
        <v>0</v>
      </c>
      <c r="E45" s="90">
        <f t="shared" si="21"/>
        <v>0</v>
      </c>
      <c r="F45" s="90">
        <f>E45/B45*100</f>
        <v>0</v>
      </c>
      <c r="G45" s="90" t="e">
        <f>E45/C45*100</f>
        <v>#DIV/0!</v>
      </c>
      <c r="H45" s="90">
        <f>H46</f>
        <v>54.3</v>
      </c>
      <c r="I45" s="90">
        <f t="shared" ref="I45:AE45" si="22">I46</f>
        <v>0</v>
      </c>
      <c r="J45" s="90">
        <f t="shared" si="22"/>
        <v>59.4</v>
      </c>
      <c r="K45" s="90">
        <f t="shared" si="22"/>
        <v>0</v>
      </c>
      <c r="L45" s="90">
        <f t="shared" si="22"/>
        <v>54.3</v>
      </c>
      <c r="M45" s="90">
        <f t="shared" si="22"/>
        <v>0</v>
      </c>
      <c r="N45" s="90">
        <f t="shared" si="22"/>
        <v>226.4</v>
      </c>
      <c r="O45" s="90">
        <f t="shared" si="22"/>
        <v>0</v>
      </c>
      <c r="P45" s="90">
        <f t="shared" si="22"/>
        <v>701.7</v>
      </c>
      <c r="Q45" s="90">
        <f t="shared" si="22"/>
        <v>0</v>
      </c>
      <c r="R45" s="90">
        <f t="shared" si="22"/>
        <v>106</v>
      </c>
      <c r="S45" s="90">
        <f t="shared" si="22"/>
        <v>0</v>
      </c>
      <c r="T45" s="90">
        <f t="shared" si="22"/>
        <v>54.3</v>
      </c>
      <c r="U45" s="90">
        <f t="shared" si="22"/>
        <v>0</v>
      </c>
      <c r="V45" s="90">
        <f t="shared" si="22"/>
        <v>94.8</v>
      </c>
      <c r="W45" s="90">
        <f t="shared" si="22"/>
        <v>0</v>
      </c>
      <c r="X45" s="90">
        <f t="shared" si="22"/>
        <v>59.4</v>
      </c>
      <c r="Y45" s="90">
        <f t="shared" si="22"/>
        <v>0</v>
      </c>
      <c r="Z45" s="90">
        <f t="shared" si="22"/>
        <v>54.3</v>
      </c>
      <c r="AA45" s="90">
        <f t="shared" si="22"/>
        <v>0</v>
      </c>
      <c r="AB45" s="90">
        <f t="shared" si="22"/>
        <v>54.3</v>
      </c>
      <c r="AC45" s="90">
        <f t="shared" si="22"/>
        <v>0</v>
      </c>
      <c r="AD45" s="90">
        <f t="shared" si="22"/>
        <v>59.8</v>
      </c>
      <c r="AE45" s="90">
        <f t="shared" si="22"/>
        <v>0</v>
      </c>
      <c r="AF45" s="65"/>
    </row>
    <row r="46" spans="1:32" s="64" customFormat="1" ht="18.75" x14ac:dyDescent="0.3">
      <c r="A46" s="93" t="s">
        <v>17</v>
      </c>
      <c r="B46" s="90">
        <f>B47+B48+B49+B51+B50</f>
        <v>1578.9999999999998</v>
      </c>
      <c r="C46" s="90"/>
      <c r="D46" s="90"/>
      <c r="E46" s="90"/>
      <c r="F46" s="90"/>
      <c r="G46" s="90"/>
      <c r="H46" s="90">
        <f t="shared" ref="H46:AD46" si="23">H47+H48+H49+H51</f>
        <v>54.3</v>
      </c>
      <c r="I46" s="90"/>
      <c r="J46" s="90">
        <f t="shared" si="23"/>
        <v>59.4</v>
      </c>
      <c r="K46" s="90"/>
      <c r="L46" s="90">
        <f t="shared" si="23"/>
        <v>54.3</v>
      </c>
      <c r="M46" s="90"/>
      <c r="N46" s="90">
        <f t="shared" si="23"/>
        <v>226.4</v>
      </c>
      <c r="O46" s="90"/>
      <c r="P46" s="90">
        <f t="shared" si="23"/>
        <v>701.7</v>
      </c>
      <c r="Q46" s="90"/>
      <c r="R46" s="90">
        <f t="shared" si="23"/>
        <v>106</v>
      </c>
      <c r="S46" s="90"/>
      <c r="T46" s="90">
        <f t="shared" si="23"/>
        <v>54.3</v>
      </c>
      <c r="U46" s="90"/>
      <c r="V46" s="90">
        <f t="shared" si="23"/>
        <v>94.8</v>
      </c>
      <c r="W46" s="90"/>
      <c r="X46" s="90">
        <f t="shared" si="23"/>
        <v>59.4</v>
      </c>
      <c r="Y46" s="90"/>
      <c r="Z46" s="90">
        <f t="shared" si="23"/>
        <v>54.3</v>
      </c>
      <c r="AA46" s="90"/>
      <c r="AB46" s="90">
        <f t="shared" si="23"/>
        <v>54.3</v>
      </c>
      <c r="AC46" s="90"/>
      <c r="AD46" s="90">
        <f t="shared" si="23"/>
        <v>59.8</v>
      </c>
      <c r="AE46" s="65"/>
      <c r="AF46" s="65"/>
    </row>
    <row r="47" spans="1:32" s="64" customFormat="1" ht="18.75" x14ac:dyDescent="0.25">
      <c r="A47" s="86" t="s">
        <v>20</v>
      </c>
      <c r="B47" s="80">
        <v>0</v>
      </c>
      <c r="C47" s="80"/>
      <c r="D47" s="80"/>
      <c r="E47" s="80"/>
      <c r="F47" s="90"/>
      <c r="G47" s="90"/>
      <c r="H47" s="80">
        <v>0</v>
      </c>
      <c r="I47" s="80"/>
      <c r="J47" s="80">
        <v>0</v>
      </c>
      <c r="K47" s="80"/>
      <c r="L47" s="80">
        <v>0</v>
      </c>
      <c r="M47" s="80"/>
      <c r="N47" s="80">
        <v>0</v>
      </c>
      <c r="O47" s="80"/>
      <c r="P47" s="80">
        <v>0</v>
      </c>
      <c r="Q47" s="80"/>
      <c r="R47" s="80">
        <v>0</v>
      </c>
      <c r="S47" s="80"/>
      <c r="T47" s="80">
        <v>0</v>
      </c>
      <c r="U47" s="80"/>
      <c r="V47" s="80">
        <v>0</v>
      </c>
      <c r="W47" s="80"/>
      <c r="X47" s="80">
        <v>0</v>
      </c>
      <c r="Y47" s="80"/>
      <c r="Z47" s="80">
        <v>0</v>
      </c>
      <c r="AA47" s="80"/>
      <c r="AB47" s="80">
        <v>0</v>
      </c>
      <c r="AC47" s="80"/>
      <c r="AD47" s="80">
        <v>0</v>
      </c>
      <c r="AE47" s="65"/>
      <c r="AF47" s="65"/>
    </row>
    <row r="48" spans="1:32" s="64" customFormat="1" ht="18.75" x14ac:dyDescent="0.25">
      <c r="A48" s="86" t="s">
        <v>29</v>
      </c>
      <c r="B48" s="80">
        <v>0</v>
      </c>
      <c r="C48" s="80"/>
      <c r="D48" s="80"/>
      <c r="E48" s="80"/>
      <c r="F48" s="90"/>
      <c r="G48" s="90"/>
      <c r="H48" s="80">
        <v>0</v>
      </c>
      <c r="I48" s="80"/>
      <c r="J48" s="80">
        <v>0</v>
      </c>
      <c r="K48" s="80"/>
      <c r="L48" s="80">
        <v>0</v>
      </c>
      <c r="M48" s="80"/>
      <c r="N48" s="80">
        <v>0</v>
      </c>
      <c r="O48" s="80"/>
      <c r="P48" s="80">
        <v>0</v>
      </c>
      <c r="Q48" s="80"/>
      <c r="R48" s="80">
        <v>0</v>
      </c>
      <c r="S48" s="80"/>
      <c r="T48" s="80">
        <v>0</v>
      </c>
      <c r="U48" s="80"/>
      <c r="V48" s="80">
        <v>0</v>
      </c>
      <c r="W48" s="80"/>
      <c r="X48" s="80">
        <v>0</v>
      </c>
      <c r="Y48" s="80"/>
      <c r="Z48" s="80">
        <v>0</v>
      </c>
      <c r="AA48" s="80"/>
      <c r="AB48" s="80">
        <v>0</v>
      </c>
      <c r="AC48" s="80"/>
      <c r="AD48" s="80">
        <v>0</v>
      </c>
      <c r="AE48" s="65"/>
      <c r="AF48" s="65"/>
    </row>
    <row r="49" spans="1:32" s="64" customFormat="1" ht="18.75" x14ac:dyDescent="0.25">
      <c r="A49" s="86" t="s">
        <v>19</v>
      </c>
      <c r="B49" s="90">
        <f>H49+J49+L49+N49+P49+R49+T49+V49+X49+Z49+AB49+AD49</f>
        <v>1578.9999999999998</v>
      </c>
      <c r="C49" s="90">
        <f>H49</f>
        <v>54.3</v>
      </c>
      <c r="D49" s="90"/>
      <c r="E49" s="90">
        <f>I49+K49+M49+O49+Q49+S49+U49+W49+Y49+AA49+AC49+AE49</f>
        <v>0</v>
      </c>
      <c r="F49" s="90">
        <f t="shared" ref="F49" si="24">E49/B49*100</f>
        <v>0</v>
      </c>
      <c r="G49" s="90">
        <f t="shared" ref="G49" si="25">E49/C49*100</f>
        <v>0</v>
      </c>
      <c r="H49" s="90">
        <v>54.3</v>
      </c>
      <c r="I49" s="90"/>
      <c r="J49" s="90">
        <v>59.4</v>
      </c>
      <c r="K49" s="90"/>
      <c r="L49" s="90">
        <v>54.3</v>
      </c>
      <c r="M49" s="90"/>
      <c r="N49" s="90">
        <v>226.4</v>
      </c>
      <c r="O49" s="90"/>
      <c r="P49" s="90">
        <v>701.7</v>
      </c>
      <c r="Q49" s="90"/>
      <c r="R49" s="90">
        <v>106</v>
      </c>
      <c r="S49" s="90"/>
      <c r="T49" s="90">
        <v>54.3</v>
      </c>
      <c r="U49" s="90"/>
      <c r="V49" s="90">
        <v>94.8</v>
      </c>
      <c r="W49" s="90"/>
      <c r="X49" s="90">
        <v>59.4</v>
      </c>
      <c r="Y49" s="90"/>
      <c r="Z49" s="90">
        <v>54.3</v>
      </c>
      <c r="AA49" s="90"/>
      <c r="AB49" s="90">
        <v>54.3</v>
      </c>
      <c r="AC49" s="90"/>
      <c r="AD49" s="90">
        <v>59.8</v>
      </c>
      <c r="AE49" s="65"/>
      <c r="AF49" s="65"/>
    </row>
    <row r="50" spans="1:32" s="64" customFormat="1" ht="18.75" x14ac:dyDescent="0.25">
      <c r="A50" s="86" t="s">
        <v>30</v>
      </c>
      <c r="B50" s="87">
        <v>0</v>
      </c>
      <c r="C50" s="87"/>
      <c r="D50" s="87"/>
      <c r="E50" s="87"/>
      <c r="F50" s="90"/>
      <c r="G50" s="90"/>
      <c r="H50" s="85">
        <v>0</v>
      </c>
      <c r="I50" s="85"/>
      <c r="J50" s="85">
        <v>0</v>
      </c>
      <c r="K50" s="85"/>
      <c r="L50" s="85">
        <v>0</v>
      </c>
      <c r="M50" s="85"/>
      <c r="N50" s="85">
        <v>0</v>
      </c>
      <c r="O50" s="85"/>
      <c r="P50" s="85">
        <v>0</v>
      </c>
      <c r="Q50" s="85"/>
      <c r="R50" s="85">
        <v>0</v>
      </c>
      <c r="S50" s="85"/>
      <c r="T50" s="85">
        <v>0</v>
      </c>
      <c r="U50" s="85"/>
      <c r="V50" s="85">
        <v>0</v>
      </c>
      <c r="W50" s="85"/>
      <c r="X50" s="85">
        <v>0</v>
      </c>
      <c r="Y50" s="85"/>
      <c r="Z50" s="85">
        <v>0</v>
      </c>
      <c r="AA50" s="85"/>
      <c r="AB50" s="85">
        <v>0</v>
      </c>
      <c r="AC50" s="85"/>
      <c r="AD50" s="85">
        <v>0</v>
      </c>
      <c r="AE50" s="65"/>
      <c r="AF50" s="65"/>
    </row>
    <row r="51" spans="1:32" s="64" customFormat="1" ht="18.75" x14ac:dyDescent="0.25">
      <c r="A51" s="86" t="s">
        <v>57</v>
      </c>
      <c r="B51" s="80">
        <v>0</v>
      </c>
      <c r="C51" s="80"/>
      <c r="D51" s="80"/>
      <c r="E51" s="80"/>
      <c r="F51" s="90"/>
      <c r="G51" s="90"/>
      <c r="H51" s="80">
        <v>0</v>
      </c>
      <c r="I51" s="80"/>
      <c r="J51" s="80">
        <v>0</v>
      </c>
      <c r="K51" s="80"/>
      <c r="L51" s="80">
        <v>0</v>
      </c>
      <c r="M51" s="80"/>
      <c r="N51" s="80">
        <v>0</v>
      </c>
      <c r="O51" s="80"/>
      <c r="P51" s="80">
        <v>0</v>
      </c>
      <c r="Q51" s="80"/>
      <c r="R51" s="80">
        <v>0</v>
      </c>
      <c r="S51" s="80"/>
      <c r="T51" s="80">
        <v>0</v>
      </c>
      <c r="U51" s="80"/>
      <c r="V51" s="80">
        <v>0</v>
      </c>
      <c r="W51" s="80"/>
      <c r="X51" s="80">
        <v>0</v>
      </c>
      <c r="Y51" s="80"/>
      <c r="Z51" s="80">
        <v>0</v>
      </c>
      <c r="AA51" s="80"/>
      <c r="AB51" s="80">
        <v>0</v>
      </c>
      <c r="AC51" s="80"/>
      <c r="AD51" s="80">
        <v>0</v>
      </c>
      <c r="AE51" s="65"/>
      <c r="AF51" s="65"/>
    </row>
    <row r="52" spans="1:32" s="64" customFormat="1" ht="56.25" x14ac:dyDescent="0.25">
      <c r="A52" s="95" t="s">
        <v>64</v>
      </c>
      <c r="B52" s="90">
        <f>B53</f>
        <v>20062.8</v>
      </c>
      <c r="C52" s="90">
        <f t="shared" ref="C52:E52" si="26">C53</f>
        <v>902.22</v>
      </c>
      <c r="D52" s="90">
        <f t="shared" si="26"/>
        <v>0</v>
      </c>
      <c r="E52" s="90">
        <f t="shared" si="26"/>
        <v>0</v>
      </c>
      <c r="F52" s="90">
        <f>E52/B52*100</f>
        <v>0</v>
      </c>
      <c r="G52" s="90">
        <f>E52/C52*100</f>
        <v>0</v>
      </c>
      <c r="H52" s="90">
        <f>H53</f>
        <v>902.22</v>
      </c>
      <c r="I52" s="90">
        <f t="shared" ref="I52:AE52" si="27">I53</f>
        <v>0</v>
      </c>
      <c r="J52" s="90">
        <f t="shared" si="27"/>
        <v>486.22</v>
      </c>
      <c r="K52" s="90">
        <f t="shared" si="27"/>
        <v>0</v>
      </c>
      <c r="L52" s="90">
        <f t="shared" si="27"/>
        <v>486.22</v>
      </c>
      <c r="M52" s="90">
        <f t="shared" si="27"/>
        <v>0</v>
      </c>
      <c r="N52" s="90">
        <f t="shared" si="27"/>
        <v>4003.72</v>
      </c>
      <c r="O52" s="90">
        <f t="shared" si="27"/>
        <v>0</v>
      </c>
      <c r="P52" s="90">
        <f t="shared" si="27"/>
        <v>486.22</v>
      </c>
      <c r="Q52" s="90">
        <f t="shared" si="27"/>
        <v>0</v>
      </c>
      <c r="R52" s="90">
        <f t="shared" si="27"/>
        <v>486.22</v>
      </c>
      <c r="S52" s="90">
        <f t="shared" si="27"/>
        <v>0</v>
      </c>
      <c r="T52" s="90">
        <f t="shared" si="27"/>
        <v>3903.9949999999999</v>
      </c>
      <c r="U52" s="90">
        <f t="shared" si="27"/>
        <v>0</v>
      </c>
      <c r="V52" s="90">
        <f t="shared" si="27"/>
        <v>486.22</v>
      </c>
      <c r="W52" s="90">
        <f t="shared" si="27"/>
        <v>0</v>
      </c>
      <c r="X52" s="90">
        <f t="shared" si="27"/>
        <v>486.22</v>
      </c>
      <c r="Y52" s="90">
        <f t="shared" si="27"/>
        <v>0</v>
      </c>
      <c r="Z52" s="90">
        <f t="shared" si="27"/>
        <v>3291.645</v>
      </c>
      <c r="AA52" s="90">
        <f t="shared" si="27"/>
        <v>0</v>
      </c>
      <c r="AB52" s="90">
        <f t="shared" si="27"/>
        <v>486.22</v>
      </c>
      <c r="AC52" s="90">
        <f t="shared" si="27"/>
        <v>0</v>
      </c>
      <c r="AD52" s="90">
        <f t="shared" si="27"/>
        <v>4557.68</v>
      </c>
      <c r="AE52" s="90">
        <f t="shared" si="27"/>
        <v>0</v>
      </c>
      <c r="AF52" s="65"/>
    </row>
    <row r="53" spans="1:32" s="64" customFormat="1" ht="18.75" x14ac:dyDescent="0.3">
      <c r="A53" s="93" t="s">
        <v>17</v>
      </c>
      <c r="B53" s="90">
        <f>B54+B55+B56+B58+B57</f>
        <v>20062.8</v>
      </c>
      <c r="C53" s="90">
        <f t="shared" ref="C53:E53" si="28">C54+C55+C56+C58+C57</f>
        <v>902.22</v>
      </c>
      <c r="D53" s="90">
        <f t="shared" si="28"/>
        <v>0</v>
      </c>
      <c r="E53" s="90">
        <f t="shared" si="28"/>
        <v>0</v>
      </c>
      <c r="F53" s="90">
        <f>E53/B53*100</f>
        <v>0</v>
      </c>
      <c r="G53" s="90">
        <f>E53/C53*100</f>
        <v>0</v>
      </c>
      <c r="H53" s="90">
        <f t="shared" ref="H53:AE53" si="29">H54+H55+H56+H58</f>
        <v>902.22</v>
      </c>
      <c r="I53" s="90">
        <f t="shared" si="29"/>
        <v>0</v>
      </c>
      <c r="J53" s="90">
        <f t="shared" si="29"/>
        <v>486.22</v>
      </c>
      <c r="K53" s="90">
        <f t="shared" si="29"/>
        <v>0</v>
      </c>
      <c r="L53" s="90">
        <f t="shared" si="29"/>
        <v>486.22</v>
      </c>
      <c r="M53" s="90">
        <f t="shared" si="29"/>
        <v>0</v>
      </c>
      <c r="N53" s="90">
        <f t="shared" si="29"/>
        <v>4003.72</v>
      </c>
      <c r="O53" s="90">
        <f t="shared" si="29"/>
        <v>0</v>
      </c>
      <c r="P53" s="90">
        <f t="shared" si="29"/>
        <v>486.22</v>
      </c>
      <c r="Q53" s="90">
        <f t="shared" si="29"/>
        <v>0</v>
      </c>
      <c r="R53" s="90">
        <f t="shared" si="29"/>
        <v>486.22</v>
      </c>
      <c r="S53" s="90">
        <f t="shared" si="29"/>
        <v>0</v>
      </c>
      <c r="T53" s="90">
        <f t="shared" si="29"/>
        <v>3903.9949999999999</v>
      </c>
      <c r="U53" s="90">
        <f t="shared" si="29"/>
        <v>0</v>
      </c>
      <c r="V53" s="90">
        <f t="shared" si="29"/>
        <v>486.22</v>
      </c>
      <c r="W53" s="90">
        <f t="shared" si="29"/>
        <v>0</v>
      </c>
      <c r="X53" s="90">
        <f t="shared" si="29"/>
        <v>486.22</v>
      </c>
      <c r="Y53" s="90">
        <f t="shared" si="29"/>
        <v>0</v>
      </c>
      <c r="Z53" s="90">
        <f t="shared" si="29"/>
        <v>3291.645</v>
      </c>
      <c r="AA53" s="90">
        <f t="shared" si="29"/>
        <v>0</v>
      </c>
      <c r="AB53" s="90">
        <f t="shared" si="29"/>
        <v>486.22</v>
      </c>
      <c r="AC53" s="90">
        <f t="shared" si="29"/>
        <v>0</v>
      </c>
      <c r="AD53" s="90">
        <f t="shared" si="29"/>
        <v>4557.68</v>
      </c>
      <c r="AE53" s="90">
        <f t="shared" si="29"/>
        <v>0</v>
      </c>
      <c r="AF53" s="90"/>
    </row>
    <row r="54" spans="1:32" s="64" customFormat="1" ht="18.75" x14ac:dyDescent="0.25">
      <c r="A54" s="86" t="s">
        <v>20</v>
      </c>
      <c r="B54" s="80">
        <v>0</v>
      </c>
      <c r="C54" s="80"/>
      <c r="D54" s="80"/>
      <c r="E54" s="80"/>
      <c r="F54" s="80"/>
      <c r="G54" s="80"/>
      <c r="H54" s="80">
        <v>0</v>
      </c>
      <c r="I54" s="80"/>
      <c r="J54" s="80">
        <v>0</v>
      </c>
      <c r="K54" s="80"/>
      <c r="L54" s="80">
        <v>0</v>
      </c>
      <c r="M54" s="80"/>
      <c r="N54" s="80">
        <v>0</v>
      </c>
      <c r="O54" s="80"/>
      <c r="P54" s="80">
        <v>0</v>
      </c>
      <c r="Q54" s="80"/>
      <c r="R54" s="80">
        <v>0</v>
      </c>
      <c r="S54" s="80"/>
      <c r="T54" s="80">
        <v>0</v>
      </c>
      <c r="U54" s="80"/>
      <c r="V54" s="80">
        <v>0</v>
      </c>
      <c r="W54" s="80"/>
      <c r="X54" s="80">
        <v>0</v>
      </c>
      <c r="Y54" s="80"/>
      <c r="Z54" s="80">
        <v>0</v>
      </c>
      <c r="AA54" s="80"/>
      <c r="AB54" s="80">
        <v>0</v>
      </c>
      <c r="AC54" s="80"/>
      <c r="AD54" s="80">
        <v>0</v>
      </c>
      <c r="AE54" s="65"/>
      <c r="AF54" s="65"/>
    </row>
    <row r="55" spans="1:32" s="64" customFormat="1" ht="18.75" x14ac:dyDescent="0.25">
      <c r="A55" s="86" t="s">
        <v>29</v>
      </c>
      <c r="B55" s="80">
        <v>0</v>
      </c>
      <c r="C55" s="80"/>
      <c r="D55" s="80"/>
      <c r="E55" s="80"/>
      <c r="F55" s="80"/>
      <c r="G55" s="80"/>
      <c r="H55" s="80">
        <v>0</v>
      </c>
      <c r="I55" s="80"/>
      <c r="J55" s="80">
        <v>0</v>
      </c>
      <c r="K55" s="80"/>
      <c r="L55" s="80">
        <v>0</v>
      </c>
      <c r="M55" s="80"/>
      <c r="N55" s="80">
        <v>0</v>
      </c>
      <c r="O55" s="80"/>
      <c r="P55" s="80">
        <v>0</v>
      </c>
      <c r="Q55" s="80"/>
      <c r="R55" s="80">
        <v>0</v>
      </c>
      <c r="S55" s="80"/>
      <c r="T55" s="80">
        <v>0</v>
      </c>
      <c r="U55" s="80"/>
      <c r="V55" s="80">
        <v>0</v>
      </c>
      <c r="W55" s="80"/>
      <c r="X55" s="80">
        <v>0</v>
      </c>
      <c r="Y55" s="80"/>
      <c r="Z55" s="80">
        <v>0</v>
      </c>
      <c r="AA55" s="80"/>
      <c r="AB55" s="80">
        <v>0</v>
      </c>
      <c r="AC55" s="80"/>
      <c r="AD55" s="80">
        <v>0</v>
      </c>
      <c r="AE55" s="65"/>
      <c r="AF55" s="65"/>
    </row>
    <row r="56" spans="1:32" s="64" customFormat="1" ht="18.75" x14ac:dyDescent="0.25">
      <c r="A56" s="86" t="s">
        <v>19</v>
      </c>
      <c r="B56" s="90">
        <f>H56+J56+L56+N56+P56+R56+T56+V56+X56+Z56+AB56+AD56</f>
        <v>20062.8</v>
      </c>
      <c r="C56" s="90">
        <f>H56</f>
        <v>902.22</v>
      </c>
      <c r="D56" s="90"/>
      <c r="E56" s="90">
        <f>I56+K56+M56+O56+Q56+S56+U56+W56+Y56+AA56+AC56+AE56</f>
        <v>0</v>
      </c>
      <c r="F56" s="90">
        <f>E56/B56*100</f>
        <v>0</v>
      </c>
      <c r="G56" s="90">
        <f>E56/C56*100</f>
        <v>0</v>
      </c>
      <c r="H56" s="90">
        <v>902.22</v>
      </c>
      <c r="I56" s="90"/>
      <c r="J56" s="90">
        <v>486.22</v>
      </c>
      <c r="K56" s="90"/>
      <c r="L56" s="90">
        <v>486.22</v>
      </c>
      <c r="M56" s="90"/>
      <c r="N56" s="90">
        <v>4003.72</v>
      </c>
      <c r="O56" s="90"/>
      <c r="P56" s="90">
        <v>486.22</v>
      </c>
      <c r="Q56" s="90"/>
      <c r="R56" s="90">
        <v>486.22</v>
      </c>
      <c r="S56" s="90"/>
      <c r="T56" s="90">
        <v>3903.9949999999999</v>
      </c>
      <c r="U56" s="90"/>
      <c r="V56" s="90">
        <v>486.22</v>
      </c>
      <c r="W56" s="90"/>
      <c r="X56" s="90">
        <v>486.22</v>
      </c>
      <c r="Y56" s="90"/>
      <c r="Z56" s="90">
        <v>3291.645</v>
      </c>
      <c r="AA56" s="90"/>
      <c r="AB56" s="90">
        <v>486.22</v>
      </c>
      <c r="AC56" s="90"/>
      <c r="AD56" s="90">
        <f>3403.88+773.8+380</f>
        <v>4557.68</v>
      </c>
      <c r="AE56" s="65"/>
      <c r="AF56" s="65"/>
    </row>
    <row r="57" spans="1:32" s="64" customFormat="1" ht="16.5" x14ac:dyDescent="0.25">
      <c r="A57" s="86" t="s">
        <v>30</v>
      </c>
      <c r="B57" s="87">
        <v>0</v>
      </c>
      <c r="C57" s="87"/>
      <c r="D57" s="87"/>
      <c r="E57" s="87"/>
      <c r="F57" s="87"/>
      <c r="G57" s="87"/>
      <c r="H57" s="85">
        <v>0</v>
      </c>
      <c r="I57" s="85"/>
      <c r="J57" s="85">
        <v>0</v>
      </c>
      <c r="K57" s="85"/>
      <c r="L57" s="85">
        <v>0</v>
      </c>
      <c r="M57" s="85"/>
      <c r="N57" s="85">
        <v>0</v>
      </c>
      <c r="O57" s="85"/>
      <c r="P57" s="85">
        <v>0</v>
      </c>
      <c r="Q57" s="85"/>
      <c r="R57" s="85">
        <v>0</v>
      </c>
      <c r="S57" s="85"/>
      <c r="T57" s="85">
        <v>0</v>
      </c>
      <c r="U57" s="85"/>
      <c r="V57" s="85">
        <v>0</v>
      </c>
      <c r="W57" s="85"/>
      <c r="X57" s="85">
        <v>0</v>
      </c>
      <c r="Y57" s="85"/>
      <c r="Z57" s="85">
        <v>0</v>
      </c>
      <c r="AA57" s="85"/>
      <c r="AB57" s="85">
        <v>0</v>
      </c>
      <c r="AC57" s="85"/>
      <c r="AD57" s="85">
        <v>0</v>
      </c>
      <c r="AE57" s="65"/>
      <c r="AF57" s="65"/>
    </row>
    <row r="58" spans="1:32" s="64" customFormat="1" ht="18.75" x14ac:dyDescent="0.25">
      <c r="A58" s="86" t="s">
        <v>57</v>
      </c>
      <c r="B58" s="80">
        <v>0</v>
      </c>
      <c r="C58" s="80"/>
      <c r="D58" s="80"/>
      <c r="E58" s="80"/>
      <c r="F58" s="80"/>
      <c r="G58" s="80"/>
      <c r="H58" s="80">
        <v>0</v>
      </c>
      <c r="I58" s="80"/>
      <c r="J58" s="80">
        <v>0</v>
      </c>
      <c r="K58" s="80"/>
      <c r="L58" s="80">
        <v>0</v>
      </c>
      <c r="M58" s="80"/>
      <c r="N58" s="80">
        <v>0</v>
      </c>
      <c r="O58" s="80"/>
      <c r="P58" s="80">
        <v>0</v>
      </c>
      <c r="Q58" s="80"/>
      <c r="R58" s="80">
        <v>0</v>
      </c>
      <c r="S58" s="80"/>
      <c r="T58" s="80">
        <v>0</v>
      </c>
      <c r="U58" s="80"/>
      <c r="V58" s="80">
        <v>0</v>
      </c>
      <c r="W58" s="80"/>
      <c r="X58" s="80">
        <v>0</v>
      </c>
      <c r="Y58" s="80"/>
      <c r="Z58" s="80">
        <v>0</v>
      </c>
      <c r="AA58" s="80"/>
      <c r="AB58" s="80">
        <v>0</v>
      </c>
      <c r="AC58" s="80"/>
      <c r="AD58" s="80">
        <v>0</v>
      </c>
      <c r="AE58" s="65"/>
      <c r="AF58" s="65"/>
    </row>
    <row r="59" spans="1:32" s="64" customFormat="1" ht="38.25" customHeight="1" x14ac:dyDescent="0.25">
      <c r="A59" s="95" t="s">
        <v>65</v>
      </c>
      <c r="B59" s="90">
        <f t="shared" ref="B59:E59" si="30">B60</f>
        <v>1845.2</v>
      </c>
      <c r="C59" s="90">
        <f t="shared" si="30"/>
        <v>209.1</v>
      </c>
      <c r="D59" s="90">
        <f t="shared" si="30"/>
        <v>0</v>
      </c>
      <c r="E59" s="90">
        <f t="shared" si="30"/>
        <v>0</v>
      </c>
      <c r="F59" s="90">
        <f>E59/B59*100</f>
        <v>0</v>
      </c>
      <c r="G59" s="90">
        <f>E59/C59*100</f>
        <v>0</v>
      </c>
      <c r="H59" s="90">
        <f>H60</f>
        <v>209.1</v>
      </c>
      <c r="I59" s="90">
        <f t="shared" ref="I59:AE59" si="31">I60</f>
        <v>0</v>
      </c>
      <c r="J59" s="90">
        <f t="shared" si="31"/>
        <v>553.6</v>
      </c>
      <c r="K59" s="90">
        <f t="shared" si="31"/>
        <v>0</v>
      </c>
      <c r="L59" s="90">
        <f t="shared" si="31"/>
        <v>0</v>
      </c>
      <c r="M59" s="90">
        <f t="shared" si="31"/>
        <v>0</v>
      </c>
      <c r="N59" s="90">
        <f t="shared" si="31"/>
        <v>575.5</v>
      </c>
      <c r="O59" s="90">
        <f t="shared" si="31"/>
        <v>0</v>
      </c>
      <c r="P59" s="90">
        <f t="shared" si="31"/>
        <v>0</v>
      </c>
      <c r="Q59" s="90">
        <f t="shared" si="31"/>
        <v>0</v>
      </c>
      <c r="R59" s="90">
        <f t="shared" si="31"/>
        <v>0</v>
      </c>
      <c r="S59" s="90">
        <f t="shared" si="31"/>
        <v>0</v>
      </c>
      <c r="T59" s="90">
        <f t="shared" si="31"/>
        <v>386.5</v>
      </c>
      <c r="U59" s="90">
        <f t="shared" si="31"/>
        <v>0</v>
      </c>
      <c r="V59" s="90">
        <f t="shared" si="31"/>
        <v>0</v>
      </c>
      <c r="W59" s="90">
        <f t="shared" si="31"/>
        <v>0</v>
      </c>
      <c r="X59" s="90">
        <f t="shared" si="31"/>
        <v>0</v>
      </c>
      <c r="Y59" s="90">
        <f t="shared" si="31"/>
        <v>0</v>
      </c>
      <c r="Z59" s="90">
        <f t="shared" si="31"/>
        <v>120.5</v>
      </c>
      <c r="AA59" s="90">
        <f t="shared" si="31"/>
        <v>0</v>
      </c>
      <c r="AB59" s="90">
        <f t="shared" si="31"/>
        <v>0</v>
      </c>
      <c r="AC59" s="90">
        <f t="shared" si="31"/>
        <v>0</v>
      </c>
      <c r="AD59" s="90">
        <f t="shared" si="31"/>
        <v>0</v>
      </c>
      <c r="AE59" s="90">
        <f t="shared" si="31"/>
        <v>0</v>
      </c>
      <c r="AF59" s="65"/>
    </row>
    <row r="60" spans="1:32" s="64" customFormat="1" ht="18.75" x14ac:dyDescent="0.3">
      <c r="A60" s="93" t="s">
        <v>17</v>
      </c>
      <c r="B60" s="90">
        <f>B61+B62+B63+B65+B64</f>
        <v>1845.2</v>
      </c>
      <c r="C60" s="90">
        <f t="shared" ref="C60:E60" si="32">C61+C62+C63+C65+C64</f>
        <v>209.1</v>
      </c>
      <c r="D60" s="90">
        <f t="shared" si="32"/>
        <v>0</v>
      </c>
      <c r="E60" s="90">
        <f t="shared" si="32"/>
        <v>0</v>
      </c>
      <c r="F60" s="90">
        <f>E60/B60*100</f>
        <v>0</v>
      </c>
      <c r="G60" s="90">
        <f>E60/C60*100</f>
        <v>0</v>
      </c>
      <c r="H60" s="90">
        <f>H61+H62+H63+H65</f>
        <v>209.1</v>
      </c>
      <c r="I60" s="90">
        <f t="shared" ref="I60:AE60" si="33">I61+I62+I63+I65</f>
        <v>0</v>
      </c>
      <c r="J60" s="90">
        <f t="shared" si="33"/>
        <v>553.6</v>
      </c>
      <c r="K60" s="90">
        <f t="shared" si="33"/>
        <v>0</v>
      </c>
      <c r="L60" s="90">
        <f t="shared" si="33"/>
        <v>0</v>
      </c>
      <c r="M60" s="90">
        <f t="shared" si="33"/>
        <v>0</v>
      </c>
      <c r="N60" s="90">
        <f t="shared" si="33"/>
        <v>575.5</v>
      </c>
      <c r="O60" s="90">
        <f t="shared" si="33"/>
        <v>0</v>
      </c>
      <c r="P60" s="90">
        <f t="shared" si="33"/>
        <v>0</v>
      </c>
      <c r="Q60" s="90">
        <f t="shared" si="33"/>
        <v>0</v>
      </c>
      <c r="R60" s="90">
        <f t="shared" si="33"/>
        <v>0</v>
      </c>
      <c r="S60" s="90">
        <f t="shared" si="33"/>
        <v>0</v>
      </c>
      <c r="T60" s="90">
        <f t="shared" si="33"/>
        <v>386.5</v>
      </c>
      <c r="U60" s="90">
        <f t="shared" si="33"/>
        <v>0</v>
      </c>
      <c r="V60" s="90">
        <f t="shared" si="33"/>
        <v>0</v>
      </c>
      <c r="W60" s="90">
        <f t="shared" si="33"/>
        <v>0</v>
      </c>
      <c r="X60" s="90">
        <f t="shared" si="33"/>
        <v>0</v>
      </c>
      <c r="Y60" s="90">
        <f t="shared" si="33"/>
        <v>0</v>
      </c>
      <c r="Z60" s="90">
        <f t="shared" si="33"/>
        <v>120.5</v>
      </c>
      <c r="AA60" s="90">
        <f t="shared" si="33"/>
        <v>0</v>
      </c>
      <c r="AB60" s="90">
        <f t="shared" si="33"/>
        <v>0</v>
      </c>
      <c r="AC60" s="90">
        <f t="shared" si="33"/>
        <v>0</v>
      </c>
      <c r="AD60" s="90">
        <f t="shared" si="33"/>
        <v>0</v>
      </c>
      <c r="AE60" s="90">
        <f t="shared" si="33"/>
        <v>0</v>
      </c>
      <c r="AF60" s="65"/>
    </row>
    <row r="61" spans="1:32" s="64" customFormat="1" ht="18.75" x14ac:dyDescent="0.25">
      <c r="A61" s="86" t="s">
        <v>20</v>
      </c>
      <c r="B61" s="80">
        <v>0</v>
      </c>
      <c r="C61" s="80"/>
      <c r="D61" s="80"/>
      <c r="E61" s="80"/>
      <c r="F61" s="90"/>
      <c r="G61" s="90"/>
      <c r="H61" s="80">
        <v>0</v>
      </c>
      <c r="I61" s="80"/>
      <c r="J61" s="80">
        <v>0</v>
      </c>
      <c r="K61" s="80"/>
      <c r="L61" s="80">
        <v>0</v>
      </c>
      <c r="M61" s="80"/>
      <c r="N61" s="80">
        <v>0</v>
      </c>
      <c r="O61" s="80"/>
      <c r="P61" s="80">
        <v>0</v>
      </c>
      <c r="Q61" s="80"/>
      <c r="R61" s="80">
        <v>0</v>
      </c>
      <c r="S61" s="80"/>
      <c r="T61" s="80">
        <v>0</v>
      </c>
      <c r="U61" s="80"/>
      <c r="V61" s="80">
        <v>0</v>
      </c>
      <c r="W61" s="80"/>
      <c r="X61" s="80">
        <v>0</v>
      </c>
      <c r="Y61" s="80"/>
      <c r="Z61" s="80">
        <v>0</v>
      </c>
      <c r="AA61" s="80"/>
      <c r="AB61" s="80">
        <v>0</v>
      </c>
      <c r="AC61" s="80"/>
      <c r="AD61" s="80">
        <v>0</v>
      </c>
      <c r="AE61" s="65"/>
      <c r="AF61" s="65"/>
    </row>
    <row r="62" spans="1:32" s="64" customFormat="1" ht="18.75" x14ac:dyDescent="0.25">
      <c r="A62" s="86" t="s">
        <v>29</v>
      </c>
      <c r="B62" s="80">
        <v>0</v>
      </c>
      <c r="C62" s="80"/>
      <c r="D62" s="80"/>
      <c r="E62" s="80"/>
      <c r="F62" s="90"/>
      <c r="G62" s="90"/>
      <c r="H62" s="80">
        <v>0</v>
      </c>
      <c r="I62" s="80"/>
      <c r="J62" s="80">
        <v>0</v>
      </c>
      <c r="K62" s="80"/>
      <c r="L62" s="80">
        <v>0</v>
      </c>
      <c r="M62" s="80"/>
      <c r="N62" s="80">
        <v>0</v>
      </c>
      <c r="O62" s="80"/>
      <c r="P62" s="80">
        <v>0</v>
      </c>
      <c r="Q62" s="80"/>
      <c r="R62" s="80">
        <v>0</v>
      </c>
      <c r="S62" s="80"/>
      <c r="T62" s="80">
        <v>0</v>
      </c>
      <c r="U62" s="80"/>
      <c r="V62" s="80">
        <v>0</v>
      </c>
      <c r="W62" s="80"/>
      <c r="X62" s="80">
        <v>0</v>
      </c>
      <c r="Y62" s="80"/>
      <c r="Z62" s="80">
        <v>0</v>
      </c>
      <c r="AA62" s="80"/>
      <c r="AB62" s="80">
        <v>0</v>
      </c>
      <c r="AC62" s="80"/>
      <c r="AD62" s="80">
        <v>0</v>
      </c>
      <c r="AE62" s="65"/>
      <c r="AF62" s="65"/>
    </row>
    <row r="63" spans="1:32" s="64" customFormat="1" ht="18.75" x14ac:dyDescent="0.25">
      <c r="A63" s="86" t="s">
        <v>19</v>
      </c>
      <c r="B63" s="90">
        <f>H63+J63+L63+N63+P63+R63+T63+V63+X63+Z63+AB63+AD63</f>
        <v>1845.2</v>
      </c>
      <c r="C63" s="90">
        <f>H63</f>
        <v>209.1</v>
      </c>
      <c r="D63" s="90"/>
      <c r="E63" s="90">
        <f>I63+K63+M63+O63+Q63+S63+U63+W63+Y63+AA63+AC63+AE63</f>
        <v>0</v>
      </c>
      <c r="F63" s="90">
        <f t="shared" ref="F63" si="34">E63/B63*100</f>
        <v>0</v>
      </c>
      <c r="G63" s="90">
        <f t="shared" ref="G63" si="35">E63/C63*100</f>
        <v>0</v>
      </c>
      <c r="H63" s="90">
        <v>209.1</v>
      </c>
      <c r="I63" s="90"/>
      <c r="J63" s="90">
        <v>553.6</v>
      </c>
      <c r="K63" s="90"/>
      <c r="L63" s="90">
        <v>0</v>
      </c>
      <c r="M63" s="90"/>
      <c r="N63" s="90">
        <v>575.5</v>
      </c>
      <c r="O63" s="90"/>
      <c r="P63" s="90">
        <v>0</v>
      </c>
      <c r="Q63" s="90"/>
      <c r="R63" s="90">
        <v>0</v>
      </c>
      <c r="S63" s="90"/>
      <c r="T63" s="90">
        <v>386.5</v>
      </c>
      <c r="U63" s="90"/>
      <c r="V63" s="90">
        <v>0</v>
      </c>
      <c r="W63" s="90"/>
      <c r="X63" s="90">
        <v>0</v>
      </c>
      <c r="Y63" s="90"/>
      <c r="Z63" s="90">
        <v>120.5</v>
      </c>
      <c r="AA63" s="90"/>
      <c r="AB63" s="90">
        <v>0</v>
      </c>
      <c r="AC63" s="90"/>
      <c r="AD63" s="90">
        <v>0</v>
      </c>
      <c r="AE63" s="65"/>
      <c r="AF63" s="65"/>
    </row>
    <row r="64" spans="1:32" s="64" customFormat="1" ht="16.5" x14ac:dyDescent="0.25">
      <c r="A64" s="86" t="s">
        <v>30</v>
      </c>
      <c r="B64" s="87">
        <v>0</v>
      </c>
      <c r="C64" s="87"/>
      <c r="D64" s="87"/>
      <c r="E64" s="87"/>
      <c r="F64" s="87"/>
      <c r="G64" s="87"/>
      <c r="H64" s="85">
        <v>0</v>
      </c>
      <c r="I64" s="85"/>
      <c r="J64" s="85">
        <v>0</v>
      </c>
      <c r="K64" s="85"/>
      <c r="L64" s="85">
        <v>0</v>
      </c>
      <c r="M64" s="85"/>
      <c r="N64" s="85">
        <v>0</v>
      </c>
      <c r="O64" s="85"/>
      <c r="P64" s="85">
        <v>0</v>
      </c>
      <c r="Q64" s="85"/>
      <c r="R64" s="85">
        <v>0</v>
      </c>
      <c r="S64" s="85"/>
      <c r="T64" s="85">
        <v>0</v>
      </c>
      <c r="U64" s="85"/>
      <c r="V64" s="85">
        <v>0</v>
      </c>
      <c r="W64" s="85"/>
      <c r="X64" s="85">
        <v>0</v>
      </c>
      <c r="Y64" s="85"/>
      <c r="Z64" s="85">
        <v>0</v>
      </c>
      <c r="AA64" s="85"/>
      <c r="AB64" s="85">
        <v>0</v>
      </c>
      <c r="AC64" s="85"/>
      <c r="AD64" s="85">
        <v>0</v>
      </c>
      <c r="AE64" s="65"/>
      <c r="AF64" s="65"/>
    </row>
    <row r="65" spans="1:32" s="64" customFormat="1" ht="18.75" x14ac:dyDescent="0.25">
      <c r="A65" s="86" t="s">
        <v>57</v>
      </c>
      <c r="B65" s="80">
        <v>0</v>
      </c>
      <c r="C65" s="80"/>
      <c r="D65" s="80"/>
      <c r="E65" s="80"/>
      <c r="F65" s="80"/>
      <c r="G65" s="80"/>
      <c r="H65" s="80">
        <v>0</v>
      </c>
      <c r="I65" s="80"/>
      <c r="J65" s="80">
        <v>0</v>
      </c>
      <c r="K65" s="80"/>
      <c r="L65" s="80">
        <v>0</v>
      </c>
      <c r="M65" s="80"/>
      <c r="N65" s="80">
        <v>0</v>
      </c>
      <c r="O65" s="80"/>
      <c r="P65" s="80">
        <v>0</v>
      </c>
      <c r="Q65" s="80"/>
      <c r="R65" s="80">
        <v>0</v>
      </c>
      <c r="S65" s="80"/>
      <c r="T65" s="80">
        <v>0</v>
      </c>
      <c r="U65" s="80"/>
      <c r="V65" s="80">
        <v>0</v>
      </c>
      <c r="W65" s="80"/>
      <c r="X65" s="80">
        <v>0</v>
      </c>
      <c r="Y65" s="80"/>
      <c r="Z65" s="80">
        <v>0</v>
      </c>
      <c r="AA65" s="80"/>
      <c r="AB65" s="80">
        <v>0</v>
      </c>
      <c r="AC65" s="80"/>
      <c r="AD65" s="80">
        <v>0</v>
      </c>
      <c r="AE65" s="65"/>
      <c r="AF65" s="65"/>
    </row>
    <row r="66" spans="1:32" s="64" customFormat="1" ht="79.5" customHeight="1" x14ac:dyDescent="0.25">
      <c r="A66" s="95" t="s">
        <v>66</v>
      </c>
      <c r="B66" s="90">
        <f t="shared" ref="B66:E66" si="36">B67</f>
        <v>538.20000000000005</v>
      </c>
      <c r="C66" s="90">
        <f t="shared" si="36"/>
        <v>0</v>
      </c>
      <c r="D66" s="90">
        <f t="shared" si="36"/>
        <v>0</v>
      </c>
      <c r="E66" s="90">
        <f t="shared" si="36"/>
        <v>0</v>
      </c>
      <c r="F66" s="90">
        <f>E66/B66*100</f>
        <v>0</v>
      </c>
      <c r="G66" s="90" t="e">
        <f>E66/C66*100</f>
        <v>#DIV/0!</v>
      </c>
      <c r="H66" s="90">
        <f>H67</f>
        <v>0</v>
      </c>
      <c r="I66" s="90">
        <f t="shared" ref="I66:AE66" si="37">I67</f>
        <v>0</v>
      </c>
      <c r="J66" s="90">
        <f t="shared" si="37"/>
        <v>0</v>
      </c>
      <c r="K66" s="90">
        <f t="shared" si="37"/>
        <v>0</v>
      </c>
      <c r="L66" s="90">
        <f t="shared" si="37"/>
        <v>0</v>
      </c>
      <c r="M66" s="90">
        <f t="shared" si="37"/>
        <v>0</v>
      </c>
      <c r="N66" s="90">
        <f t="shared" si="37"/>
        <v>95.2</v>
      </c>
      <c r="O66" s="90">
        <f t="shared" si="37"/>
        <v>0</v>
      </c>
      <c r="P66" s="90">
        <f t="shared" si="37"/>
        <v>0</v>
      </c>
      <c r="Q66" s="90">
        <f t="shared" si="37"/>
        <v>0</v>
      </c>
      <c r="R66" s="90">
        <f t="shared" si="37"/>
        <v>0</v>
      </c>
      <c r="S66" s="90">
        <f t="shared" si="37"/>
        <v>0</v>
      </c>
      <c r="T66" s="90">
        <f t="shared" si="37"/>
        <v>0</v>
      </c>
      <c r="U66" s="90">
        <f t="shared" si="37"/>
        <v>0</v>
      </c>
      <c r="V66" s="90">
        <f t="shared" si="37"/>
        <v>0</v>
      </c>
      <c r="W66" s="90">
        <f t="shared" si="37"/>
        <v>0</v>
      </c>
      <c r="X66" s="90">
        <f t="shared" si="37"/>
        <v>0</v>
      </c>
      <c r="Y66" s="90">
        <f t="shared" si="37"/>
        <v>0</v>
      </c>
      <c r="Z66" s="90">
        <f t="shared" si="37"/>
        <v>200.2</v>
      </c>
      <c r="AA66" s="90">
        <f t="shared" si="37"/>
        <v>0</v>
      </c>
      <c r="AB66" s="90">
        <f t="shared" si="37"/>
        <v>242.8</v>
      </c>
      <c r="AC66" s="90">
        <f t="shared" si="37"/>
        <v>0</v>
      </c>
      <c r="AD66" s="90">
        <f t="shared" si="37"/>
        <v>0</v>
      </c>
      <c r="AE66" s="90">
        <f t="shared" si="37"/>
        <v>0</v>
      </c>
      <c r="AF66" s="65"/>
    </row>
    <row r="67" spans="1:32" s="64" customFormat="1" ht="20.25" customHeight="1" x14ac:dyDescent="0.3">
      <c r="A67" s="93" t="s">
        <v>17</v>
      </c>
      <c r="B67" s="90">
        <f>B68+B69+B70+B72+B71</f>
        <v>538.20000000000005</v>
      </c>
      <c r="C67" s="90">
        <f t="shared" ref="C67:E67" si="38">C68+C69+C70+C72+C71</f>
        <v>0</v>
      </c>
      <c r="D67" s="90">
        <f t="shared" si="38"/>
        <v>0</v>
      </c>
      <c r="E67" s="90">
        <f t="shared" si="38"/>
        <v>0</v>
      </c>
      <c r="F67" s="90">
        <f>E67/B67*100</f>
        <v>0</v>
      </c>
      <c r="G67" s="90" t="e">
        <f>E67/C67*100</f>
        <v>#DIV/0!</v>
      </c>
      <c r="H67" s="90">
        <f>H68+H69+H70+H72</f>
        <v>0</v>
      </c>
      <c r="I67" s="90">
        <f t="shared" ref="I67:AE67" si="39">I68+I69+I70+I72</f>
        <v>0</v>
      </c>
      <c r="J67" s="90">
        <f t="shared" si="39"/>
        <v>0</v>
      </c>
      <c r="K67" s="90">
        <f t="shared" si="39"/>
        <v>0</v>
      </c>
      <c r="L67" s="90">
        <f t="shared" si="39"/>
        <v>0</v>
      </c>
      <c r="M67" s="90">
        <f t="shared" si="39"/>
        <v>0</v>
      </c>
      <c r="N67" s="90">
        <f t="shared" si="39"/>
        <v>95.2</v>
      </c>
      <c r="O67" s="90">
        <f t="shared" si="39"/>
        <v>0</v>
      </c>
      <c r="P67" s="90">
        <f t="shared" si="39"/>
        <v>0</v>
      </c>
      <c r="Q67" s="90">
        <f t="shared" si="39"/>
        <v>0</v>
      </c>
      <c r="R67" s="90">
        <f t="shared" si="39"/>
        <v>0</v>
      </c>
      <c r="S67" s="90">
        <f t="shared" si="39"/>
        <v>0</v>
      </c>
      <c r="T67" s="90">
        <f t="shared" si="39"/>
        <v>0</v>
      </c>
      <c r="U67" s="90">
        <f t="shared" si="39"/>
        <v>0</v>
      </c>
      <c r="V67" s="90">
        <f t="shared" si="39"/>
        <v>0</v>
      </c>
      <c r="W67" s="90">
        <f t="shared" si="39"/>
        <v>0</v>
      </c>
      <c r="X67" s="90">
        <f t="shared" si="39"/>
        <v>0</v>
      </c>
      <c r="Y67" s="90">
        <f t="shared" si="39"/>
        <v>0</v>
      </c>
      <c r="Z67" s="90">
        <f t="shared" si="39"/>
        <v>200.2</v>
      </c>
      <c r="AA67" s="90">
        <f t="shared" si="39"/>
        <v>0</v>
      </c>
      <c r="AB67" s="90">
        <f t="shared" si="39"/>
        <v>242.8</v>
      </c>
      <c r="AC67" s="90">
        <f t="shared" si="39"/>
        <v>0</v>
      </c>
      <c r="AD67" s="90">
        <f t="shared" si="39"/>
        <v>0</v>
      </c>
      <c r="AE67" s="90">
        <f t="shared" si="39"/>
        <v>0</v>
      </c>
      <c r="AF67" s="65"/>
    </row>
    <row r="68" spans="1:32" s="64" customFormat="1" ht="24.75" customHeight="1" x14ac:dyDescent="0.25">
      <c r="A68" s="86" t="s">
        <v>20</v>
      </c>
      <c r="B68" s="80">
        <v>0</v>
      </c>
      <c r="C68" s="80"/>
      <c r="D68" s="80"/>
      <c r="E68" s="80"/>
      <c r="F68" s="90"/>
      <c r="G68" s="90"/>
      <c r="H68" s="80">
        <v>0</v>
      </c>
      <c r="I68" s="80"/>
      <c r="J68" s="80">
        <v>0</v>
      </c>
      <c r="K68" s="80"/>
      <c r="L68" s="80">
        <v>0</v>
      </c>
      <c r="M68" s="80"/>
      <c r="N68" s="80">
        <v>0</v>
      </c>
      <c r="O68" s="80"/>
      <c r="P68" s="80">
        <v>0</v>
      </c>
      <c r="Q68" s="80"/>
      <c r="R68" s="80">
        <v>0</v>
      </c>
      <c r="S68" s="80"/>
      <c r="T68" s="80">
        <v>0</v>
      </c>
      <c r="U68" s="80"/>
      <c r="V68" s="80">
        <v>0</v>
      </c>
      <c r="W68" s="80"/>
      <c r="X68" s="80">
        <v>0</v>
      </c>
      <c r="Y68" s="80"/>
      <c r="Z68" s="80">
        <v>0</v>
      </c>
      <c r="AA68" s="80"/>
      <c r="AB68" s="80">
        <v>0</v>
      </c>
      <c r="AC68" s="80"/>
      <c r="AD68" s="80">
        <v>0</v>
      </c>
      <c r="AE68" s="65"/>
      <c r="AF68" s="65"/>
    </row>
    <row r="69" spans="1:32" s="64" customFormat="1" ht="18.75" x14ac:dyDescent="0.25">
      <c r="A69" s="86" t="s">
        <v>29</v>
      </c>
      <c r="B69" s="80">
        <v>0</v>
      </c>
      <c r="C69" s="80"/>
      <c r="D69" s="80"/>
      <c r="E69" s="80"/>
      <c r="F69" s="90"/>
      <c r="G69" s="90"/>
      <c r="H69" s="80">
        <v>0</v>
      </c>
      <c r="I69" s="80"/>
      <c r="J69" s="80">
        <v>0</v>
      </c>
      <c r="K69" s="80"/>
      <c r="L69" s="80">
        <v>0</v>
      </c>
      <c r="M69" s="80"/>
      <c r="N69" s="80">
        <v>0</v>
      </c>
      <c r="O69" s="80"/>
      <c r="P69" s="80">
        <v>0</v>
      </c>
      <c r="Q69" s="80"/>
      <c r="R69" s="80">
        <v>0</v>
      </c>
      <c r="S69" s="80"/>
      <c r="T69" s="80">
        <v>0</v>
      </c>
      <c r="U69" s="80"/>
      <c r="V69" s="80">
        <v>0</v>
      </c>
      <c r="W69" s="80"/>
      <c r="X69" s="80">
        <v>0</v>
      </c>
      <c r="Y69" s="80"/>
      <c r="Z69" s="80">
        <v>0</v>
      </c>
      <c r="AA69" s="80"/>
      <c r="AB69" s="80">
        <v>0</v>
      </c>
      <c r="AC69" s="80"/>
      <c r="AD69" s="80">
        <v>0</v>
      </c>
      <c r="AE69" s="65"/>
      <c r="AF69" s="65"/>
    </row>
    <row r="70" spans="1:32" s="64" customFormat="1" ht="18.75" x14ac:dyDescent="0.25">
      <c r="A70" s="86" t="s">
        <v>19</v>
      </c>
      <c r="B70" s="96">
        <f>H70+J70+L70+N70+P70+R70+T70+V70+X70+Z70+AB70+AD70</f>
        <v>538.20000000000005</v>
      </c>
      <c r="C70" s="96">
        <f>H70</f>
        <v>0</v>
      </c>
      <c r="D70" s="96"/>
      <c r="E70" s="96">
        <f>I70+K70+M70+O70+Q70+S70+U70+W70+Y70+AA70+AC70+AE70</f>
        <v>0</v>
      </c>
      <c r="F70" s="90">
        <f t="shared" ref="F70" si="40">E70/B70*100</f>
        <v>0</v>
      </c>
      <c r="G70" s="90" t="e">
        <f t="shared" ref="G70" si="41">E70/C70*100</f>
        <v>#DIV/0!</v>
      </c>
      <c r="H70" s="96">
        <v>0</v>
      </c>
      <c r="I70" s="96"/>
      <c r="J70" s="96">
        <v>0</v>
      </c>
      <c r="K70" s="96"/>
      <c r="L70" s="96">
        <v>0</v>
      </c>
      <c r="M70" s="96"/>
      <c r="N70" s="96">
        <v>95.2</v>
      </c>
      <c r="O70" s="96"/>
      <c r="P70" s="96">
        <v>0</v>
      </c>
      <c r="Q70" s="96"/>
      <c r="R70" s="96">
        <v>0</v>
      </c>
      <c r="S70" s="96"/>
      <c r="T70" s="96">
        <v>0</v>
      </c>
      <c r="U70" s="96"/>
      <c r="V70" s="96">
        <v>0</v>
      </c>
      <c r="W70" s="96"/>
      <c r="X70" s="96">
        <v>0</v>
      </c>
      <c r="Y70" s="96"/>
      <c r="Z70" s="96">
        <v>200.2</v>
      </c>
      <c r="AA70" s="96"/>
      <c r="AB70" s="96">
        <v>242.8</v>
      </c>
      <c r="AC70" s="96"/>
      <c r="AD70" s="96">
        <v>0</v>
      </c>
      <c r="AE70" s="65"/>
      <c r="AF70" s="65"/>
    </row>
    <row r="71" spans="1:32" s="64" customFormat="1" ht="16.5" x14ac:dyDescent="0.25">
      <c r="A71" s="86" t="s">
        <v>30</v>
      </c>
      <c r="B71" s="87">
        <v>0</v>
      </c>
      <c r="C71" s="87"/>
      <c r="D71" s="87"/>
      <c r="E71" s="87"/>
      <c r="F71" s="87"/>
      <c r="G71" s="87"/>
      <c r="H71" s="85">
        <v>0</v>
      </c>
      <c r="I71" s="85"/>
      <c r="J71" s="85">
        <v>0</v>
      </c>
      <c r="K71" s="85"/>
      <c r="L71" s="85">
        <v>0</v>
      </c>
      <c r="M71" s="85"/>
      <c r="N71" s="85">
        <v>0</v>
      </c>
      <c r="O71" s="85"/>
      <c r="P71" s="85">
        <v>0</v>
      </c>
      <c r="Q71" s="85"/>
      <c r="R71" s="85">
        <v>0</v>
      </c>
      <c r="S71" s="85"/>
      <c r="T71" s="85">
        <v>0</v>
      </c>
      <c r="U71" s="85"/>
      <c r="V71" s="85">
        <v>0</v>
      </c>
      <c r="W71" s="85"/>
      <c r="X71" s="85">
        <v>0</v>
      </c>
      <c r="Y71" s="85"/>
      <c r="Z71" s="85">
        <v>0</v>
      </c>
      <c r="AA71" s="85"/>
      <c r="AB71" s="85">
        <v>0</v>
      </c>
      <c r="AC71" s="85"/>
      <c r="AD71" s="85">
        <v>0</v>
      </c>
      <c r="AE71" s="65"/>
      <c r="AF71" s="65"/>
    </row>
    <row r="72" spans="1:32" s="64" customFormat="1" ht="18.75" x14ac:dyDescent="0.25">
      <c r="A72" s="86" t="s">
        <v>57</v>
      </c>
      <c r="B72" s="80">
        <v>0</v>
      </c>
      <c r="C72" s="80"/>
      <c r="D72" s="80"/>
      <c r="E72" s="80"/>
      <c r="F72" s="80"/>
      <c r="G72" s="80"/>
      <c r="H72" s="80">
        <v>0</v>
      </c>
      <c r="I72" s="80"/>
      <c r="J72" s="80">
        <v>0</v>
      </c>
      <c r="K72" s="80"/>
      <c r="L72" s="80">
        <v>0</v>
      </c>
      <c r="M72" s="80"/>
      <c r="N72" s="80">
        <v>0</v>
      </c>
      <c r="O72" s="80"/>
      <c r="P72" s="80">
        <v>0</v>
      </c>
      <c r="Q72" s="80"/>
      <c r="R72" s="80">
        <v>0</v>
      </c>
      <c r="S72" s="80"/>
      <c r="T72" s="80">
        <v>0</v>
      </c>
      <c r="U72" s="80"/>
      <c r="V72" s="80">
        <v>0</v>
      </c>
      <c r="W72" s="80"/>
      <c r="X72" s="80">
        <v>0</v>
      </c>
      <c r="Y72" s="80"/>
      <c r="Z72" s="80">
        <v>0</v>
      </c>
      <c r="AA72" s="80"/>
      <c r="AB72" s="80">
        <v>0</v>
      </c>
      <c r="AC72" s="80"/>
      <c r="AD72" s="80">
        <v>0</v>
      </c>
      <c r="AE72" s="65"/>
      <c r="AF72" s="65"/>
    </row>
    <row r="73" spans="1:32" s="64" customFormat="1" ht="63" customHeight="1" x14ac:dyDescent="0.25">
      <c r="A73" s="95" t="s">
        <v>67</v>
      </c>
      <c r="B73" s="90">
        <f t="shared" ref="B73:AD73" si="42">B74</f>
        <v>94421.090999999986</v>
      </c>
      <c r="C73" s="90">
        <f t="shared" si="42"/>
        <v>10772.305</v>
      </c>
      <c r="D73" s="90">
        <f t="shared" si="42"/>
        <v>0</v>
      </c>
      <c r="E73" s="90">
        <f t="shared" si="42"/>
        <v>0</v>
      </c>
      <c r="F73" s="90">
        <f>E73/B73*100</f>
        <v>0</v>
      </c>
      <c r="G73" s="90">
        <f>E73/C73*100</f>
        <v>0</v>
      </c>
      <c r="H73" s="90">
        <f t="shared" si="42"/>
        <v>10772.305</v>
      </c>
      <c r="I73" s="90"/>
      <c r="J73" s="90">
        <f t="shared" si="42"/>
        <v>8455.6769999999997</v>
      </c>
      <c r="K73" s="90"/>
      <c r="L73" s="90">
        <f t="shared" si="42"/>
        <v>5224.4059999999999</v>
      </c>
      <c r="M73" s="90"/>
      <c r="N73" s="90">
        <f t="shared" si="42"/>
        <v>10520.477000000001</v>
      </c>
      <c r="O73" s="90"/>
      <c r="P73" s="90">
        <f t="shared" si="42"/>
        <v>6152.0969999999998</v>
      </c>
      <c r="Q73" s="90"/>
      <c r="R73" s="90">
        <f t="shared" si="42"/>
        <v>4446.8770000000004</v>
      </c>
      <c r="S73" s="90"/>
      <c r="T73" s="90">
        <f t="shared" si="42"/>
        <v>10839.356</v>
      </c>
      <c r="U73" s="90"/>
      <c r="V73" s="90">
        <f t="shared" si="42"/>
        <v>6001.1279999999997</v>
      </c>
      <c r="W73" s="90"/>
      <c r="X73" s="90">
        <f t="shared" si="42"/>
        <v>4427.2169999999996</v>
      </c>
      <c r="Y73" s="90"/>
      <c r="Z73" s="90">
        <f t="shared" si="42"/>
        <v>10562.714</v>
      </c>
      <c r="AA73" s="90"/>
      <c r="AB73" s="90">
        <f t="shared" si="42"/>
        <v>6127.0379999999996</v>
      </c>
      <c r="AC73" s="90"/>
      <c r="AD73" s="90">
        <f t="shared" si="42"/>
        <v>10891.799000000001</v>
      </c>
      <c r="AE73" s="65"/>
      <c r="AF73" s="65"/>
    </row>
    <row r="74" spans="1:32" s="64" customFormat="1" ht="18.75" customHeight="1" x14ac:dyDescent="0.3">
      <c r="A74" s="93" t="s">
        <v>17</v>
      </c>
      <c r="B74" s="90">
        <f>B75+B76+B77+B79+B78</f>
        <v>94421.090999999986</v>
      </c>
      <c r="C74" s="90">
        <f t="shared" ref="C74:E74" si="43">C75+C76+C77+C79+C78</f>
        <v>10772.305</v>
      </c>
      <c r="D74" s="90">
        <f t="shared" si="43"/>
        <v>0</v>
      </c>
      <c r="E74" s="90">
        <f t="shared" si="43"/>
        <v>0</v>
      </c>
      <c r="F74" s="90">
        <f>E74/B74*100</f>
        <v>0</v>
      </c>
      <c r="G74" s="90">
        <f>E74/C74*100</f>
        <v>0</v>
      </c>
      <c r="H74" s="90">
        <f t="shared" ref="H74:AD74" si="44">H75+H76+H77+H79</f>
        <v>10772.305</v>
      </c>
      <c r="I74" s="90"/>
      <c r="J74" s="90">
        <f t="shared" si="44"/>
        <v>8455.6769999999997</v>
      </c>
      <c r="K74" s="90"/>
      <c r="L74" s="90">
        <f t="shared" si="44"/>
        <v>5224.4059999999999</v>
      </c>
      <c r="M74" s="90"/>
      <c r="N74" s="90">
        <f t="shared" si="44"/>
        <v>10520.477000000001</v>
      </c>
      <c r="O74" s="90"/>
      <c r="P74" s="90">
        <f t="shared" si="44"/>
        <v>6152.0969999999998</v>
      </c>
      <c r="Q74" s="90"/>
      <c r="R74" s="90">
        <f t="shared" si="44"/>
        <v>4446.8770000000004</v>
      </c>
      <c r="S74" s="90"/>
      <c r="T74" s="90">
        <f t="shared" si="44"/>
        <v>10839.356</v>
      </c>
      <c r="U74" s="90"/>
      <c r="V74" s="90">
        <f t="shared" si="44"/>
        <v>6001.1279999999997</v>
      </c>
      <c r="W74" s="90"/>
      <c r="X74" s="90">
        <f t="shared" si="44"/>
        <v>4427.2169999999996</v>
      </c>
      <c r="Y74" s="90"/>
      <c r="Z74" s="90">
        <f t="shared" si="44"/>
        <v>10562.714</v>
      </c>
      <c r="AA74" s="90"/>
      <c r="AB74" s="90">
        <f t="shared" si="44"/>
        <v>6127.0379999999996</v>
      </c>
      <c r="AC74" s="90"/>
      <c r="AD74" s="90">
        <f t="shared" si="44"/>
        <v>10891.799000000001</v>
      </c>
      <c r="AE74" s="65"/>
      <c r="AF74" s="65"/>
    </row>
    <row r="75" spans="1:32" s="64" customFormat="1" ht="18.75" customHeight="1" x14ac:dyDescent="0.25">
      <c r="A75" s="86" t="s">
        <v>20</v>
      </c>
      <c r="B75" s="80">
        <v>0</v>
      </c>
      <c r="C75" s="80"/>
      <c r="D75" s="80"/>
      <c r="E75" s="80"/>
      <c r="F75" s="90"/>
      <c r="G75" s="90"/>
      <c r="H75" s="80">
        <v>0</v>
      </c>
      <c r="I75" s="80"/>
      <c r="J75" s="80">
        <v>0</v>
      </c>
      <c r="K75" s="80"/>
      <c r="L75" s="80">
        <v>0</v>
      </c>
      <c r="M75" s="80"/>
      <c r="N75" s="80">
        <v>0</v>
      </c>
      <c r="O75" s="80"/>
      <c r="P75" s="80">
        <v>0</v>
      </c>
      <c r="Q75" s="80"/>
      <c r="R75" s="80">
        <v>0</v>
      </c>
      <c r="S75" s="80"/>
      <c r="T75" s="80">
        <v>0</v>
      </c>
      <c r="U75" s="80"/>
      <c r="V75" s="80">
        <v>0</v>
      </c>
      <c r="W75" s="80"/>
      <c r="X75" s="80">
        <v>0</v>
      </c>
      <c r="Y75" s="80"/>
      <c r="Z75" s="80">
        <v>0</v>
      </c>
      <c r="AA75" s="80"/>
      <c r="AB75" s="80">
        <v>0</v>
      </c>
      <c r="AC75" s="80"/>
      <c r="AD75" s="80">
        <v>0</v>
      </c>
      <c r="AE75" s="65"/>
      <c r="AF75" s="65"/>
    </row>
    <row r="76" spans="1:32" s="64" customFormat="1" ht="18.75" customHeight="1" x14ac:dyDescent="0.25">
      <c r="A76" s="86" t="s">
        <v>29</v>
      </c>
      <c r="B76" s="80">
        <v>0</v>
      </c>
      <c r="C76" s="80"/>
      <c r="D76" s="80"/>
      <c r="E76" s="80"/>
      <c r="F76" s="90"/>
      <c r="G76" s="90"/>
      <c r="H76" s="80">
        <v>0</v>
      </c>
      <c r="I76" s="80"/>
      <c r="J76" s="80">
        <v>0</v>
      </c>
      <c r="K76" s="80"/>
      <c r="L76" s="80">
        <v>0</v>
      </c>
      <c r="M76" s="80"/>
      <c r="N76" s="80">
        <v>0</v>
      </c>
      <c r="O76" s="80"/>
      <c r="P76" s="80">
        <v>0</v>
      </c>
      <c r="Q76" s="80"/>
      <c r="R76" s="80">
        <v>0</v>
      </c>
      <c r="S76" s="80"/>
      <c r="T76" s="80">
        <v>0</v>
      </c>
      <c r="U76" s="80"/>
      <c r="V76" s="80">
        <v>0</v>
      </c>
      <c r="W76" s="80"/>
      <c r="X76" s="80">
        <v>0</v>
      </c>
      <c r="Y76" s="80"/>
      <c r="Z76" s="80">
        <v>0</v>
      </c>
      <c r="AA76" s="80"/>
      <c r="AB76" s="80">
        <v>0</v>
      </c>
      <c r="AC76" s="80"/>
      <c r="AD76" s="80">
        <v>0</v>
      </c>
      <c r="AE76" s="65"/>
      <c r="AF76" s="65"/>
    </row>
    <row r="77" spans="1:32" s="64" customFormat="1" ht="18.75" x14ac:dyDescent="0.25">
      <c r="A77" s="86" t="s">
        <v>19</v>
      </c>
      <c r="B77" s="90">
        <f>H77+J77+L77+N77+P77+R77+T77+V77+X77+Z77+AB77+AD77</f>
        <v>94421.090999999986</v>
      </c>
      <c r="C77" s="90">
        <f>H77</f>
        <v>10772.305</v>
      </c>
      <c r="D77" s="90"/>
      <c r="E77" s="90">
        <f>I77+K77+M77+O77+Q77+S77+U77+W77+Y77+AA77+AC77+AE77</f>
        <v>0</v>
      </c>
      <c r="F77" s="90">
        <f t="shared" ref="F77" si="45">E77/B77*100</f>
        <v>0</v>
      </c>
      <c r="G77" s="90">
        <f t="shared" ref="G77" si="46">E77/C77*100</f>
        <v>0</v>
      </c>
      <c r="H77" s="90">
        <v>10772.305</v>
      </c>
      <c r="I77" s="90"/>
      <c r="J77" s="90">
        <v>8455.6769999999997</v>
      </c>
      <c r="K77" s="90"/>
      <c r="L77" s="90">
        <v>5224.4059999999999</v>
      </c>
      <c r="M77" s="90"/>
      <c r="N77" s="90">
        <v>10520.477000000001</v>
      </c>
      <c r="O77" s="90"/>
      <c r="P77" s="90">
        <v>6152.0969999999998</v>
      </c>
      <c r="Q77" s="90"/>
      <c r="R77" s="90">
        <v>4446.8770000000004</v>
      </c>
      <c r="S77" s="90"/>
      <c r="T77" s="90">
        <v>10839.356</v>
      </c>
      <c r="U77" s="90"/>
      <c r="V77" s="90">
        <v>6001.1279999999997</v>
      </c>
      <c r="W77" s="90"/>
      <c r="X77" s="90">
        <v>4427.2169999999996</v>
      </c>
      <c r="Y77" s="90"/>
      <c r="Z77" s="90">
        <v>10562.714</v>
      </c>
      <c r="AA77" s="90"/>
      <c r="AB77" s="90">
        <v>6127.0379999999996</v>
      </c>
      <c r="AC77" s="90"/>
      <c r="AD77" s="90">
        <v>10891.799000000001</v>
      </c>
      <c r="AE77" s="65"/>
      <c r="AF77" s="65"/>
    </row>
    <row r="78" spans="1:32" s="64" customFormat="1" ht="16.5" x14ac:dyDescent="0.25">
      <c r="A78" s="86" t="s">
        <v>30</v>
      </c>
      <c r="B78" s="87">
        <v>0</v>
      </c>
      <c r="C78" s="87"/>
      <c r="D78" s="87"/>
      <c r="E78" s="87"/>
      <c r="F78" s="87"/>
      <c r="G78" s="87"/>
      <c r="H78" s="85">
        <v>0</v>
      </c>
      <c r="I78" s="85"/>
      <c r="J78" s="85">
        <v>0</v>
      </c>
      <c r="K78" s="85"/>
      <c r="L78" s="85">
        <v>0</v>
      </c>
      <c r="M78" s="85"/>
      <c r="N78" s="85">
        <v>0</v>
      </c>
      <c r="O78" s="85"/>
      <c r="P78" s="85">
        <v>0</v>
      </c>
      <c r="Q78" s="85"/>
      <c r="R78" s="85">
        <v>0</v>
      </c>
      <c r="S78" s="85"/>
      <c r="T78" s="85">
        <v>0</v>
      </c>
      <c r="U78" s="85"/>
      <c r="V78" s="85">
        <v>0</v>
      </c>
      <c r="W78" s="85"/>
      <c r="X78" s="85">
        <v>0</v>
      </c>
      <c r="Y78" s="85"/>
      <c r="Z78" s="85">
        <v>0</v>
      </c>
      <c r="AA78" s="85"/>
      <c r="AB78" s="85">
        <v>0</v>
      </c>
      <c r="AC78" s="85"/>
      <c r="AD78" s="85">
        <v>0</v>
      </c>
      <c r="AE78" s="65"/>
      <c r="AF78" s="65"/>
    </row>
    <row r="79" spans="1:32" s="64" customFormat="1" ht="18.75" x14ac:dyDescent="0.25">
      <c r="A79" s="86" t="s">
        <v>57</v>
      </c>
      <c r="B79" s="80">
        <v>0</v>
      </c>
      <c r="C79" s="80"/>
      <c r="D79" s="80"/>
      <c r="E79" s="80"/>
      <c r="F79" s="80"/>
      <c r="G79" s="80"/>
      <c r="H79" s="80">
        <v>0</v>
      </c>
      <c r="I79" s="80"/>
      <c r="J79" s="80">
        <v>0</v>
      </c>
      <c r="K79" s="80"/>
      <c r="L79" s="80">
        <v>0</v>
      </c>
      <c r="M79" s="80"/>
      <c r="N79" s="80">
        <v>0</v>
      </c>
      <c r="O79" s="80"/>
      <c r="P79" s="80">
        <v>0</v>
      </c>
      <c r="Q79" s="80"/>
      <c r="R79" s="80">
        <v>0</v>
      </c>
      <c r="S79" s="80"/>
      <c r="T79" s="80">
        <v>0</v>
      </c>
      <c r="U79" s="80"/>
      <c r="V79" s="80">
        <v>0</v>
      </c>
      <c r="W79" s="80"/>
      <c r="X79" s="80">
        <v>0</v>
      </c>
      <c r="Y79" s="80"/>
      <c r="Z79" s="80">
        <v>0</v>
      </c>
      <c r="AA79" s="80"/>
      <c r="AB79" s="80">
        <v>0</v>
      </c>
      <c r="AC79" s="80"/>
      <c r="AD79" s="80">
        <v>0</v>
      </c>
      <c r="AE79" s="65"/>
      <c r="AF79" s="65"/>
    </row>
    <row r="80" spans="1:32" s="64" customFormat="1" ht="56.25" x14ac:dyDescent="0.3">
      <c r="A80" s="97" t="s">
        <v>68</v>
      </c>
      <c r="B80" s="90">
        <f>B81</f>
        <v>6833.6002000000008</v>
      </c>
      <c r="C80" s="90">
        <f t="shared" ref="C80:E80" si="47">C81</f>
        <v>577.16100000000006</v>
      </c>
      <c r="D80" s="90">
        <f t="shared" si="47"/>
        <v>0</v>
      </c>
      <c r="E80" s="90">
        <f t="shared" si="47"/>
        <v>0</v>
      </c>
      <c r="F80" s="90">
        <f>E80/B80*100</f>
        <v>0</v>
      </c>
      <c r="G80" s="90">
        <f>E80/C80*100</f>
        <v>0</v>
      </c>
      <c r="H80" s="90">
        <f>H81</f>
        <v>577.16100000000006</v>
      </c>
      <c r="I80" s="90">
        <f t="shared" ref="I80:AE80" si="48">I81</f>
        <v>0</v>
      </c>
      <c r="J80" s="90">
        <f t="shared" si="48"/>
        <v>528.11</v>
      </c>
      <c r="K80" s="90">
        <f t="shared" si="48"/>
        <v>0</v>
      </c>
      <c r="L80" s="90">
        <f t="shared" si="48"/>
        <v>322.09199999999998</v>
      </c>
      <c r="M80" s="90">
        <f t="shared" si="48"/>
        <v>0</v>
      </c>
      <c r="N80" s="90">
        <f t="shared" si="48"/>
        <v>875.17100000000005</v>
      </c>
      <c r="O80" s="90">
        <f t="shared" si="48"/>
        <v>0</v>
      </c>
      <c r="P80" s="90">
        <f t="shared" si="48"/>
        <v>643.14800000000002</v>
      </c>
      <c r="Q80" s="90">
        <f t="shared" si="48"/>
        <v>0</v>
      </c>
      <c r="R80" s="90">
        <f t="shared" si="48"/>
        <v>440.50200000000001</v>
      </c>
      <c r="S80" s="90">
        <f t="shared" si="48"/>
        <v>0</v>
      </c>
      <c r="T80" s="90">
        <f t="shared" si="48"/>
        <v>887.20799999999997</v>
      </c>
      <c r="U80" s="90">
        <f t="shared" si="48"/>
        <v>0</v>
      </c>
      <c r="V80" s="90">
        <f t="shared" si="48"/>
        <v>443.767</v>
      </c>
      <c r="W80" s="90">
        <f t="shared" si="48"/>
        <v>0</v>
      </c>
      <c r="X80" s="90">
        <f t="shared" si="48"/>
        <v>417.98820000000001</v>
      </c>
      <c r="Y80" s="90">
        <f t="shared" si="48"/>
        <v>0</v>
      </c>
      <c r="Z80" s="90">
        <f t="shared" si="48"/>
        <v>625.40699999999993</v>
      </c>
      <c r="AA80" s="90">
        <f t="shared" si="48"/>
        <v>0</v>
      </c>
      <c r="AB80" s="90">
        <f t="shared" si="48"/>
        <v>364.51400000000001</v>
      </c>
      <c r="AC80" s="90">
        <f t="shared" si="48"/>
        <v>0</v>
      </c>
      <c r="AD80" s="90">
        <f t="shared" si="48"/>
        <v>708.53200000000004</v>
      </c>
      <c r="AE80" s="90">
        <f t="shared" si="48"/>
        <v>0</v>
      </c>
      <c r="AF80" s="65"/>
    </row>
    <row r="81" spans="1:32" s="64" customFormat="1" ht="18.75" x14ac:dyDescent="0.3">
      <c r="A81" s="93" t="s">
        <v>17</v>
      </c>
      <c r="B81" s="90">
        <f>B82+B83+B84+B86+B85</f>
        <v>6833.6002000000008</v>
      </c>
      <c r="C81" s="90">
        <f t="shared" ref="C81:E81" si="49">C82+C83+C84+C86+C85</f>
        <v>577.16100000000006</v>
      </c>
      <c r="D81" s="90">
        <f t="shared" si="49"/>
        <v>0</v>
      </c>
      <c r="E81" s="90">
        <f t="shared" si="49"/>
        <v>0</v>
      </c>
      <c r="F81" s="90">
        <f>E81/B81*100</f>
        <v>0</v>
      </c>
      <c r="G81" s="90">
        <f>E81/C81*100</f>
        <v>0</v>
      </c>
      <c r="H81" s="90">
        <f t="shared" ref="H81:AE81" si="50">H82+H83+H84+H86</f>
        <v>577.16100000000006</v>
      </c>
      <c r="I81" s="90">
        <f>I82+I83+I84+I86</f>
        <v>0</v>
      </c>
      <c r="J81" s="90">
        <f t="shared" si="50"/>
        <v>528.11</v>
      </c>
      <c r="K81" s="90">
        <f t="shared" si="50"/>
        <v>0</v>
      </c>
      <c r="L81" s="90">
        <f t="shared" si="50"/>
        <v>322.09199999999998</v>
      </c>
      <c r="M81" s="90">
        <f t="shared" si="50"/>
        <v>0</v>
      </c>
      <c r="N81" s="90">
        <f t="shared" si="50"/>
        <v>875.17100000000005</v>
      </c>
      <c r="O81" s="90">
        <f t="shared" si="50"/>
        <v>0</v>
      </c>
      <c r="P81" s="90">
        <f t="shared" si="50"/>
        <v>643.14800000000002</v>
      </c>
      <c r="Q81" s="90">
        <f t="shared" si="50"/>
        <v>0</v>
      </c>
      <c r="R81" s="90">
        <f t="shared" si="50"/>
        <v>440.50200000000001</v>
      </c>
      <c r="S81" s="90">
        <f t="shared" si="50"/>
        <v>0</v>
      </c>
      <c r="T81" s="90">
        <f t="shared" si="50"/>
        <v>887.20799999999997</v>
      </c>
      <c r="U81" s="90">
        <f t="shared" si="50"/>
        <v>0</v>
      </c>
      <c r="V81" s="90">
        <f t="shared" si="50"/>
        <v>443.767</v>
      </c>
      <c r="W81" s="90">
        <f t="shared" si="50"/>
        <v>0</v>
      </c>
      <c r="X81" s="90">
        <f t="shared" si="50"/>
        <v>417.98820000000001</v>
      </c>
      <c r="Y81" s="90">
        <f t="shared" si="50"/>
        <v>0</v>
      </c>
      <c r="Z81" s="90">
        <f t="shared" si="50"/>
        <v>625.40699999999993</v>
      </c>
      <c r="AA81" s="90">
        <f t="shared" si="50"/>
        <v>0</v>
      </c>
      <c r="AB81" s="90">
        <f t="shared" si="50"/>
        <v>364.51400000000001</v>
      </c>
      <c r="AC81" s="90">
        <f t="shared" si="50"/>
        <v>0</v>
      </c>
      <c r="AD81" s="90">
        <f t="shared" si="50"/>
        <v>708.53200000000004</v>
      </c>
      <c r="AE81" s="90">
        <f t="shared" si="50"/>
        <v>0</v>
      </c>
      <c r="AF81" s="65"/>
    </row>
    <row r="82" spans="1:32" s="64" customFormat="1" ht="18.75" x14ac:dyDescent="0.25">
      <c r="A82" s="86" t="s">
        <v>20</v>
      </c>
      <c r="B82" s="80">
        <f>H82+J82+L82+N82+P82+R82+T82+V82+X82+Z82+AB82+AD82</f>
        <v>5244.7002000000002</v>
      </c>
      <c r="C82" s="80">
        <f>H82</f>
        <v>329.76100000000002</v>
      </c>
      <c r="D82" s="80"/>
      <c r="E82" s="80">
        <f>I82+K82+M82+O82+Q82+S82+U82+W82+Y82+AA82+AC82+AE82</f>
        <v>0</v>
      </c>
      <c r="F82" s="90">
        <f t="shared" ref="F82:F83" si="51">E82/B82*100</f>
        <v>0</v>
      </c>
      <c r="G82" s="90">
        <f t="shared" ref="G82:G83" si="52">E82/C82*100</f>
        <v>0</v>
      </c>
      <c r="H82" s="80">
        <v>329.76100000000002</v>
      </c>
      <c r="I82" s="80"/>
      <c r="J82" s="80">
        <v>378.11</v>
      </c>
      <c r="K82" s="80"/>
      <c r="L82" s="80">
        <v>222.09200000000001</v>
      </c>
      <c r="M82" s="80"/>
      <c r="N82" s="80">
        <v>675.17100000000005</v>
      </c>
      <c r="O82" s="80"/>
      <c r="P82" s="80">
        <v>543.14800000000002</v>
      </c>
      <c r="Q82" s="80"/>
      <c r="R82" s="80">
        <v>340.50200000000001</v>
      </c>
      <c r="S82" s="80"/>
      <c r="T82" s="80">
        <v>687.20799999999997</v>
      </c>
      <c r="U82" s="80"/>
      <c r="V82" s="80">
        <v>343.767</v>
      </c>
      <c r="W82" s="80"/>
      <c r="X82" s="80">
        <v>317.98820000000001</v>
      </c>
      <c r="Y82" s="80"/>
      <c r="Z82" s="80">
        <v>425.40699999999998</v>
      </c>
      <c r="AA82" s="80"/>
      <c r="AB82" s="80">
        <v>273.01400000000001</v>
      </c>
      <c r="AC82" s="80"/>
      <c r="AD82" s="80">
        <v>708.53200000000004</v>
      </c>
      <c r="AE82" s="67"/>
      <c r="AF82" s="65"/>
    </row>
    <row r="83" spans="1:32" s="64" customFormat="1" ht="18.75" x14ac:dyDescent="0.25">
      <c r="A83" s="86" t="s">
        <v>29</v>
      </c>
      <c r="B83" s="80">
        <f>H83+J83+L83+N83+P83+R83+T83+V83+X83+Z83+AB83+AD83</f>
        <v>1588.9</v>
      </c>
      <c r="C83" s="80">
        <f>H83</f>
        <v>247.4</v>
      </c>
      <c r="D83" s="80"/>
      <c r="E83" s="80"/>
      <c r="F83" s="90">
        <f t="shared" si="51"/>
        <v>0</v>
      </c>
      <c r="G83" s="90">
        <f t="shared" si="52"/>
        <v>0</v>
      </c>
      <c r="H83" s="80">
        <v>247.4</v>
      </c>
      <c r="I83" s="80"/>
      <c r="J83" s="80">
        <v>150</v>
      </c>
      <c r="K83" s="80"/>
      <c r="L83" s="80">
        <v>100</v>
      </c>
      <c r="M83" s="80"/>
      <c r="N83" s="80">
        <v>200</v>
      </c>
      <c r="O83" s="80"/>
      <c r="P83" s="80">
        <v>100</v>
      </c>
      <c r="Q83" s="80"/>
      <c r="R83" s="80">
        <v>100</v>
      </c>
      <c r="S83" s="80"/>
      <c r="T83" s="80">
        <v>200</v>
      </c>
      <c r="U83" s="80"/>
      <c r="V83" s="80">
        <v>100</v>
      </c>
      <c r="W83" s="80"/>
      <c r="X83" s="80">
        <v>100</v>
      </c>
      <c r="Y83" s="80"/>
      <c r="Z83" s="80">
        <v>200</v>
      </c>
      <c r="AA83" s="80"/>
      <c r="AB83" s="80">
        <v>91.5</v>
      </c>
      <c r="AC83" s="80"/>
      <c r="AD83" s="80">
        <v>0</v>
      </c>
      <c r="AE83" s="67"/>
      <c r="AF83" s="65"/>
    </row>
    <row r="84" spans="1:32" s="64" customFormat="1" ht="18.75" x14ac:dyDescent="0.25">
      <c r="A84" s="86" t="s">
        <v>19</v>
      </c>
      <c r="B84" s="90">
        <f>H84+J84+L84+N84+P84+R84+T84+V84+X84+Z84+AB84+AD84</f>
        <v>0</v>
      </c>
      <c r="C84" s="90"/>
      <c r="D84" s="90"/>
      <c r="E84" s="90"/>
      <c r="F84" s="90"/>
      <c r="G84" s="90"/>
      <c r="H84" s="90">
        <v>0</v>
      </c>
      <c r="I84" s="90"/>
      <c r="J84" s="90">
        <v>0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0</v>
      </c>
      <c r="S84" s="90"/>
      <c r="T84" s="90">
        <v>0</v>
      </c>
      <c r="U84" s="90"/>
      <c r="V84" s="90">
        <v>0</v>
      </c>
      <c r="W84" s="90"/>
      <c r="X84" s="90">
        <v>0</v>
      </c>
      <c r="Y84" s="90"/>
      <c r="Z84" s="90">
        <v>0</v>
      </c>
      <c r="AA84" s="90"/>
      <c r="AB84" s="90">
        <v>0</v>
      </c>
      <c r="AC84" s="90"/>
      <c r="AD84" s="90">
        <v>0</v>
      </c>
      <c r="AE84" s="67"/>
      <c r="AF84" s="65"/>
    </row>
    <row r="85" spans="1:32" s="64" customFormat="1" ht="16.5" x14ac:dyDescent="0.25">
      <c r="A85" s="86" t="s">
        <v>30</v>
      </c>
      <c r="B85" s="87">
        <v>0</v>
      </c>
      <c r="C85" s="87"/>
      <c r="D85" s="87"/>
      <c r="E85" s="87"/>
      <c r="F85" s="87"/>
      <c r="G85" s="87"/>
      <c r="H85" s="85">
        <v>0</v>
      </c>
      <c r="I85" s="85"/>
      <c r="J85" s="85">
        <v>0</v>
      </c>
      <c r="K85" s="85"/>
      <c r="L85" s="85">
        <v>0</v>
      </c>
      <c r="M85" s="85"/>
      <c r="N85" s="85">
        <v>0</v>
      </c>
      <c r="O85" s="85"/>
      <c r="P85" s="85">
        <v>0</v>
      </c>
      <c r="Q85" s="85"/>
      <c r="R85" s="85">
        <v>0</v>
      </c>
      <c r="S85" s="85"/>
      <c r="T85" s="85">
        <v>0</v>
      </c>
      <c r="U85" s="85"/>
      <c r="V85" s="85">
        <v>0</v>
      </c>
      <c r="W85" s="85"/>
      <c r="X85" s="85">
        <v>0</v>
      </c>
      <c r="Y85" s="85"/>
      <c r="Z85" s="85">
        <v>0</v>
      </c>
      <c r="AA85" s="85"/>
      <c r="AB85" s="85">
        <v>0</v>
      </c>
      <c r="AC85" s="85"/>
      <c r="AD85" s="85">
        <v>0</v>
      </c>
      <c r="AE85" s="67"/>
      <c r="AF85" s="65"/>
    </row>
    <row r="86" spans="1:32" s="64" customFormat="1" ht="18.75" x14ac:dyDescent="0.25">
      <c r="A86" s="86" t="s">
        <v>57</v>
      </c>
      <c r="B86" s="80">
        <v>0</v>
      </c>
      <c r="C86" s="80"/>
      <c r="D86" s="80"/>
      <c r="E86" s="80"/>
      <c r="F86" s="80"/>
      <c r="G86" s="80"/>
      <c r="H86" s="80">
        <v>0</v>
      </c>
      <c r="I86" s="80"/>
      <c r="J86" s="80">
        <v>0</v>
      </c>
      <c r="K86" s="80"/>
      <c r="L86" s="80">
        <v>0</v>
      </c>
      <c r="M86" s="80"/>
      <c r="N86" s="80">
        <v>0</v>
      </c>
      <c r="O86" s="80"/>
      <c r="P86" s="80">
        <v>0</v>
      </c>
      <c r="Q86" s="80"/>
      <c r="R86" s="80">
        <v>0</v>
      </c>
      <c r="S86" s="80"/>
      <c r="T86" s="80">
        <v>0</v>
      </c>
      <c r="U86" s="80"/>
      <c r="V86" s="80">
        <v>0</v>
      </c>
      <c r="W86" s="80"/>
      <c r="X86" s="80">
        <v>0</v>
      </c>
      <c r="Y86" s="80"/>
      <c r="Z86" s="80">
        <v>0</v>
      </c>
      <c r="AA86" s="80"/>
      <c r="AB86" s="80">
        <v>0</v>
      </c>
      <c r="AC86" s="80"/>
      <c r="AD86" s="80">
        <v>0</v>
      </c>
      <c r="AE86" s="67"/>
      <c r="AF86" s="65"/>
    </row>
    <row r="87" spans="1:32" s="64" customFormat="1" ht="18.75" x14ac:dyDescent="0.3">
      <c r="A87" s="93" t="s">
        <v>21</v>
      </c>
      <c r="B87" s="90">
        <f>B88+B89+B90+B92+B91</f>
        <v>126005.09119999998</v>
      </c>
      <c r="C87" s="90">
        <f t="shared" ref="C87:D87" si="53">C88+C89+C90+C92+C91</f>
        <v>12460.786</v>
      </c>
      <c r="D87" s="90">
        <f t="shared" si="53"/>
        <v>0</v>
      </c>
      <c r="E87" s="90">
        <f>E88+E89+E90+E92+E91</f>
        <v>0</v>
      </c>
      <c r="F87" s="90">
        <f>E87/B87*100</f>
        <v>0</v>
      </c>
      <c r="G87" s="90">
        <f>E87/C87*100</f>
        <v>0</v>
      </c>
      <c r="H87" s="90">
        <f t="shared" ref="H87:AE87" si="54">H88+H89+H90+H92</f>
        <v>12515.085999999999</v>
      </c>
      <c r="I87" s="90">
        <f t="shared" si="54"/>
        <v>0</v>
      </c>
      <c r="J87" s="90">
        <f t="shared" si="54"/>
        <v>10083.007</v>
      </c>
      <c r="K87" s="90">
        <f t="shared" si="54"/>
        <v>0</v>
      </c>
      <c r="L87" s="90">
        <f t="shared" si="54"/>
        <v>6087.0179999999991</v>
      </c>
      <c r="M87" s="90">
        <f t="shared" si="54"/>
        <v>0</v>
      </c>
      <c r="N87" s="90">
        <f t="shared" si="54"/>
        <v>16396.468000000001</v>
      </c>
      <c r="O87" s="90">
        <f t="shared" si="54"/>
        <v>0</v>
      </c>
      <c r="P87" s="90">
        <f t="shared" si="54"/>
        <v>7983.165</v>
      </c>
      <c r="Q87" s="90">
        <f t="shared" si="54"/>
        <v>0</v>
      </c>
      <c r="R87" s="90">
        <f t="shared" si="54"/>
        <v>5569.0990000000011</v>
      </c>
      <c r="S87" s="90">
        <f t="shared" si="54"/>
        <v>0</v>
      </c>
      <c r="T87" s="90">
        <f t="shared" si="54"/>
        <v>16071.359</v>
      </c>
      <c r="U87" s="90">
        <f t="shared" si="54"/>
        <v>0</v>
      </c>
      <c r="V87" s="90">
        <f t="shared" si="54"/>
        <v>7025.9149999999991</v>
      </c>
      <c r="W87" s="90">
        <f t="shared" si="54"/>
        <v>0</v>
      </c>
      <c r="X87" s="90">
        <f t="shared" si="54"/>
        <v>5490.8251999999993</v>
      </c>
      <c r="Y87" s="90">
        <f t="shared" si="54"/>
        <v>0</v>
      </c>
      <c r="Z87" s="90">
        <f t="shared" si="54"/>
        <v>14854.766</v>
      </c>
      <c r="AA87" s="90">
        <f t="shared" si="54"/>
        <v>0</v>
      </c>
      <c r="AB87" s="90">
        <f t="shared" si="54"/>
        <v>7710.5719999999992</v>
      </c>
      <c r="AC87" s="90">
        <f t="shared" si="54"/>
        <v>0</v>
      </c>
      <c r="AD87" s="90">
        <f t="shared" si="54"/>
        <v>16217.811000000002</v>
      </c>
      <c r="AE87" s="90">
        <f t="shared" si="54"/>
        <v>0</v>
      </c>
      <c r="AF87" s="65"/>
    </row>
    <row r="88" spans="1:32" s="64" customFormat="1" ht="18.75" x14ac:dyDescent="0.3">
      <c r="A88" s="93" t="s">
        <v>20</v>
      </c>
      <c r="B88" s="90">
        <f>B82</f>
        <v>5244.7002000000002</v>
      </c>
      <c r="C88" s="90">
        <f>C82</f>
        <v>329.76100000000002</v>
      </c>
      <c r="D88" s="90"/>
      <c r="E88" s="90">
        <f>I88+K88+M88+O88+Q88+S88+U88+W88+Y88+AA88+AC88+AE88</f>
        <v>0</v>
      </c>
      <c r="F88" s="90">
        <f t="shared" ref="F88:F92" si="55">E88/B88*100</f>
        <v>0</v>
      </c>
      <c r="G88" s="90">
        <f t="shared" ref="G88:G92" si="56">E88/C88*100</f>
        <v>0</v>
      </c>
      <c r="H88" s="90">
        <f>H82</f>
        <v>329.76100000000002</v>
      </c>
      <c r="I88" s="90">
        <f t="shared" ref="I88:AE88" si="57">I82</f>
        <v>0</v>
      </c>
      <c r="J88" s="90">
        <f t="shared" si="57"/>
        <v>378.11</v>
      </c>
      <c r="K88" s="90">
        <f t="shared" si="57"/>
        <v>0</v>
      </c>
      <c r="L88" s="90">
        <f t="shared" si="57"/>
        <v>222.09200000000001</v>
      </c>
      <c r="M88" s="90">
        <f t="shared" si="57"/>
        <v>0</v>
      </c>
      <c r="N88" s="90">
        <f t="shared" si="57"/>
        <v>675.17100000000005</v>
      </c>
      <c r="O88" s="90">
        <f t="shared" si="57"/>
        <v>0</v>
      </c>
      <c r="P88" s="90">
        <f t="shared" si="57"/>
        <v>543.14800000000002</v>
      </c>
      <c r="Q88" s="90">
        <f t="shared" si="57"/>
        <v>0</v>
      </c>
      <c r="R88" s="90">
        <f t="shared" si="57"/>
        <v>340.50200000000001</v>
      </c>
      <c r="S88" s="90">
        <f t="shared" si="57"/>
        <v>0</v>
      </c>
      <c r="T88" s="90">
        <f t="shared" si="57"/>
        <v>687.20799999999997</v>
      </c>
      <c r="U88" s="90">
        <f t="shared" si="57"/>
        <v>0</v>
      </c>
      <c r="V88" s="90">
        <f t="shared" si="57"/>
        <v>343.767</v>
      </c>
      <c r="W88" s="90">
        <f t="shared" si="57"/>
        <v>0</v>
      </c>
      <c r="X88" s="90">
        <f t="shared" si="57"/>
        <v>317.98820000000001</v>
      </c>
      <c r="Y88" s="90">
        <f t="shared" si="57"/>
        <v>0</v>
      </c>
      <c r="Z88" s="90">
        <f t="shared" si="57"/>
        <v>425.40699999999998</v>
      </c>
      <c r="AA88" s="90">
        <f t="shared" si="57"/>
        <v>0</v>
      </c>
      <c r="AB88" s="90">
        <f t="shared" si="57"/>
        <v>273.01400000000001</v>
      </c>
      <c r="AC88" s="90">
        <f t="shared" si="57"/>
        <v>0</v>
      </c>
      <c r="AD88" s="90">
        <f t="shared" si="57"/>
        <v>708.53200000000004</v>
      </c>
      <c r="AE88" s="90">
        <f t="shared" si="57"/>
        <v>0</v>
      </c>
      <c r="AF88" s="65"/>
    </row>
    <row r="89" spans="1:32" s="64" customFormat="1" ht="37.5" x14ac:dyDescent="0.3">
      <c r="A89" s="93" t="s">
        <v>29</v>
      </c>
      <c r="B89" s="90">
        <f>B83</f>
        <v>1588.9</v>
      </c>
      <c r="C89" s="90">
        <f>C83</f>
        <v>247.4</v>
      </c>
      <c r="D89" s="90"/>
      <c r="E89" s="90">
        <f t="shared" ref="E89:E92" si="58">I89+K89+M89+O89+Q89+S89+U89+W89+Y89+AA89+AC89+AE89</f>
        <v>0</v>
      </c>
      <c r="F89" s="90">
        <f t="shared" si="55"/>
        <v>0</v>
      </c>
      <c r="G89" s="90">
        <f t="shared" si="56"/>
        <v>0</v>
      </c>
      <c r="H89" s="90">
        <f>H83</f>
        <v>247.4</v>
      </c>
      <c r="I89" s="90">
        <f t="shared" ref="I89:AE89" si="59">I83</f>
        <v>0</v>
      </c>
      <c r="J89" s="90">
        <f t="shared" si="59"/>
        <v>150</v>
      </c>
      <c r="K89" s="90">
        <f t="shared" si="59"/>
        <v>0</v>
      </c>
      <c r="L89" s="90">
        <f t="shared" si="59"/>
        <v>100</v>
      </c>
      <c r="M89" s="90">
        <f t="shared" si="59"/>
        <v>0</v>
      </c>
      <c r="N89" s="90">
        <f t="shared" si="59"/>
        <v>200</v>
      </c>
      <c r="O89" s="90">
        <f t="shared" si="59"/>
        <v>0</v>
      </c>
      <c r="P89" s="90">
        <f t="shared" si="59"/>
        <v>100</v>
      </c>
      <c r="Q89" s="90">
        <f t="shared" si="59"/>
        <v>0</v>
      </c>
      <c r="R89" s="90">
        <f t="shared" si="59"/>
        <v>100</v>
      </c>
      <c r="S89" s="90">
        <f t="shared" si="59"/>
        <v>0</v>
      </c>
      <c r="T89" s="90">
        <f t="shared" si="59"/>
        <v>200</v>
      </c>
      <c r="U89" s="90">
        <f t="shared" si="59"/>
        <v>0</v>
      </c>
      <c r="V89" s="90">
        <f t="shared" si="59"/>
        <v>100</v>
      </c>
      <c r="W89" s="90">
        <f t="shared" si="59"/>
        <v>0</v>
      </c>
      <c r="X89" s="90">
        <f t="shared" si="59"/>
        <v>100</v>
      </c>
      <c r="Y89" s="90">
        <f t="shared" si="59"/>
        <v>0</v>
      </c>
      <c r="Z89" s="90">
        <f t="shared" si="59"/>
        <v>200</v>
      </c>
      <c r="AA89" s="90">
        <f t="shared" si="59"/>
        <v>0</v>
      </c>
      <c r="AB89" s="90">
        <f t="shared" si="59"/>
        <v>91.5</v>
      </c>
      <c r="AC89" s="90">
        <f t="shared" si="59"/>
        <v>0</v>
      </c>
      <c r="AD89" s="90">
        <f t="shared" si="59"/>
        <v>0</v>
      </c>
      <c r="AE89" s="90">
        <f t="shared" si="59"/>
        <v>0</v>
      </c>
      <c r="AF89" s="65"/>
    </row>
    <row r="90" spans="1:32" s="64" customFormat="1" ht="18.75" x14ac:dyDescent="0.3">
      <c r="A90" s="93" t="s">
        <v>19</v>
      </c>
      <c r="B90" s="90">
        <f>B10+B18+B25+B32+B67+B74</f>
        <v>119171.49099999998</v>
      </c>
      <c r="C90" s="90">
        <f>C10+C18+C25+C32+C67+C74</f>
        <v>11883.625</v>
      </c>
      <c r="D90" s="90"/>
      <c r="E90" s="90">
        <f t="shared" si="58"/>
        <v>0</v>
      </c>
      <c r="F90" s="90">
        <f t="shared" si="55"/>
        <v>0</v>
      </c>
      <c r="G90" s="90">
        <f t="shared" si="56"/>
        <v>0</v>
      </c>
      <c r="H90" s="90">
        <f t="shared" ref="H90:AE90" si="60">H10+H18+H25+H32+H67+H74</f>
        <v>11937.924999999999</v>
      </c>
      <c r="I90" s="90">
        <f>I10+I18+I25+I32+I67+I74</f>
        <v>0</v>
      </c>
      <c r="J90" s="90">
        <f t="shared" si="60"/>
        <v>9554.896999999999</v>
      </c>
      <c r="K90" s="90">
        <f t="shared" si="60"/>
        <v>0</v>
      </c>
      <c r="L90" s="90">
        <f t="shared" si="60"/>
        <v>5764.9259999999995</v>
      </c>
      <c r="M90" s="90">
        <f t="shared" si="60"/>
        <v>0</v>
      </c>
      <c r="N90" s="90">
        <f t="shared" si="60"/>
        <v>15521.297</v>
      </c>
      <c r="O90" s="90">
        <f t="shared" si="60"/>
        <v>0</v>
      </c>
      <c r="P90" s="90">
        <f t="shared" si="60"/>
        <v>7340.0169999999998</v>
      </c>
      <c r="Q90" s="90">
        <f t="shared" si="60"/>
        <v>0</v>
      </c>
      <c r="R90" s="90">
        <f t="shared" si="60"/>
        <v>5128.5970000000007</v>
      </c>
      <c r="S90" s="90">
        <f t="shared" si="60"/>
        <v>0</v>
      </c>
      <c r="T90" s="90">
        <f t="shared" si="60"/>
        <v>15184.151</v>
      </c>
      <c r="U90" s="90">
        <f t="shared" si="60"/>
        <v>0</v>
      </c>
      <c r="V90" s="90">
        <f t="shared" si="60"/>
        <v>6582.1479999999992</v>
      </c>
      <c r="W90" s="90">
        <f t="shared" si="60"/>
        <v>0</v>
      </c>
      <c r="X90" s="90">
        <f t="shared" si="60"/>
        <v>5072.8369999999995</v>
      </c>
      <c r="Y90" s="90">
        <f t="shared" si="60"/>
        <v>0</v>
      </c>
      <c r="Z90" s="90">
        <f t="shared" si="60"/>
        <v>14229.359</v>
      </c>
      <c r="AA90" s="90">
        <f t="shared" si="60"/>
        <v>0</v>
      </c>
      <c r="AB90" s="90">
        <f t="shared" si="60"/>
        <v>7346.0579999999991</v>
      </c>
      <c r="AC90" s="90">
        <f t="shared" si="60"/>
        <v>0</v>
      </c>
      <c r="AD90" s="90">
        <f t="shared" si="60"/>
        <v>15509.279000000002</v>
      </c>
      <c r="AE90" s="90">
        <f t="shared" si="60"/>
        <v>0</v>
      </c>
      <c r="AF90" s="65"/>
    </row>
    <row r="91" spans="1:32" s="64" customFormat="1" ht="37.5" x14ac:dyDescent="0.3">
      <c r="A91" s="93" t="s">
        <v>30</v>
      </c>
      <c r="B91" s="87">
        <v>0</v>
      </c>
      <c r="C91" s="90">
        <f t="shared" ref="C91:C92" si="61">C11+C19+C26+C33+C68+C75</f>
        <v>0</v>
      </c>
      <c r="D91" s="87"/>
      <c r="E91" s="90">
        <f t="shared" si="58"/>
        <v>0</v>
      </c>
      <c r="F91" s="90" t="e">
        <f t="shared" si="55"/>
        <v>#DIV/0!</v>
      </c>
      <c r="G91" s="90" t="e">
        <f t="shared" si="56"/>
        <v>#DIV/0!</v>
      </c>
      <c r="H91" s="85">
        <v>0</v>
      </c>
      <c r="I91" s="85"/>
      <c r="J91" s="85">
        <v>0</v>
      </c>
      <c r="K91" s="85"/>
      <c r="L91" s="85">
        <v>0</v>
      </c>
      <c r="M91" s="85"/>
      <c r="N91" s="85">
        <v>0</v>
      </c>
      <c r="O91" s="85"/>
      <c r="P91" s="85">
        <v>0</v>
      </c>
      <c r="Q91" s="85"/>
      <c r="R91" s="85">
        <v>0</v>
      </c>
      <c r="S91" s="85"/>
      <c r="T91" s="85">
        <v>0</v>
      </c>
      <c r="U91" s="85"/>
      <c r="V91" s="85">
        <v>0</v>
      </c>
      <c r="W91" s="85"/>
      <c r="X91" s="85">
        <v>0</v>
      </c>
      <c r="Y91" s="85"/>
      <c r="Z91" s="85">
        <v>0</v>
      </c>
      <c r="AA91" s="85"/>
      <c r="AB91" s="85">
        <v>0</v>
      </c>
      <c r="AC91" s="85"/>
      <c r="AD91" s="85">
        <v>0</v>
      </c>
      <c r="AE91" s="65"/>
      <c r="AF91" s="65"/>
    </row>
    <row r="92" spans="1:32" s="64" customFormat="1" ht="18.75" customHeight="1" x14ac:dyDescent="0.3">
      <c r="A92" s="98" t="s">
        <v>57</v>
      </c>
      <c r="B92" s="90">
        <v>0</v>
      </c>
      <c r="C92" s="90">
        <f t="shared" si="61"/>
        <v>0</v>
      </c>
      <c r="D92" s="90"/>
      <c r="E92" s="90">
        <f t="shared" si="58"/>
        <v>0</v>
      </c>
      <c r="F92" s="90" t="e">
        <f t="shared" si="55"/>
        <v>#DIV/0!</v>
      </c>
      <c r="G92" s="90" t="e">
        <f t="shared" si="56"/>
        <v>#DIV/0!</v>
      </c>
      <c r="H92" s="90">
        <v>0</v>
      </c>
      <c r="I92" s="90"/>
      <c r="J92" s="90">
        <v>0</v>
      </c>
      <c r="K92" s="90"/>
      <c r="L92" s="90">
        <v>0</v>
      </c>
      <c r="M92" s="90"/>
      <c r="N92" s="90">
        <v>0</v>
      </c>
      <c r="O92" s="90"/>
      <c r="P92" s="90">
        <v>0</v>
      </c>
      <c r="Q92" s="90"/>
      <c r="R92" s="90">
        <v>0</v>
      </c>
      <c r="S92" s="90"/>
      <c r="T92" s="90">
        <v>0</v>
      </c>
      <c r="U92" s="90"/>
      <c r="V92" s="90">
        <v>0</v>
      </c>
      <c r="W92" s="90"/>
      <c r="X92" s="90">
        <v>0</v>
      </c>
      <c r="Y92" s="90"/>
      <c r="Z92" s="90">
        <v>0</v>
      </c>
      <c r="AA92" s="90"/>
      <c r="AB92" s="90">
        <v>0</v>
      </c>
      <c r="AC92" s="90"/>
      <c r="AD92" s="103">
        <v>0</v>
      </c>
    </row>
    <row r="93" spans="1:32" s="64" customFormat="1" ht="18" customHeight="1" x14ac:dyDescent="0.25">
      <c r="A93" s="71"/>
      <c r="B93" s="68"/>
      <c r="C93" s="68"/>
      <c r="D93" s="68"/>
      <c r="E93" s="68"/>
      <c r="F93" s="90"/>
      <c r="G93" s="6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2" ht="29.25" customHeight="1" x14ac:dyDescent="0.25">
      <c r="A94" s="74"/>
      <c r="B94" s="152" t="s">
        <v>69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01"/>
      <c r="V94" s="2"/>
      <c r="W94" s="2"/>
      <c r="X94" s="2"/>
      <c r="Y94" s="2"/>
      <c r="Z94" s="2"/>
      <c r="AA94" s="2"/>
      <c r="AB94" s="2"/>
      <c r="AC94" s="2"/>
      <c r="AD94" s="2"/>
    </row>
    <row r="95" spans="1:32" s="64" customFormat="1" ht="18.75" x14ac:dyDescent="0.25">
      <c r="A95" s="74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01"/>
      <c r="V95" s="2"/>
      <c r="W95" s="2"/>
      <c r="X95" s="2"/>
      <c r="Y95" s="2"/>
      <c r="Z95" s="2"/>
      <c r="AA95" s="2"/>
      <c r="AB95" s="2"/>
      <c r="AC95" s="2"/>
      <c r="AD95" s="2"/>
    </row>
    <row r="96" spans="1:32" s="64" customFormat="1" ht="15.75" customHeight="1" x14ac:dyDescent="0.25">
      <c r="A96" s="74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02"/>
      <c r="V96" s="66"/>
      <c r="W96" s="66"/>
      <c r="X96" s="2"/>
      <c r="Y96" s="2"/>
      <c r="Z96" s="2"/>
      <c r="AA96" s="2"/>
      <c r="AB96" s="2"/>
      <c r="AC96" s="2"/>
      <c r="AD96" s="2"/>
    </row>
    <row r="97" spans="1:42" s="64" customFormat="1" ht="21" customHeight="1" x14ac:dyDescent="0.25">
      <c r="A97" s="74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02"/>
      <c r="V97" s="66"/>
      <c r="W97" s="66"/>
      <c r="X97" s="1"/>
      <c r="Y97" s="1"/>
      <c r="Z97" s="1"/>
      <c r="AA97" s="1"/>
      <c r="AB97" s="1"/>
      <c r="AC97" s="1"/>
      <c r="AD97" s="1"/>
    </row>
    <row r="98" spans="1:42" s="64" customFormat="1" ht="30" customHeight="1" x14ac:dyDescent="0.25">
      <c r="A98" s="74" t="s">
        <v>70</v>
      </c>
      <c r="B98" s="99"/>
      <c r="C98" s="99"/>
      <c r="D98" s="99"/>
      <c r="E98" s="99"/>
      <c r="F98" s="99"/>
      <c r="G98" s="99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5"/>
      <c r="U98" s="75"/>
      <c r="V98" s="1"/>
      <c r="W98" s="1"/>
      <c r="X98" s="1"/>
      <c r="Y98" s="1"/>
      <c r="Z98" s="1"/>
      <c r="AA98" s="1"/>
      <c r="AB98" s="1"/>
      <c r="AC98" s="1"/>
      <c r="AD98" s="1"/>
    </row>
    <row r="99" spans="1:42" ht="35.25" customHeight="1" x14ac:dyDescent="0.25">
      <c r="B99" s="68"/>
      <c r="C99" s="68"/>
      <c r="D99" s="68"/>
      <c r="E99" s="68"/>
      <c r="F99" s="68"/>
      <c r="G99" s="68"/>
    </row>
    <row r="100" spans="1:42" ht="35.25" customHeight="1" x14ac:dyDescent="0.25"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3"/>
    </row>
    <row r="101" spans="1:42" ht="19.5" customHeight="1" x14ac:dyDescent="0.25"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"/>
    </row>
    <row r="102" spans="1:42" ht="48.75" customHeight="1" x14ac:dyDescent="0.25"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"/>
    </row>
    <row r="103" spans="1:42" ht="19.5" customHeight="1" x14ac:dyDescent="0.25"/>
    <row r="104" spans="1:42" ht="48.75" customHeight="1" x14ac:dyDescent="0.25"/>
  </sheetData>
  <customSheetViews>
    <customSheetView guid="{C599058B-0D9F-45BB-A102-E92C28C88691}" scale="70" showPageBreaks="1" showGridLines="0" printArea="1" state="hidden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"/>
      <headerFooter alignWithMargins="0"/>
    </customSheetView>
    <customSheetView guid="{356BE809-9589-4A4C-A8C3-12B5A4A1A47A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2"/>
      <headerFooter alignWithMargins="0"/>
    </customSheetView>
    <customSheetView guid="{C7EAD3F1-26A7-4DE4-A1DE-F77FB026865E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3"/>
      <headerFooter alignWithMargins="0"/>
    </customSheetView>
    <customSheetView guid="{7E4D5209-3514-4B4B-9D2B-9C42A7BE704E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4"/>
      <headerFooter alignWithMargins="0"/>
    </customSheetView>
    <customSheetView guid="{7D83ADC9-554F-49F5-9F3A-8020034AA83A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5"/>
      <headerFooter alignWithMargins="0"/>
    </customSheetView>
    <customSheetView guid="{8991206F-96BC-4E4A-9BEF-FB119480CFE1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6"/>
      <headerFooter alignWithMargins="0"/>
    </customSheetView>
    <customSheetView guid="{7DE9713E-1F38-437C-8FB6-9C29DB24E5B8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7"/>
      <headerFooter alignWithMargins="0"/>
    </customSheetView>
    <customSheetView guid="{CC99A19B-7C06-4842-B555-F1FC30BBAE15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8"/>
      <headerFooter alignWithMargins="0"/>
    </customSheetView>
    <customSheetView guid="{E6058B35-16EE-4520-97FC-BC8944DC361A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9"/>
      <headerFooter alignWithMargins="0"/>
    </customSheetView>
    <customSheetView guid="{FFEDA674-087A-4656-BF09-7E905D9B9A21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0"/>
      <headerFooter alignWithMargins="0"/>
    </customSheetView>
    <customSheetView guid="{388A1E4B-B5AE-4D91-9FF1-5AD49EECDDED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1"/>
      <headerFooter alignWithMargins="0"/>
    </customSheetView>
    <customSheetView guid="{B6ED5A6A-E502-40ED-B1F2-2FE231B320B9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2"/>
      <headerFooter alignWithMargins="0"/>
    </customSheetView>
    <customSheetView guid="{79971965-4C3E-4F6D-82D4-06E9338FB302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3"/>
      <headerFooter alignWithMargins="0"/>
    </customSheetView>
    <customSheetView guid="{3B746F1D-385E-47E1-9DD6-DF5EE791B92F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4"/>
      <headerFooter alignWithMargins="0"/>
    </customSheetView>
    <customSheetView guid="{F10998C4-BD23-4123-9624-1436EC840983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5"/>
      <headerFooter alignWithMargins="0"/>
    </customSheetView>
    <customSheetView guid="{E36983B1-2930-4BC3-9F81-C76866BFC5EC}" scale="70" showPageBreaks="1" showGridLines="0" printArea="1" view="pageBreakPreview">
      <pane xSplit="1" ySplit="6" topLeftCell="B73" activePane="bottomRight" state="frozen"/>
      <selection pane="bottomRight" activeCell="A89" sqref="A89"/>
      <pageMargins left="0" right="0" top="0.39370078740157483" bottom="0.39370078740157483" header="0" footer="0"/>
      <printOptions horizontalCentered="1"/>
      <pageSetup paperSize="8" scale="60" fitToWidth="2" fitToHeight="0" orientation="landscape" r:id="rId16"/>
      <headerFooter alignWithMargins="0"/>
    </customSheetView>
  </customSheetViews>
  <mergeCells count="24">
    <mergeCell ref="AF5:AF6"/>
    <mergeCell ref="H5:I5"/>
    <mergeCell ref="J5:K5"/>
    <mergeCell ref="L5:M5"/>
    <mergeCell ref="N5:O5"/>
    <mergeCell ref="P5:Q5"/>
    <mergeCell ref="R5:S5"/>
    <mergeCell ref="T5:U5"/>
    <mergeCell ref="V5:W5"/>
    <mergeCell ref="B94:T95"/>
    <mergeCell ref="B96:T97"/>
    <mergeCell ref="C5:C6"/>
    <mergeCell ref="D5:D6"/>
    <mergeCell ref="E5:E6"/>
    <mergeCell ref="F5:G5"/>
    <mergeCell ref="A2:AD2"/>
    <mergeCell ref="A3:AD3"/>
    <mergeCell ref="AB4:AD4"/>
    <mergeCell ref="A5:A6"/>
    <mergeCell ref="B5:B6"/>
    <mergeCell ref="AD5:AE5"/>
    <mergeCell ref="X5:Y5"/>
    <mergeCell ref="Z5:AA5"/>
    <mergeCell ref="AB5:AC5"/>
  </mergeCells>
  <printOptions horizontalCentered="1"/>
  <pageMargins left="0" right="0" top="0.39370078740157483" bottom="0.39370078740157483" header="0" footer="0"/>
  <pageSetup paperSize="8" scale="60" fitToWidth="2" fitToHeight="0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МП СДР</vt:lpstr>
      <vt:lpstr>МП Развитие муниц.службы</vt:lpstr>
      <vt:lpstr>'МП Развитие муниц.службы'!Заголовки_для_печати</vt:lpstr>
      <vt:lpstr>'МП Развитие муниц.службы'!Область_печати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Орехова Олеся Ришатовна</cp:lastModifiedBy>
  <cp:lastPrinted>2021-04-06T07:16:16Z</cp:lastPrinted>
  <dcterms:created xsi:type="dcterms:W3CDTF">2006-09-16T00:00:00Z</dcterms:created>
  <dcterms:modified xsi:type="dcterms:W3CDTF">2021-09-16T09:28:31Z</dcterms:modified>
</cp:coreProperties>
</file>