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15960" windowHeight="9135"/>
  </bookViews>
  <sheets>
    <sheet name="октябрь 2023" sheetId="16" r:id="rId1"/>
  </sheets>
  <definedNames>
    <definedName name="_xlnm.Print_Titles" localSheetId="0">'октябрь 2023'!$3:$5</definedName>
    <definedName name="_xlnm.Print_Area" localSheetId="0">'октябрь 2023'!$A$1:$AF$99</definedName>
  </definedNames>
  <calcPr calcId="162913" iterate="1"/>
</workbook>
</file>

<file path=xl/calcChain.xml><?xml version="1.0" encoding="utf-8"?>
<calcChain xmlns="http://schemas.openxmlformats.org/spreadsheetml/2006/main">
  <c r="AG69" i="16" l="1"/>
  <c r="AG71" i="16"/>
  <c r="AG81" i="16"/>
  <c r="AG79" i="16"/>
  <c r="AG57" i="16"/>
  <c r="AG55" i="16"/>
  <c r="AG50" i="16"/>
  <c r="AG47" i="16"/>
  <c r="AG45" i="16"/>
  <c r="AG42" i="16"/>
  <c r="AG40" i="16"/>
  <c r="AG37" i="16"/>
  <c r="AG35" i="16"/>
  <c r="AG32" i="16"/>
  <c r="AG30" i="16"/>
  <c r="AG27" i="16"/>
  <c r="AG25" i="16"/>
  <c r="AG18" i="16"/>
  <c r="AG13" i="16"/>
  <c r="AG8" i="16"/>
  <c r="AA71" i="16"/>
  <c r="Y71" i="16"/>
  <c r="W71" i="16"/>
  <c r="U71" i="16"/>
  <c r="O71" i="16"/>
  <c r="K71" i="16"/>
  <c r="AA57" i="16"/>
  <c r="Y57" i="16"/>
  <c r="W57" i="16"/>
  <c r="U57" i="16"/>
  <c r="S57" i="16"/>
  <c r="Q57" i="16"/>
  <c r="O57" i="16"/>
  <c r="Y47" i="16"/>
  <c r="W47" i="16"/>
  <c r="U47" i="16"/>
  <c r="S47" i="16"/>
  <c r="Q47" i="16"/>
  <c r="O47" i="16"/>
  <c r="AA42" i="16"/>
  <c r="Y42" i="16"/>
  <c r="W42" i="16"/>
  <c r="U42" i="16"/>
  <c r="S42" i="16"/>
  <c r="AE22" i="16" l="1"/>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E20" i="16"/>
  <c r="AD20" i="16"/>
  <c r="AC20" i="16"/>
  <c r="AB20" i="16"/>
  <c r="AA20" i="16"/>
  <c r="Z20" i="16"/>
  <c r="Y20" i="16"/>
  <c r="X20" i="16"/>
  <c r="W20" i="16"/>
  <c r="V20" i="16"/>
  <c r="U20" i="16"/>
  <c r="T20" i="16"/>
  <c r="S20" i="16"/>
  <c r="R20" i="16"/>
  <c r="Q20" i="16"/>
  <c r="P20" i="16"/>
  <c r="O20" i="16"/>
  <c r="N20" i="16"/>
  <c r="M20" i="16"/>
  <c r="L20" i="16"/>
  <c r="K20" i="16"/>
  <c r="J20" i="16"/>
  <c r="I20" i="16"/>
  <c r="H20" i="16"/>
  <c r="D20" i="16"/>
  <c r="C20" i="16"/>
  <c r="B20"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C18" i="16"/>
  <c r="D18" i="16"/>
  <c r="H18" i="16"/>
  <c r="I18" i="16"/>
  <c r="J18" i="16"/>
  <c r="K18" i="16"/>
  <c r="L18" i="16"/>
  <c r="M18" i="16"/>
  <c r="N18" i="16"/>
  <c r="P18" i="16"/>
  <c r="R18" i="16"/>
  <c r="T18" i="16"/>
  <c r="V18" i="16"/>
  <c r="X18" i="16"/>
  <c r="Z18" i="16"/>
  <c r="AB18" i="16"/>
  <c r="AC18" i="16"/>
  <c r="AD18" i="16"/>
  <c r="AE18" i="16"/>
  <c r="B18" i="16"/>
  <c r="AE17" i="16"/>
  <c r="AD17" i="16"/>
  <c r="AC17" i="16"/>
  <c r="AB17" i="16"/>
  <c r="AA17" i="16"/>
  <c r="Z17" i="16"/>
  <c r="Y17" i="16"/>
  <c r="X17" i="16"/>
  <c r="X13" i="16" s="1"/>
  <c r="W17" i="16"/>
  <c r="V17" i="16"/>
  <c r="U17" i="16"/>
  <c r="T17" i="16"/>
  <c r="S17" i="16"/>
  <c r="R17" i="16"/>
  <c r="Q17" i="16"/>
  <c r="P17" i="16"/>
  <c r="P13" i="16" s="1"/>
  <c r="O17" i="16"/>
  <c r="N17" i="16"/>
  <c r="M17" i="16"/>
  <c r="L17" i="16"/>
  <c r="K17" i="16"/>
  <c r="J17" i="16"/>
  <c r="I17" i="16"/>
  <c r="H17" i="16"/>
  <c r="H13" i="16" s="1"/>
  <c r="E17" i="16"/>
  <c r="D17" i="16"/>
  <c r="AE16" i="16"/>
  <c r="AD16" i="16"/>
  <c r="AC16" i="16"/>
  <c r="AB16" i="16"/>
  <c r="AB13" i="16" s="1"/>
  <c r="AA16" i="16"/>
  <c r="Z16" i="16"/>
  <c r="Y16" i="16"/>
  <c r="X16" i="16"/>
  <c r="W16" i="16"/>
  <c r="V16" i="16"/>
  <c r="U16" i="16"/>
  <c r="T16" i="16"/>
  <c r="T13" i="16" s="1"/>
  <c r="S16" i="16"/>
  <c r="R16" i="16"/>
  <c r="Q16" i="16"/>
  <c r="P16" i="16"/>
  <c r="O16" i="16"/>
  <c r="N16" i="16"/>
  <c r="M16" i="16"/>
  <c r="L16" i="16"/>
  <c r="L13" i="16" s="1"/>
  <c r="K16" i="16"/>
  <c r="J16" i="16"/>
  <c r="C16" i="16" s="1"/>
  <c r="I16" i="16"/>
  <c r="E16" i="16" s="1"/>
  <c r="H16" i="16"/>
  <c r="D16" i="16"/>
  <c r="B16" i="16"/>
  <c r="E15" i="16"/>
  <c r="C15" i="16"/>
  <c r="B15" i="16"/>
  <c r="D15" i="16" s="1"/>
  <c r="AE14" i="16"/>
  <c r="AD14" i="16"/>
  <c r="AD13" i="16" s="1"/>
  <c r="AC14" i="16"/>
  <c r="AB14" i="16"/>
  <c r="AA14" i="16"/>
  <c r="Z14" i="16"/>
  <c r="Y14" i="16"/>
  <c r="X14" i="16"/>
  <c r="W14" i="16"/>
  <c r="V14" i="16"/>
  <c r="V13" i="16" s="1"/>
  <c r="U14" i="16"/>
  <c r="T14" i="16"/>
  <c r="S14" i="16"/>
  <c r="R14" i="16"/>
  <c r="Q14" i="16"/>
  <c r="P14" i="16"/>
  <c r="O14" i="16"/>
  <c r="N14" i="16"/>
  <c r="N13" i="16" s="1"/>
  <c r="M14" i="16"/>
  <c r="L14" i="16"/>
  <c r="K14" i="16"/>
  <c r="E14" i="16" s="1"/>
  <c r="J14" i="16"/>
  <c r="C14" i="16" s="1"/>
  <c r="I14" i="16"/>
  <c r="H14" i="16"/>
  <c r="D14" i="16"/>
  <c r="AE13" i="16"/>
  <c r="AC13" i="16"/>
  <c r="AA13" i="16"/>
  <c r="Z13" i="16"/>
  <c r="Y13" i="16"/>
  <c r="W13" i="16"/>
  <c r="U13" i="16"/>
  <c r="S13" i="16"/>
  <c r="R13" i="16"/>
  <c r="Q13" i="16"/>
  <c r="O13" i="16"/>
  <c r="M13" i="16"/>
  <c r="K13" i="16"/>
  <c r="J13" i="16"/>
  <c r="I13" i="16"/>
  <c r="B71" i="16"/>
  <c r="T76" i="16"/>
  <c r="V76" i="16"/>
  <c r="X76" i="16"/>
  <c r="Z76" i="16"/>
  <c r="AB76" i="16"/>
  <c r="AD76" i="16"/>
  <c r="C57" i="16"/>
  <c r="C52" i="16"/>
  <c r="C47" i="16"/>
  <c r="C42" i="16"/>
  <c r="C32" i="16"/>
  <c r="C10" i="16"/>
  <c r="D13" i="16" l="1"/>
  <c r="C13" i="16"/>
  <c r="E13" i="16"/>
  <c r="B17" i="16"/>
  <c r="C17" i="16"/>
  <c r="B14" i="16"/>
  <c r="B13" i="16" s="1"/>
  <c r="F15" i="16"/>
  <c r="AE93" i="16"/>
  <c r="AD93" i="16"/>
  <c r="AC93" i="16"/>
  <c r="AB93" i="16"/>
  <c r="AA93" i="16"/>
  <c r="Z93" i="16"/>
  <c r="Y93" i="16"/>
  <c r="X93" i="16"/>
  <c r="W93" i="16"/>
  <c r="V93" i="16"/>
  <c r="U93" i="16"/>
  <c r="T93" i="16"/>
  <c r="S93" i="16"/>
  <c r="R93" i="16"/>
  <c r="Q93" i="16"/>
  <c r="P93" i="16"/>
  <c r="O93" i="16"/>
  <c r="N93" i="16"/>
  <c r="M93" i="16"/>
  <c r="L93" i="16"/>
  <c r="K93" i="16"/>
  <c r="J93" i="16"/>
  <c r="I93" i="16"/>
  <c r="H93" i="16"/>
  <c r="AE92" i="16"/>
  <c r="AD92" i="16"/>
  <c r="AC92" i="16"/>
  <c r="AB92" i="16"/>
  <c r="AA92" i="16"/>
  <c r="Z92" i="16"/>
  <c r="Y92" i="16"/>
  <c r="X92" i="16"/>
  <c r="W92" i="16"/>
  <c r="V92" i="16"/>
  <c r="U92" i="16"/>
  <c r="T92" i="16"/>
  <c r="S92" i="16"/>
  <c r="R92" i="16"/>
  <c r="Q92" i="16"/>
  <c r="P92" i="16"/>
  <c r="O92" i="16"/>
  <c r="N92" i="16"/>
  <c r="M92" i="16"/>
  <c r="L92" i="16"/>
  <c r="K92" i="16"/>
  <c r="J92" i="16"/>
  <c r="I92" i="16"/>
  <c r="H92" i="16"/>
  <c r="G92" i="16"/>
  <c r="F92" i="16"/>
  <c r="B92" i="16"/>
  <c r="AE91" i="16"/>
  <c r="AD91" i="16"/>
  <c r="AC91" i="16"/>
  <c r="AB91" i="16"/>
  <c r="AA91" i="16"/>
  <c r="Z91" i="16"/>
  <c r="Y91" i="16"/>
  <c r="X91" i="16"/>
  <c r="W91" i="16"/>
  <c r="V91" i="16"/>
  <c r="U91" i="16"/>
  <c r="T91" i="16"/>
  <c r="S91" i="16"/>
  <c r="R91" i="16"/>
  <c r="Q91" i="16"/>
  <c r="P91" i="16"/>
  <c r="O91" i="16"/>
  <c r="N91" i="16"/>
  <c r="M91" i="16"/>
  <c r="L91" i="16"/>
  <c r="K91" i="16"/>
  <c r="J91" i="16"/>
  <c r="I91" i="16"/>
  <c r="H91" i="16"/>
  <c r="AE90" i="16"/>
  <c r="AD90" i="16"/>
  <c r="AC90" i="16"/>
  <c r="AB90" i="16"/>
  <c r="AA90" i="16"/>
  <c r="Z90" i="16"/>
  <c r="Y90" i="16"/>
  <c r="X90" i="16"/>
  <c r="W90" i="16"/>
  <c r="V90" i="16"/>
  <c r="U90" i="16"/>
  <c r="T90" i="16"/>
  <c r="S90" i="16"/>
  <c r="R90" i="16"/>
  <c r="Q90" i="16"/>
  <c r="P90" i="16"/>
  <c r="O90" i="16"/>
  <c r="N90" i="16"/>
  <c r="M90" i="16"/>
  <c r="L90" i="16"/>
  <c r="K90" i="16"/>
  <c r="J90" i="16"/>
  <c r="I90" i="16"/>
  <c r="H90" i="16"/>
  <c r="G90" i="16"/>
  <c r="F90" i="16"/>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C76" i="16"/>
  <c r="AA76" i="16"/>
  <c r="Y76" i="16"/>
  <c r="W76" i="16"/>
  <c r="U76" i="16"/>
  <c r="S76" i="16"/>
  <c r="R76" i="16"/>
  <c r="Q76" i="16"/>
  <c r="P76" i="16"/>
  <c r="O76" i="16"/>
  <c r="O72" i="16" s="1"/>
  <c r="N76" i="16"/>
  <c r="M76" i="16"/>
  <c r="L76" i="16"/>
  <c r="K76" i="16"/>
  <c r="J76" i="16"/>
  <c r="I76" i="16"/>
  <c r="H76" i="16"/>
  <c r="D76" i="16"/>
  <c r="C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X74" i="16"/>
  <c r="W74" i="16"/>
  <c r="W72" i="16" s="1"/>
  <c r="V74" i="16"/>
  <c r="V72" i="16" s="1"/>
  <c r="U74" i="16"/>
  <c r="T74" i="16"/>
  <c r="T72" i="16" s="1"/>
  <c r="S74" i="16"/>
  <c r="S72" i="16" s="1"/>
  <c r="R74" i="16"/>
  <c r="R72" i="16" s="1"/>
  <c r="Q74" i="16"/>
  <c r="P74" i="16"/>
  <c r="O74" i="16"/>
  <c r="N74" i="16"/>
  <c r="M74" i="16"/>
  <c r="L74" i="16"/>
  <c r="K74" i="16"/>
  <c r="J74" i="16"/>
  <c r="I74" i="16"/>
  <c r="H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Z72" i="16"/>
  <c r="X72" i="16"/>
  <c r="Q72" i="16"/>
  <c r="P72" i="16"/>
  <c r="N72" i="16"/>
  <c r="M72" i="16"/>
  <c r="L72" i="16"/>
  <c r="K72" i="16"/>
  <c r="J72" i="16"/>
  <c r="I72" i="16"/>
  <c r="H72" i="16"/>
  <c r="E71" i="16"/>
  <c r="E76" i="16" s="1"/>
  <c r="D71" i="16"/>
  <c r="C71" i="16"/>
  <c r="B76" i="16"/>
  <c r="B93" i="16" s="1"/>
  <c r="E70" i="16"/>
  <c r="C70" i="16"/>
  <c r="E69" i="16"/>
  <c r="E74" i="16" s="1"/>
  <c r="C69" i="16"/>
  <c r="C67" i="16" s="1"/>
  <c r="B69" i="16"/>
  <c r="D69"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AC62" i="16"/>
  <c r="M62" i="16"/>
  <c r="K62" i="16"/>
  <c r="I62" i="16"/>
  <c r="H62" i="16"/>
  <c r="H60" i="16" s="1"/>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AC60" i="16"/>
  <c r="M60" i="16"/>
  <c r="K60" i="16"/>
  <c r="I60" i="16"/>
  <c r="E59" i="16"/>
  <c r="C59" i="16"/>
  <c r="B59" i="16"/>
  <c r="E58" i="16"/>
  <c r="C58" i="16"/>
  <c r="E57" i="16"/>
  <c r="E55"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E50" i="16" s="1"/>
  <c r="B52" i="16"/>
  <c r="B50" i="16" s="1"/>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E47" i="16"/>
  <c r="G47" i="16" s="1"/>
  <c r="D47" i="16"/>
  <c r="B47" i="16"/>
  <c r="E46" i="16"/>
  <c r="C46"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D45" i="16"/>
  <c r="C45" i="16"/>
  <c r="B45" i="16"/>
  <c r="E44" i="16"/>
  <c r="C44" i="16"/>
  <c r="B44" i="16"/>
  <c r="E43" i="16"/>
  <c r="C43" i="16"/>
  <c r="J42" i="16"/>
  <c r="H42" i="16"/>
  <c r="E42" i="16"/>
  <c r="G42" i="16" s="1"/>
  <c r="B42" i="16"/>
  <c r="E41" i="16"/>
  <c r="C41"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C40" i="16"/>
  <c r="AE39" i="16"/>
  <c r="AD39" i="16"/>
  <c r="AC39" i="16"/>
  <c r="AB39" i="16"/>
  <c r="AA39" i="16"/>
  <c r="Z39" i="16"/>
  <c r="Y39" i="16"/>
  <c r="X39" i="16"/>
  <c r="W39" i="16"/>
  <c r="V39" i="16"/>
  <c r="U39" i="16"/>
  <c r="T39" i="16"/>
  <c r="S39" i="16"/>
  <c r="R39" i="16"/>
  <c r="Q39" i="16"/>
  <c r="P39" i="16"/>
  <c r="O39" i="16"/>
  <c r="N39" i="16"/>
  <c r="M39" i="16"/>
  <c r="L39" i="16"/>
  <c r="K39" i="16"/>
  <c r="J39" i="16"/>
  <c r="I39" i="16"/>
  <c r="H39" i="16"/>
  <c r="E39" i="16"/>
  <c r="D39" i="16"/>
  <c r="C39" i="16"/>
  <c r="B39" i="16"/>
  <c r="AE38" i="16"/>
  <c r="AD38" i="16"/>
  <c r="AC38" i="16"/>
  <c r="AB38" i="16"/>
  <c r="AA38" i="16"/>
  <c r="Z38" i="16"/>
  <c r="Y38" i="16"/>
  <c r="X38" i="16"/>
  <c r="W38" i="16"/>
  <c r="V38" i="16"/>
  <c r="U38" i="16"/>
  <c r="T38" i="16"/>
  <c r="S38" i="16"/>
  <c r="R38" i="16"/>
  <c r="Q38" i="16"/>
  <c r="P38" i="16"/>
  <c r="O38" i="16"/>
  <c r="N38" i="16"/>
  <c r="M38" i="16"/>
  <c r="L38" i="16"/>
  <c r="K38" i="16"/>
  <c r="J38" i="16"/>
  <c r="I38" i="16"/>
  <c r="H38" i="16"/>
  <c r="E38" i="16"/>
  <c r="D38" i="16"/>
  <c r="C38" i="16"/>
  <c r="B38" i="16"/>
  <c r="AE37" i="16"/>
  <c r="AD37" i="16"/>
  <c r="AC37" i="16"/>
  <c r="AB37" i="16"/>
  <c r="AA37" i="16"/>
  <c r="AA27" i="16" s="1"/>
  <c r="Z37" i="16"/>
  <c r="Z35" i="16" s="1"/>
  <c r="Y37" i="16"/>
  <c r="Y27" i="16" s="1"/>
  <c r="Y25" i="16" s="1"/>
  <c r="X37" i="16"/>
  <c r="X35" i="16" s="1"/>
  <c r="W37" i="16"/>
  <c r="W35" i="16" s="1"/>
  <c r="V37" i="16"/>
  <c r="U37" i="16"/>
  <c r="T37" i="16"/>
  <c r="S37" i="16"/>
  <c r="S35" i="16" s="1"/>
  <c r="R37" i="16"/>
  <c r="Q37" i="16"/>
  <c r="Q27" i="16" s="1"/>
  <c r="Q25" i="16" s="1"/>
  <c r="P37" i="16"/>
  <c r="O37" i="16"/>
  <c r="O35" i="16" s="1"/>
  <c r="N37" i="16"/>
  <c r="M37" i="16"/>
  <c r="L37" i="16"/>
  <c r="K37" i="16"/>
  <c r="J37" i="16"/>
  <c r="I37" i="16"/>
  <c r="H37" i="16"/>
  <c r="C37" i="16"/>
  <c r="AE36" i="16"/>
  <c r="AD36" i="16"/>
  <c r="AC36" i="16"/>
  <c r="AB36" i="16"/>
  <c r="AA36" i="16"/>
  <c r="Z36" i="16"/>
  <c r="Y36" i="16"/>
  <c r="X36" i="16"/>
  <c r="W36" i="16"/>
  <c r="V36" i="16"/>
  <c r="U36" i="16"/>
  <c r="T36" i="16"/>
  <c r="S36" i="16"/>
  <c r="R36" i="16"/>
  <c r="Q36" i="16"/>
  <c r="P36" i="16"/>
  <c r="O36" i="16"/>
  <c r="N36" i="16"/>
  <c r="M36" i="16"/>
  <c r="L36" i="16"/>
  <c r="K36" i="16"/>
  <c r="J36" i="16"/>
  <c r="I36" i="16"/>
  <c r="H36" i="16"/>
  <c r="E36" i="16"/>
  <c r="D36" i="16"/>
  <c r="C36" i="16"/>
  <c r="B36" i="16"/>
  <c r="AE35" i="16"/>
  <c r="AD35" i="16"/>
  <c r="AC35" i="16"/>
  <c r="AB35" i="16"/>
  <c r="V35" i="16"/>
  <c r="U35" i="16"/>
  <c r="T35" i="16"/>
  <c r="R35" i="16"/>
  <c r="P35" i="16"/>
  <c r="N35" i="16"/>
  <c r="M35" i="16"/>
  <c r="L35" i="16"/>
  <c r="K35" i="16"/>
  <c r="J35" i="16"/>
  <c r="I35" i="16"/>
  <c r="H35" i="16"/>
  <c r="E34" i="16"/>
  <c r="C34" i="16"/>
  <c r="B34" i="16"/>
  <c r="E33" i="16"/>
  <c r="C33" i="16"/>
  <c r="E32" i="16"/>
  <c r="B32" i="16"/>
  <c r="E31" i="16"/>
  <c r="C31" i="16"/>
  <c r="B31" i="16"/>
  <c r="AE30" i="16"/>
  <c r="AD30" i="16"/>
  <c r="AC30" i="16"/>
  <c r="AB30" i="16"/>
  <c r="AA30" i="16"/>
  <c r="Z30" i="16"/>
  <c r="Y30" i="16"/>
  <c r="X30" i="16"/>
  <c r="W30" i="16"/>
  <c r="V30" i="16"/>
  <c r="U30" i="16"/>
  <c r="T30" i="16"/>
  <c r="S30" i="16"/>
  <c r="R30" i="16"/>
  <c r="Q30" i="16"/>
  <c r="P30" i="16"/>
  <c r="O30" i="16"/>
  <c r="N30" i="16"/>
  <c r="M30" i="16"/>
  <c r="L30" i="16"/>
  <c r="K30" i="16"/>
  <c r="J30" i="16"/>
  <c r="I30" i="16"/>
  <c r="H30" i="16"/>
  <c r="C30" i="16"/>
  <c r="AE29" i="16"/>
  <c r="AD29" i="16"/>
  <c r="AC29" i="16"/>
  <c r="AB29" i="16"/>
  <c r="AA29" i="16"/>
  <c r="Z29" i="16"/>
  <c r="Y29" i="16"/>
  <c r="X29" i="16"/>
  <c r="W29" i="16"/>
  <c r="V29" i="16"/>
  <c r="U29" i="16"/>
  <c r="T29" i="16"/>
  <c r="S29" i="16"/>
  <c r="R29" i="16"/>
  <c r="Q29" i="16"/>
  <c r="P29" i="16"/>
  <c r="O29" i="16"/>
  <c r="N29" i="16"/>
  <c r="M29" i="16"/>
  <c r="L29" i="16"/>
  <c r="K29" i="16"/>
  <c r="J29" i="16"/>
  <c r="I29" i="16"/>
  <c r="H29" i="16"/>
  <c r="E29" i="16"/>
  <c r="D29" i="16"/>
  <c r="C29" i="16"/>
  <c r="B29" i="16"/>
  <c r="AE28" i="16"/>
  <c r="AD28" i="16"/>
  <c r="AC28" i="16"/>
  <c r="AB28" i="16"/>
  <c r="AA28" i="16"/>
  <c r="Z28" i="16"/>
  <c r="Y28" i="16"/>
  <c r="X28" i="16"/>
  <c r="W28" i="16"/>
  <c r="V28" i="16"/>
  <c r="U28" i="16"/>
  <c r="T28" i="16"/>
  <c r="S28" i="16"/>
  <c r="R28" i="16"/>
  <c r="Q28" i="16"/>
  <c r="P28" i="16"/>
  <c r="O28" i="16"/>
  <c r="N28" i="16"/>
  <c r="M28" i="16"/>
  <c r="L28" i="16"/>
  <c r="K28" i="16"/>
  <c r="J28" i="16"/>
  <c r="I28" i="16"/>
  <c r="H28" i="16"/>
  <c r="E28" i="16"/>
  <c r="D28" i="16"/>
  <c r="C28" i="16"/>
  <c r="B28" i="16"/>
  <c r="AE27" i="16"/>
  <c r="AD27" i="16"/>
  <c r="AD62" i="16" s="1"/>
  <c r="AD60" i="16" s="1"/>
  <c r="AC27" i="16"/>
  <c r="AB27" i="16"/>
  <c r="AB25" i="16" s="1"/>
  <c r="X27" i="16"/>
  <c r="X25" i="16" s="1"/>
  <c r="V27" i="16"/>
  <c r="V62" i="16" s="1"/>
  <c r="V60" i="16" s="1"/>
  <c r="U27" i="16"/>
  <c r="U62" i="16" s="1"/>
  <c r="U60" i="16" s="1"/>
  <c r="T27" i="16"/>
  <c r="T25" i="16" s="1"/>
  <c r="S27" i="16"/>
  <c r="S25" i="16" s="1"/>
  <c r="R27" i="16"/>
  <c r="R62" i="16" s="1"/>
  <c r="R60" i="16" s="1"/>
  <c r="P27" i="16"/>
  <c r="P25" i="16" s="1"/>
  <c r="O27" i="16"/>
  <c r="O25" i="16" s="1"/>
  <c r="N27" i="16"/>
  <c r="N62" i="16" s="1"/>
  <c r="N60" i="16" s="1"/>
  <c r="M27" i="16"/>
  <c r="L27" i="16"/>
  <c r="L62" i="16" s="1"/>
  <c r="L60" i="16" s="1"/>
  <c r="K27" i="16"/>
  <c r="J27" i="16"/>
  <c r="J25" i="16" s="1"/>
  <c r="I27" i="16"/>
  <c r="H27" i="16"/>
  <c r="AE26" i="16"/>
  <c r="AD26" i="16"/>
  <c r="AC26" i="16"/>
  <c r="AB26" i="16"/>
  <c r="AA26" i="16"/>
  <c r="Z26" i="16"/>
  <c r="Y26" i="16"/>
  <c r="X26" i="16"/>
  <c r="W26" i="16"/>
  <c r="V26" i="16"/>
  <c r="U26" i="16"/>
  <c r="T26" i="16"/>
  <c r="S26" i="16"/>
  <c r="R26" i="16"/>
  <c r="Q26" i="16"/>
  <c r="P26" i="16"/>
  <c r="O26" i="16"/>
  <c r="N26" i="16"/>
  <c r="M26" i="16"/>
  <c r="L26" i="16"/>
  <c r="K26" i="16"/>
  <c r="J26" i="16"/>
  <c r="I26" i="16"/>
  <c r="H26" i="16"/>
  <c r="E26" i="16"/>
  <c r="D26" i="16"/>
  <c r="C26" i="16"/>
  <c r="B26" i="16"/>
  <c r="AE25" i="16"/>
  <c r="AC25" i="16"/>
  <c r="M25" i="16"/>
  <c r="L25" i="16"/>
  <c r="K25" i="16"/>
  <c r="I25" i="16"/>
  <c r="H25" i="16"/>
  <c r="D93" i="16"/>
  <c r="C93" i="16"/>
  <c r="E92" i="16"/>
  <c r="D92" i="16"/>
  <c r="C92" i="16"/>
  <c r="E90"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20" i="16" s="1"/>
  <c r="B10" i="16"/>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AA18" i="16" s="1"/>
  <c r="Z8" i="16"/>
  <c r="Y8" i="16"/>
  <c r="Y18" i="16" s="1"/>
  <c r="X8" i="16"/>
  <c r="W8" i="16"/>
  <c r="W18" i="16" s="1"/>
  <c r="V8" i="16"/>
  <c r="U8" i="16"/>
  <c r="U18" i="16" s="1"/>
  <c r="T8" i="16"/>
  <c r="S8" i="16"/>
  <c r="S18" i="16" s="1"/>
  <c r="R8" i="16"/>
  <c r="Q8" i="16"/>
  <c r="Q18" i="16" s="1"/>
  <c r="P8" i="16"/>
  <c r="O8" i="16"/>
  <c r="O18" i="16" s="1"/>
  <c r="N8" i="16"/>
  <c r="M8" i="16"/>
  <c r="L8" i="16"/>
  <c r="K8" i="16"/>
  <c r="J8" i="16"/>
  <c r="I8" i="16"/>
  <c r="H8" i="16"/>
  <c r="C8" i="16"/>
  <c r="Y72" i="16" l="1"/>
  <c r="AA72" i="16"/>
  <c r="G71" i="16"/>
  <c r="U72" i="16"/>
  <c r="E72" i="16"/>
  <c r="E93" i="16"/>
  <c r="G76" i="16"/>
  <c r="E67" i="16"/>
  <c r="G67" i="16" s="1"/>
  <c r="G72" i="16" s="1"/>
  <c r="G57" i="16"/>
  <c r="G55" i="16"/>
  <c r="G60" i="16" s="1"/>
  <c r="F50" i="16"/>
  <c r="G52" i="16"/>
  <c r="G50" i="16"/>
  <c r="W27" i="16"/>
  <c r="E45" i="16"/>
  <c r="F45" i="16" s="1"/>
  <c r="G45" i="16"/>
  <c r="F47" i="16"/>
  <c r="AA62" i="16"/>
  <c r="AA60" i="16" s="1"/>
  <c r="AA25" i="16"/>
  <c r="AA35" i="16"/>
  <c r="Y35" i="16"/>
  <c r="U25" i="16"/>
  <c r="E40" i="16"/>
  <c r="G40" i="16" s="1"/>
  <c r="S62" i="16"/>
  <c r="S60" i="16" s="1"/>
  <c r="Q35" i="16"/>
  <c r="O62" i="16"/>
  <c r="O60" i="16" s="1"/>
  <c r="F42" i="16"/>
  <c r="E37" i="16"/>
  <c r="E35" i="16" s="1"/>
  <c r="Y62" i="16"/>
  <c r="Y60" i="16" s="1"/>
  <c r="G32" i="16"/>
  <c r="Q62" i="16"/>
  <c r="Q60" i="16" s="1"/>
  <c r="F32" i="16"/>
  <c r="E30" i="16"/>
  <c r="G30" i="16"/>
  <c r="E8" i="16"/>
  <c r="E18" i="16" s="1"/>
  <c r="F10" i="16"/>
  <c r="F20" i="16" s="1"/>
  <c r="G10" i="16"/>
  <c r="G20" i="16" s="1"/>
  <c r="F13" i="16"/>
  <c r="F71" i="16"/>
  <c r="F76" i="16"/>
  <c r="C74" i="16"/>
  <c r="B67" i="16"/>
  <c r="F69" i="16"/>
  <c r="D67" i="16"/>
  <c r="D74" i="16"/>
  <c r="D72" i="16" s="1"/>
  <c r="B74" i="16"/>
  <c r="T62" i="16"/>
  <c r="T60" i="16" s="1"/>
  <c r="N25" i="16"/>
  <c r="J62" i="16"/>
  <c r="J60" i="16" s="1"/>
  <c r="R25" i="16"/>
  <c r="C35" i="16"/>
  <c r="Z27" i="16"/>
  <c r="B40" i="16"/>
  <c r="B37" i="16"/>
  <c r="B27" i="16" s="1"/>
  <c r="D42" i="16"/>
  <c r="AD25" i="16"/>
  <c r="X62" i="16"/>
  <c r="X60" i="16" s="1"/>
  <c r="V25" i="16"/>
  <c r="B8" i="16"/>
  <c r="B55" i="16"/>
  <c r="F55" i="16" s="1"/>
  <c r="F60" i="16" s="1"/>
  <c r="P62" i="16"/>
  <c r="P60" i="16" s="1"/>
  <c r="F57" i="16"/>
  <c r="AB62" i="16"/>
  <c r="AB60" i="16" s="1"/>
  <c r="D52" i="16"/>
  <c r="D50" i="16" s="1"/>
  <c r="F52" i="16"/>
  <c r="B30" i="16"/>
  <c r="F30" i="16" s="1"/>
  <c r="C27" i="16"/>
  <c r="D32" i="16"/>
  <c r="D10" i="16"/>
  <c r="D8" i="16" s="1"/>
  <c r="F67" i="16" l="1"/>
  <c r="F72" i="16" s="1"/>
  <c r="W62" i="16"/>
  <c r="W60" i="16" s="1"/>
  <c r="W25" i="16"/>
  <c r="F40" i="16"/>
  <c r="G35" i="16"/>
  <c r="G37" i="16"/>
  <c r="E27" i="16"/>
  <c r="G27" i="16" s="1"/>
  <c r="G8" i="16"/>
  <c r="G18" i="16" s="1"/>
  <c r="C72" i="16"/>
  <c r="C91" i="16"/>
  <c r="F74" i="16"/>
  <c r="B72" i="16"/>
  <c r="Z62" i="16"/>
  <c r="Z60" i="16" s="1"/>
  <c r="Z25" i="16"/>
  <c r="D37" i="16"/>
  <c r="D35" i="16" s="1"/>
  <c r="D40" i="16"/>
  <c r="B35" i="16"/>
  <c r="F35" i="16" s="1"/>
  <c r="F37" i="16"/>
  <c r="F8" i="16"/>
  <c r="F18" i="16" s="1"/>
  <c r="C25" i="16"/>
  <c r="C62" i="16"/>
  <c r="D27" i="16"/>
  <c r="D30" i="16"/>
  <c r="B62" i="16"/>
  <c r="B25" i="16"/>
  <c r="F27" i="16" l="1"/>
  <c r="E25" i="16"/>
  <c r="G25" i="16" s="1"/>
  <c r="E62" i="16"/>
  <c r="F62" i="16" s="1"/>
  <c r="B60" i="16"/>
  <c r="B91" i="16"/>
  <c r="D62" i="16"/>
  <c r="D60" i="16" s="1"/>
  <c r="D25" i="16"/>
  <c r="C60" i="16"/>
  <c r="C89" i="16"/>
  <c r="E60" i="16" l="1"/>
  <c r="E91" i="16"/>
  <c r="E89" i="16" s="1"/>
  <c r="G62" i="16"/>
  <c r="F25" i="16"/>
  <c r="B89" i="16"/>
  <c r="D91" i="16"/>
  <c r="D89" i="16" s="1"/>
  <c r="F91" i="16" l="1"/>
</calcChain>
</file>

<file path=xl/comments1.xml><?xml version="1.0" encoding="utf-8"?>
<comments xmlns="http://schemas.openxmlformats.org/spreadsheetml/2006/main">
  <authors>
    <author>Минич Наталья Анатольевна</author>
  </authors>
  <commentList>
    <comment ref="A50" authorId="0" shapeId="0">
      <text>
        <r>
          <rPr>
            <b/>
            <sz val="9"/>
            <color indexed="81"/>
            <rFont val="Tahoma"/>
            <charset val="1"/>
          </rPr>
          <t>Минич Наталья Анатольевна:</t>
        </r>
        <r>
          <rPr>
            <sz val="9"/>
            <color indexed="81"/>
            <rFont val="Tahoma"/>
            <charset val="1"/>
          </rPr>
          <t xml:space="preserve">
уодомс</t>
        </r>
      </text>
    </comment>
  </commentList>
</comments>
</file>

<file path=xl/sharedStrings.xml><?xml version="1.0" encoding="utf-8"?>
<sst xmlns="http://schemas.openxmlformats.org/spreadsheetml/2006/main" count="144" uniqueCount="59">
  <si>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</si>
  <si>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</si>
  <si>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</si>
  <si>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</si>
  <si>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</si>
  <si>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</si>
  <si>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</si>
  <si>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</si>
  <si>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</si>
  <si>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</si>
  <si>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</si>
  <si>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</si>
  <si>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</si>
  <si>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</si>
  <si>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</si>
  <si>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</si>
  <si>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</si>
  <si>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</si>
  <si>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</si>
  <si>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</si>
  <si>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</si>
  <si>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</si>
  <si>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</si>
  <si>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</si>
  <si>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Минич Наталья Анатольевна</t>
  </si>
  <si>
    <t>тел. 93-556</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</si>
  <si>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</si>
  <si>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</si>
  <si>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</si>
  <si>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</si>
  <si>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</si>
  <si>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</si>
  <si>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</si>
  <si>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</si>
  <si>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</si>
  <si>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</si>
  <si>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</si>
  <si>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</si>
  <si>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</si>
  <si>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</si>
  <si>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</si>
  <si>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</si>
  <si>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</si>
  <si>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</si>
  <si>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</si>
  <si>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</si>
  <si>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</si>
  <si>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</si>
  <si>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</si>
  <si>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</si>
  <si>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Начальник ОФЭОиК КУМИ</t>
  </si>
  <si>
    <t>Экономия на основании фактически оказанных услуг</t>
  </si>
  <si>
    <r>
      <t xml:space="preserve">План на </t>
    </r>
    <r>
      <rPr>
        <sz val="11"/>
        <color rgb="FFFF0000"/>
        <rFont val="Times New Roman"/>
        <family val="1"/>
        <charset val="204"/>
      </rPr>
      <t>31.10.2023</t>
    </r>
  </si>
  <si>
    <r>
      <t xml:space="preserve">Профинансировано на </t>
    </r>
    <r>
      <rPr>
        <sz val="11"/>
        <color rgb="FFFF0000"/>
        <rFont val="Times New Roman"/>
        <family val="1"/>
        <charset val="204"/>
      </rPr>
      <t>31.10.2023</t>
    </r>
  </si>
  <si>
    <r>
      <t xml:space="preserve">Кассовый расход на </t>
    </r>
    <r>
      <rPr>
        <sz val="11"/>
        <color rgb="FFFF0000"/>
        <rFont val="Times New Roman"/>
        <family val="1"/>
        <charset val="204"/>
      </rPr>
      <t>31.10.2023</t>
    </r>
  </si>
  <si>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31.10.2023</t>
    </r>
    <r>
      <rPr>
        <b/>
        <i/>
        <sz val="16"/>
        <color theme="1"/>
        <rFont val="Times New Roman"/>
        <family val="1"/>
        <charset val="204"/>
      </rPr>
      <t xml:space="preserve"> года </t>
    </r>
  </si>
  <si>
    <t xml:space="preserve">п. 1.2. Организация проведения комплексных кадастровых работ </t>
  </si>
  <si>
    <t>ОЖИДАЕМОЕ</t>
  </si>
  <si>
    <t>Итого по подпрограмме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</si>
</sst>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
      <sz val="9"/>
      <color indexed="81"/>
      <name val="Tahoma"/>
      <charset val="1"/>
    </font>
    <font>
      <b/>
      <sz val="9"/>
      <color indexed="81"/>
      <name val="Tahoma"/>
      <charset val="1"/>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 fillId="0" borderId="0" xfId="0" applyFont="1" applyFill="1" applyAlignment="1">
      <alignment horizontal="center"/>
    </xf>
    <xf numFmtId="164" fontId="6" fillId="0" borderId="0" xfId="0" applyNumberFormat="1" applyFont="1" applyFill="1"/>
    <xf numFmtId="164" fontId="6" fillId="2" borderId="0" xfId="0" applyNumberFormat="1" applyFont="1" applyFill="1"/>
    <xf numFmtId="164" fontId="1" fillId="0" borderId="0" xfId="0" applyNumberFormat="1" applyFont="1" applyFill="1"/>
    <xf numFmtId="164" fontId="3" fillId="0" borderId="0" xfId="0" applyNumberFormat="1" applyFont="1" applyFill="1"/>
    <xf numFmtId="164" fontId="6" fillId="3" borderId="0" xfId="0" applyNumberFormat="1" applyFont="1" applyFill="1"/>
    <xf numFmtId="164" fontId="7" fillId="3" borderId="0" xfId="0" applyNumberFormat="1" applyFont="1" applyFill="1"/>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99"/>
  <sheetViews>
    <sheetView tabSelected="1" view="pageBreakPreview" zoomScale="70" zoomScaleNormal="70" zoomScaleSheetLayoutView="70" zoomScalePageLayoutView="55" workbookViewId="0">
      <pane xSplit="2" ySplit="4" topLeftCell="C67" activePane="bottomRight" state="frozen"/>
      <selection pane="topRight" activeCell="C1" sqref="C1"/>
      <selection pane="bottomLeft" activeCell="A5" sqref="A5"/>
      <selection pane="bottomRight" activeCell="C69" sqref="C69"/>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6" width="8.7109375" style="12" customWidth="1"/>
    <col min="7" max="7" width="10.140625" style="12" customWidth="1"/>
    <col min="8" max="31" width="10" style="1" customWidth="1"/>
    <col min="32" max="32" width="103" style="1" customWidth="1"/>
    <col min="33" max="33" width="19.140625" style="1" customWidth="1"/>
    <col min="34" max="16384" width="9.140625" style="1"/>
  </cols>
  <sheetData>
    <row r="1" spans="1:33" ht="63.75" customHeight="1" x14ac:dyDescent="0.25">
      <c r="A1" s="9"/>
      <c r="B1" s="77" t="s">
        <v>55</v>
      </c>
      <c r="C1" s="77"/>
      <c r="D1" s="77"/>
      <c r="E1" s="77"/>
      <c r="F1" s="77"/>
      <c r="G1" s="77"/>
      <c r="H1" s="77"/>
      <c r="I1" s="77"/>
      <c r="J1" s="77"/>
      <c r="K1" s="77"/>
      <c r="L1" s="77"/>
      <c r="M1" s="77"/>
      <c r="N1" s="77"/>
      <c r="O1" s="77"/>
      <c r="P1" s="9"/>
      <c r="Q1" s="9"/>
      <c r="R1" s="9"/>
      <c r="S1" s="9"/>
      <c r="T1" s="9"/>
      <c r="U1" s="9"/>
      <c r="V1" s="9"/>
      <c r="W1" s="9"/>
      <c r="X1" s="9"/>
      <c r="Y1" s="9"/>
      <c r="Z1" s="9"/>
      <c r="AA1" s="9"/>
      <c r="AB1" s="9"/>
      <c r="AC1" s="9"/>
      <c r="AD1" s="9"/>
      <c r="AE1" s="9"/>
      <c r="AF1" s="13"/>
      <c r="AG1" s="79" t="s">
        <v>57</v>
      </c>
    </row>
    <row r="2" spans="1:33"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c r="AG2" s="79"/>
    </row>
    <row r="3" spans="1:33" ht="23.25" customHeight="1" x14ac:dyDescent="0.25">
      <c r="A3" s="74" t="s">
        <v>0</v>
      </c>
      <c r="B3" s="74" t="s">
        <v>46</v>
      </c>
      <c r="C3" s="74" t="s">
        <v>52</v>
      </c>
      <c r="D3" s="74" t="s">
        <v>53</v>
      </c>
      <c r="E3" s="74" t="s">
        <v>54</v>
      </c>
      <c r="F3" s="78" t="s">
        <v>1</v>
      </c>
      <c r="G3" s="78"/>
      <c r="H3" s="74" t="s">
        <v>2</v>
      </c>
      <c r="I3" s="74"/>
      <c r="J3" s="74" t="s">
        <v>3</v>
      </c>
      <c r="K3" s="74"/>
      <c r="L3" s="74" t="s">
        <v>4</v>
      </c>
      <c r="M3" s="74"/>
      <c r="N3" s="74" t="s">
        <v>5</v>
      </c>
      <c r="O3" s="74"/>
      <c r="P3" s="74" t="s">
        <v>6</v>
      </c>
      <c r="Q3" s="74"/>
      <c r="R3" s="74" t="s">
        <v>7</v>
      </c>
      <c r="S3" s="74"/>
      <c r="T3" s="74" t="s">
        <v>8</v>
      </c>
      <c r="U3" s="74"/>
      <c r="V3" s="74" t="s">
        <v>9</v>
      </c>
      <c r="W3" s="74"/>
      <c r="X3" s="74" t="s">
        <v>10</v>
      </c>
      <c r="Y3" s="74"/>
      <c r="Z3" s="74" t="s">
        <v>11</v>
      </c>
      <c r="AA3" s="74"/>
      <c r="AB3" s="74" t="s">
        <v>12</v>
      </c>
      <c r="AC3" s="74"/>
      <c r="AD3" s="75" t="s">
        <v>13</v>
      </c>
      <c r="AE3" s="76"/>
      <c r="AF3" s="70" t="s">
        <v>14</v>
      </c>
    </row>
    <row r="4" spans="1:33" ht="46.5" customHeight="1" x14ac:dyDescent="0.25">
      <c r="A4" s="74"/>
      <c r="B4" s="74"/>
      <c r="C4" s="74"/>
      <c r="D4" s="74"/>
      <c r="E4" s="74"/>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71"/>
    </row>
    <row r="5" spans="1:33"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3" s="7" customFormat="1" ht="21.75" customHeight="1" x14ac:dyDescent="0.2">
      <c r="A6" s="58" t="s">
        <v>37</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60"/>
    </row>
    <row r="7" spans="1:33" s="7" customFormat="1" ht="22.5" customHeight="1" x14ac:dyDescent="0.2">
      <c r="A7" s="61" t="s">
        <v>36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row>
    <row r="8" spans="1:33" s="6" customFormat="1" ht="77.25" customHeight="1" x14ac:dyDescent="0.3">
      <c r="A8" s="34" t="s">
        <v>27</v>
      </c>
      <c r="B8" s="20">
        <f>B9+B10+B11+B12</f>
        <v>51185.495000000003</v>
      </c>
      <c r="C8" s="20">
        <f>C9+C10+C11+C12</f>
        <v>47381.446000000004</v>
      </c>
      <c r="D8" s="20">
        <f>D9+D10+D11+D12</f>
        <v>51185.495000000003</v>
      </c>
      <c r="E8" s="20">
        <f>E9+E10+E11+E12</f>
        <v>37905.154999999999</v>
      </c>
      <c r="F8" s="23">
        <f>E8/B8*100</f>
        <v>74.054485552987231</v>
      </c>
      <c r="G8" s="23">
        <f>E8/C8*100</f>
        <v>79.999996201044596</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4043.5070000000001</v>
      </c>
      <c r="Q8" s="20">
        <f t="shared" si="0"/>
        <v>4081.2359999999999</v>
      </c>
      <c r="R8" s="20">
        <f t="shared" si="0"/>
        <v>3681.6930000000002</v>
      </c>
      <c r="S8" s="20">
        <f t="shared" si="0"/>
        <v>3827.3409999999999</v>
      </c>
      <c r="T8" s="20">
        <f t="shared" si="0"/>
        <v>3904.5740000000001</v>
      </c>
      <c r="U8" s="20">
        <f t="shared" si="0"/>
        <v>3059.4589999999998</v>
      </c>
      <c r="V8" s="20">
        <f t="shared" si="0"/>
        <v>2201.7289999999998</v>
      </c>
      <c r="W8" s="20">
        <f t="shared" si="0"/>
        <v>2434.7829999999999</v>
      </c>
      <c r="X8" s="20">
        <f t="shared" si="0"/>
        <v>2163.6010000000001</v>
      </c>
      <c r="Y8" s="20">
        <f t="shared" si="0"/>
        <v>2075.4470000000001</v>
      </c>
      <c r="Z8" s="20">
        <f t="shared" si="0"/>
        <v>8909.2099999999991</v>
      </c>
      <c r="AA8" s="20">
        <f t="shared" si="0"/>
        <v>3468.527</v>
      </c>
      <c r="AB8" s="20">
        <f t="shared" si="0"/>
        <v>1801.076</v>
      </c>
      <c r="AC8" s="20">
        <f t="shared" si="0"/>
        <v>0</v>
      </c>
      <c r="AD8" s="20">
        <f t="shared" si="0"/>
        <v>2002.973</v>
      </c>
      <c r="AE8" s="20">
        <f t="shared" si="0"/>
        <v>0</v>
      </c>
      <c r="AF8" s="42"/>
      <c r="AG8" s="80">
        <f>B8</f>
        <v>51185.495000000003</v>
      </c>
    </row>
    <row r="9" spans="1:33"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64" t="s">
        <v>51</v>
      </c>
    </row>
    <row r="10" spans="1:33" ht="63" customHeight="1" x14ac:dyDescent="0.25">
      <c r="A10" s="35" t="s">
        <v>20</v>
      </c>
      <c r="B10" s="22">
        <f>H10+J10+L10+N10+P10+R10+T10+V10+X10+Z10+AB10+AD10</f>
        <v>51185.495000000003</v>
      </c>
      <c r="C10" s="22">
        <f>H10+J10+L10+N10+P10+R10+T10+V10+X10+Z10</f>
        <v>47381.446000000004</v>
      </c>
      <c r="D10" s="22">
        <f>B10</f>
        <v>51185.495000000003</v>
      </c>
      <c r="E10" s="22">
        <f>I10+K10+M10+O10+Q10+S10+U10+W10+Y10+AA10+AC10+AE10</f>
        <v>37905.154999999999</v>
      </c>
      <c r="F10" s="21">
        <f>E10/B10*100</f>
        <v>74.054485552987231</v>
      </c>
      <c r="G10" s="21">
        <f>E10/C10*100</f>
        <v>79.999996201044596</v>
      </c>
      <c r="H10" s="22">
        <v>6108.777</v>
      </c>
      <c r="I10" s="22">
        <v>4464.93</v>
      </c>
      <c r="J10" s="22">
        <v>4686.3519999999999</v>
      </c>
      <c r="K10" s="22">
        <v>3532.3589999999999</v>
      </c>
      <c r="L10" s="22">
        <v>5465.2550000000001</v>
      </c>
      <c r="M10" s="22">
        <v>6026.1049999999996</v>
      </c>
      <c r="N10" s="22">
        <v>6216.7479999999996</v>
      </c>
      <c r="O10" s="22">
        <v>4934.9679999999998</v>
      </c>
      <c r="P10" s="22">
        <v>4043.5070000000001</v>
      </c>
      <c r="Q10" s="22">
        <v>4081.2359999999999</v>
      </c>
      <c r="R10" s="22">
        <v>3681.6930000000002</v>
      </c>
      <c r="S10" s="22">
        <v>3827.3409999999999</v>
      </c>
      <c r="T10" s="22">
        <v>3904.5740000000001</v>
      </c>
      <c r="U10" s="22">
        <v>3059.4589999999998</v>
      </c>
      <c r="V10" s="22">
        <v>2201.7289999999998</v>
      </c>
      <c r="W10" s="22">
        <v>2434.7829999999999</v>
      </c>
      <c r="X10" s="22">
        <v>2163.6010000000001</v>
      </c>
      <c r="Y10" s="22">
        <v>2075.4470000000001</v>
      </c>
      <c r="Z10" s="22">
        <v>8909.2099999999991</v>
      </c>
      <c r="AA10" s="22">
        <v>3468.527</v>
      </c>
      <c r="AB10" s="22">
        <v>1801.076</v>
      </c>
      <c r="AC10" s="22">
        <v>0</v>
      </c>
      <c r="AD10" s="22">
        <v>2002.973</v>
      </c>
      <c r="AE10" s="22">
        <v>0</v>
      </c>
      <c r="AF10" s="65"/>
    </row>
    <row r="11" spans="1:33"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65"/>
    </row>
    <row r="12" spans="1:33"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66"/>
    </row>
    <row r="13" spans="1:33" s="6" customFormat="1" ht="77.25" customHeight="1" x14ac:dyDescent="0.3">
      <c r="A13" s="34" t="s">
        <v>56</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42"/>
      <c r="AG13" s="80">
        <f>B13</f>
        <v>159</v>
      </c>
    </row>
    <row r="14" spans="1:33" ht="63" customHeight="1" x14ac:dyDescent="0.25">
      <c r="A14" s="35" t="s">
        <v>19</v>
      </c>
      <c r="B14" s="22">
        <f>H14+J14+L14+N14+P14+R14+T14+V14+X14+Z14+AB14+AD14</f>
        <v>0</v>
      </c>
      <c r="C14" s="22">
        <f>H14+J14+L14+N14+P14+R14+T14+V14</f>
        <v>0</v>
      </c>
      <c r="D14" s="22">
        <f>D36</f>
        <v>0</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f t="shared" si="5"/>
        <v>0</v>
      </c>
      <c r="AE14" s="22">
        <f t="shared" si="5"/>
        <v>0</v>
      </c>
      <c r="AF14" s="64"/>
    </row>
    <row r="15" spans="1:33" ht="63" customHeight="1" x14ac:dyDescent="0.25">
      <c r="A15" s="35" t="s">
        <v>20</v>
      </c>
      <c r="B15" s="22">
        <f>H15+J15+L15+N15+P15+R15+T15+V15+X15+Z15+AB15+AD15</f>
        <v>159</v>
      </c>
      <c r="C15" s="22">
        <f>H15+J15+L15+N15+P15+R15+T15+V15+X15+Z15</f>
        <v>0</v>
      </c>
      <c r="D15" s="22">
        <f>B15</f>
        <v>159</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159</v>
      </c>
      <c r="AE15" s="22">
        <v>0</v>
      </c>
      <c r="AF15" s="65"/>
    </row>
    <row r="16" spans="1:33"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6"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65"/>
    </row>
    <row r="17" spans="1:33"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ref="H17:AE17" si="7">H39</f>
        <v>0</v>
      </c>
      <c r="I17" s="22">
        <f t="shared" si="7"/>
        <v>0</v>
      </c>
      <c r="J17" s="22">
        <f t="shared" si="7"/>
        <v>0</v>
      </c>
      <c r="K17" s="22">
        <f t="shared" si="7"/>
        <v>0</v>
      </c>
      <c r="L17" s="22">
        <f t="shared" si="7"/>
        <v>0</v>
      </c>
      <c r="M17" s="22">
        <f t="shared" si="7"/>
        <v>0</v>
      </c>
      <c r="N17" s="22">
        <f t="shared" si="7"/>
        <v>0</v>
      </c>
      <c r="O17" s="22">
        <f t="shared" si="7"/>
        <v>0</v>
      </c>
      <c r="P17" s="22">
        <f t="shared" si="7"/>
        <v>0</v>
      </c>
      <c r="Q17" s="22">
        <f t="shared" si="7"/>
        <v>0</v>
      </c>
      <c r="R17" s="22">
        <f t="shared" si="7"/>
        <v>0</v>
      </c>
      <c r="S17" s="22">
        <f t="shared" si="7"/>
        <v>0</v>
      </c>
      <c r="T17" s="22">
        <f t="shared" si="7"/>
        <v>0</v>
      </c>
      <c r="U17" s="22">
        <f t="shared" si="7"/>
        <v>0</v>
      </c>
      <c r="V17" s="22">
        <f t="shared" si="7"/>
        <v>0</v>
      </c>
      <c r="W17" s="22">
        <f t="shared" si="7"/>
        <v>0</v>
      </c>
      <c r="X17" s="22">
        <f t="shared" si="7"/>
        <v>0</v>
      </c>
      <c r="Y17" s="22">
        <f t="shared" si="7"/>
        <v>0</v>
      </c>
      <c r="Z17" s="22">
        <f t="shared" si="7"/>
        <v>0</v>
      </c>
      <c r="AA17" s="22">
        <f t="shared" si="7"/>
        <v>0</v>
      </c>
      <c r="AB17" s="22">
        <f t="shared" si="7"/>
        <v>0</v>
      </c>
      <c r="AC17" s="22">
        <f t="shared" si="7"/>
        <v>0</v>
      </c>
      <c r="AD17" s="22">
        <f t="shared" si="7"/>
        <v>0</v>
      </c>
      <c r="AE17" s="22">
        <f t="shared" si="7"/>
        <v>0</v>
      </c>
      <c r="AF17" s="66"/>
    </row>
    <row r="18" spans="1:33" s="52" customFormat="1" ht="21.75" customHeight="1" x14ac:dyDescent="0.3">
      <c r="A18" s="25" t="s">
        <v>38</v>
      </c>
      <c r="B18" s="26">
        <f>B8+B13</f>
        <v>51344.495000000003</v>
      </c>
      <c r="C18" s="26">
        <f t="shared" ref="C18:AE18" si="8">C8+C13</f>
        <v>47381.446000000004</v>
      </c>
      <c r="D18" s="26">
        <f t="shared" si="8"/>
        <v>51344.495000000003</v>
      </c>
      <c r="E18" s="26">
        <f t="shared" si="8"/>
        <v>37905.154999999999</v>
      </c>
      <c r="F18" s="26">
        <f t="shared" si="8"/>
        <v>74.054485552987231</v>
      </c>
      <c r="G18" s="26">
        <f t="shared" si="8"/>
        <v>79.999996201044596</v>
      </c>
      <c r="H18" s="26">
        <f t="shared" si="8"/>
        <v>6108.777</v>
      </c>
      <c r="I18" s="26">
        <f t="shared" si="8"/>
        <v>4464.93</v>
      </c>
      <c r="J18" s="26">
        <f t="shared" si="8"/>
        <v>4686.3519999999999</v>
      </c>
      <c r="K18" s="26">
        <f t="shared" si="8"/>
        <v>3532.3589999999999</v>
      </c>
      <c r="L18" s="26">
        <f t="shared" si="8"/>
        <v>5465.2550000000001</v>
      </c>
      <c r="M18" s="26">
        <f t="shared" si="8"/>
        <v>6026.1049999999996</v>
      </c>
      <c r="N18" s="26">
        <f t="shared" si="8"/>
        <v>6216.7479999999996</v>
      </c>
      <c r="O18" s="26">
        <f t="shared" si="8"/>
        <v>4934.9679999999998</v>
      </c>
      <c r="P18" s="26">
        <f t="shared" si="8"/>
        <v>4043.5070000000001</v>
      </c>
      <c r="Q18" s="26">
        <f t="shared" si="8"/>
        <v>4081.2359999999999</v>
      </c>
      <c r="R18" s="26">
        <f t="shared" si="8"/>
        <v>3681.6930000000002</v>
      </c>
      <c r="S18" s="26">
        <f t="shared" si="8"/>
        <v>3827.3409999999999</v>
      </c>
      <c r="T18" s="26">
        <f t="shared" si="8"/>
        <v>3904.5740000000001</v>
      </c>
      <c r="U18" s="26">
        <f t="shared" si="8"/>
        <v>3059.4589999999998</v>
      </c>
      <c r="V18" s="26">
        <f t="shared" si="8"/>
        <v>2201.7289999999998</v>
      </c>
      <c r="W18" s="26">
        <f t="shared" si="8"/>
        <v>2434.7829999999999</v>
      </c>
      <c r="X18" s="26">
        <f t="shared" si="8"/>
        <v>2163.6010000000001</v>
      </c>
      <c r="Y18" s="26">
        <f t="shared" si="8"/>
        <v>2075.4470000000001</v>
      </c>
      <c r="Z18" s="26">
        <f t="shared" si="8"/>
        <v>8909.2099999999991</v>
      </c>
      <c r="AA18" s="26">
        <f t="shared" si="8"/>
        <v>3468.527</v>
      </c>
      <c r="AB18" s="26">
        <f t="shared" si="8"/>
        <v>1801.076</v>
      </c>
      <c r="AC18" s="26">
        <f t="shared" si="8"/>
        <v>0</v>
      </c>
      <c r="AD18" s="26">
        <f t="shared" si="8"/>
        <v>2161.973</v>
      </c>
      <c r="AE18" s="26">
        <f t="shared" si="8"/>
        <v>0</v>
      </c>
      <c r="AF18" s="43"/>
      <c r="AG18" s="81">
        <f>B18</f>
        <v>51344.495000000003</v>
      </c>
    </row>
    <row r="19" spans="1:33" ht="18.75" customHeight="1" x14ac:dyDescent="0.25">
      <c r="A19" s="35" t="s">
        <v>19</v>
      </c>
      <c r="B19" s="22">
        <f t="shared" ref="B19:AE19" si="9">B9+B14</f>
        <v>0</v>
      </c>
      <c r="C19" s="22">
        <f t="shared" si="9"/>
        <v>0</v>
      </c>
      <c r="D19" s="22">
        <f t="shared" si="9"/>
        <v>0</v>
      </c>
      <c r="E19" s="22">
        <f t="shared" si="9"/>
        <v>0</v>
      </c>
      <c r="F19" s="22">
        <f t="shared" si="9"/>
        <v>0</v>
      </c>
      <c r="G19" s="22">
        <f t="shared" si="9"/>
        <v>0</v>
      </c>
      <c r="H19" s="22">
        <f t="shared" si="9"/>
        <v>0</v>
      </c>
      <c r="I19" s="22">
        <f t="shared" si="9"/>
        <v>0</v>
      </c>
      <c r="J19" s="22">
        <f t="shared" si="9"/>
        <v>0</v>
      </c>
      <c r="K19" s="22">
        <f t="shared" si="9"/>
        <v>0</v>
      </c>
      <c r="L19" s="22">
        <f t="shared" si="9"/>
        <v>0</v>
      </c>
      <c r="M19" s="22">
        <f t="shared" si="9"/>
        <v>0</v>
      </c>
      <c r="N19" s="22">
        <f t="shared" si="9"/>
        <v>0</v>
      </c>
      <c r="O19" s="22">
        <f t="shared" si="9"/>
        <v>0</v>
      </c>
      <c r="P19" s="22">
        <f t="shared" si="9"/>
        <v>0</v>
      </c>
      <c r="Q19" s="22">
        <f t="shared" si="9"/>
        <v>0</v>
      </c>
      <c r="R19" s="22">
        <f t="shared" si="9"/>
        <v>0</v>
      </c>
      <c r="S19" s="22">
        <f t="shared" si="9"/>
        <v>0</v>
      </c>
      <c r="T19" s="22">
        <f t="shared" si="9"/>
        <v>0</v>
      </c>
      <c r="U19" s="22">
        <f t="shared" si="9"/>
        <v>0</v>
      </c>
      <c r="V19" s="22">
        <f t="shared" si="9"/>
        <v>0</v>
      </c>
      <c r="W19" s="22">
        <f t="shared" si="9"/>
        <v>0</v>
      </c>
      <c r="X19" s="22">
        <f t="shared" si="9"/>
        <v>0</v>
      </c>
      <c r="Y19" s="22">
        <f t="shared" si="9"/>
        <v>0</v>
      </c>
      <c r="Z19" s="22">
        <f t="shared" si="9"/>
        <v>0</v>
      </c>
      <c r="AA19" s="22">
        <f t="shared" si="9"/>
        <v>0</v>
      </c>
      <c r="AB19" s="22">
        <f t="shared" si="9"/>
        <v>0</v>
      </c>
      <c r="AC19" s="22">
        <f t="shared" si="9"/>
        <v>0</v>
      </c>
      <c r="AD19" s="22">
        <f t="shared" si="9"/>
        <v>0</v>
      </c>
      <c r="AE19" s="22">
        <f t="shared" si="9"/>
        <v>0</v>
      </c>
      <c r="AF19" s="37"/>
    </row>
    <row r="20" spans="1:33" ht="18.75" customHeight="1" x14ac:dyDescent="0.25">
      <c r="A20" s="35" t="s">
        <v>20</v>
      </c>
      <c r="B20" s="22">
        <f t="shared" ref="B20:AE20" si="10">B10+B15</f>
        <v>51344.495000000003</v>
      </c>
      <c r="C20" s="22">
        <f t="shared" si="10"/>
        <v>47381.446000000004</v>
      </c>
      <c r="D20" s="22">
        <f t="shared" si="10"/>
        <v>51344.495000000003</v>
      </c>
      <c r="E20" s="22">
        <f t="shared" si="10"/>
        <v>37905.154999999999</v>
      </c>
      <c r="F20" s="22">
        <f t="shared" si="10"/>
        <v>74.054485552987231</v>
      </c>
      <c r="G20" s="22">
        <f t="shared" si="10"/>
        <v>79.999996201044596</v>
      </c>
      <c r="H20" s="22">
        <f t="shared" si="10"/>
        <v>6108.777</v>
      </c>
      <c r="I20" s="22">
        <f t="shared" si="10"/>
        <v>4464.93</v>
      </c>
      <c r="J20" s="22">
        <f t="shared" si="10"/>
        <v>4686.3519999999999</v>
      </c>
      <c r="K20" s="22">
        <f t="shared" si="10"/>
        <v>3532.3589999999999</v>
      </c>
      <c r="L20" s="22">
        <f t="shared" si="10"/>
        <v>5465.2550000000001</v>
      </c>
      <c r="M20" s="22">
        <f t="shared" si="10"/>
        <v>6026.1049999999996</v>
      </c>
      <c r="N20" s="22">
        <f t="shared" si="10"/>
        <v>6216.7479999999996</v>
      </c>
      <c r="O20" s="22">
        <f t="shared" si="10"/>
        <v>4934.9679999999998</v>
      </c>
      <c r="P20" s="22">
        <f t="shared" si="10"/>
        <v>4043.5070000000001</v>
      </c>
      <c r="Q20" s="22">
        <f t="shared" si="10"/>
        <v>4081.2359999999999</v>
      </c>
      <c r="R20" s="22">
        <f t="shared" si="10"/>
        <v>3681.6930000000002</v>
      </c>
      <c r="S20" s="22">
        <f t="shared" si="10"/>
        <v>3827.3409999999999</v>
      </c>
      <c r="T20" s="22">
        <f t="shared" si="10"/>
        <v>3904.5740000000001</v>
      </c>
      <c r="U20" s="22">
        <f t="shared" si="10"/>
        <v>3059.4589999999998</v>
      </c>
      <c r="V20" s="22">
        <f t="shared" si="10"/>
        <v>2201.7289999999998</v>
      </c>
      <c r="W20" s="22">
        <f t="shared" si="10"/>
        <v>2434.7829999999999</v>
      </c>
      <c r="X20" s="22">
        <f t="shared" si="10"/>
        <v>2163.6010000000001</v>
      </c>
      <c r="Y20" s="22">
        <f t="shared" si="10"/>
        <v>2075.4470000000001</v>
      </c>
      <c r="Z20" s="22">
        <f t="shared" si="10"/>
        <v>8909.2099999999991</v>
      </c>
      <c r="AA20" s="22">
        <f t="shared" si="10"/>
        <v>3468.527</v>
      </c>
      <c r="AB20" s="22">
        <f t="shared" si="10"/>
        <v>1801.076</v>
      </c>
      <c r="AC20" s="22">
        <f t="shared" si="10"/>
        <v>0</v>
      </c>
      <c r="AD20" s="22">
        <f t="shared" si="10"/>
        <v>2161.973</v>
      </c>
      <c r="AE20" s="22">
        <f t="shared" si="10"/>
        <v>0</v>
      </c>
      <c r="AF20" s="37"/>
    </row>
    <row r="21" spans="1:33" ht="18.75" customHeight="1" x14ac:dyDescent="0.25">
      <c r="A21" s="35" t="s">
        <v>21</v>
      </c>
      <c r="B21" s="22">
        <f t="shared" ref="B21:AE21" si="11">B11+B16</f>
        <v>0</v>
      </c>
      <c r="C21" s="22">
        <f t="shared" si="11"/>
        <v>0</v>
      </c>
      <c r="D21" s="22">
        <f t="shared" si="11"/>
        <v>0</v>
      </c>
      <c r="E21" s="22">
        <f t="shared" si="11"/>
        <v>0</v>
      </c>
      <c r="F21" s="22">
        <f t="shared" si="11"/>
        <v>0</v>
      </c>
      <c r="G21" s="22">
        <f t="shared" si="11"/>
        <v>0</v>
      </c>
      <c r="H21" s="22">
        <f t="shared" si="11"/>
        <v>0</v>
      </c>
      <c r="I21" s="22">
        <f t="shared" si="11"/>
        <v>0</v>
      </c>
      <c r="J21" s="22">
        <f t="shared" si="11"/>
        <v>0</v>
      </c>
      <c r="K21" s="22">
        <f t="shared" si="11"/>
        <v>0</v>
      </c>
      <c r="L21" s="22">
        <f t="shared" si="11"/>
        <v>0</v>
      </c>
      <c r="M21" s="22">
        <f t="shared" si="11"/>
        <v>0</v>
      </c>
      <c r="N21" s="22">
        <f t="shared" si="11"/>
        <v>0</v>
      </c>
      <c r="O21" s="22">
        <f t="shared" si="11"/>
        <v>0</v>
      </c>
      <c r="P21" s="22">
        <f t="shared" si="11"/>
        <v>0</v>
      </c>
      <c r="Q21" s="22">
        <f t="shared" si="11"/>
        <v>0</v>
      </c>
      <c r="R21" s="22">
        <f t="shared" si="11"/>
        <v>0</v>
      </c>
      <c r="S21" s="22">
        <f t="shared" si="11"/>
        <v>0</v>
      </c>
      <c r="T21" s="22">
        <f t="shared" si="11"/>
        <v>0</v>
      </c>
      <c r="U21" s="22">
        <f t="shared" si="11"/>
        <v>0</v>
      </c>
      <c r="V21" s="22">
        <f t="shared" si="11"/>
        <v>0</v>
      </c>
      <c r="W21" s="22">
        <f t="shared" si="11"/>
        <v>0</v>
      </c>
      <c r="X21" s="22">
        <f t="shared" si="11"/>
        <v>0</v>
      </c>
      <c r="Y21" s="22">
        <f t="shared" si="11"/>
        <v>0</v>
      </c>
      <c r="Z21" s="22">
        <f t="shared" si="11"/>
        <v>0</v>
      </c>
      <c r="AA21" s="22">
        <f t="shared" si="11"/>
        <v>0</v>
      </c>
      <c r="AB21" s="22">
        <f t="shared" si="11"/>
        <v>0</v>
      </c>
      <c r="AC21" s="22">
        <f t="shared" si="11"/>
        <v>0</v>
      </c>
      <c r="AD21" s="22">
        <f t="shared" si="11"/>
        <v>0</v>
      </c>
      <c r="AE21" s="22">
        <f t="shared" si="11"/>
        <v>0</v>
      </c>
      <c r="AF21" s="37"/>
    </row>
    <row r="22" spans="1:33" ht="18.75" customHeight="1" x14ac:dyDescent="0.25">
      <c r="A22" s="35" t="s">
        <v>22</v>
      </c>
      <c r="B22" s="22">
        <f t="shared" ref="B22:AE22" si="12">B12+B17</f>
        <v>0</v>
      </c>
      <c r="C22" s="22">
        <f t="shared" si="12"/>
        <v>0</v>
      </c>
      <c r="D22" s="22">
        <f t="shared" si="12"/>
        <v>0</v>
      </c>
      <c r="E22" s="22">
        <f t="shared" si="12"/>
        <v>0</v>
      </c>
      <c r="F22" s="22">
        <f t="shared" si="12"/>
        <v>0</v>
      </c>
      <c r="G22" s="22">
        <f t="shared" si="12"/>
        <v>0</v>
      </c>
      <c r="H22" s="22">
        <f t="shared" si="12"/>
        <v>0</v>
      </c>
      <c r="I22" s="22">
        <f t="shared" si="12"/>
        <v>0</v>
      </c>
      <c r="J22" s="22">
        <f t="shared" si="12"/>
        <v>0</v>
      </c>
      <c r="K22" s="22">
        <f t="shared" si="12"/>
        <v>0</v>
      </c>
      <c r="L22" s="22">
        <f t="shared" si="12"/>
        <v>0</v>
      </c>
      <c r="M22" s="22">
        <f t="shared" si="12"/>
        <v>0</v>
      </c>
      <c r="N22" s="22">
        <f t="shared" si="12"/>
        <v>0</v>
      </c>
      <c r="O22" s="22">
        <f t="shared" si="12"/>
        <v>0</v>
      </c>
      <c r="P22" s="22">
        <f t="shared" si="12"/>
        <v>0</v>
      </c>
      <c r="Q22" s="22">
        <f t="shared" si="12"/>
        <v>0</v>
      </c>
      <c r="R22" s="22">
        <f t="shared" si="12"/>
        <v>0</v>
      </c>
      <c r="S22" s="22">
        <f t="shared" si="12"/>
        <v>0</v>
      </c>
      <c r="T22" s="22">
        <f t="shared" si="12"/>
        <v>0</v>
      </c>
      <c r="U22" s="22">
        <f t="shared" si="12"/>
        <v>0</v>
      </c>
      <c r="V22" s="22">
        <f t="shared" si="12"/>
        <v>0</v>
      </c>
      <c r="W22" s="22">
        <f t="shared" si="12"/>
        <v>0</v>
      </c>
      <c r="X22" s="22">
        <f t="shared" si="12"/>
        <v>0</v>
      </c>
      <c r="Y22" s="22">
        <f t="shared" si="12"/>
        <v>0</v>
      </c>
      <c r="Z22" s="22">
        <f t="shared" si="12"/>
        <v>0</v>
      </c>
      <c r="AA22" s="22">
        <f t="shared" si="12"/>
        <v>0</v>
      </c>
      <c r="AB22" s="22">
        <f t="shared" si="12"/>
        <v>0</v>
      </c>
      <c r="AC22" s="22">
        <f t="shared" si="12"/>
        <v>0</v>
      </c>
      <c r="AD22" s="22">
        <f t="shared" si="12"/>
        <v>0</v>
      </c>
      <c r="AE22" s="22">
        <f t="shared" si="12"/>
        <v>0</v>
      </c>
      <c r="AF22" s="37"/>
    </row>
    <row r="23" spans="1:33" ht="21.75" customHeight="1" x14ac:dyDescent="0.25">
      <c r="A23" s="58" t="s">
        <v>39</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60"/>
    </row>
    <row r="24" spans="1:33" ht="21.75" customHeight="1" x14ac:dyDescent="0.25">
      <c r="A24" s="61" t="s">
        <v>36</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3"/>
    </row>
    <row r="25" spans="1:33" ht="51.75" customHeight="1" x14ac:dyDescent="0.25">
      <c r="A25" s="34" t="s">
        <v>26</v>
      </c>
      <c r="B25" s="20">
        <f>B26+B27+B28+B29</f>
        <v>290990.56651000003</v>
      </c>
      <c r="C25" s="20">
        <f>C26+C27+C28+C29</f>
        <v>251672.17350999999</v>
      </c>
      <c r="D25" s="20">
        <f>D26+D27+D28+D29</f>
        <v>290990.56651000003</v>
      </c>
      <c r="E25" s="20">
        <f>E26+E27+E28+E29</f>
        <v>223103.59551000001</v>
      </c>
      <c r="F25" s="23">
        <f>E25/B25*100</f>
        <v>76.670387698747945</v>
      </c>
      <c r="G25" s="23">
        <f>E25/C25*100</f>
        <v>88.648495540225142</v>
      </c>
      <c r="H25" s="20">
        <f t="shared" ref="H25:AE25" si="13">H26+H27+H28+H29</f>
        <v>21432.800059999998</v>
      </c>
      <c r="I25" s="20">
        <f t="shared" si="13"/>
        <v>14949.604000000001</v>
      </c>
      <c r="J25" s="20">
        <f t="shared" si="13"/>
        <v>28757.474719999998</v>
      </c>
      <c r="K25" s="20">
        <f t="shared" si="13"/>
        <v>27542.120999999999</v>
      </c>
      <c r="L25" s="20">
        <f t="shared" si="13"/>
        <v>19861.50722</v>
      </c>
      <c r="M25" s="20">
        <f t="shared" si="13"/>
        <v>16020.484</v>
      </c>
      <c r="N25" s="20">
        <f t="shared" si="13"/>
        <v>28508.883109999999</v>
      </c>
      <c r="O25" s="20">
        <f t="shared" si="13"/>
        <v>24132.699109999998</v>
      </c>
      <c r="P25" s="20">
        <f t="shared" si="13"/>
        <v>21528.585600000002</v>
      </c>
      <c r="Q25" s="20">
        <f t="shared" si="13"/>
        <v>21634.0216</v>
      </c>
      <c r="R25" s="20">
        <f t="shared" si="13"/>
        <v>28839.090919999999</v>
      </c>
      <c r="S25" s="20">
        <f t="shared" si="13"/>
        <v>23193.653919999997</v>
      </c>
      <c r="T25" s="20">
        <f t="shared" si="13"/>
        <v>31005.705879999998</v>
      </c>
      <c r="U25" s="20">
        <f t="shared" si="13"/>
        <v>28444.190879999998</v>
      </c>
      <c r="V25" s="20">
        <f t="shared" si="13"/>
        <v>22686.357</v>
      </c>
      <c r="W25" s="20">
        <f t="shared" si="13"/>
        <v>21132.526000000002</v>
      </c>
      <c r="X25" s="20">
        <f t="shared" si="13"/>
        <v>23271.577000000001</v>
      </c>
      <c r="Y25" s="20">
        <f t="shared" si="13"/>
        <v>23357.06</v>
      </c>
      <c r="Z25" s="20">
        <f t="shared" si="13"/>
        <v>25780.191999999999</v>
      </c>
      <c r="AA25" s="20">
        <f t="shared" si="13"/>
        <v>22697.235000000001</v>
      </c>
      <c r="AB25" s="20">
        <f t="shared" si="13"/>
        <v>15423.707</v>
      </c>
      <c r="AC25" s="20">
        <f t="shared" si="13"/>
        <v>0</v>
      </c>
      <c r="AD25" s="20">
        <f t="shared" si="13"/>
        <v>23894.686000000002</v>
      </c>
      <c r="AE25" s="20">
        <f t="shared" si="13"/>
        <v>0</v>
      </c>
      <c r="AF25" s="24"/>
      <c r="AG25" s="82">
        <f>B25</f>
        <v>290990.56651000003</v>
      </c>
    </row>
    <row r="26" spans="1:33" ht="18.75" customHeight="1" x14ac:dyDescent="0.25">
      <c r="A26" s="35" t="s">
        <v>19</v>
      </c>
      <c r="B26" s="22">
        <f t="shared" ref="B26:E29" si="14">B31+B36+B51+B56</f>
        <v>0</v>
      </c>
      <c r="C26" s="22">
        <f t="shared" si="14"/>
        <v>0</v>
      </c>
      <c r="D26" s="22">
        <f t="shared" si="14"/>
        <v>0</v>
      </c>
      <c r="E26" s="22">
        <f t="shared" si="14"/>
        <v>0</v>
      </c>
      <c r="F26" s="21">
        <v>0</v>
      </c>
      <c r="G26" s="21">
        <v>0</v>
      </c>
      <c r="H26" s="22">
        <f t="shared" ref="H26:AE26" si="15">H31+H36+H51+H56</f>
        <v>0</v>
      </c>
      <c r="I26" s="22">
        <f t="shared" si="15"/>
        <v>0</v>
      </c>
      <c r="J26" s="22">
        <f t="shared" si="15"/>
        <v>0</v>
      </c>
      <c r="K26" s="22">
        <f t="shared" si="15"/>
        <v>0</v>
      </c>
      <c r="L26" s="22">
        <f t="shared" si="15"/>
        <v>0</v>
      </c>
      <c r="M26" s="22">
        <f t="shared" si="15"/>
        <v>0</v>
      </c>
      <c r="N26" s="22">
        <f t="shared" si="15"/>
        <v>0</v>
      </c>
      <c r="O26" s="22">
        <f t="shared" si="15"/>
        <v>0</v>
      </c>
      <c r="P26" s="22">
        <f t="shared" si="15"/>
        <v>0</v>
      </c>
      <c r="Q26" s="22">
        <f t="shared" si="15"/>
        <v>0</v>
      </c>
      <c r="R26" s="22">
        <f t="shared" si="15"/>
        <v>0</v>
      </c>
      <c r="S26" s="22">
        <f t="shared" si="15"/>
        <v>0</v>
      </c>
      <c r="T26" s="22">
        <f t="shared" si="15"/>
        <v>0</v>
      </c>
      <c r="U26" s="22">
        <f t="shared" si="15"/>
        <v>0</v>
      </c>
      <c r="V26" s="22">
        <f t="shared" si="15"/>
        <v>0</v>
      </c>
      <c r="W26" s="22">
        <f t="shared" si="15"/>
        <v>0</v>
      </c>
      <c r="X26" s="22">
        <f t="shared" si="15"/>
        <v>0</v>
      </c>
      <c r="Y26" s="22">
        <f t="shared" si="15"/>
        <v>0</v>
      </c>
      <c r="Z26" s="22">
        <f t="shared" si="15"/>
        <v>0</v>
      </c>
      <c r="AA26" s="22">
        <f t="shared" si="15"/>
        <v>0</v>
      </c>
      <c r="AB26" s="22">
        <f t="shared" si="15"/>
        <v>0</v>
      </c>
      <c r="AC26" s="22">
        <f t="shared" si="15"/>
        <v>0</v>
      </c>
      <c r="AD26" s="22">
        <f t="shared" si="15"/>
        <v>0</v>
      </c>
      <c r="AE26" s="22">
        <f t="shared" si="15"/>
        <v>0</v>
      </c>
      <c r="AF26" s="24"/>
    </row>
    <row r="27" spans="1:33" ht="18.75" customHeight="1" x14ac:dyDescent="0.25">
      <c r="A27" s="35" t="s">
        <v>20</v>
      </c>
      <c r="B27" s="22">
        <f t="shared" si="14"/>
        <v>290990.56651000003</v>
      </c>
      <c r="C27" s="22">
        <f>C32+C37+C52+C57</f>
        <v>251672.17350999999</v>
      </c>
      <c r="D27" s="22">
        <f t="shared" si="14"/>
        <v>290990.56651000003</v>
      </c>
      <c r="E27" s="22">
        <f t="shared" si="14"/>
        <v>223103.59551000001</v>
      </c>
      <c r="F27" s="21">
        <f>E27/B27*100</f>
        <v>76.670387698747945</v>
      </c>
      <c r="G27" s="21">
        <f>E27/C27*100</f>
        <v>88.648495540225142</v>
      </c>
      <c r="H27" s="22">
        <f t="shared" ref="H27:AE27" si="16">H32+H37+H52+H57</f>
        <v>21432.800059999998</v>
      </c>
      <c r="I27" s="22">
        <f t="shared" si="16"/>
        <v>14949.604000000001</v>
      </c>
      <c r="J27" s="22">
        <f t="shared" si="16"/>
        <v>28757.474719999998</v>
      </c>
      <c r="K27" s="22">
        <f t="shared" si="16"/>
        <v>27542.120999999999</v>
      </c>
      <c r="L27" s="22">
        <f t="shared" si="16"/>
        <v>19861.50722</v>
      </c>
      <c r="M27" s="22">
        <f t="shared" si="16"/>
        <v>16020.484</v>
      </c>
      <c r="N27" s="22">
        <f t="shared" si="16"/>
        <v>28508.883109999999</v>
      </c>
      <c r="O27" s="22">
        <f t="shared" si="16"/>
        <v>24132.699109999998</v>
      </c>
      <c r="P27" s="22">
        <f t="shared" si="16"/>
        <v>21528.585600000002</v>
      </c>
      <c r="Q27" s="22">
        <f t="shared" si="16"/>
        <v>21634.0216</v>
      </c>
      <c r="R27" s="22">
        <f t="shared" si="16"/>
        <v>28839.090919999999</v>
      </c>
      <c r="S27" s="22">
        <f t="shared" si="16"/>
        <v>23193.653919999997</v>
      </c>
      <c r="T27" s="22">
        <f t="shared" si="16"/>
        <v>31005.705879999998</v>
      </c>
      <c r="U27" s="22">
        <f t="shared" si="16"/>
        <v>28444.190879999998</v>
      </c>
      <c r="V27" s="22">
        <f t="shared" si="16"/>
        <v>22686.357</v>
      </c>
      <c r="W27" s="22">
        <f t="shared" si="16"/>
        <v>21132.526000000002</v>
      </c>
      <c r="X27" s="22">
        <f t="shared" si="16"/>
        <v>23271.577000000001</v>
      </c>
      <c r="Y27" s="22">
        <f t="shared" si="16"/>
        <v>23357.06</v>
      </c>
      <c r="Z27" s="22">
        <f t="shared" si="16"/>
        <v>25780.191999999999</v>
      </c>
      <c r="AA27" s="22">
        <f t="shared" si="16"/>
        <v>22697.235000000001</v>
      </c>
      <c r="AB27" s="22">
        <f t="shared" si="16"/>
        <v>15423.707</v>
      </c>
      <c r="AC27" s="22">
        <f t="shared" si="16"/>
        <v>0</v>
      </c>
      <c r="AD27" s="22">
        <f t="shared" si="16"/>
        <v>23894.686000000002</v>
      </c>
      <c r="AE27" s="22">
        <f t="shared" si="16"/>
        <v>0</v>
      </c>
      <c r="AF27" s="24"/>
      <c r="AG27" s="82">
        <f>B27</f>
        <v>290990.56651000003</v>
      </c>
    </row>
    <row r="28" spans="1:33" ht="18.75" customHeight="1" x14ac:dyDescent="0.25">
      <c r="A28" s="35" t="s">
        <v>21</v>
      </c>
      <c r="B28" s="22">
        <f t="shared" si="14"/>
        <v>0</v>
      </c>
      <c r="C28" s="22">
        <f t="shared" si="14"/>
        <v>0</v>
      </c>
      <c r="D28" s="22">
        <f t="shared" si="14"/>
        <v>0</v>
      </c>
      <c r="E28" s="22">
        <f t="shared" si="14"/>
        <v>0</v>
      </c>
      <c r="F28" s="21">
        <v>0</v>
      </c>
      <c r="G28" s="21">
        <v>0</v>
      </c>
      <c r="H28" s="22">
        <f t="shared" ref="H28:AE28" si="17">H33+H38+H53+H58</f>
        <v>0</v>
      </c>
      <c r="I28" s="22">
        <f t="shared" si="17"/>
        <v>0</v>
      </c>
      <c r="J28" s="22">
        <f t="shared" si="17"/>
        <v>0</v>
      </c>
      <c r="K28" s="22">
        <f t="shared" si="17"/>
        <v>0</v>
      </c>
      <c r="L28" s="22">
        <f t="shared" si="17"/>
        <v>0</v>
      </c>
      <c r="M28" s="22">
        <f t="shared" si="17"/>
        <v>0</v>
      </c>
      <c r="N28" s="22">
        <f t="shared" si="17"/>
        <v>0</v>
      </c>
      <c r="O28" s="22">
        <f t="shared" si="17"/>
        <v>0</v>
      </c>
      <c r="P28" s="22">
        <f t="shared" si="17"/>
        <v>0</v>
      </c>
      <c r="Q28" s="22">
        <f t="shared" si="17"/>
        <v>0</v>
      </c>
      <c r="R28" s="22">
        <f t="shared" si="17"/>
        <v>0</v>
      </c>
      <c r="S28" s="22">
        <f t="shared" si="17"/>
        <v>0</v>
      </c>
      <c r="T28" s="22">
        <f t="shared" si="17"/>
        <v>0</v>
      </c>
      <c r="U28" s="22">
        <f t="shared" si="17"/>
        <v>0</v>
      </c>
      <c r="V28" s="22">
        <f t="shared" si="17"/>
        <v>0</v>
      </c>
      <c r="W28" s="22">
        <f t="shared" si="17"/>
        <v>0</v>
      </c>
      <c r="X28" s="22">
        <f t="shared" si="17"/>
        <v>0</v>
      </c>
      <c r="Y28" s="22">
        <f t="shared" si="17"/>
        <v>0</v>
      </c>
      <c r="Z28" s="22">
        <f t="shared" si="17"/>
        <v>0</v>
      </c>
      <c r="AA28" s="22">
        <f t="shared" si="17"/>
        <v>0</v>
      </c>
      <c r="AB28" s="22">
        <f t="shared" si="17"/>
        <v>0</v>
      </c>
      <c r="AC28" s="22">
        <f t="shared" si="17"/>
        <v>0</v>
      </c>
      <c r="AD28" s="22">
        <f t="shared" si="17"/>
        <v>0</v>
      </c>
      <c r="AE28" s="22">
        <f t="shared" si="17"/>
        <v>0</v>
      </c>
      <c r="AF28" s="24"/>
    </row>
    <row r="29" spans="1:33" ht="18.75" customHeight="1" x14ac:dyDescent="0.25">
      <c r="A29" s="35" t="s">
        <v>22</v>
      </c>
      <c r="B29" s="22">
        <f t="shared" si="14"/>
        <v>0</v>
      </c>
      <c r="C29" s="22">
        <f t="shared" si="14"/>
        <v>0</v>
      </c>
      <c r="D29" s="22">
        <f t="shared" si="14"/>
        <v>0</v>
      </c>
      <c r="E29" s="22">
        <f t="shared" si="14"/>
        <v>0</v>
      </c>
      <c r="F29" s="21">
        <v>0</v>
      </c>
      <c r="G29" s="21">
        <v>0</v>
      </c>
      <c r="H29" s="22">
        <f t="shared" ref="H29:AE29" si="18">H34+H39+H54+H59</f>
        <v>0</v>
      </c>
      <c r="I29" s="22">
        <f t="shared" si="18"/>
        <v>0</v>
      </c>
      <c r="J29" s="22">
        <f t="shared" si="18"/>
        <v>0</v>
      </c>
      <c r="K29" s="22">
        <f t="shared" si="18"/>
        <v>0</v>
      </c>
      <c r="L29" s="22">
        <f t="shared" si="18"/>
        <v>0</v>
      </c>
      <c r="M29" s="22">
        <f t="shared" si="18"/>
        <v>0</v>
      </c>
      <c r="N29" s="22">
        <f t="shared" si="18"/>
        <v>0</v>
      </c>
      <c r="O29" s="22">
        <f t="shared" si="18"/>
        <v>0</v>
      </c>
      <c r="P29" s="22">
        <f t="shared" si="18"/>
        <v>0</v>
      </c>
      <c r="Q29" s="22">
        <f t="shared" si="18"/>
        <v>0</v>
      </c>
      <c r="R29" s="22">
        <f t="shared" si="18"/>
        <v>0</v>
      </c>
      <c r="S29" s="22">
        <f t="shared" si="18"/>
        <v>0</v>
      </c>
      <c r="T29" s="22">
        <f t="shared" si="18"/>
        <v>0</v>
      </c>
      <c r="U29" s="22">
        <f t="shared" si="18"/>
        <v>0</v>
      </c>
      <c r="V29" s="22">
        <f t="shared" si="18"/>
        <v>0</v>
      </c>
      <c r="W29" s="22">
        <f t="shared" si="18"/>
        <v>0</v>
      </c>
      <c r="X29" s="22">
        <f t="shared" si="18"/>
        <v>0</v>
      </c>
      <c r="Y29" s="22">
        <f t="shared" si="18"/>
        <v>0</v>
      </c>
      <c r="Z29" s="22">
        <f t="shared" si="18"/>
        <v>0</v>
      </c>
      <c r="AA29" s="22">
        <f t="shared" si="18"/>
        <v>0</v>
      </c>
      <c r="AB29" s="22">
        <f t="shared" si="18"/>
        <v>0</v>
      </c>
      <c r="AC29" s="22">
        <f t="shared" si="18"/>
        <v>0</v>
      </c>
      <c r="AD29" s="22">
        <f t="shared" si="18"/>
        <v>0</v>
      </c>
      <c r="AE29" s="22">
        <f t="shared" si="18"/>
        <v>0</v>
      </c>
      <c r="AF29" s="24"/>
    </row>
    <row r="30" spans="1:33" s="4" customFormat="1" ht="59.25" customHeight="1" x14ac:dyDescent="0.25">
      <c r="A30" s="34" t="s">
        <v>28</v>
      </c>
      <c r="B30" s="27">
        <f>SUM(B31:B34)</f>
        <v>38183.364000000001</v>
      </c>
      <c r="C30" s="27">
        <f>SUM(C31:C34)</f>
        <v>29674.508999999998</v>
      </c>
      <c r="D30" s="27">
        <f>SUM(D31:D34)</f>
        <v>38183.364000000001</v>
      </c>
      <c r="E30" s="27">
        <f>SUM(E31:E34)</f>
        <v>27417.984</v>
      </c>
      <c r="F30" s="28">
        <f>E30/B30*100</f>
        <v>71.806098593094106</v>
      </c>
      <c r="G30" s="28">
        <f>E30/C30*100</f>
        <v>92.395746126751419</v>
      </c>
      <c r="H30" s="27">
        <f>H31+H32+H33+H34</f>
        <v>3711.8090000000002</v>
      </c>
      <c r="I30" s="27">
        <f t="shared" ref="I30:AE30" si="19">I31+I32+I33+I34</f>
        <v>3264.9650000000001</v>
      </c>
      <c r="J30" s="27">
        <f t="shared" si="19"/>
        <v>3175.6889999999999</v>
      </c>
      <c r="K30" s="27">
        <f t="shared" si="19"/>
        <v>3306.3090000000002</v>
      </c>
      <c r="L30" s="27">
        <f t="shared" si="19"/>
        <v>1681.2719999999999</v>
      </c>
      <c r="M30" s="27">
        <f t="shared" si="19"/>
        <v>1316.951</v>
      </c>
      <c r="N30" s="27">
        <f t="shared" si="19"/>
        <v>2976.7049999999999</v>
      </c>
      <c r="O30" s="27">
        <f t="shared" si="19"/>
        <v>1778.749</v>
      </c>
      <c r="P30" s="27">
        <f t="shared" si="19"/>
        <v>1966.6969999999999</v>
      </c>
      <c r="Q30" s="27">
        <f t="shared" si="19"/>
        <v>2494.0410000000002</v>
      </c>
      <c r="R30" s="27">
        <f t="shared" si="19"/>
        <v>2143.9340000000002</v>
      </c>
      <c r="S30" s="27">
        <f t="shared" si="19"/>
        <v>2526.91</v>
      </c>
      <c r="T30" s="27">
        <f t="shared" si="19"/>
        <v>3344.9059999999999</v>
      </c>
      <c r="U30" s="27">
        <f t="shared" si="19"/>
        <v>3302.6060000000002</v>
      </c>
      <c r="V30" s="27">
        <f t="shared" si="19"/>
        <v>2466.471</v>
      </c>
      <c r="W30" s="27">
        <f t="shared" si="19"/>
        <v>2697.0659999999998</v>
      </c>
      <c r="X30" s="27">
        <f t="shared" si="19"/>
        <v>5005.1030000000001</v>
      </c>
      <c r="Y30" s="27">
        <f t="shared" si="19"/>
        <v>4192.6490000000003</v>
      </c>
      <c r="Z30" s="27">
        <f t="shared" si="19"/>
        <v>3201.9229999999998</v>
      </c>
      <c r="AA30" s="27">
        <f t="shared" si="19"/>
        <v>2537.7379999999998</v>
      </c>
      <c r="AB30" s="27">
        <f t="shared" si="19"/>
        <v>1966.6969999999999</v>
      </c>
      <c r="AC30" s="27">
        <f t="shared" si="19"/>
        <v>0</v>
      </c>
      <c r="AD30" s="27">
        <f t="shared" si="19"/>
        <v>6542.1580000000004</v>
      </c>
      <c r="AE30" s="27">
        <f t="shared" si="19"/>
        <v>0</v>
      </c>
      <c r="AF30" s="67"/>
      <c r="AG30" s="83">
        <f>B30</f>
        <v>38183.364000000001</v>
      </c>
    </row>
    <row r="31" spans="1:33"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68"/>
    </row>
    <row r="32" spans="1:33" s="15" customFormat="1" ht="18.75" customHeight="1" x14ac:dyDescent="0.25">
      <c r="A32" s="41" t="s">
        <v>20</v>
      </c>
      <c r="B32" s="22">
        <f>H32+J32+L32+N32+P32+R32+T32+V32+X32+Z32+AB32+AD32</f>
        <v>38183.364000000001</v>
      </c>
      <c r="C32" s="22">
        <f>H32+J32+L32+N32+P32+R32+T32+V32+X32+Z32</f>
        <v>29674.508999999998</v>
      </c>
      <c r="D32" s="29">
        <f>B32</f>
        <v>38183.364000000001</v>
      </c>
      <c r="E32" s="22">
        <f>I32+K32+M32+O32+Q32+S32+U32+W32+Y32+AA32+AC32+AE32</f>
        <v>27417.984</v>
      </c>
      <c r="F32" s="21">
        <f>E32/B32*100</f>
        <v>71.806098593094106</v>
      </c>
      <c r="G32" s="21">
        <f>E32/C32*100</f>
        <v>92.395746126751419</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3344.9059999999999</v>
      </c>
      <c r="U32" s="22">
        <v>3302.6060000000002</v>
      </c>
      <c r="V32" s="22">
        <v>2466.471</v>
      </c>
      <c r="W32" s="22">
        <v>2697.0659999999998</v>
      </c>
      <c r="X32" s="22">
        <v>5005.1030000000001</v>
      </c>
      <c r="Y32" s="22">
        <v>4192.6490000000003</v>
      </c>
      <c r="Z32" s="22">
        <v>3201.9229999999998</v>
      </c>
      <c r="AA32" s="22">
        <v>2537.7379999999998</v>
      </c>
      <c r="AB32" s="22">
        <v>1966.6969999999999</v>
      </c>
      <c r="AC32" s="22">
        <v>0</v>
      </c>
      <c r="AD32" s="22">
        <v>6542.1580000000004</v>
      </c>
      <c r="AE32" s="22">
        <v>0</v>
      </c>
      <c r="AF32" s="68"/>
      <c r="AG32" s="82">
        <f>B32</f>
        <v>38183.364000000001</v>
      </c>
    </row>
    <row r="33" spans="1:33"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68"/>
    </row>
    <row r="34" spans="1:33"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69"/>
    </row>
    <row r="35" spans="1:33" ht="71.25" customHeight="1" x14ac:dyDescent="0.25">
      <c r="A35" s="36" t="s">
        <v>29</v>
      </c>
      <c r="B35" s="27">
        <f>SUM(B36:B39)</f>
        <v>73788.724000000002</v>
      </c>
      <c r="C35" s="27">
        <f>SUM(C36:C39)</f>
        <v>65772.652000000002</v>
      </c>
      <c r="D35" s="27">
        <f>SUM(D36:D39)</f>
        <v>73788.724000000002</v>
      </c>
      <c r="E35" s="27">
        <f>SUM(E36:E39)</f>
        <v>58322.625</v>
      </c>
      <c r="F35" s="28">
        <f>E35/B35*100</f>
        <v>79.040023784663887</v>
      </c>
      <c r="G35" s="28">
        <f>E35/C35*100</f>
        <v>88.673062779952986</v>
      </c>
      <c r="H35" s="27">
        <f>H36+H37+H38+H39</f>
        <v>6428.8159999999998</v>
      </c>
      <c r="I35" s="27">
        <f t="shared" ref="I35:AE35" si="20">I36+I37+I38+I39</f>
        <v>2722.5190000000002</v>
      </c>
      <c r="J35" s="27">
        <f t="shared" si="20"/>
        <v>7635.39</v>
      </c>
      <c r="K35" s="27">
        <f t="shared" si="20"/>
        <v>6259.2719999999999</v>
      </c>
      <c r="L35" s="27">
        <f t="shared" si="20"/>
        <v>7555.6109999999999</v>
      </c>
      <c r="M35" s="27">
        <f t="shared" si="20"/>
        <v>5187.9989999999998</v>
      </c>
      <c r="N35" s="27">
        <f t="shared" si="20"/>
        <v>7661.2559999999994</v>
      </c>
      <c r="O35" s="27">
        <f t="shared" si="20"/>
        <v>7661.2559999999994</v>
      </c>
      <c r="P35" s="27">
        <f t="shared" si="20"/>
        <v>7235.0640000000003</v>
      </c>
      <c r="Q35" s="27">
        <f t="shared" si="20"/>
        <v>7235.0640000000003</v>
      </c>
      <c r="R35" s="27">
        <f t="shared" si="20"/>
        <v>7427.9040000000005</v>
      </c>
      <c r="S35" s="27">
        <f t="shared" si="20"/>
        <v>7427.9040000000005</v>
      </c>
      <c r="T35" s="27">
        <f t="shared" si="20"/>
        <v>7179.6779999999999</v>
      </c>
      <c r="U35" s="27">
        <f t="shared" si="20"/>
        <v>7179.6779999999999</v>
      </c>
      <c r="V35" s="27">
        <f t="shared" si="20"/>
        <v>5855.2219999999998</v>
      </c>
      <c r="W35" s="27">
        <f t="shared" si="20"/>
        <v>5855.2219999999998</v>
      </c>
      <c r="X35" s="27">
        <f t="shared" si="20"/>
        <v>4280.2619999999997</v>
      </c>
      <c r="Y35" s="27">
        <f t="shared" si="20"/>
        <v>4280.2619999999997</v>
      </c>
      <c r="Z35" s="27">
        <f t="shared" si="20"/>
        <v>4513.4489999999996</v>
      </c>
      <c r="AA35" s="27">
        <f t="shared" si="20"/>
        <v>4513.4489999999996</v>
      </c>
      <c r="AB35" s="27">
        <f t="shared" si="20"/>
        <v>4053.7890000000002</v>
      </c>
      <c r="AC35" s="27">
        <f t="shared" si="20"/>
        <v>0</v>
      </c>
      <c r="AD35" s="27">
        <f t="shared" si="20"/>
        <v>3962.2829999999999</v>
      </c>
      <c r="AE35" s="27">
        <f t="shared" si="20"/>
        <v>0</v>
      </c>
      <c r="AF35" s="30"/>
      <c r="AG35" s="82">
        <f>B35</f>
        <v>73788.724000000002</v>
      </c>
    </row>
    <row r="36" spans="1:33" ht="18.75" customHeight="1" x14ac:dyDescent="0.25">
      <c r="A36" s="35" t="s">
        <v>19</v>
      </c>
      <c r="B36" s="22">
        <f t="shared" ref="B36:E39" si="21">B41+B46</f>
        <v>0</v>
      </c>
      <c r="C36" s="22">
        <f t="shared" si="21"/>
        <v>0</v>
      </c>
      <c r="D36" s="22">
        <f t="shared" si="21"/>
        <v>0</v>
      </c>
      <c r="E36" s="22">
        <f t="shared" si="21"/>
        <v>0</v>
      </c>
      <c r="F36" s="21">
        <v>0</v>
      </c>
      <c r="G36" s="21">
        <v>0</v>
      </c>
      <c r="H36" s="22">
        <f t="shared" ref="H36:AE36" si="22">H41+H46</f>
        <v>0</v>
      </c>
      <c r="I36" s="22">
        <f t="shared" si="22"/>
        <v>0</v>
      </c>
      <c r="J36" s="22">
        <f t="shared" si="22"/>
        <v>0</v>
      </c>
      <c r="K36" s="22">
        <f t="shared" si="22"/>
        <v>0</v>
      </c>
      <c r="L36" s="22">
        <f t="shared" si="22"/>
        <v>0</v>
      </c>
      <c r="M36" s="22">
        <f t="shared" si="22"/>
        <v>0</v>
      </c>
      <c r="N36" s="22">
        <f t="shared" si="22"/>
        <v>0</v>
      </c>
      <c r="O36" s="22">
        <f t="shared" si="22"/>
        <v>0</v>
      </c>
      <c r="P36" s="22">
        <f t="shared" si="22"/>
        <v>0</v>
      </c>
      <c r="Q36" s="22">
        <f t="shared" si="22"/>
        <v>0</v>
      </c>
      <c r="R36" s="22">
        <f t="shared" si="22"/>
        <v>0</v>
      </c>
      <c r="S36" s="22">
        <f t="shared" si="22"/>
        <v>0</v>
      </c>
      <c r="T36" s="22">
        <f t="shared" si="22"/>
        <v>0</v>
      </c>
      <c r="U36" s="22">
        <f t="shared" si="22"/>
        <v>0</v>
      </c>
      <c r="V36" s="22">
        <f t="shared" si="22"/>
        <v>0</v>
      </c>
      <c r="W36" s="22">
        <f t="shared" si="22"/>
        <v>0</v>
      </c>
      <c r="X36" s="22">
        <f t="shared" si="22"/>
        <v>0</v>
      </c>
      <c r="Y36" s="22">
        <f t="shared" si="22"/>
        <v>0</v>
      </c>
      <c r="Z36" s="22">
        <f t="shared" si="22"/>
        <v>0</v>
      </c>
      <c r="AA36" s="22">
        <f t="shared" si="22"/>
        <v>0</v>
      </c>
      <c r="AB36" s="22">
        <f t="shared" si="22"/>
        <v>0</v>
      </c>
      <c r="AC36" s="22">
        <f t="shared" si="22"/>
        <v>0</v>
      </c>
      <c r="AD36" s="22">
        <f t="shared" si="22"/>
        <v>0</v>
      </c>
      <c r="AE36" s="22">
        <f t="shared" si="22"/>
        <v>0</v>
      </c>
      <c r="AF36" s="31"/>
    </row>
    <row r="37" spans="1:33" ht="18.75" customHeight="1" x14ac:dyDescent="0.25">
      <c r="A37" s="41" t="s">
        <v>20</v>
      </c>
      <c r="B37" s="22">
        <f t="shared" si="21"/>
        <v>73788.724000000002</v>
      </c>
      <c r="C37" s="22">
        <f>C42+C47</f>
        <v>65772.652000000002</v>
      </c>
      <c r="D37" s="22">
        <f t="shared" si="21"/>
        <v>73788.724000000002</v>
      </c>
      <c r="E37" s="22">
        <f t="shared" si="21"/>
        <v>58322.625</v>
      </c>
      <c r="F37" s="21">
        <f>E37/B37*100</f>
        <v>79.040023784663887</v>
      </c>
      <c r="G37" s="21">
        <f>E37/C37*100</f>
        <v>88.673062779952986</v>
      </c>
      <c r="H37" s="22">
        <f t="shared" ref="H37:AE37" si="23">H42+H47</f>
        <v>6428.8159999999998</v>
      </c>
      <c r="I37" s="22">
        <f t="shared" si="23"/>
        <v>2722.5190000000002</v>
      </c>
      <c r="J37" s="22">
        <f t="shared" si="23"/>
        <v>7635.39</v>
      </c>
      <c r="K37" s="22">
        <f t="shared" si="23"/>
        <v>6259.2719999999999</v>
      </c>
      <c r="L37" s="22">
        <f t="shared" si="23"/>
        <v>7555.6109999999999</v>
      </c>
      <c r="M37" s="22">
        <f t="shared" si="23"/>
        <v>5187.9989999999998</v>
      </c>
      <c r="N37" s="22">
        <f t="shared" si="23"/>
        <v>7661.2559999999994</v>
      </c>
      <c r="O37" s="22">
        <f t="shared" si="23"/>
        <v>7661.2559999999994</v>
      </c>
      <c r="P37" s="22">
        <f t="shared" si="23"/>
        <v>7235.0640000000003</v>
      </c>
      <c r="Q37" s="22">
        <f t="shared" si="23"/>
        <v>7235.0640000000003</v>
      </c>
      <c r="R37" s="22">
        <f t="shared" si="23"/>
        <v>7427.9040000000005</v>
      </c>
      <c r="S37" s="22">
        <f t="shared" si="23"/>
        <v>7427.9040000000005</v>
      </c>
      <c r="T37" s="22">
        <f t="shared" si="23"/>
        <v>7179.6779999999999</v>
      </c>
      <c r="U37" s="22">
        <f t="shared" si="23"/>
        <v>7179.6779999999999</v>
      </c>
      <c r="V37" s="22">
        <f t="shared" si="23"/>
        <v>5855.2219999999998</v>
      </c>
      <c r="W37" s="22">
        <f t="shared" si="23"/>
        <v>5855.2219999999998</v>
      </c>
      <c r="X37" s="22">
        <f t="shared" si="23"/>
        <v>4280.2619999999997</v>
      </c>
      <c r="Y37" s="22">
        <f t="shared" si="23"/>
        <v>4280.2619999999997</v>
      </c>
      <c r="Z37" s="22">
        <f t="shared" si="23"/>
        <v>4513.4489999999996</v>
      </c>
      <c r="AA37" s="22">
        <f t="shared" si="23"/>
        <v>4513.4489999999996</v>
      </c>
      <c r="AB37" s="22">
        <f t="shared" si="23"/>
        <v>4053.7890000000002</v>
      </c>
      <c r="AC37" s="22">
        <f t="shared" si="23"/>
        <v>0</v>
      </c>
      <c r="AD37" s="22">
        <f t="shared" si="23"/>
        <v>3962.2829999999999</v>
      </c>
      <c r="AE37" s="22">
        <f t="shared" si="23"/>
        <v>0</v>
      </c>
      <c r="AF37" s="32"/>
      <c r="AG37" s="82">
        <f>B37</f>
        <v>73788.724000000002</v>
      </c>
    </row>
    <row r="38" spans="1:33" ht="18.75" customHeight="1" x14ac:dyDescent="0.25">
      <c r="A38" s="35" t="s">
        <v>21</v>
      </c>
      <c r="B38" s="22">
        <f t="shared" si="21"/>
        <v>0</v>
      </c>
      <c r="C38" s="22">
        <f t="shared" si="21"/>
        <v>0</v>
      </c>
      <c r="D38" s="22">
        <f t="shared" si="21"/>
        <v>0</v>
      </c>
      <c r="E38" s="22">
        <f t="shared" si="21"/>
        <v>0</v>
      </c>
      <c r="F38" s="21">
        <v>0</v>
      </c>
      <c r="G38" s="21">
        <v>0</v>
      </c>
      <c r="H38" s="22">
        <f t="shared" ref="H38:AE38" si="24">H43+H48</f>
        <v>0</v>
      </c>
      <c r="I38" s="22">
        <f t="shared" si="24"/>
        <v>0</v>
      </c>
      <c r="J38" s="22">
        <f t="shared" si="24"/>
        <v>0</v>
      </c>
      <c r="K38" s="22">
        <f t="shared" si="24"/>
        <v>0</v>
      </c>
      <c r="L38" s="22">
        <f t="shared" si="24"/>
        <v>0</v>
      </c>
      <c r="M38" s="22">
        <f t="shared" si="24"/>
        <v>0</v>
      </c>
      <c r="N38" s="22">
        <f t="shared" si="24"/>
        <v>0</v>
      </c>
      <c r="O38" s="22">
        <f t="shared" si="24"/>
        <v>0</v>
      </c>
      <c r="P38" s="22">
        <f t="shared" si="24"/>
        <v>0</v>
      </c>
      <c r="Q38" s="22">
        <f t="shared" si="24"/>
        <v>0</v>
      </c>
      <c r="R38" s="22">
        <f t="shared" si="24"/>
        <v>0</v>
      </c>
      <c r="S38" s="22">
        <f t="shared" si="24"/>
        <v>0</v>
      </c>
      <c r="T38" s="22">
        <f t="shared" si="24"/>
        <v>0</v>
      </c>
      <c r="U38" s="22">
        <f t="shared" si="24"/>
        <v>0</v>
      </c>
      <c r="V38" s="22">
        <f t="shared" si="24"/>
        <v>0</v>
      </c>
      <c r="W38" s="22">
        <f t="shared" si="24"/>
        <v>0</v>
      </c>
      <c r="X38" s="22">
        <f t="shared" si="24"/>
        <v>0</v>
      </c>
      <c r="Y38" s="22">
        <f t="shared" si="24"/>
        <v>0</v>
      </c>
      <c r="Z38" s="22">
        <f t="shared" si="24"/>
        <v>0</v>
      </c>
      <c r="AA38" s="22">
        <f t="shared" si="24"/>
        <v>0</v>
      </c>
      <c r="AB38" s="22">
        <f t="shared" si="24"/>
        <v>0</v>
      </c>
      <c r="AC38" s="22">
        <f t="shared" si="24"/>
        <v>0</v>
      </c>
      <c r="AD38" s="22">
        <f t="shared" si="24"/>
        <v>0</v>
      </c>
      <c r="AE38" s="22">
        <f t="shared" si="24"/>
        <v>0</v>
      </c>
      <c r="AF38" s="33"/>
    </row>
    <row r="39" spans="1:33" ht="18.75" customHeight="1" x14ac:dyDescent="0.25">
      <c r="A39" s="35" t="s">
        <v>22</v>
      </c>
      <c r="B39" s="22">
        <f t="shared" si="21"/>
        <v>0</v>
      </c>
      <c r="C39" s="22">
        <f t="shared" si="21"/>
        <v>0</v>
      </c>
      <c r="D39" s="22">
        <f t="shared" si="21"/>
        <v>0</v>
      </c>
      <c r="E39" s="22">
        <f t="shared" si="21"/>
        <v>0</v>
      </c>
      <c r="F39" s="21">
        <v>0</v>
      </c>
      <c r="G39" s="21">
        <v>0</v>
      </c>
      <c r="H39" s="22">
        <f t="shared" ref="H39:AE39" si="25">H44+H49</f>
        <v>0</v>
      </c>
      <c r="I39" s="22">
        <f t="shared" si="25"/>
        <v>0</v>
      </c>
      <c r="J39" s="22">
        <f t="shared" si="25"/>
        <v>0</v>
      </c>
      <c r="K39" s="22">
        <f t="shared" si="25"/>
        <v>0</v>
      </c>
      <c r="L39" s="22">
        <f t="shared" si="25"/>
        <v>0</v>
      </c>
      <c r="M39" s="22">
        <f t="shared" si="25"/>
        <v>0</v>
      </c>
      <c r="N39" s="22">
        <f t="shared" si="25"/>
        <v>0</v>
      </c>
      <c r="O39" s="22">
        <f t="shared" si="25"/>
        <v>0</v>
      </c>
      <c r="P39" s="22">
        <f t="shared" si="25"/>
        <v>0</v>
      </c>
      <c r="Q39" s="22">
        <f t="shared" si="25"/>
        <v>0</v>
      </c>
      <c r="R39" s="22">
        <f t="shared" si="25"/>
        <v>0</v>
      </c>
      <c r="S39" s="22">
        <f t="shared" si="25"/>
        <v>0</v>
      </c>
      <c r="T39" s="22">
        <f t="shared" si="25"/>
        <v>0</v>
      </c>
      <c r="U39" s="22">
        <f t="shared" si="25"/>
        <v>0</v>
      </c>
      <c r="V39" s="22">
        <f t="shared" si="25"/>
        <v>0</v>
      </c>
      <c r="W39" s="22">
        <f t="shared" si="25"/>
        <v>0</v>
      </c>
      <c r="X39" s="22">
        <f t="shared" si="25"/>
        <v>0</v>
      </c>
      <c r="Y39" s="22">
        <f t="shared" si="25"/>
        <v>0</v>
      </c>
      <c r="Z39" s="22">
        <f t="shared" si="25"/>
        <v>0</v>
      </c>
      <c r="AA39" s="22">
        <f t="shared" si="25"/>
        <v>0</v>
      </c>
      <c r="AB39" s="22">
        <f t="shared" si="25"/>
        <v>0</v>
      </c>
      <c r="AC39" s="22">
        <f t="shared" si="25"/>
        <v>0</v>
      </c>
      <c r="AD39" s="22">
        <f t="shared" si="25"/>
        <v>0</v>
      </c>
      <c r="AE39" s="22">
        <f t="shared" si="25"/>
        <v>0</v>
      </c>
      <c r="AF39" s="33"/>
    </row>
    <row r="40" spans="1:33" s="46" customFormat="1" ht="108" customHeight="1" x14ac:dyDescent="0.3">
      <c r="A40" s="38" t="s">
        <v>34</v>
      </c>
      <c r="B40" s="39">
        <f>SUM(B41:B44)</f>
        <v>72883.622000000003</v>
      </c>
      <c r="C40" s="39">
        <f>SUM(C41:C44)</f>
        <v>64867.55</v>
      </c>
      <c r="D40" s="39">
        <f>SUM(D41:D44)</f>
        <v>72883.622000000003</v>
      </c>
      <c r="E40" s="39">
        <f>SUM(E41:E44)</f>
        <v>57417.644</v>
      </c>
      <c r="F40" s="40">
        <f>E40/B40*100</f>
        <v>78.779899275587596</v>
      </c>
      <c r="G40" s="40">
        <f>E40/C40*100</f>
        <v>88.51520367271462</v>
      </c>
      <c r="H40" s="39">
        <f>H41+H42+H43+H44</f>
        <v>6314.9089999999997</v>
      </c>
      <c r="I40" s="39">
        <f t="shared" ref="I40:AE40" si="26">I41+I42+I43+I44</f>
        <v>2608.6190000000001</v>
      </c>
      <c r="J40" s="39">
        <f t="shared" si="26"/>
        <v>7521.5320000000002</v>
      </c>
      <c r="K40" s="39">
        <f t="shared" si="26"/>
        <v>6145.4139999999998</v>
      </c>
      <c r="L40" s="39">
        <f t="shared" si="26"/>
        <v>7441.7529999999997</v>
      </c>
      <c r="M40" s="39">
        <f t="shared" si="26"/>
        <v>5074.2550000000001</v>
      </c>
      <c r="N40" s="39">
        <f t="shared" si="26"/>
        <v>7547.3959999999997</v>
      </c>
      <c r="O40" s="39">
        <f t="shared" si="26"/>
        <v>7547.3959999999997</v>
      </c>
      <c r="P40" s="39">
        <f t="shared" si="26"/>
        <v>7121.2060000000001</v>
      </c>
      <c r="Q40" s="39">
        <f t="shared" si="26"/>
        <v>7121.2060000000001</v>
      </c>
      <c r="R40" s="39">
        <f t="shared" si="26"/>
        <v>7314.0460000000003</v>
      </c>
      <c r="S40" s="39">
        <f t="shared" si="26"/>
        <v>7314.0460000000003</v>
      </c>
      <c r="T40" s="39">
        <f t="shared" si="26"/>
        <v>7065.82</v>
      </c>
      <c r="U40" s="39">
        <f t="shared" si="26"/>
        <v>7065.82</v>
      </c>
      <c r="V40" s="39">
        <f t="shared" si="26"/>
        <v>5798.2929999999997</v>
      </c>
      <c r="W40" s="39">
        <f t="shared" si="26"/>
        <v>5798.2929999999997</v>
      </c>
      <c r="X40" s="39">
        <f t="shared" si="26"/>
        <v>4229.1459999999997</v>
      </c>
      <c r="Y40" s="39">
        <f t="shared" si="26"/>
        <v>4229.1459999999997</v>
      </c>
      <c r="Z40" s="39">
        <f t="shared" si="26"/>
        <v>4513.4489999999996</v>
      </c>
      <c r="AA40" s="39">
        <f t="shared" si="26"/>
        <v>4513.4489999999996</v>
      </c>
      <c r="AB40" s="39">
        <f t="shared" si="26"/>
        <v>4053.7890000000002</v>
      </c>
      <c r="AC40" s="39">
        <f t="shared" si="26"/>
        <v>0</v>
      </c>
      <c r="AD40" s="39">
        <f t="shared" si="26"/>
        <v>3962.2829999999999</v>
      </c>
      <c r="AE40" s="39">
        <f t="shared" si="26"/>
        <v>0</v>
      </c>
      <c r="AF40" s="45"/>
      <c r="AG40" s="84">
        <f>B40</f>
        <v>72883.622000000003</v>
      </c>
    </row>
    <row r="41" spans="1:33" ht="156" customHeight="1" x14ac:dyDescent="0.25">
      <c r="A41" s="35" t="s">
        <v>19</v>
      </c>
      <c r="B41" s="22">
        <f>H41+J41+L41+N41+P41+R41+T41+V41+X41+Z41+AB41+AD41</f>
        <v>0</v>
      </c>
      <c r="C41" s="22">
        <f t="shared" ref="C41:C49" si="27">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67" t="s">
        <v>47</v>
      </c>
    </row>
    <row r="42" spans="1:33" ht="156" customHeight="1" x14ac:dyDescent="0.25">
      <c r="A42" s="41" t="s">
        <v>20</v>
      </c>
      <c r="B42" s="22">
        <f>H42+J42+L42+N42+P42+R42+T42+V42+X42+Z42+AB42+AD42</f>
        <v>72883.622000000003</v>
      </c>
      <c r="C42" s="22">
        <f>H42+J42+L42+N42+P42+R42+T42+V42+X42+Z42</f>
        <v>64867.55</v>
      </c>
      <c r="D42" s="29">
        <f>B42</f>
        <v>72883.622000000003</v>
      </c>
      <c r="E42" s="22">
        <f>I42+K42+M42+O42+Q42+S42+U42+W42+Y42+AA42+AC42+AE42</f>
        <v>57417.644</v>
      </c>
      <c r="F42" s="21">
        <f>E42/B42*100</f>
        <v>78.779899275587596</v>
      </c>
      <c r="G42" s="21">
        <f>E42/C42*100</f>
        <v>88.51520367271462</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f>R42</f>
        <v>7314.0460000000003</v>
      </c>
      <c r="T42" s="22">
        <v>7065.82</v>
      </c>
      <c r="U42" s="22">
        <f>T42</f>
        <v>7065.82</v>
      </c>
      <c r="V42" s="22">
        <v>5798.2929999999997</v>
      </c>
      <c r="W42" s="22">
        <f>V42</f>
        <v>5798.2929999999997</v>
      </c>
      <c r="X42" s="22">
        <v>4229.1459999999997</v>
      </c>
      <c r="Y42" s="22">
        <f>X42</f>
        <v>4229.1459999999997</v>
      </c>
      <c r="Z42" s="22">
        <v>4513.4489999999996</v>
      </c>
      <c r="AA42" s="22">
        <f>Z42</f>
        <v>4513.4489999999996</v>
      </c>
      <c r="AB42" s="22">
        <v>4053.7890000000002</v>
      </c>
      <c r="AC42" s="22">
        <v>0</v>
      </c>
      <c r="AD42" s="22">
        <v>3962.2829999999999</v>
      </c>
      <c r="AE42" s="22">
        <v>0</v>
      </c>
      <c r="AF42" s="68"/>
      <c r="AG42" s="82">
        <f>B42</f>
        <v>72883.622000000003</v>
      </c>
    </row>
    <row r="43" spans="1:33" ht="156" customHeight="1" x14ac:dyDescent="0.25">
      <c r="A43" s="35" t="s">
        <v>21</v>
      </c>
      <c r="B43" s="22">
        <v>0</v>
      </c>
      <c r="C43" s="22">
        <f t="shared" si="27"/>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68"/>
    </row>
    <row r="44" spans="1:33" ht="156" customHeight="1" x14ac:dyDescent="0.25">
      <c r="A44" s="35" t="s">
        <v>22</v>
      </c>
      <c r="B44" s="22">
        <f>H44+J44+L44+N44+P44+R44+T44+V44+X44+Z44+AB44+AD44</f>
        <v>0</v>
      </c>
      <c r="C44" s="22">
        <f t="shared" si="27"/>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69"/>
    </row>
    <row r="45" spans="1:33" s="44" customFormat="1" ht="123" customHeight="1" x14ac:dyDescent="0.25">
      <c r="A45" s="38" t="s">
        <v>35</v>
      </c>
      <c r="B45" s="39">
        <f>SUM(B46:B49)</f>
        <v>905.10199999999998</v>
      </c>
      <c r="C45" s="39">
        <f>SUM(C46:C49)</f>
        <v>905.10199999999998</v>
      </c>
      <c r="D45" s="39">
        <f>SUM(D46:D49)</f>
        <v>905.10199999999998</v>
      </c>
      <c r="E45" s="39">
        <f>SUM(E46:E49)</f>
        <v>904.98099999999988</v>
      </c>
      <c r="F45" s="40">
        <f>E45/B45*100</f>
        <v>99.986631340998017</v>
      </c>
      <c r="G45" s="40">
        <f>E45/C45*100</f>
        <v>99.986631340998017</v>
      </c>
      <c r="H45" s="39">
        <f>H46+H47+H48+H49</f>
        <v>113.907</v>
      </c>
      <c r="I45" s="39">
        <f t="shared" ref="I45:AE45" si="28">I46+I47+I48+I49</f>
        <v>113.9</v>
      </c>
      <c r="J45" s="39">
        <f t="shared" si="28"/>
        <v>113.858</v>
      </c>
      <c r="K45" s="39">
        <f t="shared" si="28"/>
        <v>113.858</v>
      </c>
      <c r="L45" s="39">
        <f t="shared" si="28"/>
        <v>113.858</v>
      </c>
      <c r="M45" s="39">
        <f t="shared" si="28"/>
        <v>113.744</v>
      </c>
      <c r="N45" s="39">
        <f t="shared" si="28"/>
        <v>113.86</v>
      </c>
      <c r="O45" s="39">
        <f t="shared" si="28"/>
        <v>113.86</v>
      </c>
      <c r="P45" s="39">
        <f t="shared" si="28"/>
        <v>113.858</v>
      </c>
      <c r="Q45" s="39">
        <f t="shared" si="28"/>
        <v>113.858</v>
      </c>
      <c r="R45" s="39">
        <f t="shared" si="28"/>
        <v>113.858</v>
      </c>
      <c r="S45" s="39">
        <f t="shared" si="28"/>
        <v>113.858</v>
      </c>
      <c r="T45" s="39">
        <f t="shared" si="28"/>
        <v>113.858</v>
      </c>
      <c r="U45" s="39">
        <f t="shared" si="28"/>
        <v>113.858</v>
      </c>
      <c r="V45" s="39">
        <f t="shared" si="28"/>
        <v>56.929000000000002</v>
      </c>
      <c r="W45" s="39">
        <f t="shared" si="28"/>
        <v>56.929000000000002</v>
      </c>
      <c r="X45" s="39">
        <f t="shared" si="28"/>
        <v>51.116</v>
      </c>
      <c r="Y45" s="39">
        <f t="shared" si="28"/>
        <v>51.116</v>
      </c>
      <c r="Z45" s="39">
        <f t="shared" si="28"/>
        <v>0</v>
      </c>
      <c r="AA45" s="39">
        <f t="shared" si="28"/>
        <v>0</v>
      </c>
      <c r="AB45" s="39">
        <f t="shared" si="28"/>
        <v>0</v>
      </c>
      <c r="AC45" s="39">
        <f t="shared" si="28"/>
        <v>0</v>
      </c>
      <c r="AD45" s="39">
        <f t="shared" si="28"/>
        <v>0</v>
      </c>
      <c r="AE45" s="39">
        <f t="shared" si="28"/>
        <v>0</v>
      </c>
      <c r="AF45" s="47"/>
      <c r="AG45" s="85">
        <f>B45</f>
        <v>905.10199999999998</v>
      </c>
    </row>
    <row r="46" spans="1:33" ht="18.75" customHeight="1" x14ac:dyDescent="0.25">
      <c r="A46" s="35" t="s">
        <v>19</v>
      </c>
      <c r="B46" s="22">
        <f>H46+J46+L46+N46+P46+R46+T46+V46+X46+Z46+AB46+AD46</f>
        <v>0</v>
      </c>
      <c r="C46" s="22">
        <f t="shared" si="27"/>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3" ht="18.75" customHeight="1" x14ac:dyDescent="0.25">
      <c r="A47" s="41" t="s">
        <v>20</v>
      </c>
      <c r="B47" s="22">
        <f>H47+J47+L47+N47+P47+R47+T47+V47+X47+Z47+AB47+AD47</f>
        <v>905.10199999999998</v>
      </c>
      <c r="C47" s="22">
        <f>H47+J47+L47+N47+P47+R47+T47+V47+X47+Z47</f>
        <v>905.10199999999998</v>
      </c>
      <c r="D47" s="29">
        <f>B47</f>
        <v>905.10199999999998</v>
      </c>
      <c r="E47" s="22">
        <f>I47+K47+M47+O47+Q47+S47+U47+W47+Y47+AA47+AC47+AE47</f>
        <v>904.98099999999988</v>
      </c>
      <c r="F47" s="21">
        <f>E47/B47*100</f>
        <v>99.986631340998017</v>
      </c>
      <c r="G47" s="21">
        <f>E47/C47*100</f>
        <v>99.986631340998017</v>
      </c>
      <c r="H47" s="22">
        <v>113.907</v>
      </c>
      <c r="I47" s="22">
        <v>113.9</v>
      </c>
      <c r="J47" s="22">
        <v>113.858</v>
      </c>
      <c r="K47" s="22">
        <v>113.858</v>
      </c>
      <c r="L47" s="22">
        <v>113.858</v>
      </c>
      <c r="M47" s="22">
        <v>113.744</v>
      </c>
      <c r="N47" s="22">
        <v>113.86</v>
      </c>
      <c r="O47" s="22">
        <f>N47</f>
        <v>113.86</v>
      </c>
      <c r="P47" s="22">
        <v>113.858</v>
      </c>
      <c r="Q47" s="22">
        <f>P47</f>
        <v>113.858</v>
      </c>
      <c r="R47" s="22">
        <v>113.858</v>
      </c>
      <c r="S47" s="22">
        <f>R47</f>
        <v>113.858</v>
      </c>
      <c r="T47" s="22">
        <v>113.858</v>
      </c>
      <c r="U47" s="22">
        <f>T47</f>
        <v>113.858</v>
      </c>
      <c r="V47" s="22">
        <v>56.929000000000002</v>
      </c>
      <c r="W47" s="22">
        <f>V47</f>
        <v>56.929000000000002</v>
      </c>
      <c r="X47" s="22">
        <v>51.116</v>
      </c>
      <c r="Y47" s="22">
        <f>X47</f>
        <v>51.116</v>
      </c>
      <c r="Z47" s="22">
        <v>0</v>
      </c>
      <c r="AA47" s="22">
        <v>0</v>
      </c>
      <c r="AB47" s="22">
        <v>0</v>
      </c>
      <c r="AC47" s="22">
        <v>0</v>
      </c>
      <c r="AD47" s="22">
        <v>0</v>
      </c>
      <c r="AE47" s="22">
        <v>0</v>
      </c>
      <c r="AF47" s="32"/>
      <c r="AG47" s="82">
        <f>B47</f>
        <v>905.10199999999998</v>
      </c>
    </row>
    <row r="48" spans="1:33" ht="18.75" customHeight="1" x14ac:dyDescent="0.25">
      <c r="A48" s="35" t="s">
        <v>21</v>
      </c>
      <c r="B48" s="22">
        <v>0</v>
      </c>
      <c r="C48" s="22">
        <f t="shared" si="27"/>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3" ht="18.75" customHeight="1" x14ac:dyDescent="0.25">
      <c r="A49" s="35" t="s">
        <v>22</v>
      </c>
      <c r="B49" s="22">
        <f>H49+J49+L49+N49+P49+R49+T49+V49+X49+Z49+AB49+AD49</f>
        <v>0</v>
      </c>
      <c r="C49" s="22">
        <f t="shared" si="27"/>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3" ht="69" customHeight="1" x14ac:dyDescent="0.25">
      <c r="A50" s="36" t="s">
        <v>30</v>
      </c>
      <c r="B50" s="27">
        <f>SUM(B51:B54)</f>
        <v>156347.43400000001</v>
      </c>
      <c r="C50" s="27">
        <f>SUM(C51:C54)</f>
        <v>138183.826</v>
      </c>
      <c r="D50" s="27">
        <f>SUM(D51:D54)</f>
        <v>156347.43400000001</v>
      </c>
      <c r="E50" s="27">
        <f>SUM(E51:E54)</f>
        <v>120720.67000000001</v>
      </c>
      <c r="F50" s="28">
        <f>E50/B50*100</f>
        <v>77.213080452602767</v>
      </c>
      <c r="G50" s="28">
        <f>E50/C50*100</f>
        <v>87.362373364882814</v>
      </c>
      <c r="H50" s="27">
        <f>H51+H52+H53+H54</f>
        <v>9918.9220000000005</v>
      </c>
      <c r="I50" s="27">
        <f t="shared" ref="I50:AE50" si="29">I51+I52+I53+I54</f>
        <v>8477.8950000000004</v>
      </c>
      <c r="J50" s="27">
        <f t="shared" si="29"/>
        <v>16212.329</v>
      </c>
      <c r="K50" s="27">
        <f t="shared" si="29"/>
        <v>16048.829</v>
      </c>
      <c r="L50" s="27">
        <f t="shared" si="29"/>
        <v>8610.2810000000009</v>
      </c>
      <c r="M50" s="27">
        <f t="shared" si="29"/>
        <v>8204.6769999999997</v>
      </c>
      <c r="N50" s="27">
        <f t="shared" si="29"/>
        <v>16068.763999999999</v>
      </c>
      <c r="O50" s="27">
        <f t="shared" si="29"/>
        <v>12890.536</v>
      </c>
      <c r="P50" s="27">
        <f t="shared" si="29"/>
        <v>10283.071</v>
      </c>
      <c r="Q50" s="27">
        <f t="shared" si="29"/>
        <v>9861.1630000000005</v>
      </c>
      <c r="R50" s="27">
        <f t="shared" si="29"/>
        <v>17221.002</v>
      </c>
      <c r="S50" s="27">
        <f t="shared" si="29"/>
        <v>11192.589</v>
      </c>
      <c r="T50" s="27">
        <f t="shared" si="29"/>
        <v>18676.374</v>
      </c>
      <c r="U50" s="27">
        <f t="shared" si="29"/>
        <v>16157.159</v>
      </c>
      <c r="V50" s="27">
        <f t="shared" si="29"/>
        <v>12632.896000000001</v>
      </c>
      <c r="W50" s="27">
        <f t="shared" si="29"/>
        <v>10848.47</v>
      </c>
      <c r="X50" s="27">
        <f t="shared" si="29"/>
        <v>12252.499</v>
      </c>
      <c r="Y50" s="27">
        <f t="shared" si="29"/>
        <v>13150.436</v>
      </c>
      <c r="Z50" s="27">
        <f t="shared" si="29"/>
        <v>16307.688</v>
      </c>
      <c r="AA50" s="27">
        <f t="shared" si="29"/>
        <v>13888.915999999999</v>
      </c>
      <c r="AB50" s="27">
        <f t="shared" si="29"/>
        <v>7705.3010000000004</v>
      </c>
      <c r="AC50" s="27">
        <f t="shared" si="29"/>
        <v>0</v>
      </c>
      <c r="AD50" s="27">
        <f t="shared" si="29"/>
        <v>10458.307000000001</v>
      </c>
      <c r="AE50" s="27">
        <f t="shared" si="29"/>
        <v>0</v>
      </c>
      <c r="AF50" s="67" t="s">
        <v>48</v>
      </c>
      <c r="AG50" s="1">
        <f>154202.9</f>
        <v>154202.9</v>
      </c>
    </row>
    <row r="51" spans="1:33"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72"/>
    </row>
    <row r="52" spans="1:33" ht="53.25" customHeight="1" x14ac:dyDescent="0.25">
      <c r="A52" s="41" t="s">
        <v>20</v>
      </c>
      <c r="B52" s="22">
        <f>H52+J52+L52+N52+P52+R52+T52+V52+X52+Z52+AB52+AD52</f>
        <v>156347.43400000001</v>
      </c>
      <c r="C52" s="22">
        <f>H52+J52+L52+N52+P52+R52+T52+V52+X52+Z52</f>
        <v>138183.826</v>
      </c>
      <c r="D52" s="29">
        <f>B52</f>
        <v>156347.43400000001</v>
      </c>
      <c r="E52" s="22">
        <f>I52+K52+M52+O52+Q52+S52+U52+W52+Y52+AA52+AC52+AE52</f>
        <v>120720.67000000001</v>
      </c>
      <c r="F52" s="21">
        <f>E52/B52*100</f>
        <v>77.213080452602767</v>
      </c>
      <c r="G52" s="21">
        <f>E52/C52*100</f>
        <v>87.362373364882814</v>
      </c>
      <c r="H52" s="22">
        <v>9918.9220000000005</v>
      </c>
      <c r="I52" s="22">
        <v>8477.8950000000004</v>
      </c>
      <c r="J52" s="22">
        <v>16212.329</v>
      </c>
      <c r="K52" s="22">
        <v>16048.829</v>
      </c>
      <c r="L52" s="22">
        <v>8610.2810000000009</v>
      </c>
      <c r="M52" s="22">
        <v>8204.6769999999997</v>
      </c>
      <c r="N52" s="22">
        <v>16068.763999999999</v>
      </c>
      <c r="O52" s="22">
        <v>12890.536</v>
      </c>
      <c r="P52" s="22">
        <v>10283.071</v>
      </c>
      <c r="Q52" s="22">
        <v>9861.1630000000005</v>
      </c>
      <c r="R52" s="22">
        <v>17221.002</v>
      </c>
      <c r="S52" s="22">
        <v>11192.589</v>
      </c>
      <c r="T52" s="22">
        <v>18676.374</v>
      </c>
      <c r="U52" s="22">
        <v>16157.159</v>
      </c>
      <c r="V52" s="22">
        <v>12632.896000000001</v>
      </c>
      <c r="W52" s="22">
        <v>10848.47</v>
      </c>
      <c r="X52" s="22">
        <v>12252.499</v>
      </c>
      <c r="Y52" s="22">
        <v>13150.436</v>
      </c>
      <c r="Z52" s="22">
        <v>16307.688</v>
      </c>
      <c r="AA52" s="22">
        <v>13888.915999999999</v>
      </c>
      <c r="AB52" s="22">
        <v>7705.3010000000004</v>
      </c>
      <c r="AC52" s="22">
        <v>0</v>
      </c>
      <c r="AD52" s="22">
        <v>10458.307000000001</v>
      </c>
      <c r="AE52" s="22">
        <v>0</v>
      </c>
      <c r="AF52" s="72"/>
      <c r="AG52" s="1">
        <v>154202.9</v>
      </c>
    </row>
    <row r="53" spans="1:33" ht="53.25" customHeight="1" x14ac:dyDescent="0.25">
      <c r="A53" s="35" t="s">
        <v>21</v>
      </c>
      <c r="B53" s="22">
        <v>0</v>
      </c>
      <c r="C53" s="22">
        <f t="shared" ref="C53:C59" si="30">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72"/>
    </row>
    <row r="54" spans="1:33" ht="53.25" customHeight="1" x14ac:dyDescent="0.25">
      <c r="A54" s="35" t="s">
        <v>22</v>
      </c>
      <c r="B54" s="22">
        <f>H54+J54+L54+N54+P54+R54+T54+V54+X54+Z54+AB54+AD54</f>
        <v>0</v>
      </c>
      <c r="C54" s="22">
        <f t="shared" si="30"/>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73"/>
    </row>
    <row r="55" spans="1:33" ht="72.75" customHeight="1" x14ac:dyDescent="0.25">
      <c r="A55" s="36" t="s">
        <v>31</v>
      </c>
      <c r="B55" s="27">
        <f>SUM(B56:B59)</f>
        <v>22671.044510000007</v>
      </c>
      <c r="C55" s="27">
        <f>SUM(C56:C59)</f>
        <v>18041.186510000003</v>
      </c>
      <c r="D55" s="27">
        <f>SUM(D56:D59)</f>
        <v>22671.044510000007</v>
      </c>
      <c r="E55" s="27">
        <f>SUM(E56:E59)</f>
        <v>16642.316510000001</v>
      </c>
      <c r="F55" s="28">
        <f>E55/B55*100</f>
        <v>73.407806608377541</v>
      </c>
      <c r="G55" s="28">
        <f>E55/C55*100</f>
        <v>92.246241680254087</v>
      </c>
      <c r="H55" s="27">
        <f>H56+H57+H58+H59</f>
        <v>1373.25306</v>
      </c>
      <c r="I55" s="27">
        <f t="shared" ref="I55:AE55" si="31">I56+I57+I58+I59</f>
        <v>484.22500000000002</v>
      </c>
      <c r="J55" s="27">
        <f t="shared" si="31"/>
        <v>1734.06672</v>
      </c>
      <c r="K55" s="27">
        <f t="shared" si="31"/>
        <v>1927.711</v>
      </c>
      <c r="L55" s="27">
        <f t="shared" si="31"/>
        <v>2014.34322</v>
      </c>
      <c r="M55" s="27">
        <f t="shared" si="31"/>
        <v>1310.857</v>
      </c>
      <c r="N55" s="27">
        <f t="shared" si="31"/>
        <v>1802.1581100000001</v>
      </c>
      <c r="O55" s="27">
        <f t="shared" si="31"/>
        <v>1802.1581100000001</v>
      </c>
      <c r="P55" s="27">
        <f t="shared" si="31"/>
        <v>2043.7536</v>
      </c>
      <c r="Q55" s="27">
        <f t="shared" si="31"/>
        <v>2043.7536</v>
      </c>
      <c r="R55" s="27">
        <f t="shared" si="31"/>
        <v>2046.25092</v>
      </c>
      <c r="S55" s="27">
        <f t="shared" si="31"/>
        <v>2046.25092</v>
      </c>
      <c r="T55" s="27">
        <f t="shared" si="31"/>
        <v>1804.7478799999999</v>
      </c>
      <c r="U55" s="27">
        <f t="shared" si="31"/>
        <v>1804.7478799999999</v>
      </c>
      <c r="V55" s="27">
        <f t="shared" si="31"/>
        <v>1731.768</v>
      </c>
      <c r="W55" s="27">
        <f t="shared" si="31"/>
        <v>1731.768</v>
      </c>
      <c r="X55" s="27">
        <f t="shared" si="31"/>
        <v>1733.713</v>
      </c>
      <c r="Y55" s="27">
        <f t="shared" si="31"/>
        <v>1733.713</v>
      </c>
      <c r="Z55" s="27">
        <f t="shared" si="31"/>
        <v>1757.1320000000001</v>
      </c>
      <c r="AA55" s="27">
        <f t="shared" si="31"/>
        <v>1757.1320000000001</v>
      </c>
      <c r="AB55" s="27">
        <f t="shared" si="31"/>
        <v>1697.92</v>
      </c>
      <c r="AC55" s="27">
        <f t="shared" si="31"/>
        <v>0</v>
      </c>
      <c r="AD55" s="27">
        <f t="shared" si="31"/>
        <v>2931.9380000000001</v>
      </c>
      <c r="AE55" s="27">
        <f t="shared" si="31"/>
        <v>0</v>
      </c>
      <c r="AF55" s="67" t="s">
        <v>45</v>
      </c>
      <c r="AG55" s="82">
        <f>B55</f>
        <v>22671.044510000007</v>
      </c>
    </row>
    <row r="56" spans="1:33" ht="21.75" customHeight="1" x14ac:dyDescent="0.25">
      <c r="A56" s="35" t="s">
        <v>19</v>
      </c>
      <c r="B56" s="22">
        <f>H56+J56+L56+N56+P56+R56+T56+V56+X56+Z56+AB56+AD56</f>
        <v>0</v>
      </c>
      <c r="C56" s="22">
        <f t="shared" si="30"/>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68"/>
    </row>
    <row r="57" spans="1:33" ht="21.75" customHeight="1" x14ac:dyDescent="0.25">
      <c r="A57" s="41" t="s">
        <v>20</v>
      </c>
      <c r="B57" s="22">
        <f>H57+J57+L57+N57+P57+R57+T57+V57+X57+Z57+AB57+AD57</f>
        <v>22671.044510000007</v>
      </c>
      <c r="C57" s="22">
        <f>H57+J57+L57+N57+P57+R57+T57+V57+X57+Z57</f>
        <v>18041.186510000003</v>
      </c>
      <c r="D57" s="29">
        <f>B57</f>
        <v>22671.044510000007</v>
      </c>
      <c r="E57" s="22">
        <f>I57+K57+M57+O57+Q57+S57+U57+W57+Y57+AA57+AC57+AE57</f>
        <v>16642.316510000001</v>
      </c>
      <c r="F57" s="21">
        <f>E57/B57*100</f>
        <v>73.407806608377541</v>
      </c>
      <c r="G57" s="21">
        <f>E57/C57*100</f>
        <v>92.246241680254087</v>
      </c>
      <c r="H57" s="22">
        <v>1373.25306</v>
      </c>
      <c r="I57" s="22">
        <v>484.22500000000002</v>
      </c>
      <c r="J57" s="22">
        <v>1734.06672</v>
      </c>
      <c r="K57" s="22">
        <v>1927.711</v>
      </c>
      <c r="L57" s="22">
        <v>2014.34322</v>
      </c>
      <c r="M57" s="22">
        <v>1310.857</v>
      </c>
      <c r="N57" s="22">
        <v>1802.1581100000001</v>
      </c>
      <c r="O57" s="22">
        <f>N57</f>
        <v>1802.1581100000001</v>
      </c>
      <c r="P57" s="22">
        <v>2043.7536</v>
      </c>
      <c r="Q57" s="22">
        <f>P57</f>
        <v>2043.7536</v>
      </c>
      <c r="R57" s="22">
        <v>2046.25092</v>
      </c>
      <c r="S57" s="22">
        <f>R57</f>
        <v>2046.25092</v>
      </c>
      <c r="T57" s="22">
        <v>1804.7478799999999</v>
      </c>
      <c r="U57" s="22">
        <f>T57</f>
        <v>1804.7478799999999</v>
      </c>
      <c r="V57" s="22">
        <v>1731.768</v>
      </c>
      <c r="W57" s="22">
        <f>V57</f>
        <v>1731.768</v>
      </c>
      <c r="X57" s="22">
        <v>1733.713</v>
      </c>
      <c r="Y57" s="22">
        <f>X57</f>
        <v>1733.713</v>
      </c>
      <c r="Z57" s="22">
        <v>1757.1320000000001</v>
      </c>
      <c r="AA57" s="22">
        <f>Z57</f>
        <v>1757.1320000000001</v>
      </c>
      <c r="AB57" s="22">
        <v>1697.92</v>
      </c>
      <c r="AC57" s="22">
        <v>0</v>
      </c>
      <c r="AD57" s="22">
        <v>2931.9380000000001</v>
      </c>
      <c r="AE57" s="22">
        <v>0</v>
      </c>
      <c r="AF57" s="68"/>
      <c r="AG57" s="82">
        <f>B57</f>
        <v>22671.044510000007</v>
      </c>
    </row>
    <row r="58" spans="1:33" ht="21.75" customHeight="1" x14ac:dyDescent="0.25">
      <c r="A58" s="35" t="s">
        <v>21</v>
      </c>
      <c r="B58" s="22">
        <v>0</v>
      </c>
      <c r="C58" s="22">
        <f t="shared" si="30"/>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68"/>
    </row>
    <row r="59" spans="1:33" ht="21.75" customHeight="1" x14ac:dyDescent="0.25">
      <c r="A59" s="35" t="s">
        <v>22</v>
      </c>
      <c r="B59" s="22">
        <f>H59+J59+L59+N59+P59+R59+T59+V59+X59+Z59+AB59+AD59</f>
        <v>0</v>
      </c>
      <c r="C59" s="22">
        <f t="shared" si="30"/>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69"/>
    </row>
    <row r="60" spans="1:33" s="52" customFormat="1" ht="21.75" customHeight="1" x14ac:dyDescent="0.3">
      <c r="A60" s="25" t="s">
        <v>42</v>
      </c>
      <c r="B60" s="26">
        <f>SUM(B61:B64)</f>
        <v>290990.56651000003</v>
      </c>
      <c r="C60" s="26">
        <f>SUM(C61:C64)</f>
        <v>251672.17350999999</v>
      </c>
      <c r="D60" s="26">
        <f>SUM(D61:D64)</f>
        <v>290990.56651000003</v>
      </c>
      <c r="E60" s="26">
        <f>SUM(E61:E64)</f>
        <v>223103.59551000001</v>
      </c>
      <c r="F60" s="26">
        <f>F55</f>
        <v>73.407806608377541</v>
      </c>
      <c r="G60" s="26">
        <f>G55</f>
        <v>92.246241680254087</v>
      </c>
      <c r="H60" s="26">
        <f t="shared" ref="H60:AE60" si="32">SUM(H61:H64)</f>
        <v>21432.800059999998</v>
      </c>
      <c r="I60" s="26">
        <f t="shared" si="32"/>
        <v>14949.604000000001</v>
      </c>
      <c r="J60" s="26">
        <f t="shared" si="32"/>
        <v>28757.474719999998</v>
      </c>
      <c r="K60" s="26">
        <f t="shared" si="32"/>
        <v>27542.120999999999</v>
      </c>
      <c r="L60" s="26">
        <f t="shared" si="32"/>
        <v>19861.50722</v>
      </c>
      <c r="M60" s="26">
        <f t="shared" si="32"/>
        <v>16020.484</v>
      </c>
      <c r="N60" s="26">
        <f t="shared" si="32"/>
        <v>28508.883109999999</v>
      </c>
      <c r="O60" s="26">
        <f t="shared" si="32"/>
        <v>24132.699109999998</v>
      </c>
      <c r="P60" s="26">
        <f t="shared" si="32"/>
        <v>21528.585600000002</v>
      </c>
      <c r="Q60" s="26">
        <f t="shared" si="32"/>
        <v>21634.0216</v>
      </c>
      <c r="R60" s="26">
        <f t="shared" si="32"/>
        <v>28839.090919999999</v>
      </c>
      <c r="S60" s="26">
        <f t="shared" si="32"/>
        <v>23193.653919999997</v>
      </c>
      <c r="T60" s="26">
        <f t="shared" si="32"/>
        <v>31005.705879999998</v>
      </c>
      <c r="U60" s="26">
        <f t="shared" si="32"/>
        <v>28444.190879999998</v>
      </c>
      <c r="V60" s="26">
        <f t="shared" si="32"/>
        <v>22686.357</v>
      </c>
      <c r="W60" s="26">
        <f t="shared" si="32"/>
        <v>21132.526000000002</v>
      </c>
      <c r="X60" s="26">
        <f t="shared" si="32"/>
        <v>23271.577000000001</v>
      </c>
      <c r="Y60" s="26">
        <f t="shared" si="32"/>
        <v>23357.06</v>
      </c>
      <c r="Z60" s="26">
        <f t="shared" si="32"/>
        <v>25780.191999999999</v>
      </c>
      <c r="AA60" s="26">
        <f t="shared" si="32"/>
        <v>22697.235000000001</v>
      </c>
      <c r="AB60" s="26">
        <f t="shared" si="32"/>
        <v>15423.707</v>
      </c>
      <c r="AC60" s="26">
        <f t="shared" si="32"/>
        <v>0</v>
      </c>
      <c r="AD60" s="26">
        <f t="shared" si="32"/>
        <v>23894.686000000002</v>
      </c>
      <c r="AE60" s="26">
        <f t="shared" si="32"/>
        <v>0</v>
      </c>
      <c r="AF60" s="43"/>
    </row>
    <row r="61" spans="1:33" ht="18.75" customHeight="1" x14ac:dyDescent="0.25">
      <c r="A61" s="35" t="s">
        <v>19</v>
      </c>
      <c r="B61" s="22">
        <f>B26</f>
        <v>0</v>
      </c>
      <c r="C61" s="22">
        <f>C26</f>
        <v>0</v>
      </c>
      <c r="D61" s="22">
        <f>D26</f>
        <v>0</v>
      </c>
      <c r="E61" s="22">
        <f>E26</f>
        <v>0</v>
      </c>
      <c r="F61" s="22">
        <f>F56</f>
        <v>0</v>
      </c>
      <c r="G61" s="22">
        <f>G56</f>
        <v>0</v>
      </c>
      <c r="H61" s="22">
        <f>H26</f>
        <v>0</v>
      </c>
      <c r="I61" s="22">
        <f t="shared" ref="I61:AE61" si="33">I26</f>
        <v>0</v>
      </c>
      <c r="J61" s="22">
        <f t="shared" si="33"/>
        <v>0</v>
      </c>
      <c r="K61" s="22">
        <f t="shared" si="33"/>
        <v>0</v>
      </c>
      <c r="L61" s="22">
        <f t="shared" si="33"/>
        <v>0</v>
      </c>
      <c r="M61" s="22">
        <f t="shared" si="33"/>
        <v>0</v>
      </c>
      <c r="N61" s="22">
        <f t="shared" si="33"/>
        <v>0</v>
      </c>
      <c r="O61" s="22">
        <f t="shared" si="33"/>
        <v>0</v>
      </c>
      <c r="P61" s="22">
        <f t="shared" si="33"/>
        <v>0</v>
      </c>
      <c r="Q61" s="22">
        <f t="shared" si="33"/>
        <v>0</v>
      </c>
      <c r="R61" s="22">
        <f t="shared" si="33"/>
        <v>0</v>
      </c>
      <c r="S61" s="22">
        <f t="shared" si="33"/>
        <v>0</v>
      </c>
      <c r="T61" s="22">
        <f t="shared" si="33"/>
        <v>0</v>
      </c>
      <c r="U61" s="22">
        <f t="shared" si="33"/>
        <v>0</v>
      </c>
      <c r="V61" s="22">
        <f t="shared" si="33"/>
        <v>0</v>
      </c>
      <c r="W61" s="22">
        <f t="shared" si="33"/>
        <v>0</v>
      </c>
      <c r="X61" s="22">
        <f t="shared" si="33"/>
        <v>0</v>
      </c>
      <c r="Y61" s="22">
        <f t="shared" si="33"/>
        <v>0</v>
      </c>
      <c r="Z61" s="22">
        <f t="shared" si="33"/>
        <v>0</v>
      </c>
      <c r="AA61" s="22">
        <f t="shared" si="33"/>
        <v>0</v>
      </c>
      <c r="AB61" s="22">
        <f t="shared" si="33"/>
        <v>0</v>
      </c>
      <c r="AC61" s="22">
        <f t="shared" si="33"/>
        <v>0</v>
      </c>
      <c r="AD61" s="22">
        <f t="shared" si="33"/>
        <v>0</v>
      </c>
      <c r="AE61" s="22">
        <f t="shared" si="33"/>
        <v>0</v>
      </c>
      <c r="AF61" s="37"/>
    </row>
    <row r="62" spans="1:33" ht="18.75" customHeight="1" x14ac:dyDescent="0.25">
      <c r="A62" s="35" t="s">
        <v>20</v>
      </c>
      <c r="B62" s="22">
        <f t="shared" ref="B62:E64" si="34">B27</f>
        <v>290990.56651000003</v>
      </c>
      <c r="C62" s="22">
        <f>C27</f>
        <v>251672.17350999999</v>
      </c>
      <c r="D62" s="22">
        <f t="shared" si="34"/>
        <v>290990.56651000003</v>
      </c>
      <c r="E62" s="22">
        <f t="shared" si="34"/>
        <v>223103.59551000001</v>
      </c>
      <c r="F62" s="22">
        <f>E62/B62*100</f>
        <v>76.670387698747945</v>
      </c>
      <c r="G62" s="22">
        <f>E62/C62*100</f>
        <v>88.648495540225142</v>
      </c>
      <c r="H62" s="22">
        <f t="shared" ref="H62:AE62" si="35">H27</f>
        <v>21432.800059999998</v>
      </c>
      <c r="I62" s="22">
        <f t="shared" si="35"/>
        <v>14949.604000000001</v>
      </c>
      <c r="J62" s="22">
        <f t="shared" si="35"/>
        <v>28757.474719999998</v>
      </c>
      <c r="K62" s="22">
        <f>K27</f>
        <v>27542.120999999999</v>
      </c>
      <c r="L62" s="22">
        <f t="shared" si="35"/>
        <v>19861.50722</v>
      </c>
      <c r="M62" s="22">
        <f t="shared" si="35"/>
        <v>16020.484</v>
      </c>
      <c r="N62" s="22">
        <f t="shared" si="35"/>
        <v>28508.883109999999</v>
      </c>
      <c r="O62" s="22">
        <f t="shared" si="35"/>
        <v>24132.699109999998</v>
      </c>
      <c r="P62" s="22">
        <f t="shared" si="35"/>
        <v>21528.585600000002</v>
      </c>
      <c r="Q62" s="22">
        <f t="shared" si="35"/>
        <v>21634.0216</v>
      </c>
      <c r="R62" s="22">
        <f t="shared" si="35"/>
        <v>28839.090919999999</v>
      </c>
      <c r="S62" s="22">
        <f t="shared" si="35"/>
        <v>23193.653919999997</v>
      </c>
      <c r="T62" s="22">
        <f t="shared" si="35"/>
        <v>31005.705879999998</v>
      </c>
      <c r="U62" s="22">
        <f t="shared" si="35"/>
        <v>28444.190879999998</v>
      </c>
      <c r="V62" s="22">
        <f t="shared" si="35"/>
        <v>22686.357</v>
      </c>
      <c r="W62" s="22">
        <f t="shared" si="35"/>
        <v>21132.526000000002</v>
      </c>
      <c r="X62" s="22">
        <f t="shared" si="35"/>
        <v>23271.577000000001</v>
      </c>
      <c r="Y62" s="22">
        <f t="shared" si="35"/>
        <v>23357.06</v>
      </c>
      <c r="Z62" s="22">
        <f t="shared" si="35"/>
        <v>25780.191999999999</v>
      </c>
      <c r="AA62" s="22">
        <f t="shared" si="35"/>
        <v>22697.235000000001</v>
      </c>
      <c r="AB62" s="22">
        <f t="shared" si="35"/>
        <v>15423.707</v>
      </c>
      <c r="AC62" s="22">
        <f t="shared" si="35"/>
        <v>0</v>
      </c>
      <c r="AD62" s="22">
        <f t="shared" si="35"/>
        <v>23894.686000000002</v>
      </c>
      <c r="AE62" s="22">
        <f t="shared" si="35"/>
        <v>0</v>
      </c>
      <c r="AF62" s="37"/>
    </row>
    <row r="63" spans="1:33" ht="18.75" customHeight="1" x14ac:dyDescent="0.25">
      <c r="A63" s="35" t="s">
        <v>21</v>
      </c>
      <c r="B63" s="22">
        <f t="shared" si="34"/>
        <v>0</v>
      </c>
      <c r="C63" s="22">
        <f t="shared" si="34"/>
        <v>0</v>
      </c>
      <c r="D63" s="22">
        <f t="shared" si="34"/>
        <v>0</v>
      </c>
      <c r="E63" s="22">
        <f t="shared" si="34"/>
        <v>0</v>
      </c>
      <c r="F63" s="22">
        <f>F58</f>
        <v>0</v>
      </c>
      <c r="G63" s="22">
        <f>G58</f>
        <v>0</v>
      </c>
      <c r="H63" s="22">
        <f t="shared" ref="H63:AE63" si="36">H28</f>
        <v>0</v>
      </c>
      <c r="I63" s="22">
        <f t="shared" si="36"/>
        <v>0</v>
      </c>
      <c r="J63" s="22">
        <f t="shared" si="36"/>
        <v>0</v>
      </c>
      <c r="K63" s="22">
        <f t="shared" si="36"/>
        <v>0</v>
      </c>
      <c r="L63" s="22">
        <f t="shared" si="36"/>
        <v>0</v>
      </c>
      <c r="M63" s="22">
        <f t="shared" si="36"/>
        <v>0</v>
      </c>
      <c r="N63" s="22">
        <f t="shared" si="36"/>
        <v>0</v>
      </c>
      <c r="O63" s="22">
        <f t="shared" si="36"/>
        <v>0</v>
      </c>
      <c r="P63" s="22">
        <f t="shared" si="36"/>
        <v>0</v>
      </c>
      <c r="Q63" s="22">
        <f t="shared" si="36"/>
        <v>0</v>
      </c>
      <c r="R63" s="22">
        <f t="shared" si="36"/>
        <v>0</v>
      </c>
      <c r="S63" s="22">
        <f t="shared" si="36"/>
        <v>0</v>
      </c>
      <c r="T63" s="22">
        <f t="shared" si="36"/>
        <v>0</v>
      </c>
      <c r="U63" s="22">
        <f t="shared" si="36"/>
        <v>0</v>
      </c>
      <c r="V63" s="22">
        <f t="shared" si="36"/>
        <v>0</v>
      </c>
      <c r="W63" s="22">
        <f t="shared" si="36"/>
        <v>0</v>
      </c>
      <c r="X63" s="22">
        <f t="shared" si="36"/>
        <v>0</v>
      </c>
      <c r="Y63" s="22">
        <f t="shared" si="36"/>
        <v>0</v>
      </c>
      <c r="Z63" s="22">
        <f t="shared" si="36"/>
        <v>0</v>
      </c>
      <c r="AA63" s="22">
        <f t="shared" si="36"/>
        <v>0</v>
      </c>
      <c r="AB63" s="22">
        <f t="shared" si="36"/>
        <v>0</v>
      </c>
      <c r="AC63" s="22">
        <f t="shared" si="36"/>
        <v>0</v>
      </c>
      <c r="AD63" s="22">
        <f t="shared" si="36"/>
        <v>0</v>
      </c>
      <c r="AE63" s="22">
        <f t="shared" si="36"/>
        <v>0</v>
      </c>
      <c r="AF63" s="37"/>
    </row>
    <row r="64" spans="1:33" ht="18.75" customHeight="1" x14ac:dyDescent="0.25">
      <c r="A64" s="35" t="s">
        <v>22</v>
      </c>
      <c r="B64" s="22">
        <f t="shared" si="34"/>
        <v>0</v>
      </c>
      <c r="C64" s="22">
        <f t="shared" si="34"/>
        <v>0</v>
      </c>
      <c r="D64" s="22">
        <f t="shared" si="34"/>
        <v>0</v>
      </c>
      <c r="E64" s="22">
        <f t="shared" si="34"/>
        <v>0</v>
      </c>
      <c r="F64" s="22">
        <f>F59</f>
        <v>0</v>
      </c>
      <c r="G64" s="22">
        <f>G59</f>
        <v>0</v>
      </c>
      <c r="H64" s="22">
        <f t="shared" ref="H64:AE64" si="37">H29</f>
        <v>0</v>
      </c>
      <c r="I64" s="22">
        <f t="shared" si="37"/>
        <v>0</v>
      </c>
      <c r="J64" s="22">
        <f t="shared" si="37"/>
        <v>0</v>
      </c>
      <c r="K64" s="22">
        <f t="shared" si="37"/>
        <v>0</v>
      </c>
      <c r="L64" s="22">
        <f t="shared" si="37"/>
        <v>0</v>
      </c>
      <c r="M64" s="22">
        <f t="shared" si="37"/>
        <v>0</v>
      </c>
      <c r="N64" s="22">
        <f t="shared" si="37"/>
        <v>0</v>
      </c>
      <c r="O64" s="22">
        <f t="shared" si="37"/>
        <v>0</v>
      </c>
      <c r="P64" s="22">
        <f t="shared" si="37"/>
        <v>0</v>
      </c>
      <c r="Q64" s="22">
        <f t="shared" si="37"/>
        <v>0</v>
      </c>
      <c r="R64" s="22">
        <f t="shared" si="37"/>
        <v>0</v>
      </c>
      <c r="S64" s="22">
        <f t="shared" si="37"/>
        <v>0</v>
      </c>
      <c r="T64" s="22">
        <f t="shared" si="37"/>
        <v>0</v>
      </c>
      <c r="U64" s="22">
        <f t="shared" si="37"/>
        <v>0</v>
      </c>
      <c r="V64" s="22">
        <f t="shared" si="37"/>
        <v>0</v>
      </c>
      <c r="W64" s="22">
        <f t="shared" si="37"/>
        <v>0</v>
      </c>
      <c r="X64" s="22">
        <f t="shared" si="37"/>
        <v>0</v>
      </c>
      <c r="Y64" s="22">
        <f t="shared" si="37"/>
        <v>0</v>
      </c>
      <c r="Z64" s="22">
        <f t="shared" si="37"/>
        <v>0</v>
      </c>
      <c r="AA64" s="22">
        <f t="shared" si="37"/>
        <v>0</v>
      </c>
      <c r="AB64" s="22">
        <f t="shared" si="37"/>
        <v>0</v>
      </c>
      <c r="AC64" s="22">
        <f t="shared" si="37"/>
        <v>0</v>
      </c>
      <c r="AD64" s="22">
        <f t="shared" si="37"/>
        <v>0</v>
      </c>
      <c r="AE64" s="22">
        <f t="shared" si="37"/>
        <v>0</v>
      </c>
      <c r="AF64" s="37"/>
    </row>
    <row r="65" spans="1:33" ht="21.75" customHeight="1" x14ac:dyDescent="0.25">
      <c r="A65" s="58" t="s">
        <v>40</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60"/>
    </row>
    <row r="66" spans="1:33" ht="21.75" customHeight="1" x14ac:dyDescent="0.25">
      <c r="A66" s="61" t="s">
        <v>36</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3"/>
    </row>
    <row r="67" spans="1:33" ht="158.25" customHeight="1" x14ac:dyDescent="0.25">
      <c r="A67" s="36" t="s">
        <v>32</v>
      </c>
      <c r="B67" s="27">
        <f>SUM(B68:B71)</f>
        <v>138158.22826000003</v>
      </c>
      <c r="C67" s="27">
        <f>SUM(C68:C71)</f>
        <v>336.44299999999998</v>
      </c>
      <c r="D67" s="27">
        <f>SUM(D68:D71)</f>
        <v>14916.511259999999</v>
      </c>
      <c r="E67" s="27">
        <f>SUM(E68:E71)</f>
        <v>135085.23800000001</v>
      </c>
      <c r="F67" s="28">
        <f>E67/B67*100</f>
        <v>97.775745752748833</v>
      </c>
      <c r="G67" s="28">
        <f>E67/C67*100</f>
        <v>40151.002695850417</v>
      </c>
      <c r="H67" s="27">
        <f>H68+H69+H70+H71</f>
        <v>0</v>
      </c>
      <c r="I67" s="27">
        <f t="shared" ref="I67:AE67" si="38">I68+I69+I70+I71</f>
        <v>0</v>
      </c>
      <c r="J67" s="27">
        <f t="shared" si="38"/>
        <v>76.712999999999994</v>
      </c>
      <c r="K67" s="27">
        <f t="shared" si="38"/>
        <v>76.712999999999994</v>
      </c>
      <c r="L67" s="27">
        <f t="shared" si="38"/>
        <v>259.73</v>
      </c>
      <c r="M67" s="27">
        <f t="shared" si="38"/>
        <v>259.73</v>
      </c>
      <c r="N67" s="27">
        <f t="shared" si="38"/>
        <v>34279.800260000004</v>
      </c>
      <c r="O67" s="27">
        <f t="shared" si="38"/>
        <v>34279.800000000003</v>
      </c>
      <c r="P67" s="27">
        <f t="shared" si="38"/>
        <v>0</v>
      </c>
      <c r="Q67" s="27">
        <f t="shared" si="38"/>
        <v>0</v>
      </c>
      <c r="R67" s="27">
        <f t="shared" si="38"/>
        <v>2141.424</v>
      </c>
      <c r="S67" s="27">
        <f t="shared" si="38"/>
        <v>31921.223999999998</v>
      </c>
      <c r="T67" s="27">
        <f t="shared" si="38"/>
        <v>4426.7309999999998</v>
      </c>
      <c r="U67" s="27">
        <f t="shared" si="38"/>
        <v>7757.4120000000003</v>
      </c>
      <c r="V67" s="27">
        <f t="shared" si="38"/>
        <v>8560.259</v>
      </c>
      <c r="W67" s="27">
        <f t="shared" si="38"/>
        <v>11122.407999999999</v>
      </c>
      <c r="X67" s="27">
        <f t="shared" si="38"/>
        <v>2749.6400000000003</v>
      </c>
      <c r="Y67" s="27">
        <f t="shared" si="38"/>
        <v>5524.14</v>
      </c>
      <c r="Z67" s="27">
        <f t="shared" si="38"/>
        <v>44143.85</v>
      </c>
      <c r="AA67" s="27">
        <f t="shared" si="38"/>
        <v>44143.811000000002</v>
      </c>
      <c r="AB67" s="27">
        <f t="shared" si="38"/>
        <v>34485.917999999998</v>
      </c>
      <c r="AC67" s="27">
        <f t="shared" si="38"/>
        <v>0</v>
      </c>
      <c r="AD67" s="27">
        <f t="shared" si="38"/>
        <v>7034.1630000000005</v>
      </c>
      <c r="AE67" s="27">
        <f t="shared" si="38"/>
        <v>0</v>
      </c>
      <c r="AF67" s="67" t="s">
        <v>49</v>
      </c>
    </row>
    <row r="68" spans="1:33"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72"/>
    </row>
    <row r="69" spans="1:33" ht="22.5" customHeight="1" x14ac:dyDescent="0.25">
      <c r="A69" s="41" t="s">
        <v>20</v>
      </c>
      <c r="B69" s="22">
        <f>H69+J69+L69+N69+P69+R69+T69+V69+X69+Z69+AB69+AD69</f>
        <v>14839.79826</v>
      </c>
      <c r="C69" s="22">
        <f>H69+J69+L69</f>
        <v>259.73</v>
      </c>
      <c r="D69" s="29">
        <f>B69</f>
        <v>14839.79826</v>
      </c>
      <c r="E69" s="22">
        <f>I69+K69+M69+O69+Q69+S69+U69+W69+Y69+AA69+AC69+AE69</f>
        <v>49228.726000000002</v>
      </c>
      <c r="F69" s="21">
        <f>E69/B69*100</f>
        <v>331.73446927977312</v>
      </c>
      <c r="G69" s="21">
        <v>0</v>
      </c>
      <c r="H69" s="22">
        <v>0</v>
      </c>
      <c r="I69" s="22">
        <v>0</v>
      </c>
      <c r="J69" s="22">
        <v>0</v>
      </c>
      <c r="K69" s="22">
        <v>0</v>
      </c>
      <c r="L69" s="22">
        <v>259.73</v>
      </c>
      <c r="M69" s="22">
        <v>259.73</v>
      </c>
      <c r="N69" s="22">
        <v>2.5999999999999998E-4</v>
      </c>
      <c r="O69" s="22">
        <v>0</v>
      </c>
      <c r="P69" s="22">
        <v>0</v>
      </c>
      <c r="Q69" s="22">
        <v>0</v>
      </c>
      <c r="R69" s="22">
        <v>2141.424</v>
      </c>
      <c r="S69" s="22">
        <v>31921.223999999998</v>
      </c>
      <c r="T69" s="22">
        <v>1094.9190000000001</v>
      </c>
      <c r="U69" s="22">
        <v>4425.6000000000004</v>
      </c>
      <c r="V69" s="22">
        <v>5607.1350000000002</v>
      </c>
      <c r="W69" s="22">
        <v>8169.2839999999997</v>
      </c>
      <c r="X69" s="22">
        <v>25.927</v>
      </c>
      <c r="Y69" s="22">
        <v>2800.4270000000001</v>
      </c>
      <c r="Z69" s="22">
        <v>1652.5</v>
      </c>
      <c r="AA69" s="22">
        <v>1652.461</v>
      </c>
      <c r="AB69" s="22">
        <v>0</v>
      </c>
      <c r="AC69" s="22">
        <v>0</v>
      </c>
      <c r="AD69" s="22">
        <v>4058.163</v>
      </c>
      <c r="AE69" s="22">
        <v>0</v>
      </c>
      <c r="AF69" s="72"/>
      <c r="AG69" s="1">
        <f>6740.68</f>
        <v>6740.68</v>
      </c>
    </row>
    <row r="70" spans="1:33"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72"/>
    </row>
    <row r="71" spans="1:33" ht="22.5" customHeight="1" x14ac:dyDescent="0.25">
      <c r="A71" s="35" t="s">
        <v>22</v>
      </c>
      <c r="B71" s="22">
        <f>H71+J71+L71+N71+P71+R71+T71+V71+X71+Z71+AB71+AD71</f>
        <v>123318.43000000002</v>
      </c>
      <c r="C71" s="22">
        <f>H71+J71+L71</f>
        <v>76.712999999999994</v>
      </c>
      <c r="D71" s="22">
        <f>C71</f>
        <v>76.712999999999994</v>
      </c>
      <c r="E71" s="22">
        <f>I71+K71+M71+O71+Q71+S71+U71+W71+Y71+AA71+AC71+AE71</f>
        <v>85856.512000000017</v>
      </c>
      <c r="F71" s="21">
        <f>E71/B71*100</f>
        <v>69.621801056014093</v>
      </c>
      <c r="G71" s="21">
        <f>E71/C71*100</f>
        <v>111919.11670772884</v>
      </c>
      <c r="H71" s="22">
        <v>0</v>
      </c>
      <c r="I71" s="22">
        <v>0</v>
      </c>
      <c r="J71" s="22">
        <v>76.712999999999994</v>
      </c>
      <c r="K71" s="22">
        <f>J71</f>
        <v>76.712999999999994</v>
      </c>
      <c r="L71" s="22">
        <v>0</v>
      </c>
      <c r="M71" s="22">
        <v>0</v>
      </c>
      <c r="N71" s="22">
        <v>34279.800000000003</v>
      </c>
      <c r="O71" s="22">
        <f>N71</f>
        <v>34279.800000000003</v>
      </c>
      <c r="P71" s="22">
        <v>0</v>
      </c>
      <c r="Q71" s="22">
        <v>0</v>
      </c>
      <c r="R71" s="22">
        <v>0</v>
      </c>
      <c r="S71" s="22">
        <v>0</v>
      </c>
      <c r="T71" s="22">
        <v>3331.8119999999999</v>
      </c>
      <c r="U71" s="22">
        <f>T71</f>
        <v>3331.8119999999999</v>
      </c>
      <c r="V71" s="22">
        <v>2953.1239999999998</v>
      </c>
      <c r="W71" s="22">
        <f>V71</f>
        <v>2953.1239999999998</v>
      </c>
      <c r="X71" s="22">
        <v>2723.7130000000002</v>
      </c>
      <c r="Y71" s="22">
        <f>X71</f>
        <v>2723.7130000000002</v>
      </c>
      <c r="Z71" s="22">
        <v>42491.35</v>
      </c>
      <c r="AA71" s="22">
        <f>Z71</f>
        <v>42491.35</v>
      </c>
      <c r="AB71" s="22">
        <v>34485.917999999998</v>
      </c>
      <c r="AC71" s="22">
        <v>0</v>
      </c>
      <c r="AD71" s="22">
        <v>2976</v>
      </c>
      <c r="AE71" s="22">
        <v>0</v>
      </c>
      <c r="AF71" s="73"/>
      <c r="AG71" s="82">
        <f>B71</f>
        <v>123318.43000000002</v>
      </c>
    </row>
    <row r="72" spans="1:33" s="52" customFormat="1" ht="21.75" customHeight="1" x14ac:dyDescent="0.3">
      <c r="A72" s="25" t="s">
        <v>43</v>
      </c>
      <c r="B72" s="26">
        <f>SUM(B73:B76)</f>
        <v>138158.22826000003</v>
      </c>
      <c r="C72" s="26">
        <f>SUM(C73:C76)</f>
        <v>336.44299999999998</v>
      </c>
      <c r="D72" s="26">
        <f>SUM(D73:D76)</f>
        <v>14916.511259999999</v>
      </c>
      <c r="E72" s="26">
        <f>SUM(E73:E76)</f>
        <v>135085.23800000001</v>
      </c>
      <c r="F72" s="26">
        <f>F67</f>
        <v>97.775745752748833</v>
      </c>
      <c r="G72" s="26">
        <f>G67</f>
        <v>40151.002695850417</v>
      </c>
      <c r="H72" s="26">
        <f t="shared" ref="H72:AE72" si="39">SUM(H73:H76)</f>
        <v>0</v>
      </c>
      <c r="I72" s="26">
        <f t="shared" si="39"/>
        <v>0</v>
      </c>
      <c r="J72" s="26">
        <f t="shared" si="39"/>
        <v>76.712999999999994</v>
      </c>
      <c r="K72" s="26">
        <f t="shared" si="39"/>
        <v>76.712999999999994</v>
      </c>
      <c r="L72" s="26">
        <f t="shared" si="39"/>
        <v>259.73</v>
      </c>
      <c r="M72" s="26">
        <f t="shared" si="39"/>
        <v>259.73</v>
      </c>
      <c r="N72" s="26">
        <f t="shared" si="39"/>
        <v>34279.800260000004</v>
      </c>
      <c r="O72" s="26">
        <f t="shared" si="39"/>
        <v>34279.800000000003</v>
      </c>
      <c r="P72" s="26">
        <f t="shared" si="39"/>
        <v>0</v>
      </c>
      <c r="Q72" s="26">
        <f t="shared" si="39"/>
        <v>0</v>
      </c>
      <c r="R72" s="26">
        <f t="shared" si="39"/>
        <v>2141.424</v>
      </c>
      <c r="S72" s="26">
        <f t="shared" si="39"/>
        <v>31921.223999999998</v>
      </c>
      <c r="T72" s="26">
        <f t="shared" si="39"/>
        <v>4426.7309999999998</v>
      </c>
      <c r="U72" s="26">
        <f t="shared" si="39"/>
        <v>7757.4120000000003</v>
      </c>
      <c r="V72" s="26">
        <f t="shared" si="39"/>
        <v>8560.259</v>
      </c>
      <c r="W72" s="26">
        <f t="shared" si="39"/>
        <v>11122.407999999999</v>
      </c>
      <c r="X72" s="26">
        <f t="shared" si="39"/>
        <v>2749.6400000000003</v>
      </c>
      <c r="Y72" s="26">
        <f t="shared" si="39"/>
        <v>5524.14</v>
      </c>
      <c r="Z72" s="26">
        <f t="shared" si="39"/>
        <v>44143.85</v>
      </c>
      <c r="AA72" s="26">
        <f t="shared" si="39"/>
        <v>44143.811000000002</v>
      </c>
      <c r="AB72" s="26">
        <f t="shared" si="39"/>
        <v>34485.917999999998</v>
      </c>
      <c r="AC72" s="26">
        <f t="shared" si="39"/>
        <v>0</v>
      </c>
      <c r="AD72" s="26">
        <f t="shared" si="39"/>
        <v>7034.1630000000005</v>
      </c>
      <c r="AE72" s="26">
        <f t="shared" si="39"/>
        <v>0</v>
      </c>
      <c r="AF72" s="43"/>
    </row>
    <row r="73" spans="1:33" ht="18.75" customHeight="1" x14ac:dyDescent="0.25">
      <c r="A73" s="35" t="s">
        <v>19</v>
      </c>
      <c r="B73" s="22">
        <f t="shared" ref="B73:E76" si="40">B68</f>
        <v>0</v>
      </c>
      <c r="C73" s="22">
        <f t="shared" si="40"/>
        <v>0</v>
      </c>
      <c r="D73" s="22">
        <f t="shared" si="40"/>
        <v>0</v>
      </c>
      <c r="E73" s="22">
        <f t="shared" si="40"/>
        <v>0</v>
      </c>
      <c r="F73" s="22">
        <f>F68</f>
        <v>0</v>
      </c>
      <c r="G73" s="22">
        <f>G68</f>
        <v>0</v>
      </c>
      <c r="H73" s="22">
        <f>H68</f>
        <v>0</v>
      </c>
      <c r="I73" s="22">
        <f t="shared" ref="I73:AE73" si="41">I68</f>
        <v>0</v>
      </c>
      <c r="J73" s="22">
        <f t="shared" si="41"/>
        <v>0</v>
      </c>
      <c r="K73" s="22">
        <f t="shared" si="41"/>
        <v>0</v>
      </c>
      <c r="L73" s="22">
        <f t="shared" si="41"/>
        <v>0</v>
      </c>
      <c r="M73" s="22">
        <f t="shared" si="41"/>
        <v>0</v>
      </c>
      <c r="N73" s="22">
        <f t="shared" si="41"/>
        <v>0</v>
      </c>
      <c r="O73" s="22">
        <f t="shared" si="41"/>
        <v>0</v>
      </c>
      <c r="P73" s="22">
        <f t="shared" si="41"/>
        <v>0</v>
      </c>
      <c r="Q73" s="22">
        <f t="shared" si="41"/>
        <v>0</v>
      </c>
      <c r="R73" s="22">
        <f t="shared" si="41"/>
        <v>0</v>
      </c>
      <c r="S73" s="22">
        <f t="shared" si="41"/>
        <v>0</v>
      </c>
      <c r="T73" s="22">
        <f t="shared" si="41"/>
        <v>0</v>
      </c>
      <c r="U73" s="22">
        <f t="shared" si="41"/>
        <v>0</v>
      </c>
      <c r="V73" s="22">
        <f t="shared" si="41"/>
        <v>0</v>
      </c>
      <c r="W73" s="22">
        <f t="shared" si="41"/>
        <v>0</v>
      </c>
      <c r="X73" s="22">
        <f t="shared" si="41"/>
        <v>0</v>
      </c>
      <c r="Y73" s="22">
        <f t="shared" si="41"/>
        <v>0</v>
      </c>
      <c r="Z73" s="22">
        <f t="shared" si="41"/>
        <v>0</v>
      </c>
      <c r="AA73" s="22">
        <f t="shared" si="41"/>
        <v>0</v>
      </c>
      <c r="AB73" s="22">
        <f t="shared" si="41"/>
        <v>0</v>
      </c>
      <c r="AC73" s="22">
        <f t="shared" si="41"/>
        <v>0</v>
      </c>
      <c r="AD73" s="22">
        <f t="shared" si="41"/>
        <v>0</v>
      </c>
      <c r="AE73" s="22">
        <f t="shared" si="41"/>
        <v>0</v>
      </c>
      <c r="AF73" s="37"/>
    </row>
    <row r="74" spans="1:33" ht="18.75" customHeight="1" x14ac:dyDescent="0.25">
      <c r="A74" s="35" t="s">
        <v>20</v>
      </c>
      <c r="B74" s="22">
        <f t="shared" si="40"/>
        <v>14839.79826</v>
      </c>
      <c r="C74" s="22">
        <f t="shared" si="40"/>
        <v>259.73</v>
      </c>
      <c r="D74" s="22">
        <f t="shared" si="40"/>
        <v>14839.79826</v>
      </c>
      <c r="E74" s="22">
        <f t="shared" si="40"/>
        <v>49228.726000000002</v>
      </c>
      <c r="F74" s="22">
        <f>E74/B74*100</f>
        <v>331.73446927977312</v>
      </c>
      <c r="G74" s="22">
        <v>0</v>
      </c>
      <c r="H74" s="22">
        <f t="shared" ref="H74:AE74" si="42">H69</f>
        <v>0</v>
      </c>
      <c r="I74" s="22">
        <f t="shared" si="42"/>
        <v>0</v>
      </c>
      <c r="J74" s="22">
        <f t="shared" si="42"/>
        <v>0</v>
      </c>
      <c r="K74" s="22">
        <f t="shared" si="42"/>
        <v>0</v>
      </c>
      <c r="L74" s="22">
        <f t="shared" si="42"/>
        <v>259.73</v>
      </c>
      <c r="M74" s="22">
        <f t="shared" si="42"/>
        <v>259.73</v>
      </c>
      <c r="N74" s="22">
        <f t="shared" si="42"/>
        <v>2.5999999999999998E-4</v>
      </c>
      <c r="O74" s="22">
        <f t="shared" si="42"/>
        <v>0</v>
      </c>
      <c r="P74" s="22">
        <f t="shared" si="42"/>
        <v>0</v>
      </c>
      <c r="Q74" s="22">
        <f t="shared" si="42"/>
        <v>0</v>
      </c>
      <c r="R74" s="22">
        <f t="shared" si="42"/>
        <v>2141.424</v>
      </c>
      <c r="S74" s="22">
        <f t="shared" si="42"/>
        <v>31921.223999999998</v>
      </c>
      <c r="T74" s="22">
        <f t="shared" si="42"/>
        <v>1094.9190000000001</v>
      </c>
      <c r="U74" s="22">
        <f t="shared" si="42"/>
        <v>4425.6000000000004</v>
      </c>
      <c r="V74" s="22">
        <f t="shared" si="42"/>
        <v>5607.1350000000002</v>
      </c>
      <c r="W74" s="22">
        <f t="shared" si="42"/>
        <v>8169.2839999999997</v>
      </c>
      <c r="X74" s="22">
        <f t="shared" si="42"/>
        <v>25.927</v>
      </c>
      <c r="Y74" s="22">
        <f t="shared" si="42"/>
        <v>2800.4270000000001</v>
      </c>
      <c r="Z74" s="22">
        <f t="shared" si="42"/>
        <v>1652.5</v>
      </c>
      <c r="AA74" s="22">
        <f t="shared" si="42"/>
        <v>1652.461</v>
      </c>
      <c r="AB74" s="22">
        <f t="shared" si="42"/>
        <v>0</v>
      </c>
      <c r="AC74" s="22">
        <f t="shared" si="42"/>
        <v>0</v>
      </c>
      <c r="AD74" s="22">
        <f t="shared" si="42"/>
        <v>4058.163</v>
      </c>
      <c r="AE74" s="22">
        <f t="shared" si="42"/>
        <v>0</v>
      </c>
      <c r="AF74" s="37"/>
    </row>
    <row r="75" spans="1:33" ht="18.75" customHeight="1" x14ac:dyDescent="0.25">
      <c r="A75" s="35" t="s">
        <v>21</v>
      </c>
      <c r="B75" s="22">
        <f t="shared" si="40"/>
        <v>0</v>
      </c>
      <c r="C75" s="22">
        <f t="shared" si="40"/>
        <v>0</v>
      </c>
      <c r="D75" s="22">
        <f t="shared" si="40"/>
        <v>0</v>
      </c>
      <c r="E75" s="22">
        <f t="shared" si="40"/>
        <v>0</v>
      </c>
      <c r="F75" s="22">
        <f>F70</f>
        <v>0</v>
      </c>
      <c r="G75" s="22">
        <f>G70</f>
        <v>0</v>
      </c>
      <c r="H75" s="22">
        <f>H70</f>
        <v>0</v>
      </c>
      <c r="I75" s="22">
        <f t="shared" ref="I75:AE75" si="43">I70</f>
        <v>0</v>
      </c>
      <c r="J75" s="22">
        <f t="shared" si="43"/>
        <v>0</v>
      </c>
      <c r="K75" s="22">
        <f t="shared" si="43"/>
        <v>0</v>
      </c>
      <c r="L75" s="22">
        <f t="shared" si="43"/>
        <v>0</v>
      </c>
      <c r="M75" s="22">
        <f t="shared" si="43"/>
        <v>0</v>
      </c>
      <c r="N75" s="22">
        <f t="shared" si="43"/>
        <v>0</v>
      </c>
      <c r="O75" s="22">
        <f t="shared" si="43"/>
        <v>0</v>
      </c>
      <c r="P75" s="22">
        <f t="shared" si="43"/>
        <v>0</v>
      </c>
      <c r="Q75" s="22">
        <f t="shared" si="43"/>
        <v>0</v>
      </c>
      <c r="R75" s="22">
        <f t="shared" si="43"/>
        <v>0</v>
      </c>
      <c r="S75" s="22">
        <f t="shared" si="43"/>
        <v>0</v>
      </c>
      <c r="T75" s="22">
        <f t="shared" si="43"/>
        <v>0</v>
      </c>
      <c r="U75" s="22">
        <f t="shared" si="43"/>
        <v>0</v>
      </c>
      <c r="V75" s="22">
        <f t="shared" si="43"/>
        <v>0</v>
      </c>
      <c r="W75" s="22">
        <f t="shared" si="43"/>
        <v>0</v>
      </c>
      <c r="X75" s="22">
        <f t="shared" si="43"/>
        <v>0</v>
      </c>
      <c r="Y75" s="22">
        <f t="shared" si="43"/>
        <v>0</v>
      </c>
      <c r="Z75" s="22">
        <f t="shared" si="43"/>
        <v>0</v>
      </c>
      <c r="AA75" s="22">
        <f t="shared" si="43"/>
        <v>0</v>
      </c>
      <c r="AB75" s="22">
        <f t="shared" si="43"/>
        <v>0</v>
      </c>
      <c r="AC75" s="22">
        <f t="shared" si="43"/>
        <v>0</v>
      </c>
      <c r="AD75" s="22">
        <f t="shared" si="43"/>
        <v>0</v>
      </c>
      <c r="AE75" s="22">
        <f t="shared" si="43"/>
        <v>0</v>
      </c>
      <c r="AF75" s="37"/>
    </row>
    <row r="76" spans="1:33" ht="18.75" customHeight="1" x14ac:dyDescent="0.25">
      <c r="A76" s="35" t="s">
        <v>22</v>
      </c>
      <c r="B76" s="22">
        <f t="shared" si="40"/>
        <v>123318.43000000002</v>
      </c>
      <c r="C76" s="22">
        <f t="shared" si="40"/>
        <v>76.712999999999994</v>
      </c>
      <c r="D76" s="22">
        <f t="shared" si="40"/>
        <v>76.712999999999994</v>
      </c>
      <c r="E76" s="22">
        <f t="shared" si="40"/>
        <v>85856.512000000017</v>
      </c>
      <c r="F76" s="22">
        <f>E76/B76*100</f>
        <v>69.621801056014093</v>
      </c>
      <c r="G76" s="22">
        <f>E76/C76*100</f>
        <v>111919.11670772884</v>
      </c>
      <c r="H76" s="22">
        <f>H71</f>
        <v>0</v>
      </c>
      <c r="I76" s="22">
        <f t="shared" ref="I76:AE76" si="44">I71</f>
        <v>0</v>
      </c>
      <c r="J76" s="22">
        <f t="shared" si="44"/>
        <v>76.712999999999994</v>
      </c>
      <c r="K76" s="22">
        <f t="shared" si="44"/>
        <v>76.712999999999994</v>
      </c>
      <c r="L76" s="22">
        <f t="shared" si="44"/>
        <v>0</v>
      </c>
      <c r="M76" s="22">
        <f t="shared" si="44"/>
        <v>0</v>
      </c>
      <c r="N76" s="22">
        <f t="shared" si="44"/>
        <v>34279.800000000003</v>
      </c>
      <c r="O76" s="22">
        <f t="shared" si="44"/>
        <v>34279.800000000003</v>
      </c>
      <c r="P76" s="22">
        <f t="shared" si="44"/>
        <v>0</v>
      </c>
      <c r="Q76" s="22">
        <f t="shared" si="44"/>
        <v>0</v>
      </c>
      <c r="R76" s="22">
        <f t="shared" si="44"/>
        <v>0</v>
      </c>
      <c r="S76" s="22">
        <f t="shared" si="44"/>
        <v>0</v>
      </c>
      <c r="T76" s="22">
        <f t="shared" si="44"/>
        <v>3331.8119999999999</v>
      </c>
      <c r="U76" s="22">
        <f t="shared" si="44"/>
        <v>3331.8119999999999</v>
      </c>
      <c r="V76" s="22">
        <f t="shared" si="44"/>
        <v>2953.1239999999998</v>
      </c>
      <c r="W76" s="22">
        <f t="shared" si="44"/>
        <v>2953.1239999999998</v>
      </c>
      <c r="X76" s="22">
        <f t="shared" si="44"/>
        <v>2723.7130000000002</v>
      </c>
      <c r="Y76" s="22">
        <f t="shared" si="44"/>
        <v>2723.7130000000002</v>
      </c>
      <c r="Z76" s="22">
        <f t="shared" si="44"/>
        <v>42491.35</v>
      </c>
      <c r="AA76" s="22">
        <f t="shared" si="44"/>
        <v>42491.35</v>
      </c>
      <c r="AB76" s="22">
        <f t="shared" si="44"/>
        <v>34485.917999999998</v>
      </c>
      <c r="AC76" s="22">
        <f t="shared" si="44"/>
        <v>0</v>
      </c>
      <c r="AD76" s="22">
        <f t="shared" si="44"/>
        <v>2976</v>
      </c>
      <c r="AE76" s="22">
        <f t="shared" si="44"/>
        <v>0</v>
      </c>
      <c r="AF76" s="37"/>
    </row>
    <row r="77" spans="1:33" ht="21.75" customHeight="1" x14ac:dyDescent="0.25">
      <c r="A77" s="58" t="s">
        <v>41</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60"/>
    </row>
    <row r="78" spans="1:33" ht="21.75" customHeight="1" x14ac:dyDescent="0.25">
      <c r="A78" s="61" t="s">
        <v>36</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3"/>
    </row>
    <row r="79" spans="1:33" ht="109.5" customHeight="1" x14ac:dyDescent="0.25">
      <c r="A79" s="36" t="s">
        <v>33</v>
      </c>
      <c r="B79" s="27">
        <f>SUM(B80:B83)</f>
        <v>360.9</v>
      </c>
      <c r="C79" s="27">
        <f>SUM(C80:C83)</f>
        <v>0</v>
      </c>
      <c r="D79" s="27">
        <f>SUM(D80:D83)</f>
        <v>360.9</v>
      </c>
      <c r="E79" s="27">
        <f>SUM(E80:E83)</f>
        <v>0</v>
      </c>
      <c r="F79" s="28">
        <f>E79/B79*100</f>
        <v>0</v>
      </c>
      <c r="G79" s="28">
        <v>0</v>
      </c>
      <c r="H79" s="27">
        <f>H80+H81+H82+H83</f>
        <v>0</v>
      </c>
      <c r="I79" s="27">
        <f t="shared" ref="I79:AE79" si="45">I80+I81+I82+I83</f>
        <v>0</v>
      </c>
      <c r="J79" s="27">
        <f t="shared" si="45"/>
        <v>0</v>
      </c>
      <c r="K79" s="27">
        <f t="shared" si="45"/>
        <v>0</v>
      </c>
      <c r="L79" s="27">
        <f t="shared" si="45"/>
        <v>0</v>
      </c>
      <c r="M79" s="27">
        <f t="shared" si="45"/>
        <v>0</v>
      </c>
      <c r="N79" s="27">
        <f t="shared" si="45"/>
        <v>0</v>
      </c>
      <c r="O79" s="27">
        <f t="shared" si="45"/>
        <v>0</v>
      </c>
      <c r="P79" s="27">
        <f t="shared" si="45"/>
        <v>0</v>
      </c>
      <c r="Q79" s="27">
        <f t="shared" si="45"/>
        <v>0</v>
      </c>
      <c r="R79" s="27">
        <f t="shared" si="45"/>
        <v>0</v>
      </c>
      <c r="S79" s="27">
        <f t="shared" si="45"/>
        <v>0</v>
      </c>
      <c r="T79" s="27">
        <f t="shared" si="45"/>
        <v>0</v>
      </c>
      <c r="U79" s="27">
        <f t="shared" si="45"/>
        <v>0</v>
      </c>
      <c r="V79" s="27">
        <f t="shared" si="45"/>
        <v>0</v>
      </c>
      <c r="W79" s="27">
        <f t="shared" si="45"/>
        <v>0</v>
      </c>
      <c r="X79" s="27">
        <f t="shared" si="45"/>
        <v>0</v>
      </c>
      <c r="Y79" s="27">
        <f t="shared" si="45"/>
        <v>0</v>
      </c>
      <c r="Z79" s="27">
        <f t="shared" si="45"/>
        <v>0</v>
      </c>
      <c r="AA79" s="27">
        <f t="shared" si="45"/>
        <v>0</v>
      </c>
      <c r="AB79" s="27">
        <f t="shared" si="45"/>
        <v>0</v>
      </c>
      <c r="AC79" s="27">
        <f t="shared" si="45"/>
        <v>0</v>
      </c>
      <c r="AD79" s="27">
        <f t="shared" si="45"/>
        <v>360.9</v>
      </c>
      <c r="AE79" s="27">
        <f t="shared" si="45"/>
        <v>0</v>
      </c>
      <c r="AF79" s="30"/>
      <c r="AG79" s="82">
        <f>B79</f>
        <v>360.9</v>
      </c>
    </row>
    <row r="80" spans="1:33"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55"/>
    </row>
    <row r="81" spans="1:33"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56"/>
      <c r="AG81" s="82">
        <f>B81</f>
        <v>360.9</v>
      </c>
    </row>
    <row r="82" spans="1:33"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56"/>
    </row>
    <row r="83" spans="1:33"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57"/>
    </row>
    <row r="84" spans="1:33" s="52" customFormat="1" ht="21.75" customHeight="1" x14ac:dyDescent="0.3">
      <c r="A84" s="25" t="s">
        <v>58</v>
      </c>
      <c r="B84" s="26">
        <f>SUM(B85:B88)</f>
        <v>360.9</v>
      </c>
      <c r="C84" s="26">
        <f>SUM(C85:C88)</f>
        <v>0</v>
      </c>
      <c r="D84" s="26">
        <f>SUM(D85:D88)</f>
        <v>360.9</v>
      </c>
      <c r="E84" s="26">
        <f>SUM(E85:E88)</f>
        <v>0</v>
      </c>
      <c r="F84" s="26">
        <f>F79</f>
        <v>0</v>
      </c>
      <c r="G84" s="26">
        <f>G79</f>
        <v>0</v>
      </c>
      <c r="H84" s="26">
        <f t="shared" ref="H84:AE84" si="46">SUM(H85:H88)</f>
        <v>0</v>
      </c>
      <c r="I84" s="26">
        <f t="shared" si="46"/>
        <v>0</v>
      </c>
      <c r="J84" s="26">
        <f t="shared" si="46"/>
        <v>0</v>
      </c>
      <c r="K84" s="26">
        <f t="shared" si="46"/>
        <v>0</v>
      </c>
      <c r="L84" s="26">
        <f t="shared" si="46"/>
        <v>0</v>
      </c>
      <c r="M84" s="26">
        <f t="shared" si="46"/>
        <v>0</v>
      </c>
      <c r="N84" s="26">
        <f t="shared" si="46"/>
        <v>0</v>
      </c>
      <c r="O84" s="26">
        <f t="shared" si="46"/>
        <v>0</v>
      </c>
      <c r="P84" s="26">
        <f t="shared" si="46"/>
        <v>0</v>
      </c>
      <c r="Q84" s="26">
        <f t="shared" si="46"/>
        <v>0</v>
      </c>
      <c r="R84" s="26">
        <f t="shared" si="46"/>
        <v>0</v>
      </c>
      <c r="S84" s="26">
        <f t="shared" si="46"/>
        <v>0</v>
      </c>
      <c r="T84" s="26">
        <f t="shared" si="46"/>
        <v>0</v>
      </c>
      <c r="U84" s="26">
        <f t="shared" si="46"/>
        <v>0</v>
      </c>
      <c r="V84" s="26">
        <f t="shared" si="46"/>
        <v>0</v>
      </c>
      <c r="W84" s="26">
        <f t="shared" si="46"/>
        <v>0</v>
      </c>
      <c r="X84" s="26">
        <f t="shared" si="46"/>
        <v>0</v>
      </c>
      <c r="Y84" s="26">
        <f t="shared" si="46"/>
        <v>0</v>
      </c>
      <c r="Z84" s="26">
        <f t="shared" si="46"/>
        <v>0</v>
      </c>
      <c r="AA84" s="26">
        <f t="shared" si="46"/>
        <v>0</v>
      </c>
      <c r="AB84" s="26">
        <f t="shared" si="46"/>
        <v>0</v>
      </c>
      <c r="AC84" s="26">
        <f t="shared" si="46"/>
        <v>0</v>
      </c>
      <c r="AD84" s="26">
        <f t="shared" si="46"/>
        <v>360.9</v>
      </c>
      <c r="AE84" s="26">
        <f t="shared" si="46"/>
        <v>0</v>
      </c>
      <c r="AF84" s="43"/>
    </row>
    <row r="85" spans="1:33" ht="18.75" customHeight="1" x14ac:dyDescent="0.25">
      <c r="A85" s="35" t="s">
        <v>19</v>
      </c>
      <c r="B85" s="22">
        <f>B80</f>
        <v>0</v>
      </c>
      <c r="C85" s="22">
        <f>C80</f>
        <v>0</v>
      </c>
      <c r="D85" s="22">
        <f>D80</f>
        <v>0</v>
      </c>
      <c r="E85" s="22">
        <f>E80</f>
        <v>0</v>
      </c>
      <c r="F85" s="22">
        <f>F80</f>
        <v>0</v>
      </c>
      <c r="G85" s="22">
        <f>G80</f>
        <v>0</v>
      </c>
      <c r="H85" s="22">
        <f>H80</f>
        <v>0</v>
      </c>
      <c r="I85" s="22">
        <f t="shared" ref="I85:AE85" si="47">I80</f>
        <v>0</v>
      </c>
      <c r="J85" s="22">
        <f t="shared" si="47"/>
        <v>0</v>
      </c>
      <c r="K85" s="22">
        <f t="shared" si="47"/>
        <v>0</v>
      </c>
      <c r="L85" s="22">
        <f t="shared" si="47"/>
        <v>0</v>
      </c>
      <c r="M85" s="22">
        <f t="shared" si="47"/>
        <v>0</v>
      </c>
      <c r="N85" s="22">
        <f t="shared" si="47"/>
        <v>0</v>
      </c>
      <c r="O85" s="22">
        <f t="shared" si="47"/>
        <v>0</v>
      </c>
      <c r="P85" s="22">
        <f t="shared" si="47"/>
        <v>0</v>
      </c>
      <c r="Q85" s="22">
        <f t="shared" si="47"/>
        <v>0</v>
      </c>
      <c r="R85" s="22">
        <f t="shared" si="47"/>
        <v>0</v>
      </c>
      <c r="S85" s="22">
        <f t="shared" si="47"/>
        <v>0</v>
      </c>
      <c r="T85" s="22">
        <f t="shared" si="47"/>
        <v>0</v>
      </c>
      <c r="U85" s="22">
        <f t="shared" si="47"/>
        <v>0</v>
      </c>
      <c r="V85" s="22">
        <f t="shared" si="47"/>
        <v>0</v>
      </c>
      <c r="W85" s="22">
        <f t="shared" si="47"/>
        <v>0</v>
      </c>
      <c r="X85" s="22">
        <f t="shared" si="47"/>
        <v>0</v>
      </c>
      <c r="Y85" s="22">
        <f t="shared" si="47"/>
        <v>0</v>
      </c>
      <c r="Z85" s="22">
        <f t="shared" si="47"/>
        <v>0</v>
      </c>
      <c r="AA85" s="22">
        <f t="shared" si="47"/>
        <v>0</v>
      </c>
      <c r="AB85" s="22">
        <f t="shared" si="47"/>
        <v>0</v>
      </c>
      <c r="AC85" s="22">
        <f t="shared" si="47"/>
        <v>0</v>
      </c>
      <c r="AD85" s="22">
        <f t="shared" si="47"/>
        <v>0</v>
      </c>
      <c r="AE85" s="22">
        <f t="shared" si="47"/>
        <v>0</v>
      </c>
      <c r="AF85" s="37"/>
    </row>
    <row r="86" spans="1:33" ht="18.75" customHeight="1" x14ac:dyDescent="0.25">
      <c r="A86" s="35" t="s">
        <v>20</v>
      </c>
      <c r="B86" s="22">
        <f t="shared" ref="B86:E88" si="48">B81</f>
        <v>360.9</v>
      </c>
      <c r="C86" s="22">
        <f t="shared" si="48"/>
        <v>0</v>
      </c>
      <c r="D86" s="22">
        <f t="shared" si="48"/>
        <v>360.9</v>
      </c>
      <c r="E86" s="22">
        <f t="shared" si="48"/>
        <v>0</v>
      </c>
      <c r="F86" s="22">
        <f>E86/B86*100</f>
        <v>0</v>
      </c>
      <c r="G86" s="22">
        <v>0</v>
      </c>
      <c r="H86" s="22">
        <f t="shared" ref="H86:AE86" si="49">H81</f>
        <v>0</v>
      </c>
      <c r="I86" s="22">
        <f t="shared" si="49"/>
        <v>0</v>
      </c>
      <c r="J86" s="22">
        <f t="shared" si="49"/>
        <v>0</v>
      </c>
      <c r="K86" s="22">
        <f t="shared" si="49"/>
        <v>0</v>
      </c>
      <c r="L86" s="22">
        <f t="shared" si="49"/>
        <v>0</v>
      </c>
      <c r="M86" s="22">
        <f t="shared" si="49"/>
        <v>0</v>
      </c>
      <c r="N86" s="22">
        <f t="shared" si="49"/>
        <v>0</v>
      </c>
      <c r="O86" s="22">
        <f t="shared" si="49"/>
        <v>0</v>
      </c>
      <c r="P86" s="22">
        <f t="shared" si="49"/>
        <v>0</v>
      </c>
      <c r="Q86" s="22">
        <f t="shared" si="49"/>
        <v>0</v>
      </c>
      <c r="R86" s="22">
        <f t="shared" si="49"/>
        <v>0</v>
      </c>
      <c r="S86" s="22">
        <f t="shared" si="49"/>
        <v>0</v>
      </c>
      <c r="T86" s="22">
        <f t="shared" si="49"/>
        <v>0</v>
      </c>
      <c r="U86" s="22">
        <f t="shared" si="49"/>
        <v>0</v>
      </c>
      <c r="V86" s="22">
        <f t="shared" si="49"/>
        <v>0</v>
      </c>
      <c r="W86" s="22">
        <f t="shared" si="49"/>
        <v>0</v>
      </c>
      <c r="X86" s="22">
        <f t="shared" si="49"/>
        <v>0</v>
      </c>
      <c r="Y86" s="22">
        <f t="shared" si="49"/>
        <v>0</v>
      </c>
      <c r="Z86" s="22">
        <f t="shared" si="49"/>
        <v>0</v>
      </c>
      <c r="AA86" s="22">
        <f t="shared" si="49"/>
        <v>0</v>
      </c>
      <c r="AB86" s="22">
        <f t="shared" si="49"/>
        <v>0</v>
      </c>
      <c r="AC86" s="22">
        <f t="shared" si="49"/>
        <v>0</v>
      </c>
      <c r="AD86" s="22">
        <f t="shared" si="49"/>
        <v>360.9</v>
      </c>
      <c r="AE86" s="22">
        <f t="shared" si="49"/>
        <v>0</v>
      </c>
      <c r="AF86" s="37"/>
    </row>
    <row r="87" spans="1:33" ht="18.75" customHeight="1" x14ac:dyDescent="0.25">
      <c r="A87" s="35" t="s">
        <v>21</v>
      </c>
      <c r="B87" s="22">
        <f t="shared" si="48"/>
        <v>0</v>
      </c>
      <c r="C87" s="22">
        <f t="shared" si="48"/>
        <v>0</v>
      </c>
      <c r="D87" s="22">
        <f t="shared" si="48"/>
        <v>0</v>
      </c>
      <c r="E87" s="22">
        <f t="shared" si="48"/>
        <v>0</v>
      </c>
      <c r="F87" s="22">
        <f>F82</f>
        <v>0</v>
      </c>
      <c r="G87" s="22">
        <f>G82</f>
        <v>0</v>
      </c>
      <c r="H87" s="22">
        <f>H82</f>
        <v>0</v>
      </c>
      <c r="I87" s="22">
        <f t="shared" ref="I87:AE87" si="50">I82</f>
        <v>0</v>
      </c>
      <c r="J87" s="22">
        <f t="shared" si="50"/>
        <v>0</v>
      </c>
      <c r="K87" s="22">
        <f t="shared" si="50"/>
        <v>0</v>
      </c>
      <c r="L87" s="22">
        <f t="shared" si="50"/>
        <v>0</v>
      </c>
      <c r="M87" s="22">
        <f t="shared" si="50"/>
        <v>0</v>
      </c>
      <c r="N87" s="22">
        <f t="shared" si="50"/>
        <v>0</v>
      </c>
      <c r="O87" s="22">
        <f t="shared" si="50"/>
        <v>0</v>
      </c>
      <c r="P87" s="22">
        <f t="shared" si="50"/>
        <v>0</v>
      </c>
      <c r="Q87" s="22">
        <f t="shared" si="50"/>
        <v>0</v>
      </c>
      <c r="R87" s="22">
        <f t="shared" si="50"/>
        <v>0</v>
      </c>
      <c r="S87" s="22">
        <f t="shared" si="50"/>
        <v>0</v>
      </c>
      <c r="T87" s="22">
        <f t="shared" si="50"/>
        <v>0</v>
      </c>
      <c r="U87" s="22">
        <f t="shared" si="50"/>
        <v>0</v>
      </c>
      <c r="V87" s="22">
        <f t="shared" si="50"/>
        <v>0</v>
      </c>
      <c r="W87" s="22">
        <f t="shared" si="50"/>
        <v>0</v>
      </c>
      <c r="X87" s="22">
        <f t="shared" si="50"/>
        <v>0</v>
      </c>
      <c r="Y87" s="22">
        <f t="shared" si="50"/>
        <v>0</v>
      </c>
      <c r="Z87" s="22">
        <f t="shared" si="50"/>
        <v>0</v>
      </c>
      <c r="AA87" s="22">
        <f t="shared" si="50"/>
        <v>0</v>
      </c>
      <c r="AB87" s="22">
        <f t="shared" si="50"/>
        <v>0</v>
      </c>
      <c r="AC87" s="22">
        <f t="shared" si="50"/>
        <v>0</v>
      </c>
      <c r="AD87" s="22">
        <f t="shared" si="50"/>
        <v>0</v>
      </c>
      <c r="AE87" s="22">
        <f t="shared" si="50"/>
        <v>0</v>
      </c>
      <c r="AF87" s="37"/>
    </row>
    <row r="88" spans="1:33" ht="18.75" customHeight="1" x14ac:dyDescent="0.25">
      <c r="A88" s="35" t="s">
        <v>22</v>
      </c>
      <c r="B88" s="22">
        <f t="shared" si="48"/>
        <v>0</v>
      </c>
      <c r="C88" s="22">
        <f>C83</f>
        <v>0</v>
      </c>
      <c r="D88" s="22">
        <f t="shared" si="48"/>
        <v>0</v>
      </c>
      <c r="E88" s="22">
        <f t="shared" si="48"/>
        <v>0</v>
      </c>
      <c r="F88" s="22">
        <v>0</v>
      </c>
      <c r="G88" s="22">
        <v>0</v>
      </c>
      <c r="H88" s="22">
        <f t="shared" ref="H88:AE88" si="51">H83</f>
        <v>0</v>
      </c>
      <c r="I88" s="22">
        <f t="shared" si="51"/>
        <v>0</v>
      </c>
      <c r="J88" s="22">
        <f t="shared" si="51"/>
        <v>0</v>
      </c>
      <c r="K88" s="22">
        <f t="shared" si="51"/>
        <v>0</v>
      </c>
      <c r="L88" s="22">
        <f t="shared" si="51"/>
        <v>0</v>
      </c>
      <c r="M88" s="22">
        <f t="shared" si="51"/>
        <v>0</v>
      </c>
      <c r="N88" s="22">
        <f t="shared" si="51"/>
        <v>0</v>
      </c>
      <c r="O88" s="22">
        <f t="shared" si="51"/>
        <v>0</v>
      </c>
      <c r="P88" s="22">
        <f t="shared" si="51"/>
        <v>0</v>
      </c>
      <c r="Q88" s="22">
        <f t="shared" si="51"/>
        <v>0</v>
      </c>
      <c r="R88" s="22">
        <f t="shared" si="51"/>
        <v>0</v>
      </c>
      <c r="S88" s="22">
        <f t="shared" si="51"/>
        <v>0</v>
      </c>
      <c r="T88" s="22">
        <f t="shared" si="51"/>
        <v>0</v>
      </c>
      <c r="U88" s="22">
        <f t="shared" si="51"/>
        <v>0</v>
      </c>
      <c r="V88" s="22">
        <f t="shared" si="51"/>
        <v>0</v>
      </c>
      <c r="W88" s="22">
        <f t="shared" si="51"/>
        <v>0</v>
      </c>
      <c r="X88" s="22">
        <f t="shared" si="51"/>
        <v>0</v>
      </c>
      <c r="Y88" s="22">
        <f t="shared" si="51"/>
        <v>0</v>
      </c>
      <c r="Z88" s="22">
        <f t="shared" si="51"/>
        <v>0</v>
      </c>
      <c r="AA88" s="22">
        <f t="shared" si="51"/>
        <v>0</v>
      </c>
      <c r="AB88" s="22">
        <f t="shared" si="51"/>
        <v>0</v>
      </c>
      <c r="AC88" s="22">
        <f t="shared" si="51"/>
        <v>0</v>
      </c>
      <c r="AD88" s="22">
        <f t="shared" si="51"/>
        <v>0</v>
      </c>
      <c r="AE88" s="22">
        <f t="shared" si="51"/>
        <v>0</v>
      </c>
      <c r="AF88" s="37"/>
    </row>
    <row r="89" spans="1:33" s="5" customFormat="1" ht="27" customHeight="1" x14ac:dyDescent="0.25">
      <c r="A89" s="53" t="s">
        <v>44</v>
      </c>
      <c r="B89" s="51">
        <f>SUM(B90:B93)</f>
        <v>480854.18977000006</v>
      </c>
      <c r="C89" s="51">
        <f>SUM(C90:C93)</f>
        <v>299390.06250999996</v>
      </c>
      <c r="D89" s="51">
        <f>SUM(D90:D93)</f>
        <v>357612.47277000005</v>
      </c>
      <c r="E89" s="51">
        <f>SUM(E90:E93)</f>
        <v>396093.98851000005</v>
      </c>
      <c r="F89" s="51">
        <f>F84</f>
        <v>0</v>
      </c>
      <c r="G89" s="51">
        <f>G84</f>
        <v>0</v>
      </c>
      <c r="H89" s="51">
        <f t="shared" ref="H89:AE89" si="52">SUM(H90:H93)</f>
        <v>0</v>
      </c>
      <c r="I89" s="51">
        <f t="shared" si="52"/>
        <v>0</v>
      </c>
      <c r="J89" s="51">
        <f t="shared" si="52"/>
        <v>0</v>
      </c>
      <c r="K89" s="51">
        <f t="shared" si="52"/>
        <v>0</v>
      </c>
      <c r="L89" s="51">
        <f t="shared" si="52"/>
        <v>0</v>
      </c>
      <c r="M89" s="51">
        <f t="shared" si="52"/>
        <v>0</v>
      </c>
      <c r="N89" s="51">
        <f t="shared" si="52"/>
        <v>0</v>
      </c>
      <c r="O89" s="51">
        <f t="shared" si="52"/>
        <v>0</v>
      </c>
      <c r="P89" s="51">
        <f t="shared" si="52"/>
        <v>0</v>
      </c>
      <c r="Q89" s="51">
        <f t="shared" si="52"/>
        <v>0</v>
      </c>
      <c r="R89" s="51">
        <f t="shared" si="52"/>
        <v>0</v>
      </c>
      <c r="S89" s="51">
        <f t="shared" si="52"/>
        <v>0</v>
      </c>
      <c r="T89" s="51">
        <f t="shared" si="52"/>
        <v>0</v>
      </c>
      <c r="U89" s="51">
        <f t="shared" si="52"/>
        <v>0</v>
      </c>
      <c r="V89" s="51">
        <f t="shared" si="52"/>
        <v>0</v>
      </c>
      <c r="W89" s="51">
        <f t="shared" si="52"/>
        <v>0</v>
      </c>
      <c r="X89" s="51">
        <f t="shared" si="52"/>
        <v>0</v>
      </c>
      <c r="Y89" s="51">
        <f t="shared" si="52"/>
        <v>0</v>
      </c>
      <c r="Z89" s="51">
        <f t="shared" si="52"/>
        <v>0</v>
      </c>
      <c r="AA89" s="51">
        <f t="shared" si="52"/>
        <v>0</v>
      </c>
      <c r="AB89" s="51">
        <f t="shared" si="52"/>
        <v>0</v>
      </c>
      <c r="AC89" s="51">
        <f t="shared" si="52"/>
        <v>0</v>
      </c>
      <c r="AD89" s="51">
        <f t="shared" si="52"/>
        <v>360.9</v>
      </c>
      <c r="AE89" s="51">
        <f t="shared" si="52"/>
        <v>0</v>
      </c>
      <c r="AF89" s="54"/>
    </row>
    <row r="90" spans="1:33" ht="27" customHeight="1" x14ac:dyDescent="0.25">
      <c r="A90" s="35" t="s">
        <v>19</v>
      </c>
      <c r="B90" s="22">
        <f>B19+B61+B73+B85</f>
        <v>0</v>
      </c>
      <c r="C90" s="22">
        <f>C19+C61+C73+C85</f>
        <v>0</v>
      </c>
      <c r="D90" s="22">
        <f>D19+D61+D73+D85</f>
        <v>0</v>
      </c>
      <c r="E90" s="22">
        <f>E19+E61+E73+E85</f>
        <v>0</v>
      </c>
      <c r="F90" s="22">
        <f t="shared" ref="F90:AE90" si="53">F85</f>
        <v>0</v>
      </c>
      <c r="G90" s="22">
        <f t="shared" si="53"/>
        <v>0</v>
      </c>
      <c r="H90" s="22">
        <f t="shared" si="53"/>
        <v>0</v>
      </c>
      <c r="I90" s="22">
        <f t="shared" si="53"/>
        <v>0</v>
      </c>
      <c r="J90" s="22">
        <f t="shared" si="53"/>
        <v>0</v>
      </c>
      <c r="K90" s="22">
        <f t="shared" si="53"/>
        <v>0</v>
      </c>
      <c r="L90" s="22">
        <f t="shared" si="53"/>
        <v>0</v>
      </c>
      <c r="M90" s="22">
        <f t="shared" si="53"/>
        <v>0</v>
      </c>
      <c r="N90" s="22">
        <f t="shared" si="53"/>
        <v>0</v>
      </c>
      <c r="O90" s="22">
        <f t="shared" si="53"/>
        <v>0</v>
      </c>
      <c r="P90" s="22">
        <f t="shared" si="53"/>
        <v>0</v>
      </c>
      <c r="Q90" s="22">
        <f t="shared" si="53"/>
        <v>0</v>
      </c>
      <c r="R90" s="22">
        <f t="shared" si="53"/>
        <v>0</v>
      </c>
      <c r="S90" s="22">
        <f t="shared" si="53"/>
        <v>0</v>
      </c>
      <c r="T90" s="22">
        <f t="shared" si="53"/>
        <v>0</v>
      </c>
      <c r="U90" s="22">
        <f t="shared" si="53"/>
        <v>0</v>
      </c>
      <c r="V90" s="22">
        <f t="shared" si="53"/>
        <v>0</v>
      </c>
      <c r="W90" s="22">
        <f t="shared" si="53"/>
        <v>0</v>
      </c>
      <c r="X90" s="22">
        <f t="shared" si="53"/>
        <v>0</v>
      </c>
      <c r="Y90" s="22">
        <f t="shared" si="53"/>
        <v>0</v>
      </c>
      <c r="Z90" s="22">
        <f t="shared" si="53"/>
        <v>0</v>
      </c>
      <c r="AA90" s="22">
        <f t="shared" si="53"/>
        <v>0</v>
      </c>
      <c r="AB90" s="22">
        <f t="shared" si="53"/>
        <v>0</v>
      </c>
      <c r="AC90" s="22">
        <f t="shared" si="53"/>
        <v>0</v>
      </c>
      <c r="AD90" s="22">
        <f t="shared" si="53"/>
        <v>0</v>
      </c>
      <c r="AE90" s="22">
        <f t="shared" si="53"/>
        <v>0</v>
      </c>
      <c r="AF90" s="37"/>
    </row>
    <row r="91" spans="1:33" ht="27" customHeight="1" x14ac:dyDescent="0.25">
      <c r="A91" s="35" t="s">
        <v>20</v>
      </c>
      <c r="B91" s="22">
        <f t="shared" ref="B91:E93" si="54">B20+B62+B74+B86</f>
        <v>357535.75977000006</v>
      </c>
      <c r="C91" s="22">
        <f>C20+C62+C74+C86</f>
        <v>299313.34950999997</v>
      </c>
      <c r="D91" s="22">
        <f t="shared" si="54"/>
        <v>357535.75977000006</v>
      </c>
      <c r="E91" s="22">
        <f t="shared" si="54"/>
        <v>310237.47651000001</v>
      </c>
      <c r="F91" s="22">
        <f>E91/B91*100</f>
        <v>86.771034234330386</v>
      </c>
      <c r="G91" s="22">
        <v>0</v>
      </c>
      <c r="H91" s="22">
        <f t="shared" ref="H91:AE91" si="55">H86</f>
        <v>0</v>
      </c>
      <c r="I91" s="22">
        <f t="shared" si="55"/>
        <v>0</v>
      </c>
      <c r="J91" s="22">
        <f t="shared" si="55"/>
        <v>0</v>
      </c>
      <c r="K91" s="22">
        <f t="shared" si="55"/>
        <v>0</v>
      </c>
      <c r="L91" s="22">
        <f t="shared" si="55"/>
        <v>0</v>
      </c>
      <c r="M91" s="22">
        <f t="shared" si="55"/>
        <v>0</v>
      </c>
      <c r="N91" s="22">
        <f t="shared" si="55"/>
        <v>0</v>
      </c>
      <c r="O91" s="22">
        <f t="shared" si="55"/>
        <v>0</v>
      </c>
      <c r="P91" s="22">
        <f t="shared" si="55"/>
        <v>0</v>
      </c>
      <c r="Q91" s="22">
        <f t="shared" si="55"/>
        <v>0</v>
      </c>
      <c r="R91" s="22">
        <f t="shared" si="55"/>
        <v>0</v>
      </c>
      <c r="S91" s="22">
        <f t="shared" si="55"/>
        <v>0</v>
      </c>
      <c r="T91" s="22">
        <f t="shared" si="55"/>
        <v>0</v>
      </c>
      <c r="U91" s="22">
        <f t="shared" si="55"/>
        <v>0</v>
      </c>
      <c r="V91" s="22">
        <f t="shared" si="55"/>
        <v>0</v>
      </c>
      <c r="W91" s="22">
        <f t="shared" si="55"/>
        <v>0</v>
      </c>
      <c r="X91" s="22">
        <f t="shared" si="55"/>
        <v>0</v>
      </c>
      <c r="Y91" s="22">
        <f t="shared" si="55"/>
        <v>0</v>
      </c>
      <c r="Z91" s="22">
        <f t="shared" si="55"/>
        <v>0</v>
      </c>
      <c r="AA91" s="22">
        <f t="shared" si="55"/>
        <v>0</v>
      </c>
      <c r="AB91" s="22">
        <f t="shared" si="55"/>
        <v>0</v>
      </c>
      <c r="AC91" s="22">
        <f t="shared" si="55"/>
        <v>0</v>
      </c>
      <c r="AD91" s="22">
        <f t="shared" si="55"/>
        <v>360.9</v>
      </c>
      <c r="AE91" s="22">
        <f t="shared" si="55"/>
        <v>0</v>
      </c>
      <c r="AF91" s="37"/>
    </row>
    <row r="92" spans="1:33" ht="27" customHeight="1" x14ac:dyDescent="0.25">
      <c r="A92" s="35" t="s">
        <v>21</v>
      </c>
      <c r="B92" s="22">
        <f t="shared" si="54"/>
        <v>0</v>
      </c>
      <c r="C92" s="22">
        <f t="shared" si="54"/>
        <v>0</v>
      </c>
      <c r="D92" s="22">
        <f t="shared" si="54"/>
        <v>0</v>
      </c>
      <c r="E92" s="22">
        <f t="shared" si="54"/>
        <v>0</v>
      </c>
      <c r="F92" s="22">
        <f t="shared" ref="F92:AE92" si="56">F87</f>
        <v>0</v>
      </c>
      <c r="G92" s="22">
        <f t="shared" si="56"/>
        <v>0</v>
      </c>
      <c r="H92" s="22">
        <f t="shared" si="56"/>
        <v>0</v>
      </c>
      <c r="I92" s="22">
        <f t="shared" si="56"/>
        <v>0</v>
      </c>
      <c r="J92" s="22">
        <f t="shared" si="56"/>
        <v>0</v>
      </c>
      <c r="K92" s="22">
        <f t="shared" si="56"/>
        <v>0</v>
      </c>
      <c r="L92" s="22">
        <f t="shared" si="56"/>
        <v>0</v>
      </c>
      <c r="M92" s="22">
        <f t="shared" si="56"/>
        <v>0</v>
      </c>
      <c r="N92" s="22">
        <f t="shared" si="56"/>
        <v>0</v>
      </c>
      <c r="O92" s="22">
        <f t="shared" si="56"/>
        <v>0</v>
      </c>
      <c r="P92" s="22">
        <f t="shared" si="56"/>
        <v>0</v>
      </c>
      <c r="Q92" s="22">
        <f t="shared" si="56"/>
        <v>0</v>
      </c>
      <c r="R92" s="22">
        <f t="shared" si="56"/>
        <v>0</v>
      </c>
      <c r="S92" s="22">
        <f t="shared" si="56"/>
        <v>0</v>
      </c>
      <c r="T92" s="22">
        <f t="shared" si="56"/>
        <v>0</v>
      </c>
      <c r="U92" s="22">
        <f t="shared" si="56"/>
        <v>0</v>
      </c>
      <c r="V92" s="22">
        <f t="shared" si="56"/>
        <v>0</v>
      </c>
      <c r="W92" s="22">
        <f t="shared" si="56"/>
        <v>0</v>
      </c>
      <c r="X92" s="22">
        <f t="shared" si="56"/>
        <v>0</v>
      </c>
      <c r="Y92" s="22">
        <f t="shared" si="56"/>
        <v>0</v>
      </c>
      <c r="Z92" s="22">
        <f t="shared" si="56"/>
        <v>0</v>
      </c>
      <c r="AA92" s="22">
        <f t="shared" si="56"/>
        <v>0</v>
      </c>
      <c r="AB92" s="22">
        <f t="shared" si="56"/>
        <v>0</v>
      </c>
      <c r="AC92" s="22">
        <f t="shared" si="56"/>
        <v>0</v>
      </c>
      <c r="AD92" s="22">
        <f t="shared" si="56"/>
        <v>0</v>
      </c>
      <c r="AE92" s="22">
        <f t="shared" si="56"/>
        <v>0</v>
      </c>
      <c r="AF92" s="37"/>
    </row>
    <row r="93" spans="1:33" ht="27" customHeight="1" x14ac:dyDescent="0.25">
      <c r="A93" s="35" t="s">
        <v>22</v>
      </c>
      <c r="B93" s="22">
        <f t="shared" si="54"/>
        <v>123318.43000000002</v>
      </c>
      <c r="C93" s="22">
        <f>C22+C64+C76+C88</f>
        <v>76.712999999999994</v>
      </c>
      <c r="D93" s="22">
        <f t="shared" si="54"/>
        <v>76.712999999999994</v>
      </c>
      <c r="E93" s="22">
        <f t="shared" si="54"/>
        <v>85856.512000000017</v>
      </c>
      <c r="F93" s="22">
        <v>0</v>
      </c>
      <c r="G93" s="22">
        <v>0</v>
      </c>
      <c r="H93" s="22">
        <f t="shared" ref="H93:AE93" si="57">H88</f>
        <v>0</v>
      </c>
      <c r="I93" s="22">
        <f t="shared" si="57"/>
        <v>0</v>
      </c>
      <c r="J93" s="22">
        <f t="shared" si="57"/>
        <v>0</v>
      </c>
      <c r="K93" s="22">
        <f t="shared" si="57"/>
        <v>0</v>
      </c>
      <c r="L93" s="22">
        <f t="shared" si="57"/>
        <v>0</v>
      </c>
      <c r="M93" s="22">
        <f t="shared" si="57"/>
        <v>0</v>
      </c>
      <c r="N93" s="22">
        <f t="shared" si="57"/>
        <v>0</v>
      </c>
      <c r="O93" s="22">
        <f t="shared" si="57"/>
        <v>0</v>
      </c>
      <c r="P93" s="22">
        <f t="shared" si="57"/>
        <v>0</v>
      </c>
      <c r="Q93" s="22">
        <f t="shared" si="57"/>
        <v>0</v>
      </c>
      <c r="R93" s="22">
        <f t="shared" si="57"/>
        <v>0</v>
      </c>
      <c r="S93" s="22">
        <f t="shared" si="57"/>
        <v>0</v>
      </c>
      <c r="T93" s="22">
        <f t="shared" si="57"/>
        <v>0</v>
      </c>
      <c r="U93" s="22">
        <f t="shared" si="57"/>
        <v>0</v>
      </c>
      <c r="V93" s="22">
        <f t="shared" si="57"/>
        <v>0</v>
      </c>
      <c r="W93" s="22">
        <f t="shared" si="57"/>
        <v>0</v>
      </c>
      <c r="X93" s="22">
        <f t="shared" si="57"/>
        <v>0</v>
      </c>
      <c r="Y93" s="22">
        <f t="shared" si="57"/>
        <v>0</v>
      </c>
      <c r="Z93" s="22">
        <f t="shared" si="57"/>
        <v>0</v>
      </c>
      <c r="AA93" s="22">
        <f t="shared" si="57"/>
        <v>0</v>
      </c>
      <c r="AB93" s="22">
        <f t="shared" si="57"/>
        <v>0</v>
      </c>
      <c r="AC93" s="22">
        <f t="shared" si="57"/>
        <v>0</v>
      </c>
      <c r="AD93" s="22">
        <f t="shared" si="57"/>
        <v>0</v>
      </c>
      <c r="AE93" s="22">
        <f t="shared" si="57"/>
        <v>0</v>
      </c>
      <c r="AF93" s="37"/>
    </row>
    <row r="94" spans="1:33"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3"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3"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24</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50</v>
      </c>
    </row>
    <row r="99" spans="1:32" x14ac:dyDescent="0.25">
      <c r="A99" s="1" t="s">
        <v>25</v>
      </c>
    </row>
  </sheetData>
  <mergeCells count="37">
    <mergeCell ref="AG1:AG2"/>
    <mergeCell ref="T3:U3"/>
    <mergeCell ref="V3:W3"/>
    <mergeCell ref="X3:Y3"/>
    <mergeCell ref="B1:O1"/>
    <mergeCell ref="A3:A4"/>
    <mergeCell ref="B3:B4"/>
    <mergeCell ref="C3:C4"/>
    <mergeCell ref="D3:D4"/>
    <mergeCell ref="E3:E4"/>
    <mergeCell ref="F3:G3"/>
    <mergeCell ref="H3:I3"/>
    <mergeCell ref="J3:K3"/>
    <mergeCell ref="L3:M3"/>
    <mergeCell ref="N3:O3"/>
    <mergeCell ref="AF3:AF4"/>
    <mergeCell ref="AF30:AF34"/>
    <mergeCell ref="AF67:AF71"/>
    <mergeCell ref="AF50:AF54"/>
    <mergeCell ref="A6:AF6"/>
    <mergeCell ref="A7:AF7"/>
    <mergeCell ref="A23:AF23"/>
    <mergeCell ref="A24:AF24"/>
    <mergeCell ref="AF55:AF59"/>
    <mergeCell ref="A65:AF65"/>
    <mergeCell ref="A66:AF66"/>
    <mergeCell ref="Z3:AA3"/>
    <mergeCell ref="AB3:AC3"/>
    <mergeCell ref="AD3:AE3"/>
    <mergeCell ref="P3:Q3"/>
    <mergeCell ref="R3:S3"/>
    <mergeCell ref="AF80:AF83"/>
    <mergeCell ref="A77:AF77"/>
    <mergeCell ref="A78:AF78"/>
    <mergeCell ref="AF9:AF12"/>
    <mergeCell ref="AF41:AF44"/>
    <mergeCell ref="AF14:AF17"/>
  </mergeCells>
  <printOptions horizontalCentered="1"/>
  <pageMargins left="0" right="0" top="0.59055118110236227" bottom="0" header="0" footer="0"/>
  <pageSetup paperSize="9" scale="60" orientation="landscape" r:id="rId1"/>
  <colBreaks count="1" manualBreakCount="1">
    <brk id="19" max="10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октябрь 2023</vt:lpstr>
      <vt:lpstr>'октябрь 2023'!Заголовки_для_печати</vt:lpstr>
      <vt:lpstr>'октябрь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Минич Наталья Анатольевна</cp:lastModifiedBy>
  <cp:lastPrinted>2022-09-08T11:37:42Z</cp:lastPrinted>
  <dcterms:created xsi:type="dcterms:W3CDTF">2018-02-01T04:45:33Z</dcterms:created>
  <dcterms:modified xsi:type="dcterms:W3CDTF">2023-11-10T13:23:01Z</dcterms:modified>
</cp:coreProperties>
</file>