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451.xml" ContentType="application/vnd.openxmlformats-officedocument.spreadsheetml.revisionLog+xml"/>
  <Override PartName="/xl/revisions/revisionLog45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КФ\FinR\ПРОГРАММА НАША\ОТЧЕТЫ\2021 год\ноябрь\"/>
    </mc:Choice>
  </mc:AlternateContent>
  <bookViews>
    <workbookView xWindow="0" yWindow="0" windowWidth="23040" windowHeight="9216"/>
  </bookViews>
  <sheets>
    <sheet name="Все целевые показатели" sheetId="1" r:id="rId1"/>
    <sheet name="Лист2" sheetId="4" r:id="rId2"/>
    <sheet name="по Указу Президента (НЕ БРАТЬ!)" sheetId="2" r:id="rId3"/>
    <sheet name="Лист3" sheetId="5" state="hidden" r:id="rId4"/>
    <sheet name="Лист1" sheetId="3" r:id="rId5"/>
  </sheets>
  <definedNames>
    <definedName name="_xlnm._FilterDatabase" localSheetId="0" hidden="1">'Все целевые показатели'!$B$1:$B$7</definedName>
    <definedName name="Z_0347691E_489E_477B_B554_E3A4A2F83B43_.wvu.FilterData" localSheetId="0" hidden="1">'Все целевые показатели'!$B$1:$B$7</definedName>
    <definedName name="Z_0BE6A845_0C11_4FB2_A3D6_BB28B3D9CDCE_.wvu.FilterData" localSheetId="0" hidden="1">'Все целевые показатели'!$B$1:$B$7</definedName>
    <definedName name="Z_0CCC334F_A139_4164_902F_4CBEBAD64F14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0CCC334F_A139_4164_902F_4CBEBAD64F14_.wvu.FilterData" localSheetId="0" hidden="1">'Все целевые показатели'!$B$1:$B$7</definedName>
    <definedName name="Z_0CCC334F_A139_4164_902F_4CBEBAD64F14_.wvu.PrintArea" localSheetId="2" hidden="1">'по Указу Президента (НЕ БРАТЬ!)'!$A$1:$AK$39</definedName>
    <definedName name="Z_0CCC334F_A139_4164_902F_4CBEBAD64F14_.wvu.PrintTitles" localSheetId="0" hidden="1">'Все целевые показатели'!$1:$3</definedName>
    <definedName name="Z_0CCC334F_A139_4164_902F_4CBEBAD64F14_.wvu.PrintTitles" localSheetId="2" hidden="1">'по Указу Президента (НЕ БРАТЬ!)'!$4:$5</definedName>
    <definedName name="Z_0CCC334F_A139_4164_902F_4CBEBAD64F14_.wvu.Rows" localSheetId="2" hidden="1">'по Указу Президента (НЕ БРАТЬ!)'!$6:$6,'по Указу Президента (НЕ БРАТЬ!)'!$32:$32,'по Указу Президента (НЕ БРАТЬ!)'!$35:$35</definedName>
    <definedName name="Z_0D03AF6A_4F6D_49BC_BE46_F8AF83BA8015_.wvu.FilterData" localSheetId="0" hidden="1">'Все целевые показатели'!$B$1:$B$7</definedName>
    <definedName name="Z_0E965F54_95DE_4A4D_84A6_A7DA734314CB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0E965F54_95DE_4A4D_84A6_A7DA734314CB_.wvu.FilterData" localSheetId="0" hidden="1">'Все целевые показатели'!$B$1:$B$7</definedName>
    <definedName name="Z_0E965F54_95DE_4A4D_84A6_A7DA734314CB_.wvu.PrintArea" localSheetId="2" hidden="1">'по Указу Президента (НЕ БРАТЬ!)'!$A$1:$AK$39</definedName>
    <definedName name="Z_0E965F54_95DE_4A4D_84A6_A7DA734314CB_.wvu.PrintTitles" localSheetId="0" hidden="1">'Все целевые показатели'!$1:$3</definedName>
    <definedName name="Z_0E965F54_95DE_4A4D_84A6_A7DA734314CB_.wvu.PrintTitles" localSheetId="2" hidden="1">'по Указу Президента (НЕ БРАТЬ!)'!$4:$5</definedName>
    <definedName name="Z_0E965F54_95DE_4A4D_84A6_A7DA734314CB_.wvu.Rows" localSheetId="2" hidden="1">'по Указу Президента (НЕ БРАТЬ!)'!$6:$6,'по Указу Президента (НЕ БРАТЬ!)'!$32:$32,'по Указу Президента (НЕ БРАТЬ!)'!$35:$35</definedName>
    <definedName name="Z_0EAAA481_7D43_4B39_A231_252AA5D2BB48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0EAAA481_7D43_4B39_A231_252AA5D2BB48_.wvu.FilterData" localSheetId="0" hidden="1">'Все целевые показатели'!$B$1:$B$7</definedName>
    <definedName name="Z_0EAAA481_7D43_4B39_A231_252AA5D2BB48_.wvu.PrintArea" localSheetId="2" hidden="1">'по Указу Президента (НЕ БРАТЬ!)'!$A$1:$AK$39</definedName>
    <definedName name="Z_0EAAA481_7D43_4B39_A231_252AA5D2BB48_.wvu.PrintTitles" localSheetId="0" hidden="1">'Все целевые показатели'!$1:$3</definedName>
    <definedName name="Z_0EAAA481_7D43_4B39_A231_252AA5D2BB48_.wvu.PrintTitles" localSheetId="2" hidden="1">'по Указу Президента (НЕ БРАТЬ!)'!$4:$5</definedName>
    <definedName name="Z_0EAAA481_7D43_4B39_A231_252AA5D2BB48_.wvu.Rows" localSheetId="2" hidden="1">'по Указу Президента (НЕ БРАТЬ!)'!$6:$6,'по Указу Президента (НЕ БРАТЬ!)'!$32:$32,'по Указу Президента (НЕ БРАТЬ!)'!$35:$35</definedName>
    <definedName name="Z_195FE612_4666_4EC0_80DC_80469FDC55F0_.wvu.FilterData" localSheetId="0" hidden="1">'Все целевые показатели'!$B$1:$B$7</definedName>
    <definedName name="Z_1AB05C5A_40AF_415D_9F20_B95C359A8DA1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1AB05C5A_40AF_415D_9F20_B95C359A8DA1_.wvu.FilterData" localSheetId="0" hidden="1">'Все целевые показатели'!$B$1:$B$7</definedName>
    <definedName name="Z_1AB05C5A_40AF_415D_9F20_B95C359A8DA1_.wvu.PrintArea" localSheetId="2" hidden="1">'по Указу Президента (НЕ БРАТЬ!)'!$A$1:$AK$39</definedName>
    <definedName name="Z_1AB05C5A_40AF_415D_9F20_B95C359A8DA1_.wvu.PrintTitles" localSheetId="0" hidden="1">'Все целевые показатели'!$1:$3</definedName>
    <definedName name="Z_1AB05C5A_40AF_415D_9F20_B95C359A8DA1_.wvu.PrintTitles" localSheetId="2" hidden="1">'по Указу Президента (НЕ БРАТЬ!)'!$4:$5</definedName>
    <definedName name="Z_1AB05C5A_40AF_415D_9F20_B95C359A8DA1_.wvu.Rows" localSheetId="2" hidden="1">'по Указу Президента (НЕ БРАТЬ!)'!$6:$6,'по Указу Президента (НЕ БРАТЬ!)'!$32:$32,'по Указу Президента (НЕ БРАТЬ!)'!$35:$35</definedName>
    <definedName name="Z_1C6B5243_EE4B_4484_9439_335F8885CC7D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1C6B5243_EE4B_4484_9439_335F8885CC7D_.wvu.FilterData" localSheetId="0" hidden="1">'Все целевые показатели'!$B$1:$B$7</definedName>
    <definedName name="Z_1C6B5243_EE4B_4484_9439_335F8885CC7D_.wvu.PrintArea" localSheetId="2" hidden="1">'по Указу Президента (НЕ БРАТЬ!)'!$A$1:$AK$39</definedName>
    <definedName name="Z_1C6B5243_EE4B_4484_9439_335F8885CC7D_.wvu.PrintTitles" localSheetId="0" hidden="1">'Все целевые показатели'!$1:$3</definedName>
    <definedName name="Z_1C6B5243_EE4B_4484_9439_335F8885CC7D_.wvu.PrintTitles" localSheetId="2" hidden="1">'по Указу Президента (НЕ БРАТЬ!)'!$4:$5</definedName>
    <definedName name="Z_1C6B5243_EE4B_4484_9439_335F8885CC7D_.wvu.Rows" localSheetId="2" hidden="1">'по Указу Президента (НЕ БРАТЬ!)'!$6:$6,'по Указу Президента (НЕ БРАТЬ!)'!$32:$32,'по Указу Президента (НЕ БРАТЬ!)'!$35:$35</definedName>
    <definedName name="Z_2636A38E_11F0_41AC_8947_F7DFC82AA394_.wvu.FilterData" localSheetId="0" hidden="1">'Все целевые показатели'!$B$1:$B$7</definedName>
    <definedName name="Z_2E8A952D_E985_40E8_8EC5_ACD08050691F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2E8A952D_E985_40E8_8EC5_ACD08050691F_.wvu.FilterData" localSheetId="0" hidden="1">'Все целевые показатели'!$B$1:$B$7</definedName>
    <definedName name="Z_2E8A952D_E985_40E8_8EC5_ACD08050691F_.wvu.PrintArea" localSheetId="2" hidden="1">'по Указу Президента (НЕ БРАТЬ!)'!$A$1:$AK$39</definedName>
    <definedName name="Z_2E8A952D_E985_40E8_8EC5_ACD08050691F_.wvu.PrintTitles" localSheetId="0" hidden="1">'Все целевые показатели'!$1:$3</definedName>
    <definedName name="Z_2E8A952D_E985_40E8_8EC5_ACD08050691F_.wvu.PrintTitles" localSheetId="2" hidden="1">'по Указу Президента (НЕ БРАТЬ!)'!$4:$5</definedName>
    <definedName name="Z_2E8A952D_E985_40E8_8EC5_ACD08050691F_.wvu.Rows" localSheetId="2" hidden="1">'по Указу Президента (НЕ БРАТЬ!)'!$6:$6,'по Указу Президента (НЕ БРАТЬ!)'!$32:$32,'по Указу Президента (НЕ БРАТЬ!)'!$35:$35</definedName>
    <definedName name="Z_2FCD400C_1228_4791_9A69_9C91EE453DF7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2FCD400C_1228_4791_9A69_9C91EE453DF7_.wvu.FilterData" localSheetId="0" hidden="1">'Все целевые показатели'!$B$1:$B$7</definedName>
    <definedName name="Z_2FCD400C_1228_4791_9A69_9C91EE453DF7_.wvu.PrintArea" localSheetId="2" hidden="1">'по Указу Президента (НЕ БРАТЬ!)'!$A$1:$AK$39</definedName>
    <definedName name="Z_2FCD400C_1228_4791_9A69_9C91EE453DF7_.wvu.PrintTitles" localSheetId="0" hidden="1">'Все целевые показатели'!$1:$3</definedName>
    <definedName name="Z_2FCD400C_1228_4791_9A69_9C91EE453DF7_.wvu.PrintTitles" localSheetId="2" hidden="1">'по Указу Президента (НЕ БРАТЬ!)'!$4:$5</definedName>
    <definedName name="Z_2FCD400C_1228_4791_9A69_9C91EE453DF7_.wvu.Rows" localSheetId="2" hidden="1">'по Указу Президента (НЕ БРАТЬ!)'!$6:$6,'по Указу Президента (НЕ БРАТЬ!)'!$32:$32,'по Указу Президента (НЕ БРАТЬ!)'!$35:$35</definedName>
    <definedName name="Z_30534FF5_32B9_431E_939A_B570D4775157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30534FF5_32B9_431E_939A_B570D4775157_.wvu.FilterData" localSheetId="0" hidden="1">'Все целевые показатели'!$B$1:$B$7</definedName>
    <definedName name="Z_30534FF5_32B9_431E_939A_B570D4775157_.wvu.PrintArea" localSheetId="2" hidden="1">'по Указу Президента (НЕ БРАТЬ!)'!$A$1:$AK$39</definedName>
    <definedName name="Z_30534FF5_32B9_431E_939A_B570D4775157_.wvu.PrintTitles" localSheetId="0" hidden="1">'Все целевые показатели'!$1:$3</definedName>
    <definedName name="Z_30534FF5_32B9_431E_939A_B570D4775157_.wvu.PrintTitles" localSheetId="2" hidden="1">'по Указу Президента (НЕ БРАТЬ!)'!$4:$5</definedName>
    <definedName name="Z_30534FF5_32B9_431E_939A_B570D4775157_.wvu.Rows" localSheetId="2" hidden="1">'по Указу Президента (НЕ БРАТЬ!)'!$6:$6,'по Указу Президента (НЕ БРАТЬ!)'!$32:$32,'по Указу Президента (НЕ БРАТЬ!)'!$35:$35</definedName>
    <definedName name="Z_3418E6FA_B48F_409D_9DC6_66EAA7D1CAE1_.wvu.FilterData" localSheetId="0" hidden="1">'Все целевые показатели'!$B$1:$B$7</definedName>
    <definedName name="Z_3C371E9D_A6BE_4DD0_BA79_4C3BE855C468_.wvu.FilterData" localSheetId="0" hidden="1">'Все целевые показатели'!$B$1:$B$7</definedName>
    <definedName name="Z_3CD1CF48_F671_4444_87F1_D52FF013E7D4_.wvu.FilterData" localSheetId="0" hidden="1">'Все целевые показатели'!$B$1:$B$7</definedName>
    <definedName name="Z_3E0C6E8C_1A97_4E3B_87BA_F9EB1CE600FD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3E0C6E8C_1A97_4E3B_87BA_F9EB1CE600FD_.wvu.FilterData" localSheetId="0" hidden="1">'Все целевые показатели'!$B$1:$B$7</definedName>
    <definedName name="Z_3E0C6E8C_1A97_4E3B_87BA_F9EB1CE600FD_.wvu.PrintArea" localSheetId="2" hidden="1">'по Указу Президента (НЕ БРАТЬ!)'!$A$1:$AK$39</definedName>
    <definedName name="Z_3E0C6E8C_1A97_4E3B_87BA_F9EB1CE600FD_.wvu.PrintTitles" localSheetId="0" hidden="1">'Все целевые показатели'!$1:$3</definedName>
    <definedName name="Z_3E0C6E8C_1A97_4E3B_87BA_F9EB1CE600FD_.wvu.PrintTitles" localSheetId="2" hidden="1">'по Указу Президента (НЕ БРАТЬ!)'!$4:$5</definedName>
    <definedName name="Z_3E0C6E8C_1A97_4E3B_87BA_F9EB1CE600FD_.wvu.Rows" localSheetId="2" hidden="1">'по Указу Президента (НЕ БРАТЬ!)'!$6:$6,'по Указу Президента (НЕ БРАТЬ!)'!$32:$32,'по Указу Президента (НЕ БРАТЬ!)'!$35:$35</definedName>
    <definedName name="Z_4053874E_FBC2_4EA0_9B95_293EFE82F70C_.wvu.FilterData" localSheetId="0" hidden="1">'Все целевые показатели'!$B$1:$B$7</definedName>
    <definedName name="Z_43EF499D_BC58_4720_8C2B_75B175473AF0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43EF499D_BC58_4720_8C2B_75B175473AF0_.wvu.FilterData" localSheetId="0" hidden="1">'Все целевые показатели'!$B$1:$B$7</definedName>
    <definedName name="Z_43EF499D_BC58_4720_8C2B_75B175473AF0_.wvu.PrintArea" localSheetId="2" hidden="1">'по Указу Президента (НЕ БРАТЬ!)'!$A$1:$AK$39</definedName>
    <definedName name="Z_43EF499D_BC58_4720_8C2B_75B175473AF0_.wvu.PrintTitles" localSheetId="0" hidden="1">'Все целевые показатели'!$1:$3</definedName>
    <definedName name="Z_43EF499D_BC58_4720_8C2B_75B175473AF0_.wvu.PrintTitles" localSheetId="2" hidden="1">'по Указу Президента (НЕ БРАТЬ!)'!$4:$5</definedName>
    <definedName name="Z_43EF499D_BC58_4720_8C2B_75B175473AF0_.wvu.Rows" localSheetId="2" hidden="1">'по Указу Президента (НЕ БРАТЬ!)'!$6:$6,'по Указу Президента (НЕ БРАТЬ!)'!$32:$32,'по Указу Президента (НЕ БРАТЬ!)'!$35:$35</definedName>
    <definedName name="Z_4685F9B8_7B02_417B_A449_AD30140A0F63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4685F9B8_7B02_417B_A449_AD30140A0F63_.wvu.FilterData" localSheetId="0" hidden="1">'Все целевые показатели'!$B$1:$B$7</definedName>
    <definedName name="Z_4685F9B8_7B02_417B_A449_AD30140A0F63_.wvu.PrintArea" localSheetId="2" hidden="1">'по Указу Президента (НЕ БРАТЬ!)'!$A$1:$AK$39</definedName>
    <definedName name="Z_4685F9B8_7B02_417B_A449_AD30140A0F63_.wvu.PrintTitles" localSheetId="0" hidden="1">'Все целевые показатели'!$1:$3</definedName>
    <definedName name="Z_4685F9B8_7B02_417B_A449_AD30140A0F63_.wvu.PrintTitles" localSheetId="2" hidden="1">'по Указу Президента (НЕ БРАТЬ!)'!$4:$5</definedName>
    <definedName name="Z_4685F9B8_7B02_417B_A449_AD30140A0F63_.wvu.Rows" localSheetId="2" hidden="1">'по Указу Президента (НЕ БРАТЬ!)'!$6:$6,'по Указу Президента (НЕ БРАТЬ!)'!$32:$32,'по Указу Президента (НЕ БРАТЬ!)'!$35:$35</definedName>
    <definedName name="Z_4A7A8459_F102_4006_BFCD_B40D85977EA3_.wvu.FilterData" localSheetId="0" hidden="1">'Все целевые показатели'!$B$1:$B$7</definedName>
    <definedName name="Z_4CE27EDA_8940_4856_9353_4C2165724CBF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4CE27EDA_8940_4856_9353_4C2165724CBF_.wvu.FilterData" localSheetId="0" hidden="1">'Все целевые показатели'!$B$1:$B$7</definedName>
    <definedName name="Z_4CE27EDA_8940_4856_9353_4C2165724CBF_.wvu.PrintArea" localSheetId="2" hidden="1">'по Указу Президента (НЕ БРАТЬ!)'!$A$1:$AK$39</definedName>
    <definedName name="Z_4CE27EDA_8940_4856_9353_4C2165724CBF_.wvu.PrintTitles" localSheetId="0" hidden="1">'Все целевые показатели'!$1:$3</definedName>
    <definedName name="Z_4CE27EDA_8940_4856_9353_4C2165724CBF_.wvu.PrintTitles" localSheetId="2" hidden="1">'по Указу Президента (НЕ БРАТЬ!)'!$4:$5</definedName>
    <definedName name="Z_4CE27EDA_8940_4856_9353_4C2165724CBF_.wvu.Rows" localSheetId="2" hidden="1">'по Указу Президента (НЕ БРАТЬ!)'!$6:$6,'по Указу Президента (НЕ БРАТЬ!)'!$32:$32,'по Указу Президента (НЕ БРАТЬ!)'!$35:$35</definedName>
    <definedName name="Z_4E0D83F6_5920_42AF_A934_9127831F8C28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4E0D83F6_5920_42AF_A934_9127831F8C28_.wvu.FilterData" localSheetId="0" hidden="1">'Все целевые показатели'!$B$1:$B$7</definedName>
    <definedName name="Z_4E0D83F6_5920_42AF_A934_9127831F8C28_.wvu.PrintArea" localSheetId="2" hidden="1">'по Указу Президента (НЕ БРАТЬ!)'!$A$1:$AK$39</definedName>
    <definedName name="Z_4E0D83F6_5920_42AF_A934_9127831F8C28_.wvu.PrintTitles" localSheetId="0" hidden="1">'Все целевые показатели'!$1:$3</definedName>
    <definedName name="Z_4E0D83F6_5920_42AF_A934_9127831F8C28_.wvu.PrintTitles" localSheetId="2" hidden="1">'по Указу Президента (НЕ БРАТЬ!)'!$4:$5</definedName>
    <definedName name="Z_4E0D83F6_5920_42AF_A934_9127831F8C28_.wvu.Rows" localSheetId="2" hidden="1">'по Указу Президента (НЕ БРАТЬ!)'!$6:$6,'по Указу Президента (НЕ БРАТЬ!)'!$32:$32,'по Указу Президента (НЕ БРАТЬ!)'!$35:$35</definedName>
    <definedName name="Z_51BEFC2A_D0CD_4DED_8545_530F2787818C_.wvu.FilterData" localSheetId="0" hidden="1">'Все целевые показатели'!$B$1:$B$7</definedName>
    <definedName name="Z_5E21CBF0_7AC3_474D_8B03_017813B2BFEB_.wvu.FilterData" localSheetId="0" hidden="1">'Все целевые показатели'!$B$1:$B$7</definedName>
    <definedName name="Z_5E717D30_552E_4CB6_A8A5_21A87C3CC255_.wvu.FilterData" localSheetId="0" hidden="1">'Все целевые показатели'!$B$1:$B$7</definedName>
    <definedName name="Z_61EF0633_7940_4673_A6A4_B0CC2BDA66F0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61EF0633_7940_4673_A6A4_B0CC2BDA66F0_.wvu.FilterData" localSheetId="0" hidden="1">'Все целевые показатели'!$B$1:$B$7</definedName>
    <definedName name="Z_61EF0633_7940_4673_A6A4_B0CC2BDA66F0_.wvu.PrintArea" localSheetId="2" hidden="1">'по Указу Президента (НЕ БРАТЬ!)'!$A$1:$AK$39</definedName>
    <definedName name="Z_61EF0633_7940_4673_A6A4_B0CC2BDA66F0_.wvu.PrintTitles" localSheetId="0" hidden="1">'Все целевые показатели'!$1:$3</definedName>
    <definedName name="Z_61EF0633_7940_4673_A6A4_B0CC2BDA66F0_.wvu.PrintTitles" localSheetId="2" hidden="1">'по Указу Президента (НЕ БРАТЬ!)'!$4:$5</definedName>
    <definedName name="Z_61EF0633_7940_4673_A6A4_B0CC2BDA66F0_.wvu.Rows" localSheetId="2" hidden="1">'по Указу Президента (НЕ БРАТЬ!)'!$6:$6,'по Указу Президента (НЕ БРАТЬ!)'!$32:$32,'по Указу Президента (НЕ БРАТЬ!)'!$35:$35</definedName>
    <definedName name="Z_6BB19632_AE7C_4B37_8A12_F3D8375121BF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6BB19632_AE7C_4B37_8A12_F3D8375121BF_.wvu.FilterData" localSheetId="0" hidden="1">'Все целевые показатели'!$B$1:$B$7</definedName>
    <definedName name="Z_6BB19632_AE7C_4B37_8A12_F3D8375121BF_.wvu.PrintArea" localSheetId="2" hidden="1">'по Указу Президента (НЕ БРАТЬ!)'!$A$1:$AK$39</definedName>
    <definedName name="Z_6BB19632_AE7C_4B37_8A12_F3D8375121BF_.wvu.PrintTitles" localSheetId="0" hidden="1">'Все целевые показатели'!$1:$3</definedName>
    <definedName name="Z_6BB19632_AE7C_4B37_8A12_F3D8375121BF_.wvu.PrintTitles" localSheetId="2" hidden="1">'по Указу Президента (НЕ БРАТЬ!)'!$4:$5</definedName>
    <definedName name="Z_6BB19632_AE7C_4B37_8A12_F3D8375121BF_.wvu.Rows" localSheetId="2" hidden="1">'по Указу Президента (НЕ БРАТЬ!)'!$6:$6,'по Указу Президента (НЕ БРАТЬ!)'!$32:$32,'по Указу Президента (НЕ БРАТЬ!)'!$35:$35</definedName>
    <definedName name="Z_6C2B4687_565B_46DC_BBC1_8CB5E475F52F_.wvu.FilterData" localSheetId="0" hidden="1">'Все целевые показатели'!$B$1:$B$7</definedName>
    <definedName name="Z_75326CCB_8B2D_4938_8578_FD660195DA28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75326CCB_8B2D_4938_8578_FD660195DA28_.wvu.FilterData" localSheetId="0" hidden="1">'Все целевые показатели'!$B$1:$B$7</definedName>
    <definedName name="Z_75326CCB_8B2D_4938_8578_FD660195DA28_.wvu.PrintArea" localSheetId="2" hidden="1">'по Указу Президента (НЕ БРАТЬ!)'!$A$1:$AK$39</definedName>
    <definedName name="Z_75326CCB_8B2D_4938_8578_FD660195DA28_.wvu.PrintTitles" localSheetId="0" hidden="1">'Все целевые показатели'!$1:$3</definedName>
    <definedName name="Z_75326CCB_8B2D_4938_8578_FD660195DA28_.wvu.PrintTitles" localSheetId="2" hidden="1">'по Указу Президента (НЕ БРАТЬ!)'!$4:$5</definedName>
    <definedName name="Z_75326CCB_8B2D_4938_8578_FD660195DA28_.wvu.Rows" localSheetId="2" hidden="1">'по Указу Президента (НЕ БРАТЬ!)'!$6:$6,'по Указу Президента (НЕ БРАТЬ!)'!$32:$32,'по Указу Президента (НЕ БРАТЬ!)'!$35:$35</definedName>
    <definedName name="Z_7600AD05_54BF_42F6_A94C_8F36F747F539_.wvu.FilterData" localSheetId="0" hidden="1">'Все целевые показатели'!$B$1:$B$7</definedName>
    <definedName name="Z_78CD0B5A_77F1_4436_8EFB_C59E1525C99B_.wvu.FilterData" localSheetId="0" hidden="1">'Все целевые показатели'!$B$1:$B$7</definedName>
    <definedName name="Z_79D52E91_91D3_4660_A5A1_F8E63BAE3AFD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79D52E91_91D3_4660_A5A1_F8E63BAE3AFD_.wvu.FilterData" localSheetId="0" hidden="1">'Все целевые показатели'!$B$1:$B$7</definedName>
    <definedName name="Z_79D52E91_91D3_4660_A5A1_F8E63BAE3AFD_.wvu.PrintArea" localSheetId="2" hidden="1">'по Указу Президента (НЕ БРАТЬ!)'!$A$1:$AK$39</definedName>
    <definedName name="Z_79D52E91_91D3_4660_A5A1_F8E63BAE3AFD_.wvu.PrintTitles" localSheetId="0" hidden="1">'Все целевые показатели'!$1:$3</definedName>
    <definedName name="Z_79D52E91_91D3_4660_A5A1_F8E63BAE3AFD_.wvu.PrintTitles" localSheetId="2" hidden="1">'по Указу Президента (НЕ БРАТЬ!)'!$4:$5</definedName>
    <definedName name="Z_79D52E91_91D3_4660_A5A1_F8E63BAE3AFD_.wvu.Rows" localSheetId="2" hidden="1">'по Указу Президента (НЕ БРАТЬ!)'!$6:$6,'по Указу Президента (НЕ БРАТЬ!)'!$32:$32,'по Указу Президента (НЕ БРАТЬ!)'!$35:$35</definedName>
    <definedName name="Z_7AF049B1_FF33_4C96_8CF2_F9143048B7E6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7AF049B1_FF33_4C96_8CF2_F9143048B7E6_.wvu.PrintArea" localSheetId="2" hidden="1">'по Указу Президента (НЕ БРАТЬ!)'!$A$1:$AK$39</definedName>
    <definedName name="Z_7AF049B1_FF33_4C96_8CF2_F9143048B7E6_.wvu.PrintTitles" localSheetId="0" hidden="1">'Все целевые показатели'!$1:$3</definedName>
    <definedName name="Z_7AF049B1_FF33_4C96_8CF2_F9143048B7E6_.wvu.PrintTitles" localSheetId="2" hidden="1">'по Указу Президента (НЕ БРАТЬ!)'!$4:$5</definedName>
    <definedName name="Z_7AF049B1_FF33_4C96_8CF2_F9143048B7E6_.wvu.Rows" localSheetId="2" hidden="1">'по Указу Президента (НЕ БРАТЬ!)'!$6:$6,'по Указу Президента (НЕ БРАТЬ!)'!$32:$32,'по Указу Президента (НЕ БРАТЬ!)'!$35:$35</definedName>
    <definedName name="Z_873551C1_B90F_48E6_9E71_AF7266B17A6B_.wvu.FilterData" localSheetId="0" hidden="1">'Все целевые показатели'!$B$1:$B$7</definedName>
    <definedName name="Z_89180B11_F85F_43AB_A1AE_434D6F6400AD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89180B11_F85F_43AB_A1AE_434D6F6400AD_.wvu.FilterData" localSheetId="0" hidden="1">'Все целевые показатели'!$B$1:$B$7</definedName>
    <definedName name="Z_89180B11_F85F_43AB_A1AE_434D6F6400AD_.wvu.PrintArea" localSheetId="2" hidden="1">'по Указу Президента (НЕ БРАТЬ!)'!$A$1:$AK$39</definedName>
    <definedName name="Z_89180B11_F85F_43AB_A1AE_434D6F6400AD_.wvu.PrintTitles" localSheetId="0" hidden="1">'Все целевые показатели'!$1:$3</definedName>
    <definedName name="Z_89180B11_F85F_43AB_A1AE_434D6F6400AD_.wvu.PrintTitles" localSheetId="2" hidden="1">'по Указу Президента (НЕ БРАТЬ!)'!$4:$5</definedName>
    <definedName name="Z_89180B11_F85F_43AB_A1AE_434D6F6400AD_.wvu.Rows" localSheetId="2" hidden="1">'по Указу Президента (НЕ БРАТЬ!)'!$6:$6,'по Указу Президента (НЕ БРАТЬ!)'!$32:$32,'по Указу Президента (НЕ БРАТЬ!)'!$35:$35</definedName>
    <definedName name="Z_8AC54897_4EA3_44AC_8471_C165985EB3F2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8AC54897_4EA3_44AC_8471_C165985EB3F2_.wvu.FilterData" localSheetId="0" hidden="1">'Все целевые показатели'!$B$1:$B$7</definedName>
    <definedName name="Z_8AC54897_4EA3_44AC_8471_C165985EB3F2_.wvu.PrintArea" localSheetId="2" hidden="1">'по Указу Президента (НЕ БРАТЬ!)'!$A$1:$AK$39</definedName>
    <definedName name="Z_8AC54897_4EA3_44AC_8471_C165985EB3F2_.wvu.PrintTitles" localSheetId="0" hidden="1">'Все целевые показатели'!$1:$3</definedName>
    <definedName name="Z_8AC54897_4EA3_44AC_8471_C165985EB3F2_.wvu.PrintTitles" localSheetId="2" hidden="1">'по Указу Президента (НЕ БРАТЬ!)'!$4:$5</definedName>
    <definedName name="Z_8AC54897_4EA3_44AC_8471_C165985EB3F2_.wvu.Rows" localSheetId="2" hidden="1">'по Указу Президента (НЕ БРАТЬ!)'!$6:$6,'по Указу Президента (НЕ БРАТЬ!)'!$32:$32,'по Указу Президента (НЕ БРАТЬ!)'!$35:$35</definedName>
    <definedName name="Z_8B919EB3_121D_4C28_B7CB_5F2CA6FC1006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8B919EB3_121D_4C28_B7CB_5F2CA6FC1006_.wvu.FilterData" localSheetId="0" hidden="1">'Все целевые показатели'!$B$1:$B$7</definedName>
    <definedName name="Z_8B919EB3_121D_4C28_B7CB_5F2CA6FC1006_.wvu.PrintArea" localSheetId="2" hidden="1">'по Указу Президента (НЕ БРАТЬ!)'!$A$1:$AK$39</definedName>
    <definedName name="Z_8B919EB3_121D_4C28_B7CB_5F2CA6FC1006_.wvu.PrintTitles" localSheetId="0" hidden="1">'Все целевые показатели'!$1:$3</definedName>
    <definedName name="Z_8B919EB3_121D_4C28_B7CB_5F2CA6FC1006_.wvu.PrintTitles" localSheetId="2" hidden="1">'по Указу Президента (НЕ БРАТЬ!)'!$4:$5</definedName>
    <definedName name="Z_8B919EB3_121D_4C28_B7CB_5F2CA6FC1006_.wvu.Rows" localSheetId="2" hidden="1">'по Указу Президента (НЕ БРАТЬ!)'!$6:$6,'по Указу Президента (НЕ БРАТЬ!)'!$32:$32,'по Указу Президента (НЕ БРАТЬ!)'!$35:$35</definedName>
    <definedName name="Z_8D889F0D_6A67_4AD7_9A0A_3141E22A1705_.wvu.FilterData" localSheetId="0" hidden="1">'Все целевые показатели'!$B$1:$B$7</definedName>
    <definedName name="Z_9097CA15_FD65_47B7_A8B8_15D9ADCEB027_.wvu.FilterData" localSheetId="0" hidden="1">'Все целевые показатели'!$B$1:$B$7</definedName>
    <definedName name="Z_96644365_2A39_4519_B8E7_0B27FD181E54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96644365_2A39_4519_B8E7_0B27FD181E54_.wvu.FilterData" localSheetId="0" hidden="1">'Все целевые показатели'!$B$1:$B$7</definedName>
    <definedName name="Z_96644365_2A39_4519_B8E7_0B27FD181E54_.wvu.PrintArea" localSheetId="2" hidden="1">'по Указу Президента (НЕ БРАТЬ!)'!$A$1:$AK$39</definedName>
    <definedName name="Z_96644365_2A39_4519_B8E7_0B27FD181E54_.wvu.PrintTitles" localSheetId="0" hidden="1">'Все целевые показатели'!$1:$3</definedName>
    <definedName name="Z_96644365_2A39_4519_B8E7_0B27FD181E54_.wvu.PrintTitles" localSheetId="2" hidden="1">'по Указу Президента (НЕ БРАТЬ!)'!$4:$5</definedName>
    <definedName name="Z_96644365_2A39_4519_B8E7_0B27FD181E54_.wvu.Rows" localSheetId="2" hidden="1">'по Указу Президента (НЕ БРАТЬ!)'!$6:$6,'по Указу Президента (НЕ БРАТЬ!)'!$32:$32,'по Указу Президента (НЕ БРАТЬ!)'!$35:$35</definedName>
    <definedName name="Z_9AAC3DD1_5EED_418B_B181_5917A4EC146A_.wvu.FilterData" localSheetId="0" hidden="1">'Все целевые показатели'!$B$1:$B$7</definedName>
    <definedName name="Z_9CA57FEE_3225_43BE_8D88_A86E62ED5930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9CA57FEE_3225_43BE_8D88_A86E62ED5930_.wvu.FilterData" localSheetId="0" hidden="1">'Все целевые показатели'!$B$1:$B$7</definedName>
    <definedName name="Z_9CA57FEE_3225_43BE_8D88_A86E62ED5930_.wvu.PrintArea" localSheetId="2" hidden="1">'по Указу Президента (НЕ БРАТЬ!)'!$A$1:$AK$39</definedName>
    <definedName name="Z_9CA57FEE_3225_43BE_8D88_A86E62ED5930_.wvu.PrintTitles" localSheetId="0" hidden="1">'Все целевые показатели'!$1:$3</definedName>
    <definedName name="Z_9CA57FEE_3225_43BE_8D88_A86E62ED5930_.wvu.PrintTitles" localSheetId="2" hidden="1">'по Указу Президента (НЕ БРАТЬ!)'!$4:$5</definedName>
    <definedName name="Z_9CA57FEE_3225_43BE_8D88_A86E62ED5930_.wvu.Rows" localSheetId="2" hidden="1">'по Указу Президента (НЕ БРАТЬ!)'!$6:$6,'по Указу Президента (НЕ БРАТЬ!)'!$32:$32,'по Указу Президента (НЕ БРАТЬ!)'!$35:$35</definedName>
    <definedName name="Z_A1848812_FE48_4121_8DA7_07B6CCCADC0D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A1848812_FE48_4121_8DA7_07B6CCCADC0D_.wvu.FilterData" localSheetId="0" hidden="1">'Все целевые показатели'!$B$1:$B$7</definedName>
    <definedName name="Z_A1848812_FE48_4121_8DA7_07B6CCCADC0D_.wvu.PrintArea" localSheetId="2" hidden="1">'по Указу Президента (НЕ БРАТЬ!)'!$A$1:$AK$39</definedName>
    <definedName name="Z_A1848812_FE48_4121_8DA7_07B6CCCADC0D_.wvu.PrintTitles" localSheetId="0" hidden="1">'Все целевые показатели'!$1:$3</definedName>
    <definedName name="Z_A1848812_FE48_4121_8DA7_07B6CCCADC0D_.wvu.PrintTitles" localSheetId="2" hidden="1">'по Указу Президента (НЕ БРАТЬ!)'!$4:$5</definedName>
    <definedName name="Z_A1848812_FE48_4121_8DA7_07B6CCCADC0D_.wvu.Rows" localSheetId="2" hidden="1">'по Указу Президента (НЕ БРАТЬ!)'!$6:$6,'по Указу Президента (НЕ БРАТЬ!)'!$32:$32,'по Указу Президента (НЕ БРАТЬ!)'!$35:$35</definedName>
    <definedName name="Z_A2E499A3_D96B_43B9_A753_1F5CA4D04F31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A2E499A3_D96B_43B9_A753_1F5CA4D04F31_.wvu.FilterData" localSheetId="0" hidden="1">'Все целевые показатели'!$B$1:$B$7</definedName>
    <definedName name="Z_A2E499A3_D96B_43B9_A753_1F5CA4D04F31_.wvu.PrintArea" localSheetId="2" hidden="1">'по Указу Президента (НЕ БРАТЬ!)'!$A$1:$AK$39</definedName>
    <definedName name="Z_A2E499A3_D96B_43B9_A753_1F5CA4D04F31_.wvu.PrintTitles" localSheetId="0" hidden="1">'Все целевые показатели'!$1:$3</definedName>
    <definedName name="Z_A2E499A3_D96B_43B9_A753_1F5CA4D04F31_.wvu.PrintTitles" localSheetId="2" hidden="1">'по Указу Президента (НЕ БРАТЬ!)'!$4:$5</definedName>
    <definedName name="Z_A2E499A3_D96B_43B9_A753_1F5CA4D04F31_.wvu.Rows" localSheetId="2" hidden="1">'по Указу Президента (НЕ БРАТЬ!)'!$6:$6,'по Указу Президента (НЕ БРАТЬ!)'!$32:$32,'по Указу Президента (НЕ БРАТЬ!)'!$35:$35</definedName>
    <definedName name="Z_AA24871D_464B_40DF_9926_772DF8219A54_.wvu.FilterData" localSheetId="0" hidden="1">'Все целевые показатели'!$B$1:$B$7</definedName>
    <definedName name="Z_ABB8B301_13EF_4253_A382_5228B0DEDE46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ABB8B301_13EF_4253_A382_5228B0DEDE46_.wvu.PrintArea" localSheetId="2" hidden="1">'по Указу Президента (НЕ БРАТЬ!)'!$A$1:$AK$39</definedName>
    <definedName name="Z_ABB8B301_13EF_4253_A382_5228B0DEDE46_.wvu.PrintTitles" localSheetId="0" hidden="1">'Все целевые показатели'!$1:$3</definedName>
    <definedName name="Z_ABB8B301_13EF_4253_A382_5228B0DEDE46_.wvu.PrintTitles" localSheetId="2" hidden="1">'по Указу Президента (НЕ БРАТЬ!)'!$4:$5</definedName>
    <definedName name="Z_ABB8B301_13EF_4253_A382_5228B0DEDE46_.wvu.Rows" localSheetId="2" hidden="1">'по Указу Президента (НЕ БРАТЬ!)'!$6:$6,'по Указу Президента (НЕ БРАТЬ!)'!$32:$32,'по Указу Президента (НЕ БРАТЬ!)'!$35:$35</definedName>
    <definedName name="Z_B23B274A_1B4A_404F_80AF_DB38A9EA84FF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B23B274A_1B4A_404F_80AF_DB38A9EA84FF_.wvu.FilterData" localSheetId="0" hidden="1">'Все целевые показатели'!$B$1:$B$7</definedName>
    <definedName name="Z_B23B274A_1B4A_404F_80AF_DB38A9EA84FF_.wvu.PrintArea" localSheetId="2" hidden="1">'по Указу Президента (НЕ БРАТЬ!)'!$A$1:$AK$39</definedName>
    <definedName name="Z_B23B274A_1B4A_404F_80AF_DB38A9EA84FF_.wvu.PrintTitles" localSheetId="0" hidden="1">'Все целевые показатели'!$1:$3</definedName>
    <definedName name="Z_B23B274A_1B4A_404F_80AF_DB38A9EA84FF_.wvu.PrintTitles" localSheetId="2" hidden="1">'по Указу Президента (НЕ БРАТЬ!)'!$4:$5</definedName>
    <definedName name="Z_B23B274A_1B4A_404F_80AF_DB38A9EA84FF_.wvu.Rows" localSheetId="2" hidden="1">'по Указу Президента (НЕ БРАТЬ!)'!$6:$6,'по Указу Президента (НЕ БРАТЬ!)'!$32:$32,'по Указу Президента (НЕ БРАТЬ!)'!$35:$35</definedName>
    <definedName name="Z_C5170D8F_9E8C_4274_806B_EC1923B08FFC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C5170D8F_9E8C_4274_806B_EC1923B08FFC_.wvu.FilterData" localSheetId="0" hidden="1">'Все целевые показатели'!$B$1:$B$7</definedName>
    <definedName name="Z_C5170D8F_9E8C_4274_806B_EC1923B08FFC_.wvu.PrintArea" localSheetId="2" hidden="1">'по Указу Президента (НЕ БРАТЬ!)'!$A$1:$AK$39</definedName>
    <definedName name="Z_C5170D8F_9E8C_4274_806B_EC1923B08FFC_.wvu.PrintTitles" localSheetId="0" hidden="1">'Все целевые показатели'!$1:$3</definedName>
    <definedName name="Z_C5170D8F_9E8C_4274_806B_EC1923B08FFC_.wvu.PrintTitles" localSheetId="2" hidden="1">'по Указу Президента (НЕ БРАТЬ!)'!$4:$5</definedName>
    <definedName name="Z_C5170D8F_9E8C_4274_806B_EC1923B08FFC_.wvu.Rows" localSheetId="2" hidden="1">'по Указу Президента (НЕ БРАТЬ!)'!$6:$6,'по Указу Президента (НЕ БРАТЬ!)'!$32:$32,'по Указу Президента (НЕ БРАТЬ!)'!$35:$35</definedName>
    <definedName name="Z_C66D6FB4_3D63_4A3D_872E_FC08EBE1B505_.wvu.FilterData" localSheetId="0" hidden="1">'Все целевые показатели'!$B$1:$B$7</definedName>
    <definedName name="Z_C66D6FB4_3D63_4A3D_872E_FC08EBE1B505_.wvu.PrintTitles" localSheetId="0" hidden="1">'Все целевые показатели'!$1:$3</definedName>
    <definedName name="Z_CC54D513_20D8_48EE_B3A8_FA795281D19E_.wvu.FilterData" localSheetId="0" hidden="1">'Все целевые показатели'!$B$1:$B$7</definedName>
    <definedName name="Z_CDF88CF1_6C44_4BF8_AC85_2FE1907C77A3_.wvu.FilterData" localSheetId="0" hidden="1">'Все целевые показатели'!$B$1:$B$7</definedName>
    <definedName name="Z_D390A300_DB65_4AA8_96B8_2D891972D629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D390A300_DB65_4AA8_96B8_2D891972D629_.wvu.FilterData" localSheetId="0" hidden="1">'Все целевые показатели'!$B$1:$B$7</definedName>
    <definedName name="Z_D390A300_DB65_4AA8_96B8_2D891972D629_.wvu.PrintArea" localSheetId="2" hidden="1">'по Указу Президента (НЕ БРАТЬ!)'!$A$1:$AK$39</definedName>
    <definedName name="Z_D390A300_DB65_4AA8_96B8_2D891972D629_.wvu.PrintTitles" localSheetId="0" hidden="1">'Все целевые показатели'!$1:$3</definedName>
    <definedName name="Z_D390A300_DB65_4AA8_96B8_2D891972D629_.wvu.PrintTitles" localSheetId="2" hidden="1">'по Указу Президента (НЕ БРАТЬ!)'!$4:$5</definedName>
    <definedName name="Z_D390A300_DB65_4AA8_96B8_2D891972D629_.wvu.Rows" localSheetId="2" hidden="1">'по Указу Президента (НЕ БРАТЬ!)'!$6:$6,'по Указу Президента (НЕ БРАТЬ!)'!$32:$32,'по Указу Президента (НЕ БРАТЬ!)'!$35:$35</definedName>
    <definedName name="Z_D64B10A3_F080_4003_8DA9_52AD154EB970_.wvu.FilterData" localSheetId="0" hidden="1">'Все целевые показатели'!$B$1:$B$7</definedName>
    <definedName name="Z_D7236510_F03B_4DE9_B734_17D90E10C8A2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D7236510_F03B_4DE9_B734_17D90E10C8A2_.wvu.FilterData" localSheetId="0" hidden="1">'Все целевые показатели'!$B$1:$B$7</definedName>
    <definedName name="Z_D7236510_F03B_4DE9_B734_17D90E10C8A2_.wvu.PrintArea" localSheetId="2" hidden="1">'по Указу Президента (НЕ БРАТЬ!)'!$A$1:$AK$39</definedName>
    <definedName name="Z_D7236510_F03B_4DE9_B734_17D90E10C8A2_.wvu.PrintTitles" localSheetId="0" hidden="1">'Все целевые показатели'!$1:$3</definedName>
    <definedName name="Z_D7236510_F03B_4DE9_B734_17D90E10C8A2_.wvu.PrintTitles" localSheetId="2" hidden="1">'по Указу Президента (НЕ БРАТЬ!)'!$4:$5</definedName>
    <definedName name="Z_D7236510_F03B_4DE9_B734_17D90E10C8A2_.wvu.Rows" localSheetId="2" hidden="1">'по Указу Президента (НЕ БРАТЬ!)'!$6:$6,'по Указу Президента (НЕ БРАТЬ!)'!$32:$32,'по Указу Президента (НЕ БРАТЬ!)'!$35:$35</definedName>
    <definedName name="Z_D85B3F66_B6F4_41FB_9C4E_44FDFC3DB6E3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D85B3F66_B6F4_41FB_9C4E_44FDFC3DB6E3_.wvu.FilterData" localSheetId="0" hidden="1">'Все целевые показатели'!$B$1:$B$7</definedName>
    <definedName name="Z_D85B3F66_B6F4_41FB_9C4E_44FDFC3DB6E3_.wvu.PrintArea" localSheetId="2" hidden="1">'по Указу Президента (НЕ БРАТЬ!)'!$A$1:$AK$39</definedName>
    <definedName name="Z_D85B3F66_B6F4_41FB_9C4E_44FDFC3DB6E3_.wvu.PrintTitles" localSheetId="0" hidden="1">'Все целевые показатели'!$1:$3</definedName>
    <definedName name="Z_D85B3F66_B6F4_41FB_9C4E_44FDFC3DB6E3_.wvu.PrintTitles" localSheetId="2" hidden="1">'по Указу Президента (НЕ БРАТЬ!)'!$4:$5</definedName>
    <definedName name="Z_D85B3F66_B6F4_41FB_9C4E_44FDFC3DB6E3_.wvu.Rows" localSheetId="2" hidden="1">'по Указу Президента (НЕ БРАТЬ!)'!$6:$6,'по Указу Президента (НЕ БРАТЬ!)'!$32:$32,'по Указу Президента (НЕ БРАТЬ!)'!$35:$35</definedName>
    <definedName name="Z_D8819D0B_C367_4601_A3B2_2EFA753DE6B1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D8819D0B_C367_4601_A3B2_2EFA753DE6B1_.wvu.FilterData" localSheetId="0" hidden="1">'Все целевые показатели'!$B$1:$B$7</definedName>
    <definedName name="Z_D8819D0B_C367_4601_A3B2_2EFA753DE6B1_.wvu.PrintArea" localSheetId="2" hidden="1">'по Указу Президента (НЕ БРАТЬ!)'!$A$1:$AK$39</definedName>
    <definedName name="Z_D8819D0B_C367_4601_A3B2_2EFA753DE6B1_.wvu.PrintTitles" localSheetId="0" hidden="1">'Все целевые показатели'!$1:$3</definedName>
    <definedName name="Z_D8819D0B_C367_4601_A3B2_2EFA753DE6B1_.wvu.PrintTitles" localSheetId="2" hidden="1">'по Указу Президента (НЕ БРАТЬ!)'!$4:$5</definedName>
    <definedName name="Z_D8819D0B_C367_4601_A3B2_2EFA753DE6B1_.wvu.Rows" localSheetId="2" hidden="1">'по Указу Президента (НЕ БРАТЬ!)'!$6:$6,'по Указу Президента (НЕ БРАТЬ!)'!$32:$32,'по Указу Президента (НЕ БРАТЬ!)'!$35:$35</definedName>
    <definedName name="Z_DA9D166C_73E4_4AF0_BA87_FD1B1F064FD1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DA9D166C_73E4_4AF0_BA87_FD1B1F064FD1_.wvu.FilterData" localSheetId="0" hidden="1">'Все целевые показатели'!$B$1:$B$7</definedName>
    <definedName name="Z_DA9D166C_73E4_4AF0_BA87_FD1B1F064FD1_.wvu.PrintArea" localSheetId="2" hidden="1">'по Указу Президента (НЕ БРАТЬ!)'!$A$1:$AK$39</definedName>
    <definedName name="Z_DA9D166C_73E4_4AF0_BA87_FD1B1F064FD1_.wvu.PrintTitles" localSheetId="0" hidden="1">'Все целевые показатели'!$1:$3</definedName>
    <definedName name="Z_DA9D166C_73E4_4AF0_BA87_FD1B1F064FD1_.wvu.PrintTitles" localSheetId="2" hidden="1">'по Указу Президента (НЕ БРАТЬ!)'!$4:$5</definedName>
    <definedName name="Z_DA9D166C_73E4_4AF0_BA87_FD1B1F064FD1_.wvu.Rows" localSheetId="2" hidden="1">'по Указу Президента (НЕ БРАТЬ!)'!$6:$6,'по Указу Президента (НЕ БРАТЬ!)'!$32:$32,'по Указу Президента (НЕ БРАТЬ!)'!$35:$35</definedName>
    <definedName name="Z_DB99321D_2738_44A0_9783_290218640B67_.wvu.FilterData" localSheetId="0" hidden="1">'Все целевые показатели'!$B$1:$B$7</definedName>
    <definedName name="Z_DC83F167_2D74_4B88_8AFB_CA89035729DC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DC83F167_2D74_4B88_8AFB_CA89035729DC_.wvu.FilterData" localSheetId="0" hidden="1">'Все целевые показатели'!$B$1:$B$7</definedName>
    <definedName name="Z_DC83F167_2D74_4B88_8AFB_CA89035729DC_.wvu.PrintArea" localSheetId="2" hidden="1">'по Указу Президента (НЕ БРАТЬ!)'!$A$1:$AK$39</definedName>
    <definedName name="Z_DC83F167_2D74_4B88_8AFB_CA89035729DC_.wvu.PrintTitles" localSheetId="0" hidden="1">'Все целевые показатели'!$1:$3</definedName>
    <definedName name="Z_DC83F167_2D74_4B88_8AFB_CA89035729DC_.wvu.PrintTitles" localSheetId="2" hidden="1">'по Указу Президента (НЕ БРАТЬ!)'!$4:$5</definedName>
    <definedName name="Z_DC83F167_2D74_4B88_8AFB_CA89035729DC_.wvu.Rows" localSheetId="2" hidden="1">'по Указу Президента (НЕ БРАТЬ!)'!$6:$6,'по Указу Президента (НЕ БРАТЬ!)'!$32:$32,'по Указу Президента (НЕ БРАТЬ!)'!$35:$35</definedName>
    <definedName name="Z_DE2449A4_0B36_46BE_A370_9D37878605EC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DE2449A4_0B36_46BE_A370_9D37878605EC_.wvu.FilterData" localSheetId="0" hidden="1">'Все целевые показатели'!$B$1:$B$7</definedName>
    <definedName name="Z_DE2449A4_0B36_46BE_A370_9D37878605EC_.wvu.PrintArea" localSheetId="2" hidden="1">'по Указу Президента (НЕ БРАТЬ!)'!$A$1:$AK$39</definedName>
    <definedName name="Z_DE2449A4_0B36_46BE_A370_9D37878605EC_.wvu.PrintTitles" localSheetId="0" hidden="1">'Все целевые показатели'!$1:$3</definedName>
    <definedName name="Z_DE2449A4_0B36_46BE_A370_9D37878605EC_.wvu.PrintTitles" localSheetId="2" hidden="1">'по Указу Президента (НЕ БРАТЬ!)'!$4:$5</definedName>
    <definedName name="Z_DE2449A4_0B36_46BE_A370_9D37878605EC_.wvu.Rows" localSheetId="2" hidden="1">'по Указу Президента (НЕ БРАТЬ!)'!$6:$6,'по Указу Президента (НЕ БРАТЬ!)'!$32:$32,'по Указу Президента (НЕ БРАТЬ!)'!$35:$35</definedName>
    <definedName name="Z_E0367769_842D_46BD_AEC4_DCC1B6C7990E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E0367769_842D_46BD_AEC4_DCC1B6C7990E_.wvu.FilterData" localSheetId="0" hidden="1">'Все целевые показатели'!$B$1:$B$7</definedName>
    <definedName name="Z_E0367769_842D_46BD_AEC4_DCC1B6C7990E_.wvu.PrintArea" localSheetId="2" hidden="1">'по Указу Президента (НЕ БРАТЬ!)'!$A$1:$AK$39</definedName>
    <definedName name="Z_E0367769_842D_46BD_AEC4_DCC1B6C7990E_.wvu.PrintTitles" localSheetId="0" hidden="1">'Все целевые показатели'!$1:$3</definedName>
    <definedName name="Z_E0367769_842D_46BD_AEC4_DCC1B6C7990E_.wvu.PrintTitles" localSheetId="2" hidden="1">'по Указу Президента (НЕ БРАТЬ!)'!$4:$5</definedName>
    <definedName name="Z_E0367769_842D_46BD_AEC4_DCC1B6C7990E_.wvu.Rows" localSheetId="2" hidden="1">'по Указу Президента (НЕ БРАТЬ!)'!$6:$6,'по Указу Президента (НЕ БРАТЬ!)'!$32:$32,'по Указу Президента (НЕ БРАТЬ!)'!$35:$35</definedName>
    <definedName name="Z_E5A0E5C8_27D2_4CBE_AC99_55FC98F271F0_.wvu.FilterData" localSheetId="0" hidden="1">'Все целевые показатели'!$B$1:$B$7</definedName>
    <definedName name="Z_E953041A_B145_491F_BDC8_1F110CCA91B2_.wvu.FilterData" localSheetId="0" hidden="1">'Все целевые показатели'!$B$1:$B$7</definedName>
    <definedName name="Z_EF421FDF_D3A8_40DB_83F2_DDEEE9F91069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EF421FDF_D3A8_40DB_83F2_DDEEE9F91069_.wvu.FilterData" localSheetId="0" hidden="1">'Все целевые показатели'!$B$1:$B$7</definedName>
    <definedName name="Z_EF421FDF_D3A8_40DB_83F2_DDEEE9F91069_.wvu.PrintArea" localSheetId="2" hidden="1">'по Указу Президента (НЕ БРАТЬ!)'!$A$1:$AK$39</definedName>
    <definedName name="Z_EF421FDF_D3A8_40DB_83F2_DDEEE9F91069_.wvu.PrintTitles" localSheetId="0" hidden="1">'Все целевые показатели'!$1:$3</definedName>
    <definedName name="Z_EF421FDF_D3A8_40DB_83F2_DDEEE9F91069_.wvu.PrintTitles" localSheetId="2" hidden="1">'по Указу Президента (НЕ БРАТЬ!)'!$4:$5</definedName>
    <definedName name="Z_EF421FDF_D3A8_40DB_83F2_DDEEE9F91069_.wvu.Rows" localSheetId="2" hidden="1">'по Указу Президента (НЕ БРАТЬ!)'!$6:$6,'по Указу Президента (НЕ БРАТЬ!)'!$32:$32,'по Указу Президента (НЕ БРАТЬ!)'!$35:$35</definedName>
    <definedName name="Z_F3265916_3696_4B7A_B3D4_50BF86742C71_.wvu.FilterData" localSheetId="0" hidden="1">'Все целевые показатели'!$B$1:$B$7</definedName>
    <definedName name="Z_F6E62FC3_2EC8_4211_B3A5_D853609905E5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F6E62FC3_2EC8_4211_B3A5_D853609905E5_.wvu.FilterData" localSheetId="0" hidden="1">'Все целевые показатели'!$B$1:$B$7</definedName>
    <definedName name="Z_F6E62FC3_2EC8_4211_B3A5_D853609905E5_.wvu.PrintArea" localSheetId="2" hidden="1">'по Указу Президента (НЕ БРАТЬ!)'!$A$1:$AK$39</definedName>
    <definedName name="Z_F6E62FC3_2EC8_4211_B3A5_D853609905E5_.wvu.PrintTitles" localSheetId="0" hidden="1">'Все целевые показатели'!$1:$3</definedName>
    <definedName name="Z_F6E62FC3_2EC8_4211_B3A5_D853609905E5_.wvu.PrintTitles" localSheetId="2" hidden="1">'по Указу Президента (НЕ БРАТЬ!)'!$4:$5</definedName>
    <definedName name="Z_F6E62FC3_2EC8_4211_B3A5_D853609905E5_.wvu.Rows" localSheetId="2" hidden="1">'по Указу Президента (НЕ БРАТЬ!)'!$6:$6,'по Указу Президента (НЕ БРАТЬ!)'!$32:$32,'по Указу Президента (НЕ БРАТЬ!)'!$35:$35</definedName>
    <definedName name="Z_F904CC89_9735_4D5B_86E9_1202AB34D724_.wvu.FilterData" localSheetId="0" hidden="1">'Все целевые показатели'!$B$1:$B$7</definedName>
    <definedName name="Z_FE144461_EC2E_482C_8365_89512417FA0F_.wvu.Cols" localSheetId="2" hidden="1">'по Указу Президента (НЕ БРАТЬ!)'!$B:$B,'по Указу Президента (НЕ БРАТЬ!)'!$F:$S,'по Указу Президента (НЕ БРАТЬ!)'!$U:$AE,'по Указу Президента (НЕ БРАТЬ!)'!$AL:$BK,'по Указу Президента (НЕ БРАТЬ!)'!$BN:$BN</definedName>
    <definedName name="Z_FE144461_EC2E_482C_8365_89512417FA0F_.wvu.FilterData" localSheetId="0" hidden="1">'Все целевые показатели'!$B$1:$B$7</definedName>
    <definedName name="Z_FE144461_EC2E_482C_8365_89512417FA0F_.wvu.PrintArea" localSheetId="2" hidden="1">'по Указу Президента (НЕ БРАТЬ!)'!$A$1:$AK$39</definedName>
    <definedName name="Z_FE144461_EC2E_482C_8365_89512417FA0F_.wvu.PrintTitles" localSheetId="0" hidden="1">'Все целевые показатели'!$1:$3</definedName>
    <definedName name="Z_FE144461_EC2E_482C_8365_89512417FA0F_.wvu.PrintTitles" localSheetId="2" hidden="1">'по Указу Президента (НЕ БРАТЬ!)'!$4:$5</definedName>
    <definedName name="Z_FE144461_EC2E_482C_8365_89512417FA0F_.wvu.Rows" localSheetId="2" hidden="1">'по Указу Президента (НЕ БРАТЬ!)'!$6:$6,'по Указу Президента (НЕ БРАТЬ!)'!$32:$32,'по Указу Президента (НЕ БРАТЬ!)'!$35:$35</definedName>
    <definedName name="_xlnm.Print_Titles" localSheetId="0">'Все целевые показатели'!$1:$3</definedName>
    <definedName name="_xlnm.Print_Titles" localSheetId="2">'по Указу Президента (НЕ БРАТЬ!)'!$4:$5</definedName>
    <definedName name="_xlnm.Print_Area" localSheetId="2">'по Указу Президента (НЕ БРАТЬ!)'!$A$1:$AK$39</definedName>
  </definedNames>
  <calcPr calcId="162913"/>
  <customWorkbookViews>
    <customWorkbookView name="SenivMV - Личное представление" guid="{9CA57FEE-3225-43BE-8D88-A86E62ED5930}" mergeInterval="0" personalView="1" maximized="1" xWindow="-9" yWindow="-9" windowWidth="1938" windowHeight="1050" activeSheetId="1"/>
    <customWorkbookView name="Мартынова Снежана Владимировна - Личное представление" guid="{FE144461-EC2E-482C-8365-89512417FA0F}" mergeInterval="0" personalView="1" maximized="1" windowWidth="1916" windowHeight="855" activeSheetId="1"/>
    <customWorkbookView name="Митина Екатерина Сергеевна - Личное представление" guid="{4E0D83F6-5920-42AF-A934-9127831F8C28}" mergeInterval="0" personalView="1" xWindow="960" windowWidth="960" windowHeight="1040" activeSheetId="1"/>
    <customWorkbookView name="Гариева Лилия Владимировна - Личное представление" guid="{DE2449A4-0B36-46BE-A370-9D37878605EC}" mergeInterval="0" personalView="1" maximized="1" xWindow="-8" yWindow="-8" windowWidth="1936" windowHeight="1056" activeSheetId="1"/>
    <customWorkbookView name="Гончарова Анжела Васильевна - Личное представление" guid="{1AB05C5A-40AF-415D-9F20-B95C359A8DA1}" mergeInterval="0" personalView="1" maximized="1" windowWidth="1916" windowHeight="835" activeSheetId="1"/>
    <customWorkbookView name="Саратова Ольга Сергеевна - Личное представление" guid="{D7236510-F03B-4DE9-B734-17D90E10C8A2}" mergeInterval="0" personalView="1" xWindow="364" yWindow="48" windowWidth="1346" windowHeight="907" activeSheetId="1"/>
    <customWorkbookView name="Орехова Олеся Ришатовна - Личное представление" guid="{EF421FDF-D3A8-40DB-83F2-DDEEE9F91069}" mergeInterval="0" personalView="1" maximized="1" xWindow="-8" yWindow="-8" windowWidth="1296" windowHeight="1000" activeSheetId="1"/>
    <customWorkbookView name="Шамсутдинова Дарина Тагировна - Личное представление" guid="{6BB19632-AE7C-4B37-8A12-F3D8375121BF}" mergeInterval="0" personalView="1" maximized="1" xWindow="-8" yWindow="-8" windowWidth="1936" windowHeight="1056" activeSheetId="1"/>
    <customWorkbookView name="Галкина Елена Александровна - Личное представление" guid="{79D52E91-91D3-4660-A5A1-F8E63BAE3AFD}" mergeInterval="0" personalView="1" maximized="1" xWindow="-8" yWindow="-8" windowWidth="1936" windowHeight="1056" activeSheetId="1"/>
    <customWorkbookView name="user - Личное представление" guid="{2E8A952D-E985-40E8-8EC5-ACD08050691F}" mergeInterval="0" personalView="1" maximized="1" windowWidth="1856" windowHeight="661" activeSheetId="1"/>
    <customWorkbookView name="KraevaOV - Личное представление" guid="{1C6B5243-EE4B-4484-9439-335F8885CC7D}" mergeInterval="0" personalView="1" maximized="1" xWindow="-8" yWindow="-8" windowWidth="1936" windowHeight="1056" activeSheetId="1"/>
    <customWorkbookView name="Логинова Ленара Юлдашевна - Личное представление" guid="{43EF499D-BC58-4720-8C2B-75B175473AF0}" mergeInterval="0" personalView="1" maximized="1" windowWidth="1916" windowHeight="854" activeSheetId="1"/>
    <customWorkbookView name="Немыкина Лидия Анатольевна - Личное представление" guid="{4685F9B8-7B02-417B-A449-AD30140A0F63}" mergeInterval="0" personalView="1" maximized="1" xWindow="-8" yWindow="-8" windowWidth="1936" windowHeight="1056" activeSheetId="1"/>
    <customWorkbookView name="Степаненко Наталья Алексеевна - Личное представление" guid="{0E965F54-95DE-4A4D-84A6-A7DA734314CB}" mergeInterval="0" personalView="1" maximized="1" xWindow="-8" yWindow="-8" windowWidth="1936" windowHeight="1056" activeSheetId="1"/>
    <customWorkbookView name="Лаишевцева Наталья Николаевна - Личное представление" guid="{C5170D8F-9E8C-4274-806B-EC1923B08FFC}" mergeInterval="0" personalView="1" maximized="1" windowWidth="1360" windowHeight="543" activeSheetId="1" showComments="commIndAndComment"/>
    <customWorkbookView name="Бондарева Оксана Петровна - Личное представление" guid="{DC83F167-2D74-4B88-8AFB-CA89035729DC}" mergeInterval="0" personalView="1" maximized="1" xWindow="-8" yWindow="-8" windowWidth="1936" windowHeight="1056" activeSheetId="1"/>
    <customWorkbookView name="Кузьменков Павел Александрович - Личное представление" guid="{ABB8B301-13EF-4253-A382-5228B0DEDE46}" mergeInterval="0" personalView="1" maximized="1" xWindow="-8" yWindow="-8" windowWidth="1936" windowHeight="1056" activeSheetId="1"/>
    <customWorkbookView name="Ахрамович Евгения Анатольевна - Личное представление" guid="{7AF049B1-FF33-4C96-8CF2-F9143048B7E6}" mergeInterval="0" personalView="1" maximized="1" xWindow="-8" yWindow="-8" windowWidth="1616" windowHeight="876" activeSheetId="1"/>
    <customWorkbookView name="Генова Елена Вячеславовна - Личное представление" guid="{D8819D0B-C367-4601-A3B2-2EFA753DE6B1}" mergeInterval="0" personalView="1" maximized="1" xWindow="-8" yWindow="-8" windowWidth="1296" windowHeight="1000" activeSheetId="1"/>
    <customWorkbookView name="Ларионов Сергей Александрович - Личное представление" guid="{96644365-2A39-4519-B8E7-0B27FD181E54}" mergeInterval="0" personalView="1" maximized="1" xWindow="-8" yWindow="-8" windowWidth="1936" windowHeight="1056" activeSheetId="1"/>
    <customWorkbookView name="Лилия У. Капитонова - Личное представление" guid="{D390A300-DB65-4AA8-96B8-2D891972D629}" mergeInterval="0" personalView="1" maximized="1" windowWidth="1916" windowHeight="803" activeSheetId="1"/>
    <customWorkbookView name="Ольга В. Василкова - Личное представление" guid="{4CE27EDA-8940-4856-9353-4C2165724CBF}" mergeInterval="0" personalView="1" maximized="1" xWindow="-8" yWindow="-8" windowWidth="1936" windowHeight="1056" activeSheetId="1"/>
    <customWorkbookView name="Ирина С. Леонова - Личное представление" guid="{89180B11-F85F-43AB-A1AE-434D6F6400AD}" mergeInterval="0" personalView="1" maximized="1" windowWidth="1664" windowHeight="766" activeSheetId="1"/>
    <customWorkbookView name="Игошкина Марина Юрьевна - Личное представление" guid="{61EF0633-7940-4673-A6A4-B0CC2BDA66F0}" mergeInterval="0" personalView="1" maximized="1" windowWidth="1916" windowHeight="749" activeSheetId="1" showComments="commIndAndComment"/>
    <customWorkbookView name="Краева Ольга Витальевна - Личное представление" guid="{8AC54897-4EA3-44AC-8471-C165985EB3F2}" mergeInterval="0" personalView="1" xWindow="49" yWindow="22" windowWidth="1319" windowHeight="1040" activeSheetId="1"/>
    <customWorkbookView name="Розумная Полина Анатольевна - Личное представление" guid="{8B919EB3-121D-4C28-B7CB-5F2CA6FC1006}" mergeInterval="0" personalView="1" xWindow="4" yWindow="2" windowWidth="659" windowHeight="875" activeSheetId="1"/>
    <customWorkbookView name="Малофеева Ольга Александровна - Личное представление" guid="{0EAAA481-7D43-4B39-A231-252AA5D2BB48}" mergeInterval="0" personalView="1" maximized="1" xWindow="-8" yWindow="-8" windowWidth="1936" windowHeight="1056" activeSheetId="1"/>
    <customWorkbookView name="Колесник Елена Николаевна - Личное представление" guid="{DA9D166C-73E4-4AF0-BA87-FD1B1F064FD1}" mergeInterval="0" personalView="1" maximized="1" xWindow="-4" yWindow="-4" windowWidth="1928" windowHeight="1044" activeSheetId="1"/>
    <customWorkbookView name="Подворчан Оксана - Личное представление" guid="{F6E62FC3-2EC8-4211-B3A5-D853609905E5}" mergeInterval="0" personalView="1" maximized="1" windowWidth="1912" windowHeight="723" activeSheetId="1"/>
    <customWorkbookView name="Наталья В. Балабанская - Личное представление" guid="{75326CCB-8B2D-4938-8578-FD660195DA28}" mergeInterval="0" personalView="1" maximized="1" xWindow="-8" yWindow="-8" windowWidth="1936" windowHeight="1056" activeSheetId="1"/>
    <customWorkbookView name="Алексеев Станислав Сергеевич - Личное представление" guid="{30534FF5-32B9-431E-939A-B570D4775157}" mergeInterval="0" personalView="1" maximized="1" xWindow="-11" yWindow="-11" windowWidth="1942" windowHeight="1046" activeSheetId="1"/>
    <customWorkbookView name="Дроздова Татьяна Вячеславна - Личное представление" guid="{B23B274A-1B4A-404F-80AF-DB38A9EA84FF}" mergeInterval="0" personalView="1" maximized="1" xWindow="-8" yWindow="-8" windowWidth="1936" windowHeight="1056" activeSheetId="1"/>
    <customWorkbookView name="Сорока Юлия Игоревна - Личное представление" guid="{A1848812-FE48-4121-8DA7-07B6CCCADC0D}" mergeInterval="0" personalView="1" maximized="1" xWindow="-8" yWindow="-8" windowWidth="1296" windowHeight="1000" activeSheetId="1"/>
    <customWorkbookView name="Александра Н. Лаврентьева - Личное представление" guid="{A2E499A3-D96B-43B9-A753-1F5CA4D04F31}" mergeInterval="0" personalView="1" maximized="1" xWindow="-8" yWindow="-8" windowWidth="1936" windowHeight="1056" activeSheetId="1"/>
    <customWorkbookView name="Цыганкова Ирина Анатольевн - Личное представление" guid="{C66D6FB4-3D63-4A3D-872E-FC08EBE1B505}" mergeInterval="0" personalView="1" maximized="1" windowWidth="1916" windowHeight="855" activeSheetId="1" showComments="commIndAndComment"/>
    <customWorkbookView name="Смекалин Дмитрий Александрович - Личное представление" guid="{3E0C6E8C-1A97-4E3B-87BA-F9EB1CE600FD}" mergeInterval="0" personalView="1" maximized="1" xWindow="54" yWindow="-8" windowWidth="1874" windowHeight="1096" activeSheetId="1"/>
    <customWorkbookView name="Пфафинрот Феня Викторовна - Личное представление" guid="{2FCD400C-1228-4791-9A69-9C91EE453DF7}" mergeInterval="0" personalView="1" maximized="1" xWindow="-8" yWindow="-8" windowWidth="1376" windowHeight="744" activeSheetId="1"/>
    <customWorkbookView name="Шилкина Татьяна Михайловна - Личное представление" guid="{D85B3F66-B6F4-41FB-9C4E-44FDFC3DB6E3}" mergeInterval="0" personalView="1" maximized="1" xWindow="-8" yWindow="-8" windowWidth="1936" windowHeight="1056" activeSheetId="1"/>
    <customWorkbookView name="Кошелева Танзиля Фиркатовна - Личное представление" guid="{E0367769-842D-46BD-AEC4-DCC1B6C7990E}" mergeInterval="0" personalView="1" maximized="1" xWindow="-8" yWindow="-8" windowWidth="1296" windowHeight="1000" activeSheetId="1"/>
    <customWorkbookView name="Дульцева Елена Владимировна - Личное представление" guid="{0CCC334F-A139-4164-902F-4CBEBAD64F14}" mergeInterval="0" personalView="1" maximized="1" xWindow="-8" yWindow="-8" windowWidth="1936" windowHeight="1056" activeSheetId="1"/>
  </customWorkbookViews>
</workbook>
</file>

<file path=xl/calcChain.xml><?xml version="1.0" encoding="utf-8"?>
<calcChain xmlns="http://schemas.openxmlformats.org/spreadsheetml/2006/main">
  <c r="A1" i="3" l="1"/>
  <c r="AJ15" i="2" l="1"/>
  <c r="AJ16" i="2"/>
  <c r="AJ13" i="2"/>
  <c r="AJ12" i="2"/>
  <c r="AJ11" i="2"/>
  <c r="AJ10" i="2"/>
  <c r="AJ9" i="2"/>
  <c r="AJ39" i="2" l="1"/>
  <c r="AJ36" i="2"/>
  <c r="AJ31" i="2"/>
  <c r="AJ29" i="2"/>
  <c r="AJ25" i="2"/>
  <c r="AJ24" i="2"/>
  <c r="AJ19" i="2"/>
  <c r="AJ20" i="2"/>
  <c r="AJ21" i="2" l="1"/>
  <c r="AJ22" i="2"/>
  <c r="AJ17" i="2"/>
  <c r="AF11" i="2" l="1"/>
  <c r="S11" i="2" l="1"/>
  <c r="T11" i="2"/>
  <c r="AE11" i="2" l="1"/>
  <c r="AD11" i="2" l="1"/>
  <c r="AC11" i="2"/>
  <c r="AB11" i="2"/>
  <c r="Y11" i="2"/>
  <c r="AA11" i="2"/>
  <c r="Z11" i="2"/>
  <c r="X25" i="2" l="1"/>
  <c r="W25" i="2"/>
  <c r="V25" i="2"/>
  <c r="BJ11" i="2" l="1"/>
  <c r="V10" i="2" l="1"/>
  <c r="W10" i="2" l="1"/>
  <c r="BI11" i="2" s="1"/>
  <c r="BH11" i="2"/>
  <c r="BK31" i="2"/>
  <c r="BK12" i="2"/>
  <c r="BK13" i="2"/>
  <c r="BK14" i="2"/>
  <c r="BK15" i="2"/>
  <c r="BK16" i="2"/>
  <c r="BK17" i="2"/>
  <c r="BK18" i="2"/>
  <c r="BK19" i="2"/>
  <c r="BK20" i="2"/>
  <c r="BK21" i="2"/>
  <c r="BK22" i="2"/>
  <c r="BK23" i="2"/>
  <c r="BK24" i="2"/>
  <c r="BK25" i="2"/>
  <c r="BK26" i="2"/>
  <c r="BK27" i="2"/>
  <c r="BK28" i="2"/>
  <c r="BK29" i="2"/>
  <c r="BK30" i="2"/>
  <c r="BK32" i="2"/>
  <c r="BK33" i="2"/>
  <c r="BK34" i="2"/>
  <c r="BK35" i="2"/>
  <c r="BK36" i="2"/>
  <c r="BK37" i="2"/>
  <c r="BK38" i="2"/>
  <c r="BK39" i="2"/>
  <c r="BK9" i="2"/>
  <c r="BK10" i="2" l="1"/>
  <c r="R11" i="2" l="1"/>
  <c r="U11" i="2"/>
  <c r="BK11" i="2" l="1"/>
  <c r="AM39" i="2"/>
  <c r="L36" i="2"/>
  <c r="K36" i="2"/>
  <c r="G12" i="2"/>
  <c r="Q11" i="2"/>
  <c r="P11" i="2"/>
  <c r="O11" i="2"/>
  <c r="N11" i="2"/>
  <c r="K11" i="2"/>
  <c r="J11" i="2"/>
  <c r="I11" i="2"/>
  <c r="H11" i="2"/>
  <c r="G11" i="2"/>
  <c r="M10" i="2"/>
  <c r="M11" i="2" s="1"/>
  <c r="L10" i="2"/>
  <c r="L11" i="2" s="1"/>
  <c r="AO4" i="2"/>
  <c r="AO3" i="2" s="1"/>
</calcChain>
</file>

<file path=xl/sharedStrings.xml><?xml version="1.0" encoding="utf-8"?>
<sst xmlns="http://schemas.openxmlformats.org/spreadsheetml/2006/main" count="218" uniqueCount="149">
  <si>
    <t>Наименование показателей результатов</t>
  </si>
  <si>
    <t>№ п/п</t>
  </si>
  <si>
    <t>Базовый показатель на начало реализации программы</t>
  </si>
  <si>
    <t>январь</t>
  </si>
  <si>
    <t>февраль</t>
  </si>
  <si>
    <t>март</t>
  </si>
  <si>
    <t>апрель</t>
  </si>
  <si>
    <t>май</t>
  </si>
  <si>
    <t>июнь</t>
  </si>
  <si>
    <t>июль</t>
  </si>
  <si>
    <t>август</t>
  </si>
  <si>
    <t>сентябрь</t>
  </si>
  <si>
    <t>октябрь</t>
  </si>
  <si>
    <t>ноябрь</t>
  </si>
  <si>
    <t>декабрь</t>
  </si>
  <si>
    <t>Фактическое значение показателя на отчетную дату (нарастающим)</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</si>
  <si>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</si>
  <si>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Доля педагогических работников, участвующих в профессиональных конкурсах</t>
  </si>
  <si>
    <t>Охват детей в возрасте 5-18 лет программами дополнительного образования (удельный вес численности детей, получающих услугу дополнительного образования, в общей численности детей в возрасте 5-18 лет)</t>
  </si>
  <si>
    <t>единиц</t>
  </si>
  <si>
    <t>Численность воспитанников в возрасте до трех лет, посещающих государственные и муниципальные образовательные организации, осуществляющие образовательную деятельность по образовательным программам дошкольного образования</t>
  </si>
  <si>
    <t>человек</t>
  </si>
  <si>
    <t>-</t>
  </si>
  <si>
    <t>%</t>
  </si>
  <si>
    <t xml:space="preserve">Увеличение численности занятых в сфере малого и среднего предпринимательства, включая индивидуальных предпринимателей </t>
  </si>
  <si>
    <t>Единица измерения</t>
  </si>
  <si>
    <t>Доля населения города Когалыма, систематически занимающегося физической культурой и спортом, в общей численности населения</t>
  </si>
  <si>
    <t>(%)</t>
  </si>
  <si>
    <t xml:space="preserve"> не менее 95%</t>
  </si>
  <si>
    <t>Муниципальная программа "Управление муниципальными финансами в городе Когалыме"</t>
  </si>
  <si>
    <t>чел.</t>
  </si>
  <si>
    <t>шт.</t>
  </si>
  <si>
    <t>Количество квадратных метров расселенного аварийного жилищного фонда</t>
  </si>
  <si>
    <t>Целевые показатели социально-экономического развития  города Когалыма, установленные Указом Президента РФ от 07 мая 2018 года №204, от 7 мая 2012 года №596,№599 и №600</t>
  </si>
  <si>
    <t>план</t>
  </si>
  <si>
    <t>не сдали уо</t>
  </si>
  <si>
    <t>№             п/п</t>
  </si>
  <si>
    <t>№ из списка ХМАО</t>
  </si>
  <si>
    <t>Наименование показателя</t>
  </si>
  <si>
    <t>ед. изм.</t>
  </si>
  <si>
    <t xml:space="preserve">Ответственные </t>
  </si>
  <si>
    <r>
      <rPr>
        <b/>
        <sz val="11"/>
        <rFont val="Times New Roman"/>
        <family val="1"/>
        <charset val="204"/>
      </rPr>
      <t>Степень достижения</t>
    </r>
    <r>
      <rPr>
        <sz val="11"/>
        <rFont val="Times New Roman"/>
        <family val="1"/>
        <charset val="204"/>
      </rPr>
      <t xml:space="preserve"> запланированного результата за отчетный период, </t>
    </r>
    <r>
      <rPr>
        <b/>
        <sz val="11"/>
        <rFont val="Times New Roman"/>
        <family val="1"/>
        <charset val="204"/>
      </rPr>
      <t>причины отрицательной динамики</t>
    </r>
    <r>
      <rPr>
        <sz val="11"/>
        <rFont val="Times New Roman"/>
        <family val="1"/>
        <charset val="204"/>
      </rPr>
      <t xml:space="preserve"> показателей, а также </t>
    </r>
    <r>
      <rPr>
        <b/>
        <sz val="11"/>
        <rFont val="Times New Roman"/>
        <family val="1"/>
        <charset val="204"/>
      </rPr>
      <t>меры</t>
    </r>
    <r>
      <rPr>
        <sz val="11"/>
        <rFont val="Times New Roman"/>
        <family val="1"/>
        <charset val="204"/>
      </rPr>
      <t xml:space="preserve"> с помощью которых удалось улучшить значение целевых показателей</t>
    </r>
    <r>
      <rPr>
        <b/>
        <sz val="11"/>
        <rFont val="Times New Roman"/>
        <family val="1"/>
        <charset val="204"/>
      </rPr>
      <t xml:space="preserve"> 
</t>
    </r>
  </si>
  <si>
    <t>Документ программно-целевого планирования (Муниципальная программа, "Дорожная карта", Стратегия СЭР, Прогноз СЭР)</t>
  </si>
  <si>
    <t>жил фонд стал в конце</t>
  </si>
  <si>
    <t>уидрп мы сами</t>
  </si>
  <si>
    <t>факт</t>
  </si>
  <si>
    <r>
      <t xml:space="preserve">план </t>
    </r>
    <r>
      <rPr>
        <b/>
        <sz val="11"/>
        <rFont val="Times New Roman"/>
        <family val="1"/>
        <charset val="204"/>
      </rPr>
      <t>(год)</t>
    </r>
  </si>
  <si>
    <t>план (год)</t>
  </si>
  <si>
    <t>январь - апрель</t>
  </si>
  <si>
    <t>январь-май</t>
  </si>
  <si>
    <t>январь-июнь</t>
  </si>
  <si>
    <t>январь-июль</t>
  </si>
  <si>
    <t>план         (год)</t>
  </si>
  <si>
    <t>месяца нарастающим янв-февр.  И т.д.</t>
  </si>
  <si>
    <t>Указ от 7 мая 2018 года № 204"О национальных целях и стратегических задачах развития Российской Федерации на период до 2024 года"</t>
  </si>
  <si>
    <t>Указ от 7 мая 2018 года № 204 «О национальных целях и стратегических задачах развития Российской Федерации на период до 2024 года»</t>
  </si>
  <si>
    <t xml:space="preserve">Сфера демографического развития </t>
  </si>
  <si>
    <t>Ожидаемая продолжительность жизни при рождении</t>
  </si>
  <si>
    <t>лет</t>
  </si>
  <si>
    <t>БУ ХМАО-Югры "Когалымская городская больница"</t>
  </si>
  <si>
    <t>Число родившихся</t>
  </si>
  <si>
    <t>тыс. человек</t>
  </si>
  <si>
    <t>Управление экономики</t>
  </si>
  <si>
    <t>на 1000 населения</t>
  </si>
  <si>
    <t>1.65</t>
  </si>
  <si>
    <t>процентов</t>
  </si>
  <si>
    <t>Управление культуры, спорта и молодежной политики</t>
  </si>
  <si>
    <t xml:space="preserve">Муниципальная программа 
«Развитие физической культуры и спорта в городе Когалыме», утверждённая постановлением Администрации города Когалыма от 11.10.2013 №2920 </t>
  </si>
  <si>
    <t>1.68</t>
  </si>
  <si>
    <t>Уровень обеспеченности населения спортивными сооружениями, исходя из единовременной пропускной способности объектов спорта</t>
  </si>
  <si>
    <t xml:space="preserve">При расчете показателя учитывается численность населения в возрасте от 3-79 лет. </t>
  </si>
  <si>
    <t xml:space="preserve">Сфера здравоохранения  </t>
  </si>
  <si>
    <t xml:space="preserve">Смертность населения трудоспособного возраста </t>
  </si>
  <si>
    <t>случаев на 100 тыс. чел. нас.</t>
  </si>
  <si>
    <t>Смертность от новообразований (в том числе злокачественных)</t>
  </si>
  <si>
    <t>1.67</t>
  </si>
  <si>
    <t xml:space="preserve">Охват граждан профилактическими медицинскими осмотрами </t>
  </si>
  <si>
    <t>Сфера образования</t>
  </si>
  <si>
    <t>Управление образования</t>
  </si>
  <si>
    <t>МП "Развитие образования в городе Когалыме", утв. постановлением от 11.10.2013 года № 2899</t>
  </si>
  <si>
    <t>млн.кв.м</t>
  </si>
  <si>
    <t xml:space="preserve">Отдел архитектуры и градостроительства </t>
  </si>
  <si>
    <t>МП "Развитие жилищной сферы города Когалыма", утв. постановлением от 15.10.2013 №2931</t>
  </si>
  <si>
    <t>МКУ "Управление жилищно - коммунального хозяйства города Когалыма"</t>
  </si>
  <si>
    <t xml:space="preserve">Сфера экологии </t>
  </si>
  <si>
    <t xml:space="preserve">Количество ликвидированных несанкционированных свалок на территории города Когалыма </t>
  </si>
  <si>
    <t>МП "Экологическая безопасность города Когалыма", утв. постановлением от 11.10.2013 №2909</t>
  </si>
  <si>
    <t xml:space="preserve">Создание безопасных и качественных автомобильных дорог </t>
  </si>
  <si>
    <t>Смертность в результате дорожно-транспортных происшествий</t>
  </si>
  <si>
    <t>Меры: дооснащение автомобилей скорой медицинской помощи медицинским оборудованием, оборудованием системы Глонасс</t>
  </si>
  <si>
    <t xml:space="preserve">Сфера развития малого и среднего предпринимательства и поддержки индивидуальной предпринимательской деятельности </t>
  </si>
  <si>
    <t xml:space="preserve">Управление инвестиционной деятельности и развития предпринимательства </t>
  </si>
  <si>
    <t>МП "Социально - экономическое развитие и инвестиции муниципального образования город Когалым", утв. постановлением от 11.10.2013 №2919</t>
  </si>
  <si>
    <r>
      <t xml:space="preserve">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ПРЕДЛАГАЮ ИСКЛЮЧИТЬ </t>
    </r>
    <r>
      <rPr>
        <b/>
        <sz val="11"/>
        <rFont val="Times New Roman"/>
        <family val="1"/>
        <charset val="204"/>
      </rPr>
      <t>(598 указ)</t>
    </r>
  </si>
  <si>
    <t>Показатель стабилен, группы АФК заполнены.</t>
  </si>
  <si>
    <t>"Дорожная карта"</t>
  </si>
  <si>
    <t>динамика стабильна</t>
  </si>
  <si>
    <t>Цель: Дальнейшее совершенствование государственной политики в области образования и науки и подготовки квалифицированных специалистов с учетом требований инновационной экономики.</t>
  </si>
  <si>
    <t>1.24</t>
  </si>
  <si>
    <t>Доля детей в возрасте от 3-х до 7-ми лет, получающих дошкольную образовательную услугу и (или) услугу по их содержанию (исключить, динамика 100%)</t>
  </si>
  <si>
    <t>процентов от численности детей от 3-х до 7-ми лет</t>
  </si>
  <si>
    <t>100% обеспечение всех желающих очередность в данной возрастной категории отсутствует (94,8% от общего количества детей зарегистрированных на территории города)</t>
  </si>
  <si>
    <t>динамика 100%</t>
  </si>
  <si>
    <t>1.26</t>
  </si>
  <si>
    <t>кол-во человек уменьшилось</t>
  </si>
  <si>
    <t>часть педагогов занимается внеурочной деятельностью</t>
  </si>
  <si>
    <t>срок до 2020</t>
  </si>
  <si>
    <t>Цель: Улучшение жилищных условий граждан РФ, дальнейшее повышение доступности жилья и качества жилищно-коммунальных услуг.</t>
  </si>
  <si>
    <t>1.56</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</si>
  <si>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</si>
  <si>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Управление по жилищной политике</t>
  </si>
  <si>
    <t>МП "Развитие жилищной сферы города Когалыма", утв. постановлением Администрации города Когалыма от 15.10.2013 №2931</t>
  </si>
  <si>
    <r>
      <rPr>
        <b/>
        <sz val="10"/>
        <rFont val="Times New Roman"/>
        <family val="1"/>
        <charset val="204"/>
      </rPr>
      <t>на 1 октября 2017</t>
    </r>
    <r>
      <rPr>
        <sz val="10"/>
        <rFont val="Times New Roman"/>
        <family val="1"/>
        <charset val="204"/>
      </rPr>
      <t xml:space="preserve">
кол-во семей получивших поддержку </t>
    </r>
    <r>
      <rPr>
        <b/>
        <sz val="10"/>
        <rFont val="Times New Roman"/>
        <family val="1"/>
        <charset val="204"/>
      </rPr>
      <t>(4)</t>
    </r>
    <r>
      <rPr>
        <sz val="10"/>
        <rFont val="Times New Roman"/>
        <family val="1"/>
        <charset val="204"/>
      </rPr>
      <t xml:space="preserve">/ общее кол-во семей </t>
    </r>
    <r>
      <rPr>
        <b/>
        <sz val="10"/>
        <rFont val="Times New Roman"/>
        <family val="1"/>
        <charset val="204"/>
      </rPr>
      <t>(32)</t>
    </r>
    <r>
      <rPr>
        <sz val="10"/>
        <rFont val="Times New Roman"/>
        <family val="1"/>
        <charset val="204"/>
      </rPr>
      <t xml:space="preserve"> * 100=</t>
    </r>
    <r>
      <rPr>
        <b/>
        <sz val="10"/>
        <rFont val="Times New Roman"/>
        <family val="1"/>
        <charset val="204"/>
      </rPr>
      <t>12,5 (выплатили только 2 из 4, поэтому будет 6,3</t>
    </r>
  </si>
  <si>
    <t>1800/1485=1,2</t>
  </si>
  <si>
    <t>до 2020</t>
  </si>
  <si>
    <t xml:space="preserve">Меры: увеличение охвата населения скрининговыми исследованиями, диспансеризация населения, выявление заболевания на ранней стадии, профилактическая работа Центра здоровья по выявлению факторов риска заболеваний, пропаганда здорового образа жизни, отказа от вредных привычек. </t>
  </si>
  <si>
    <t>"Дорожная карта" (Постановление Правительства ХМАО-Югры от 09.02.2013 №38-п)</t>
  </si>
  <si>
    <t>Госзадание БУ ХМАО - Югры "Когалымская городская больница"</t>
  </si>
  <si>
    <t>цел.показатели  сетевому</t>
  </si>
  <si>
    <t>данные Россоловой, дают УЖКХ</t>
  </si>
  <si>
    <t>апрель дал Пеккер</t>
  </si>
  <si>
    <t xml:space="preserve">Меры: Осуществление комплекса организационных, профилактических, лечебных мероприятий в рамках полномочий, направленных в первую очередь на снижение младенческой, детской смертности и смертности населения в трудоспособном возрасте (показатель рассчитывается по итогам за год). </t>
  </si>
  <si>
    <t>Численность обучающихся, вовлеченных в деятельность общественных объединений, на базе образовательных организаций общего образования и среднего профессионального образования</t>
  </si>
  <si>
    <t xml:space="preserve">Доля граждан, вовлеченных в добровольческую деятельность </t>
  </si>
  <si>
    <t>нет данных</t>
  </si>
  <si>
    <t xml:space="preserve">Показатель рассчитывается нарастающим итогом </t>
  </si>
  <si>
    <t>На 2020 год запланировано проф. мед. осмотры: взрослые - 14 733, из них за январь прошло500; дети - 13344, из них прошло в январе - 1239.</t>
  </si>
  <si>
    <t>По данным  отдела записи актов гражданского состояния Администрации города Когалыма на 01.02.2020 Показатель рассчитывается нарастающим итогом.</t>
  </si>
  <si>
    <t>По оценке управления экономики Администрации города Когалыма на 01.02.2020. Показатель рассчитывается нарастающим итогом.</t>
  </si>
  <si>
    <t>процент исполниения к плану на год,%</t>
  </si>
  <si>
    <t>Увеличение объема жилищного строительства</t>
  </si>
  <si>
    <t>не менее 95%</t>
  </si>
  <si>
    <t>В 2020 году запланировано ввести 17517 кв.м жилья, из них индивидуальное жилищное строительство - 500 кв.м</t>
  </si>
  <si>
    <t>Указ от 7 мая 2012 года № 600 «О мерах по обеспечению граждан РФ доступным и комфортным жильем и повышению качества жилищно-коммунальных услуг» ( к 2020 году)</t>
  </si>
  <si>
    <t>Указ от 7 мая 2012 года № 599 «О мерах по реализация государственной политики в области образования и науки» (к 2020 году)</t>
  </si>
  <si>
    <t>останется в нац проектах</t>
  </si>
  <si>
    <t>Утверждено программой на 2021 год</t>
  </si>
  <si>
    <r>
      <t xml:space="preserve">Анализ достижения целевых показателей, предусмотренных государственными программами Ханты - Мансийского автономного округа - Югры, 
реализуемых </t>
    </r>
    <r>
      <rPr>
        <b/>
        <sz val="14"/>
        <rFont val="Times New Roman"/>
        <family val="1"/>
        <charset val="204"/>
      </rPr>
      <t>в городе Когалыме</t>
    </r>
    <r>
      <rPr>
        <sz val="14"/>
        <rFont val="Times New Roman"/>
        <family val="1"/>
        <charset val="204"/>
      </rPr>
      <t xml:space="preserve"> </t>
    </r>
    <r>
      <rPr>
        <b/>
        <sz val="14"/>
        <rFont val="Times New Roman"/>
        <family val="1"/>
        <charset val="204"/>
      </rPr>
      <t>в 2021 году</t>
    </r>
  </si>
  <si>
    <t>Исполнение плана по налоговым и неналоговым доходам, утвержденного решением о бюджете города Когалыма</t>
  </si>
  <si>
    <t>Исполнение расходных обязательств муниципального образования за отчетный финансовый год, утвержденных решением о бюджете города Когалыма</t>
  </si>
  <si>
    <t xml:space="preserve">В РАМКАХ ГОСУДАРСТВЕННЫХ ПРОГРАММ (НАЦИОНАЛЬНЫЕ ПРОЕКТЫ) </t>
  </si>
  <si>
    <t>98.</t>
  </si>
  <si>
    <t>99.</t>
  </si>
  <si>
    <t xml:space="preserve">В основном причина отрицательной динамики складывается по резльтатам реализации мероприятий по строительству и реконструкции жилищно комунального комплекса в г. Когалыме. Более подробно о реалицации мероприятий и причинах не исполенения информация представлена в прогнозных значениях по МП "Развитие жилищной сферы в г. Когалыме и МП "Развитие жилищно комунального комплекса в г. Когалыме" </t>
  </si>
  <si>
    <t>Председатель  Комитета финансов  Администрации города Когалыма</t>
  </si>
  <si>
    <t>______________</t>
  </si>
  <si>
    <t>М.Г. Рыбачок</t>
  </si>
  <si>
    <t xml:space="preserve">Исполнитель: Главный специалист </t>
  </si>
  <si>
    <t xml:space="preserve">Сенив М.В.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</si>
</sst>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0.0"/>
    <numFmt numFmtId="166" formatCode="0.000"/>
    <numFmt numFmtId="167" formatCode="0.0000"/>
    <numFmt numFmtId="168" formatCode="_(* #,##0.00_);_(* \(#,##0.00\);_(* &quot;-&quot;??_);_(@_)"/>
  </numFmts>
  <fonts count="25" x14ac:knownFonts="1">
    <font>
      <sz val="11"/>
      <color theme="1"/>
      <name val="Calibri"/>
      <family val="2"/>
      <charset val="204"/>
      <scheme val="minor"/>
    </font>
    <font>
      <sz val="11"/>
      <color theme="1"/>
      <name val="Times New Roman"/>
      <family val="1"/>
      <charset val="204"/>
    </font>
    <font>
      <sz val="10"/>
      <name val="Times New Roman"/>
      <family val="1"/>
      <charset val="204"/>
    </font>
    <font>
      <sz val="11"/>
      <name val="Times New Roman"/>
      <family val="1"/>
      <charset val="204"/>
    </font>
    <font>
      <sz val="11"/>
      <color theme="1"/>
      <name val="Calibri"/>
      <family val="2"/>
      <charset val="204"/>
      <scheme val="minor"/>
    </font>
    <font>
      <sz val="12"/>
      <name val="Times New Roman"/>
      <family val="1"/>
      <charset val="204"/>
    </font>
    <font>
      <sz val="13"/>
      <name val="Times New Roman"/>
      <family val="1"/>
      <charset val="204"/>
    </font>
    <font>
      <sz val="11"/>
      <name val="Calibri"/>
      <family val="2"/>
      <charset val="204"/>
      <scheme val="minor"/>
    </font>
    <font>
      <sz val="11"/>
      <color theme="1"/>
      <name val="Calibri"/>
      <family val="2"/>
      <scheme val="minor"/>
    </font>
    <font>
      <b/>
      <sz val="14"/>
      <name val="Times New Roman"/>
      <family val="1"/>
      <charset val="204"/>
    </font>
    <font>
      <b/>
      <sz val="11"/>
      <name val="Times New Roman"/>
      <family val="1"/>
      <charset val="204"/>
    </font>
    <font>
      <b/>
      <sz val="12"/>
      <name val="Times New Roman"/>
      <family val="1"/>
      <charset val="204"/>
    </font>
    <font>
      <b/>
      <sz val="10"/>
      <name val="Times New Roman"/>
      <family val="1"/>
      <charset val="204"/>
    </font>
    <font>
      <sz val="11"/>
      <name val="Calibri"/>
      <family val="2"/>
      <scheme val="minor"/>
    </font>
    <font>
      <sz val="11"/>
      <color rgb="FFFF0000"/>
      <name val="Calibri"/>
      <family val="2"/>
      <charset val="204"/>
      <scheme val="minor"/>
    </font>
    <font>
      <sz val="14"/>
      <color rgb="FFFF0000"/>
      <name val="Calibri"/>
      <family val="2"/>
      <charset val="204"/>
      <scheme val="minor"/>
    </font>
    <font>
      <sz val="14"/>
      <name val="Times New Roman"/>
      <family val="1"/>
      <charset val="204"/>
    </font>
    <font>
      <b/>
      <sz val="12"/>
      <name val="Calibri"/>
      <family val="2"/>
      <charset val="204"/>
      <scheme val="minor"/>
    </font>
    <font>
      <b/>
      <sz val="16"/>
      <name val="Times New Roman"/>
      <family val="1"/>
      <charset val="204"/>
    </font>
    <font>
      <b/>
      <sz val="14"/>
      <name val="Calibri"/>
      <family val="2"/>
      <charset val="204"/>
      <scheme val="minor"/>
    </font>
    <font>
      <sz val="10"/>
      <name val="Arial"/>
      <family val="2"/>
      <charset val="204"/>
    </font>
    <font>
      <sz val="10"/>
      <name val="Arial"/>
      <family val="2"/>
      <charset val="204"/>
    </font>
    <font>
      <sz val="10"/>
      <name val="Arial"/>
      <family val="2"/>
      <charset val="204"/>
    </font>
    <font>
      <sz val="10"/>
      <name val="Arial"/>
      <family val="2"/>
      <charset val="204"/>
    </font>
    <font>
      <sz val="11"/>
      <color indexed="8"/>
      <name val="Calibri"/>
      <family val="2"/>
      <charset val="204"/>
    </font>
  </fonts>
  <fills count="13">
    <fill>
      <patternFill patternType="none"/>
    </fill>
    <fill>
      <patternFill patternType="gray125"/>
    </fill>
    <fill>
      <patternFill patternType="solid">
        <fgColor theme="5"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31">
    <xf numFmtId="0" fontId="0" fillId="0" borderId="0"/>
    <xf numFmtId="0" fontId="4" fillId="0" borderId="0"/>
    <xf numFmtId="0" fontId="8" fillId="0" borderId="0"/>
    <xf numFmtId="0" fontId="8" fillId="0" borderId="0"/>
    <xf numFmtId="0" fontId="20" fillId="0" borderId="0"/>
    <xf numFmtId="0" fontId="4" fillId="0" borderId="0"/>
    <xf numFmtId="0" fontId="21" fillId="0" borderId="0"/>
    <xf numFmtId="0" fontId="20" fillId="0" borderId="0"/>
    <xf numFmtId="168" fontId="20" fillId="0" borderId="0" applyFont="0" applyFill="0" applyBorder="0" applyAlignment="0" applyProtection="0"/>
    <xf numFmtId="164" fontId="4" fillId="0" borderId="0" applyFont="0" applyFill="0" applyBorder="0" applyAlignment="0" applyProtection="0"/>
    <xf numFmtId="0" fontId="22" fillId="0" borderId="0"/>
    <xf numFmtId="164" fontId="20" fillId="0" borderId="0" applyFont="0" applyFill="0" applyBorder="0" applyAlignment="0" applyProtection="0"/>
    <xf numFmtId="164" fontId="4" fillId="0" borderId="0" applyFont="0" applyFill="0" applyBorder="0" applyAlignment="0" applyProtection="0"/>
    <xf numFmtId="0" fontId="23" fillId="0" borderId="0"/>
    <xf numFmtId="0" fontId="24" fillId="0" borderId="0"/>
    <xf numFmtId="0" fontId="4" fillId="0" borderId="0"/>
    <xf numFmtId="0" fontId="8" fillId="0" borderId="0"/>
    <xf numFmtId="0" fontId="8" fillId="0" borderId="0"/>
    <xf numFmtId="0" fontId="20" fillId="0" borderId="0"/>
    <xf numFmtId="0" fontId="20" fillId="0" borderId="0"/>
    <xf numFmtId="0" fontId="20" fillId="0" borderId="0"/>
    <xf numFmtId="0" fontId="2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cellStyleXfs>
  <cellXfs count="184">
    <xf numFmtId="0" fontId="0" fillId="0" borderId="0" xfId="0"/>
    <xf numFmtId="0" fontId="2" fillId="0" borderId="0" xfId="2" applyFont="1" applyFill="1" applyBorder="1" applyAlignment="1">
      <alignment vertical="center"/>
    </xf>
    <xf numFmtId="0" fontId="2" fillId="4" borderId="0" xfId="2" applyFont="1" applyFill="1" applyBorder="1" applyAlignment="1">
      <alignment vertical="center"/>
    </xf>
    <xf numFmtId="0" fontId="6" fillId="0" borderId="0" xfId="2" applyFont="1" applyFill="1" applyAlignment="1">
      <alignment vertical="center"/>
    </xf>
    <xf numFmtId="0" fontId="2" fillId="0" borderId="0" xfId="2" applyFont="1" applyAlignment="1">
      <alignment vertical="center"/>
    </xf>
    <xf numFmtId="0" fontId="8" fillId="0" borderId="0" xfId="2"/>
    <xf numFmtId="0" fontId="2" fillId="0" borderId="0" xfId="2" applyFont="1" applyFill="1" applyAlignment="1">
      <alignment vertical="center"/>
    </xf>
    <xf numFmtId="2" fontId="2" fillId="0" borderId="0" xfId="2" applyNumberFormat="1" applyFont="1" applyAlignment="1">
      <alignment vertical="center"/>
    </xf>
    <xf numFmtId="0" fontId="3" fillId="0" borderId="0" xfId="2" applyFont="1" applyBorder="1" applyAlignment="1">
      <alignment horizontal="center" vertical="center" wrapText="1"/>
    </xf>
    <xf numFmtId="0" fontId="3" fillId="0" borderId="0" xfId="2" applyFont="1" applyBorder="1" applyAlignment="1">
      <alignment vertical="center"/>
    </xf>
    <xf numFmtId="2" fontId="3" fillId="0" borderId="0" xfId="2" applyNumberFormat="1" applyFont="1" applyBorder="1" applyAlignment="1">
      <alignment vertical="center"/>
    </xf>
    <xf numFmtId="0" fontId="8" fillId="0" borderId="0" xfId="2" applyBorder="1"/>
    <xf numFmtId="0" fontId="3" fillId="0" borderId="1" xfId="2" applyFont="1" applyFill="1" applyBorder="1" applyAlignment="1">
      <alignment horizontal="center" vertical="center"/>
    </xf>
    <xf numFmtId="0" fontId="3" fillId="0" borderId="1" xfId="2" applyFont="1" applyFill="1" applyBorder="1" applyAlignment="1">
      <alignment horizontal="center" vertical="center" wrapText="1"/>
    </xf>
    <xf numFmtId="0" fontId="3" fillId="4" borderId="1" xfId="2" applyFont="1" applyFill="1" applyBorder="1" applyAlignment="1">
      <alignment horizontal="center" vertical="center" wrapText="1"/>
    </xf>
    <xf numFmtId="0" fontId="10" fillId="5" borderId="0" xfId="2" applyFont="1" applyFill="1" applyBorder="1" applyAlignment="1">
      <alignment horizontal="left" vertical="center" wrapText="1" shrinkToFit="1"/>
    </xf>
    <xf numFmtId="0" fontId="2" fillId="0" borderId="0" xfId="2" applyFont="1" applyBorder="1" applyAlignment="1">
      <alignment vertical="center"/>
    </xf>
    <xf numFmtId="0" fontId="10" fillId="5" borderId="0" xfId="2" applyFont="1" applyFill="1" applyBorder="1" applyAlignment="1">
      <alignment horizontal="left" vertical="center"/>
    </xf>
    <xf numFmtId="49" fontId="3" fillId="4" borderId="1" xfId="2" applyNumberFormat="1" applyFont="1" applyFill="1" applyBorder="1" applyAlignment="1">
      <alignment horizontal="center" vertical="center" wrapText="1"/>
    </xf>
    <xf numFmtId="0" fontId="3" fillId="4" borderId="1" xfId="2" applyFont="1" applyFill="1" applyBorder="1" applyAlignment="1">
      <alignment vertical="center" wrapText="1"/>
    </xf>
    <xf numFmtId="165" fontId="3" fillId="4" borderId="1" xfId="2" applyNumberFormat="1" applyFont="1" applyFill="1" applyBorder="1" applyAlignment="1">
      <alignment horizontal="center" vertical="center" wrapText="1"/>
    </xf>
    <xf numFmtId="0" fontId="2" fillId="0" borderId="0" xfId="2" applyFont="1" applyBorder="1" applyAlignment="1">
      <alignment horizontal="center" vertical="center"/>
    </xf>
    <xf numFmtId="0" fontId="8" fillId="7" borderId="0" xfId="2" applyFill="1"/>
    <xf numFmtId="166" fontId="3" fillId="4" borderId="1" xfId="2" applyNumberFormat="1" applyFont="1" applyFill="1" applyBorder="1" applyAlignment="1">
      <alignment horizontal="center" vertical="center" wrapText="1"/>
    </xf>
    <xf numFmtId="165" fontId="3" fillId="0" borderId="1" xfId="2" applyNumberFormat="1" applyFont="1" applyFill="1" applyBorder="1" applyAlignment="1">
      <alignment vertical="center" wrapText="1"/>
    </xf>
    <xf numFmtId="2" fontId="3" fillId="4" borderId="1" xfId="2" applyNumberFormat="1" applyFont="1" applyFill="1" applyBorder="1" applyAlignment="1">
      <alignment horizontal="center" vertical="center" wrapText="1"/>
    </xf>
    <xf numFmtId="165" fontId="3" fillId="4" borderId="1" xfId="2" applyNumberFormat="1" applyFont="1" applyFill="1" applyBorder="1" applyAlignment="1">
      <alignment horizontal="center" vertical="center"/>
    </xf>
    <xf numFmtId="0" fontId="3" fillId="4" borderId="1" xfId="2" applyFont="1" applyFill="1" applyBorder="1" applyAlignment="1">
      <alignment horizontal="center" vertical="center"/>
    </xf>
    <xf numFmtId="0" fontId="10" fillId="0" borderId="0" xfId="2" applyFont="1" applyBorder="1" applyAlignment="1">
      <alignment horizontal="left" vertical="center" wrapText="1" shrinkToFit="1"/>
    </xf>
    <xf numFmtId="0" fontId="8" fillId="0" borderId="0" xfId="2" applyAlignment="1">
      <alignment horizontal="center" wrapText="1"/>
    </xf>
    <xf numFmtId="0" fontId="8" fillId="0" borderId="0" xfId="2" applyAlignment="1">
      <alignment horizontal="center" wrapText="1"/>
    </xf>
    <xf numFmtId="0" fontId="8" fillId="0" borderId="0" xfId="2" applyAlignment="1">
      <alignment horizontal="center"/>
    </xf>
    <xf numFmtId="1" fontId="3" fillId="4" borderId="1" xfId="2" applyNumberFormat="1"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0" fontId="3" fillId="2" borderId="1" xfId="2" applyFont="1" applyFill="1" applyBorder="1" applyAlignment="1">
      <alignment horizontal="justify" vertical="center" wrapText="1"/>
    </xf>
    <xf numFmtId="0" fontId="12" fillId="0" borderId="0" xfId="2" applyFont="1" applyFill="1" applyBorder="1" applyAlignment="1">
      <alignment vertical="center"/>
    </xf>
    <xf numFmtId="1" fontId="3" fillId="0" borderId="1" xfId="2" applyNumberFormat="1" applyFont="1" applyFill="1" applyBorder="1" applyAlignment="1">
      <alignment horizontal="center" vertical="center" wrapText="1"/>
    </xf>
    <xf numFmtId="0" fontId="10" fillId="0" borderId="0" xfId="2" applyFont="1" applyBorder="1" applyAlignment="1">
      <alignment horizontal="left" vertical="center"/>
    </xf>
    <xf numFmtId="0" fontId="2" fillId="0" borderId="0" xfId="2" applyFont="1" applyBorder="1" applyAlignment="1">
      <alignment horizontal="left" vertical="center"/>
    </xf>
    <xf numFmtId="49" fontId="3" fillId="8" borderId="1" xfId="2" applyNumberFormat="1" applyFont="1" applyFill="1" applyBorder="1" applyAlignment="1">
      <alignment horizontal="center" vertical="center" wrapText="1"/>
    </xf>
    <xf numFmtId="0" fontId="2" fillId="0" borderId="0" xfId="2" applyFont="1" applyFill="1" applyBorder="1" applyAlignment="1">
      <alignment horizontal="center" vertical="center"/>
    </xf>
    <xf numFmtId="0" fontId="13" fillId="0" borderId="0" xfId="2" applyFont="1"/>
    <xf numFmtId="0" fontId="10" fillId="0" borderId="0" xfId="2" applyFont="1" applyFill="1" applyBorder="1" applyAlignment="1">
      <alignment horizontal="left" vertical="center"/>
    </xf>
    <xf numFmtId="0" fontId="2" fillId="0" borderId="0" xfId="2" applyFont="1" applyFill="1" applyBorder="1" applyAlignment="1">
      <alignment horizontal="left" vertical="center"/>
    </xf>
    <xf numFmtId="1" fontId="3" fillId="4" borderId="1" xfId="2" applyNumberFormat="1" applyFont="1" applyFill="1" applyBorder="1" applyAlignment="1">
      <alignment horizontal="center" vertical="center"/>
    </xf>
    <xf numFmtId="0" fontId="2" fillId="0" borderId="0" xfId="2" applyFont="1" applyFill="1" applyBorder="1" applyAlignment="1">
      <alignment horizontal="center" vertical="center" wrapText="1"/>
    </xf>
    <xf numFmtId="165" fontId="2" fillId="0" borderId="0" xfId="2" applyNumberFormat="1" applyFont="1" applyBorder="1" applyAlignment="1">
      <alignment vertical="center" wrapText="1"/>
    </xf>
    <xf numFmtId="0" fontId="11" fillId="0" borderId="0" xfId="2" applyFont="1" applyBorder="1" applyAlignment="1">
      <alignment vertical="center"/>
    </xf>
    <xf numFmtId="0" fontId="13" fillId="0" borderId="0" xfId="2" applyFont="1" applyFill="1"/>
    <xf numFmtId="0" fontId="13" fillId="4" borderId="0" xfId="2" applyFont="1" applyFill="1"/>
    <xf numFmtId="0" fontId="13" fillId="0" borderId="0" xfId="2" applyFont="1" applyFill="1" applyAlignment="1"/>
    <xf numFmtId="0" fontId="3" fillId="4" borderId="1" xfId="0" applyFont="1" applyFill="1" applyBorder="1" applyAlignment="1">
      <alignment horizontal="center" vertical="center" wrapText="1"/>
    </xf>
    <xf numFmtId="0" fontId="3" fillId="4" borderId="1" xfId="2" applyFont="1" applyFill="1" applyBorder="1" applyAlignment="1">
      <alignment horizontal="center" vertical="center" wrapText="1"/>
    </xf>
    <xf numFmtId="166" fontId="3" fillId="4" borderId="1" xfId="0" applyNumberFormat="1"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1" fontId="8" fillId="7" borderId="0" xfId="2" applyNumberFormat="1" applyFill="1" applyAlignment="1">
      <alignment horizontal="left"/>
    </xf>
    <xf numFmtId="165" fontId="3" fillId="0" borderId="5" xfId="2"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2" applyFont="1" applyFill="1" applyBorder="1" applyAlignment="1">
      <alignment horizontal="center" vertical="center"/>
    </xf>
    <xf numFmtId="0" fontId="8" fillId="0" borderId="0" xfId="2" applyAlignment="1">
      <alignment horizontal="center" wrapText="1"/>
    </xf>
    <xf numFmtId="0" fontId="8" fillId="0" borderId="0" xfId="2" applyAlignment="1">
      <alignment horizontal="left"/>
    </xf>
    <xf numFmtId="165" fontId="3" fillId="0" borderId="1" xfId="2" applyNumberFormat="1" applyFont="1" applyFill="1" applyBorder="1" applyAlignment="1">
      <alignment horizontal="center" vertical="center"/>
    </xf>
    <xf numFmtId="0" fontId="3" fillId="0" borderId="1" xfId="2" applyFont="1" applyFill="1" applyBorder="1" applyAlignment="1">
      <alignment horizontal="center" vertical="center" wrapText="1"/>
    </xf>
    <xf numFmtId="0" fontId="3" fillId="0" borderId="1" xfId="2" applyFont="1" applyFill="1" applyBorder="1" applyAlignment="1">
      <alignment horizontal="center" vertical="center"/>
    </xf>
    <xf numFmtId="166" fontId="3" fillId="0" borderId="1" xfId="2" applyNumberFormat="1" applyFont="1" applyFill="1" applyBorder="1" applyAlignment="1">
      <alignment horizontal="center" vertical="center"/>
    </xf>
    <xf numFmtId="0" fontId="3" fillId="4" borderId="1" xfId="2" applyFont="1" applyFill="1" applyBorder="1" applyAlignment="1">
      <alignment horizontal="center" vertical="center" wrapText="1"/>
    </xf>
    <xf numFmtId="0" fontId="3" fillId="4" borderId="7" xfId="2" applyFont="1" applyFill="1" applyBorder="1" applyAlignment="1">
      <alignment horizontal="center" vertical="center" wrapText="1"/>
    </xf>
    <xf numFmtId="0" fontId="2" fillId="0" borderId="0" xfId="2" applyFont="1" applyAlignment="1">
      <alignment horizontal="center" vertical="center"/>
    </xf>
    <xf numFmtId="0" fontId="13" fillId="0" borderId="0" xfId="2" applyFont="1" applyAlignment="1">
      <alignment horizontal="center"/>
    </xf>
    <xf numFmtId="3" fontId="3" fillId="4" borderId="1" xfId="2" applyNumberFormat="1" applyFont="1" applyFill="1" applyBorder="1" applyAlignment="1">
      <alignment horizontal="center" vertical="center" wrapText="1"/>
    </xf>
    <xf numFmtId="3" fontId="3" fillId="0" borderId="1" xfId="2" applyNumberFormat="1" applyFont="1" applyFill="1" applyBorder="1" applyAlignment="1">
      <alignment horizontal="center" vertical="center" wrapText="1"/>
    </xf>
    <xf numFmtId="0" fontId="3" fillId="4" borderId="1" xfId="2" applyFont="1" applyFill="1" applyBorder="1" applyAlignment="1">
      <alignment horizontal="center" vertical="center" wrapText="1"/>
    </xf>
    <xf numFmtId="0" fontId="3" fillId="0" borderId="1" xfId="2" applyFont="1" applyFill="1" applyBorder="1" applyAlignment="1">
      <alignment horizontal="center" vertical="center" wrapText="1"/>
    </xf>
    <xf numFmtId="165" fontId="3" fillId="0" borderId="5" xfId="0" applyNumberFormat="1" applyFont="1" applyFill="1" applyBorder="1" applyAlignment="1">
      <alignment vertical="center" wrapText="1"/>
    </xf>
    <xf numFmtId="165" fontId="3" fillId="0" borderId="1" xfId="0" applyNumberFormat="1" applyFont="1" applyFill="1" applyBorder="1" applyAlignment="1">
      <alignment vertical="center" wrapText="1"/>
    </xf>
    <xf numFmtId="0" fontId="3" fillId="0" borderId="1"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2" fillId="3" borderId="0" xfId="2" applyFont="1" applyFill="1" applyBorder="1" applyAlignment="1">
      <alignment vertical="center"/>
    </xf>
    <xf numFmtId="0" fontId="3" fillId="3" borderId="1" xfId="2" applyFont="1" applyFill="1" applyBorder="1" applyAlignment="1">
      <alignment horizontal="center" vertical="center" wrapText="1"/>
    </xf>
    <xf numFmtId="166" fontId="3" fillId="3" borderId="1" xfId="2" applyNumberFormat="1" applyFont="1" applyFill="1" applyBorder="1" applyAlignment="1">
      <alignment horizontal="center" vertical="center"/>
    </xf>
    <xf numFmtId="165" fontId="3" fillId="3" borderId="1" xfId="2" applyNumberFormat="1" applyFont="1" applyFill="1" applyBorder="1" applyAlignment="1">
      <alignment horizontal="center" vertical="center"/>
    </xf>
    <xf numFmtId="165" fontId="3" fillId="3" borderId="1" xfId="2" applyNumberFormat="1" applyFont="1" applyFill="1" applyBorder="1" applyAlignment="1">
      <alignment horizontal="center" vertical="center" wrapText="1"/>
    </xf>
    <xf numFmtId="165" fontId="3" fillId="3" borderId="5" xfId="2" applyNumberFormat="1" applyFont="1" applyFill="1" applyBorder="1" applyAlignment="1">
      <alignment horizontal="center" vertical="center" wrapText="1"/>
    </xf>
    <xf numFmtId="1" fontId="3" fillId="3" borderId="1" xfId="2" applyNumberFormat="1" applyFont="1" applyFill="1" applyBorder="1" applyAlignment="1">
      <alignment horizontal="center" vertical="center" wrapText="1"/>
    </xf>
    <xf numFmtId="166" fontId="3" fillId="3" borderId="1" xfId="2" applyNumberFormat="1" applyFont="1" applyFill="1" applyBorder="1" applyAlignment="1">
      <alignment horizontal="center" vertical="center" wrapText="1"/>
    </xf>
    <xf numFmtId="3" fontId="3" fillId="3" borderId="1" xfId="2" applyNumberFormat="1" applyFont="1" applyFill="1" applyBorder="1" applyAlignment="1">
      <alignment horizontal="center" vertical="center" wrapText="1"/>
    </xf>
    <xf numFmtId="0" fontId="13" fillId="3" borderId="0" xfId="2" applyFont="1" applyFill="1"/>
    <xf numFmtId="0" fontId="3" fillId="0" borderId="1" xfId="2" applyFont="1" applyFill="1" applyBorder="1" applyAlignment="1">
      <alignment horizontal="center" vertical="center" wrapText="1"/>
    </xf>
    <xf numFmtId="0" fontId="1" fillId="0" borderId="1" xfId="2" applyFont="1" applyFill="1" applyBorder="1" applyAlignment="1">
      <alignment horizontal="left" vertical="center" wrapText="1"/>
    </xf>
    <xf numFmtId="0" fontId="6" fillId="0" borderId="0" xfId="2" applyFont="1" applyFill="1" applyAlignment="1">
      <alignment horizontal="center" vertical="center"/>
    </xf>
    <xf numFmtId="0" fontId="2" fillId="0" borderId="0" xfId="2" applyFont="1" applyFill="1" applyAlignment="1">
      <alignment horizontal="center" vertical="center"/>
    </xf>
    <xf numFmtId="165" fontId="3" fillId="0" borderId="1" xfId="0" applyNumberFormat="1" applyFont="1" applyFill="1" applyBorder="1" applyAlignment="1">
      <alignment horizontal="center" vertical="center" wrapText="1"/>
    </xf>
    <xf numFmtId="0" fontId="13" fillId="0" borderId="0" xfId="2" applyFont="1" applyFill="1" applyAlignment="1">
      <alignment horizontal="center"/>
    </xf>
    <xf numFmtId="0" fontId="3" fillId="3" borderId="7" xfId="2" applyFont="1" applyFill="1" applyBorder="1" applyAlignment="1">
      <alignment horizontal="center" vertical="center" wrapText="1"/>
    </xf>
    <xf numFmtId="3" fontId="3" fillId="9" borderId="1" xfId="2" applyNumberFormat="1" applyFont="1" applyFill="1" applyBorder="1" applyAlignment="1">
      <alignment horizontal="center" vertical="center" wrapText="1"/>
    </xf>
    <xf numFmtId="0" fontId="3" fillId="10" borderId="1" xfId="2" applyFont="1" applyFill="1" applyBorder="1" applyAlignment="1">
      <alignment vertical="center" wrapText="1"/>
    </xf>
    <xf numFmtId="0" fontId="3" fillId="10" borderId="1" xfId="2" applyFont="1" applyFill="1" applyBorder="1" applyAlignment="1">
      <alignment vertical="center" wrapText="1"/>
    </xf>
    <xf numFmtId="0" fontId="3" fillId="10" borderId="1" xfId="2" applyFont="1" applyFill="1" applyBorder="1" applyAlignment="1">
      <alignment horizontal="justify" vertical="center" wrapText="1"/>
    </xf>
    <xf numFmtId="0" fontId="3" fillId="10" borderId="1" xfId="2" applyFont="1" applyFill="1" applyBorder="1" applyAlignment="1">
      <alignment horizontal="left" vertical="center" wrapText="1"/>
    </xf>
    <xf numFmtId="0" fontId="3" fillId="6" borderId="1" xfId="2" applyFont="1" applyFill="1" applyBorder="1" applyAlignment="1">
      <alignment horizontal="justify" vertical="center" wrapText="1"/>
    </xf>
    <xf numFmtId="0" fontId="3" fillId="6" borderId="1" xfId="2" applyFont="1" applyFill="1" applyBorder="1" applyAlignment="1">
      <alignment horizontal="left" vertical="center" wrapText="1"/>
    </xf>
    <xf numFmtId="0" fontId="3" fillId="3" borderId="1" xfId="2" applyFont="1" applyFill="1" applyBorder="1" applyAlignment="1">
      <alignment horizontal="left" vertical="center" wrapText="1"/>
    </xf>
    <xf numFmtId="0" fontId="3" fillId="3" borderId="1" xfId="2" applyFont="1" applyFill="1" applyBorder="1" applyAlignment="1">
      <alignment horizontal="justify" vertical="center" wrapText="1"/>
    </xf>
    <xf numFmtId="0" fontId="8" fillId="2" borderId="0" xfId="2" applyFill="1"/>
    <xf numFmtId="1" fontId="8" fillId="2" borderId="0" xfId="2" applyNumberFormat="1" applyFill="1" applyAlignment="1">
      <alignment horizontal="left"/>
    </xf>
    <xf numFmtId="0" fontId="2" fillId="2" borderId="0" xfId="2" applyFont="1" applyFill="1" applyBorder="1" applyAlignment="1">
      <alignment vertical="center"/>
    </xf>
    <xf numFmtId="0" fontId="1" fillId="6" borderId="0" xfId="2" applyFont="1" applyFill="1" applyAlignment="1">
      <alignment horizontal="left" vertical="center" wrapText="1"/>
    </xf>
    <xf numFmtId="0" fontId="2" fillId="2" borderId="0" xfId="2" applyFont="1" applyFill="1" applyBorder="1" applyAlignment="1">
      <alignment horizontal="center" vertical="center"/>
    </xf>
    <xf numFmtId="0" fontId="3" fillId="11" borderId="1" xfId="2" applyFont="1" applyFill="1" applyBorder="1" applyAlignment="1">
      <alignment horizontal="justify" vertical="center" wrapText="1"/>
    </xf>
    <xf numFmtId="0" fontId="3" fillId="11" borderId="1" xfId="2" applyFont="1" applyFill="1" applyBorder="1" applyAlignment="1">
      <alignment horizontal="center" vertical="center" wrapText="1"/>
    </xf>
    <xf numFmtId="49" fontId="3" fillId="11" borderId="1" xfId="2" applyNumberFormat="1" applyFont="1" applyFill="1" applyBorder="1" applyAlignment="1">
      <alignment horizontal="center" vertical="center" wrapText="1"/>
    </xf>
    <xf numFmtId="165" fontId="3" fillId="11" borderId="1" xfId="2" applyNumberFormat="1" applyFont="1" applyFill="1" applyBorder="1" applyAlignment="1">
      <alignment horizontal="center" vertical="center" wrapText="1"/>
    </xf>
    <xf numFmtId="0" fontId="3" fillId="11" borderId="1" xfId="2" applyFont="1" applyFill="1" applyBorder="1" applyAlignment="1">
      <alignment horizontal="center" vertical="center"/>
    </xf>
    <xf numFmtId="165" fontId="3" fillId="11" borderId="1" xfId="2" applyNumberFormat="1" applyFont="1" applyFill="1" applyBorder="1" applyAlignment="1">
      <alignment horizontal="center" vertical="center"/>
    </xf>
    <xf numFmtId="165" fontId="3" fillId="11" borderId="1" xfId="2" applyNumberFormat="1" applyFont="1" applyFill="1" applyBorder="1" applyAlignment="1">
      <alignment vertical="center" wrapText="1"/>
    </xf>
    <xf numFmtId="165" fontId="3" fillId="11" borderId="1" xfId="0" applyNumberFormat="1" applyFont="1" applyFill="1" applyBorder="1" applyAlignment="1">
      <alignment horizontal="center" vertical="center" wrapText="1"/>
    </xf>
    <xf numFmtId="0" fontId="3" fillId="11" borderId="1" xfId="2" applyFont="1" applyFill="1" applyBorder="1" applyAlignment="1">
      <alignment horizontal="left" vertical="center" wrapText="1"/>
    </xf>
    <xf numFmtId="2" fontId="3" fillId="11" borderId="1" xfId="2" applyNumberFormat="1" applyFont="1" applyFill="1" applyBorder="1" applyAlignment="1">
      <alignment horizontal="center" vertical="center" wrapText="1"/>
    </xf>
    <xf numFmtId="1" fontId="3" fillId="11" borderId="1" xfId="2" applyNumberFormat="1" applyFont="1" applyFill="1" applyBorder="1" applyAlignment="1">
      <alignment horizontal="center" vertical="center" wrapText="1"/>
    </xf>
    <xf numFmtId="166" fontId="3" fillId="11" borderId="1" xfId="2" applyNumberFormat="1" applyFont="1" applyFill="1" applyBorder="1" applyAlignment="1">
      <alignment horizontal="center" vertical="center" wrapText="1"/>
    </xf>
    <xf numFmtId="167" fontId="3" fillId="11" borderId="1" xfId="2" applyNumberFormat="1" applyFont="1" applyFill="1" applyBorder="1" applyAlignment="1">
      <alignment horizontal="center" vertical="center" wrapText="1"/>
    </xf>
    <xf numFmtId="0" fontId="1" fillId="11" borderId="1" xfId="2" applyFont="1" applyFill="1" applyBorder="1" applyAlignment="1">
      <alignment vertical="center" wrapText="1"/>
    </xf>
    <xf numFmtId="0" fontId="14" fillId="0" borderId="0" xfId="0" applyFont="1" applyFill="1"/>
    <xf numFmtId="49"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165" fontId="5"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7" fillId="0" borderId="0" xfId="0" applyFont="1" applyFill="1"/>
    <xf numFmtId="0" fontId="11" fillId="0" borderId="1" xfId="0" applyFont="1" applyFill="1" applyBorder="1" applyAlignment="1">
      <alignment vertical="center"/>
    </xf>
    <xf numFmtId="0" fontId="11" fillId="0" borderId="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4" fillId="0" borderId="0" xfId="0" applyFont="1" applyFill="1" applyBorder="1"/>
    <xf numFmtId="0" fontId="6" fillId="0" borderId="1" xfId="0" applyFont="1" applyFill="1" applyBorder="1" applyAlignment="1">
      <alignment horizontal="center" vertical="center"/>
    </xf>
    <xf numFmtId="0" fontId="11" fillId="12" borderId="2" xfId="0" applyFont="1" applyFill="1" applyBorder="1" applyAlignment="1">
      <alignment horizontal="center" vertical="center" textRotation="90" wrapText="1"/>
    </xf>
    <xf numFmtId="0" fontId="11" fillId="0" borderId="1" xfId="0" applyFont="1" applyFill="1" applyBorder="1" applyAlignment="1">
      <alignment horizontal="center" vertical="center"/>
    </xf>
    <xf numFmtId="0" fontId="5"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11"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0" xfId="0" applyFont="1" applyFill="1" applyAlignment="1">
      <alignment wrapText="1"/>
    </xf>
    <xf numFmtId="0" fontId="11" fillId="0" borderId="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7" fillId="0" borderId="4" xfId="0" applyFont="1" applyFill="1" applyBorder="1" applyAlignment="1">
      <alignment vertical="center"/>
    </xf>
    <xf numFmtId="0" fontId="17" fillId="0" borderId="5" xfId="0" applyFont="1" applyFill="1" applyBorder="1" applyAlignment="1">
      <alignment vertical="center"/>
    </xf>
    <xf numFmtId="0" fontId="18" fillId="7" borderId="3" xfId="0" applyFont="1" applyFill="1" applyBorder="1" applyAlignment="1">
      <alignment horizontal="center" vertical="center"/>
    </xf>
    <xf numFmtId="0" fontId="18" fillId="7" borderId="4" xfId="0" applyFont="1" applyFill="1" applyBorder="1" applyAlignment="1">
      <alignment horizontal="center" vertical="center"/>
    </xf>
    <xf numFmtId="0" fontId="18" fillId="7" borderId="5"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19" fillId="5"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9" fillId="0" borderId="0"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2" applyFont="1" applyFill="1" applyBorder="1" applyAlignment="1">
      <alignment horizontal="center" vertical="center"/>
    </xf>
    <xf numFmtId="0" fontId="3" fillId="0" borderId="1" xfId="2" applyFont="1" applyBorder="1" applyAlignment="1">
      <alignment horizontal="center" vertical="center"/>
    </xf>
    <xf numFmtId="0" fontId="3" fillId="0" borderId="2" xfId="2" applyFont="1" applyBorder="1" applyAlignment="1">
      <alignment horizontal="center" vertical="center" wrapText="1"/>
    </xf>
    <xf numFmtId="0" fontId="3" fillId="0" borderId="7" xfId="2" applyFont="1" applyBorder="1" applyAlignment="1">
      <alignment horizontal="center" vertical="center" wrapText="1"/>
    </xf>
    <xf numFmtId="0" fontId="3" fillId="0" borderId="1" xfId="2" applyFont="1" applyBorder="1" applyAlignment="1">
      <alignment horizontal="center" vertical="center" wrapText="1"/>
    </xf>
    <xf numFmtId="0" fontId="3" fillId="0" borderId="3"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4" borderId="9" xfId="2" applyFont="1" applyFill="1" applyBorder="1" applyAlignment="1">
      <alignment horizontal="center" vertical="center" wrapText="1"/>
    </xf>
    <xf numFmtId="0" fontId="3" fillId="4" borderId="8"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0" fontId="3" fillId="4" borderId="5" xfId="2" applyFont="1" applyFill="1" applyBorder="1" applyAlignment="1">
      <alignment horizontal="center" vertical="center" wrapText="1"/>
    </xf>
    <xf numFmtId="0" fontId="10" fillId="4" borderId="3" xfId="2" applyFont="1" applyFill="1" applyBorder="1" applyAlignment="1">
      <alignment horizontal="left" vertical="center"/>
    </xf>
    <xf numFmtId="0" fontId="10" fillId="4" borderId="4" xfId="2" applyFont="1" applyFill="1" applyBorder="1" applyAlignment="1">
      <alignment horizontal="left" vertical="center"/>
    </xf>
    <xf numFmtId="0" fontId="10" fillId="4" borderId="5" xfId="2" applyFont="1" applyFill="1" applyBorder="1" applyAlignment="1">
      <alignment horizontal="left" vertical="center"/>
    </xf>
    <xf numFmtId="0" fontId="8" fillId="0" borderId="0" xfId="2" applyAlignment="1">
      <alignment horizontal="center" wrapText="1"/>
    </xf>
    <xf numFmtId="0" fontId="11" fillId="6" borderId="3" xfId="2" applyFont="1" applyFill="1" applyBorder="1" applyAlignment="1">
      <alignment horizontal="left" vertical="center" wrapText="1" shrinkToFit="1"/>
    </xf>
    <xf numFmtId="0" fontId="11" fillId="6" borderId="4" xfId="2" applyFont="1" applyFill="1" applyBorder="1" applyAlignment="1">
      <alignment horizontal="left" vertical="center" wrapText="1" shrinkToFit="1"/>
    </xf>
    <xf numFmtId="0" fontId="11" fillId="6" borderId="5" xfId="2" applyFont="1" applyFill="1" applyBorder="1" applyAlignment="1">
      <alignment horizontal="left" vertical="center" wrapText="1" shrinkToFit="1"/>
    </xf>
    <xf numFmtId="0" fontId="10" fillId="5" borderId="1" xfId="2" applyFont="1" applyFill="1" applyBorder="1" applyAlignment="1">
      <alignment horizontal="left" vertical="center" wrapText="1" shrinkToFit="1"/>
    </xf>
    <xf numFmtId="0" fontId="3" fillId="10" borderId="1" xfId="2" applyFont="1" applyFill="1" applyBorder="1" applyAlignment="1">
      <alignment vertical="center" wrapText="1"/>
    </xf>
    <xf numFmtId="0" fontId="3" fillId="4" borderId="2" xfId="2" applyFont="1" applyFill="1" applyBorder="1" applyAlignment="1">
      <alignment horizontal="center" vertical="center" wrapText="1"/>
    </xf>
    <xf numFmtId="0" fontId="3" fillId="4" borderId="7" xfId="2" applyFont="1" applyFill="1" applyBorder="1" applyAlignment="1">
      <alignment horizontal="center" vertical="center" wrapText="1"/>
    </xf>
  </cellXfs>
  <cellStyles count="31">
    <cellStyle name="Excel Built-in Normal" xfId="14"/>
    <cellStyle name="Обычный" xfId="0" builtinId="0"/>
    <cellStyle name="Обычный 2" xfId="1"/>
    <cellStyle name="Обычный 2 2" xfId="3"/>
    <cellStyle name="Обычный 2 3" xfId="7"/>
    <cellStyle name="Обычный 2 4" xfId="15"/>
    <cellStyle name="Обычный 2 5" xfId="16"/>
    <cellStyle name="Обычный 3" xfId="2"/>
    <cellStyle name="Обычный 3 2" xfId="5"/>
    <cellStyle name="Обычный 3 3" xfId="17"/>
    <cellStyle name="Обычный 4" xfId="4"/>
    <cellStyle name="Обычный 5" xfId="6"/>
    <cellStyle name="Обычный 5 2" xfId="18"/>
    <cellStyle name="Обычный 6" xfId="10"/>
    <cellStyle name="Обычный 6 2" xfId="20"/>
    <cellStyle name="Обычный 6 3" xfId="19"/>
    <cellStyle name="Обычный 7" xfId="21"/>
    <cellStyle name="Обычный 8" xfId="13"/>
    <cellStyle name="Финансовый 2" xfId="9"/>
    <cellStyle name="Финансовый 2 2" xfId="12"/>
    <cellStyle name="Финансовый 2 2 2" xfId="24"/>
    <cellStyle name="Финансовый 2 2 3" xfId="23"/>
    <cellStyle name="Финансовый 2 3" xfId="25"/>
    <cellStyle name="Финансовый 2 4" xfId="26"/>
    <cellStyle name="Финансовый 2 5" xfId="22"/>
    <cellStyle name="Финансовый 3" xfId="8"/>
    <cellStyle name="Финансовый 3 2" xfId="28"/>
    <cellStyle name="Финансовый 3 3" xfId="27"/>
    <cellStyle name="Финансовый 4" xfId="11"/>
    <cellStyle name="Финансовый 4 2" xfId="30"/>
    <cellStyle name="Финансовый 4 3" xfId="29"/>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revisions/_rels/revisionHeaders.xml.rels><?xml version="1.0" encoding="UTF-8" standalone="yes"?>
<Relationships xmlns="http://schemas.openxmlformats.org/package/2006/relationships"><Relationship Id="rId575" Type="http://schemas.openxmlformats.org/officeDocument/2006/relationships/revisionLog" Target="revisionLog1.xml"/><Relationship Id="rId574" Type="http://schemas.openxmlformats.org/officeDocument/2006/relationships/revisionLog" Target="revisionLog45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1A96D8D-117D-4194-8BC3-DE1484C9B333}" diskRevisions="1" revisionId="10421" version="3">
  <header guid="{6CA678DC-9861-4D0F-B39D-037F730F6BD7}" dateTime="2022-03-04T12:01:10" maxSheetId="6" userName="SenivMV" r:id="rId574" minRId="10104" maxRId="10407">
    <sheetIdMap count="5">
      <sheetId val="1"/>
      <sheetId val="4"/>
      <sheetId val="2"/>
      <sheetId val="5"/>
      <sheetId val="3"/>
    </sheetIdMap>
  </header>
  <header guid="{21A96D8D-117D-4194-8BC3-DE1484C9B333}" dateTime="2022-03-04T12:05:39" maxSheetId="6" userName="SenivMV" r:id="rId575" minRId="10414" maxRId="10415">
    <sheetIdMap count="5">
      <sheetId val="1"/>
      <sheetId val="4"/>
      <sheetId val="2"/>
      <sheetId val="5"/>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14" sId="1" numFmtId="4">
    <oc r="Q6">
      <v>98.4</v>
    </oc>
    <nc r="Q6">
      <v>0</v>
    </nc>
  </rcc>
  <rcc rId="10415" sId="1">
    <oc r="Q7">
      <v>90.4</v>
    </oc>
    <nc r="Q7">
      <v>0</v>
    </nc>
  </rcc>
  <rcv guid="{9CA57FEE-3225-43BE-8D88-A86E62ED5930}" action="delete"/>
  <rdn rId="0" localSheetId="1" customView="1" name="Z_9CA57FEE_3225_43BE_8D88_A86E62ED5930_.wvu.PrintTitles" hidden="1" oldHidden="1">
    <formula>'Все целевые показатели'!$1:$3</formula>
    <oldFormula>'Все целевые показатели'!$1:$3</oldFormula>
  </rdn>
  <rdn rId="0" localSheetId="1" customView="1" name="Z_9CA57FEE_3225_43BE_8D88_A86E62ED5930_.wvu.FilterData" hidden="1" oldHidden="1">
    <formula>'Все целевые показатели'!$B$1:$B$7</formula>
    <oldFormula>'Все целевые показатели'!$B$1:$B$7</oldFormula>
  </rdn>
  <rdn rId="0" localSheetId="2" customView="1" name="Z_9CA57FEE_3225_43BE_8D88_A86E62ED5930_.wvu.PrintArea" hidden="1" oldHidden="1">
    <formula>'по Указу Президента (НЕ БРАТЬ!)'!$A$1:$AK$39</formula>
    <oldFormula>'по Указу Президента (НЕ БРАТЬ!)'!$A$1:$AK$39</oldFormula>
  </rdn>
  <rdn rId="0" localSheetId="2" customView="1" name="Z_9CA57FEE_3225_43BE_8D88_A86E62ED5930_.wvu.PrintTitles" hidden="1" oldHidden="1">
    <formula>'по Указу Президента (НЕ БРАТЬ!)'!$4:$5</formula>
    <oldFormula>'по Указу Президента (НЕ БРАТЬ!)'!$4:$5</oldFormula>
  </rdn>
  <rdn rId="0" localSheetId="2" customView="1" name="Z_9CA57FEE_3225_43BE_8D88_A86E62ED5930_.wvu.Rows" hidden="1" oldHidden="1">
    <formula>'по Указу Президента (НЕ БРАТЬ!)'!$6:$6,'по Указу Президента (НЕ БРАТЬ!)'!$32:$32,'по Указу Президента (НЕ БРАТЬ!)'!$35:$35</formula>
    <oldFormula>'по Указу Президента (НЕ БРАТЬ!)'!$6:$6,'по Указу Президента (НЕ БРАТЬ!)'!$32:$32,'по Указу Президента (НЕ БРАТЬ!)'!$35:$35</oldFormula>
  </rdn>
  <rdn rId="0" localSheetId="2" customView="1" name="Z_9CA57FEE_3225_43BE_8D88_A86E62ED5930_.wvu.Cols" hidden="1" oldHidden="1">
    <formula>'по Указу Президента (НЕ БРАТЬ!)'!$B:$B,'по Указу Президента (НЕ БРАТЬ!)'!$F:$S,'по Указу Президента (НЕ БРАТЬ!)'!$U:$AE,'по Указу Президента (НЕ БРАТЬ!)'!$AL:$BK,'по Указу Президента (НЕ БРАТЬ!)'!$BN:$BN</formula>
    <oldFormula>'по Указу Президента (НЕ БРАТЬ!)'!$B:$B,'по Указу Президента (НЕ БРАТЬ!)'!$F:$S,'по Указу Президента (НЕ БРАТЬ!)'!$U:$AE,'по Указу Президента (НЕ БРАТЬ!)'!$AL:$BK,'по Указу Президента (НЕ БРАТЬ!)'!$BN:$BN</oldFormula>
  </rdn>
  <rcv guid="{9CA57FEE-3225-43BE-8D88-A86E62ED5930}" action="add"/>
</revisions>
</file>

<file path=xl/revisions/revisionLog4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104" sId="1" ref="A5:XFD5" action="deleteRow">
    <rfmt sheetId="1" xfDxf="1" sqref="A5:XFD5" start="0" length="0">
      <dxf>
        <font>
          <color rgb="FFFF0000"/>
        </font>
      </dxf>
    </rfmt>
    <rcc rId="0" sId="1" dxf="1">
      <nc r="A5" t="inlineStr">
        <is>
          <t>Муниципальная программа "Развитие муниципальной службы в городе Когалыме"</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5"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fmt sheetId="1" sqref="U5" start="0" length="0">
      <dxf/>
    </rfmt>
    <rfmt sheetId="1" sqref="V5" start="0" length="0">
      <dxf/>
    </rfmt>
    <rfmt sheetId="1" sqref="W5" start="0" length="0">
      <dxf/>
    </rfmt>
    <rfmt sheetId="1" sqref="X5" start="0" length="0">
      <dxf/>
    </rfmt>
    <rfmt sheetId="1" sqref="Y5" start="0" length="0">
      <dxf>
        <font>
          <sz val="16"/>
          <color rgb="FFFF0000"/>
        </font>
      </dxf>
    </rfmt>
    <rfmt sheetId="1" sqref="Z5" start="0" length="0">
      <dxf/>
    </rfmt>
    <rfmt sheetId="1" sqref="AA5" start="0" length="0">
      <dxf/>
    </rfmt>
    <rfmt sheetId="1" sqref="AB5" start="0" length="0">
      <dxf/>
    </rfmt>
    <rfmt sheetId="1" sqref="AC5" start="0" length="0">
      <dxf/>
    </rfmt>
    <rfmt sheetId="1" sqref="AD5" start="0" length="0">
      <dxf/>
    </rfmt>
    <rfmt sheetId="1" sqref="AE5" start="0" length="0">
      <dxf>
        <font>
          <sz val="16"/>
          <color rgb="FFFF0000"/>
        </font>
      </dxf>
    </rfmt>
    <rfmt sheetId="1" sqref="AF5" start="0" length="0">
      <dxf/>
    </rfmt>
    <rfmt sheetId="1" sqref="AG5" start="0" length="0">
      <dxf/>
    </rfmt>
    <rfmt sheetId="1" sqref="AH5" start="0" length="0">
      <dxf/>
    </rfmt>
    <rfmt sheetId="1" sqref="AI5" start="0" length="0">
      <dxf/>
    </rfmt>
    <rfmt sheetId="1" sqref="AJ5" start="0" length="0">
      <dxf/>
    </rfmt>
    <rfmt sheetId="1" sqref="AK5" start="0" length="0">
      <dxf>
        <font>
          <sz val="16"/>
          <color rgb="FFFF0000"/>
        </font>
      </dxf>
    </rfmt>
    <rfmt sheetId="1" sqref="AL5" start="0" length="0">
      <dxf/>
    </rfmt>
    <rfmt sheetId="1" sqref="AM5" start="0" length="0">
      <dxf/>
    </rfmt>
    <rfmt sheetId="1" sqref="AN5" start="0" length="0">
      <dxf/>
    </rfmt>
    <rfmt sheetId="1" sqref="AO5" start="0" length="0">
      <dxf/>
    </rfmt>
    <rfmt sheetId="1" sqref="AP5" start="0" length="0">
      <dxf/>
    </rfmt>
  </rrc>
  <rrc rId="10105" sId="1" ref="A5:XFD5" action="deleteRow">
    <rfmt sheetId="1" xfDxf="1" sqref="A5:XFD5" start="0" length="0">
      <dxf>
        <font>
          <color rgb="FFFF0000"/>
        </font>
      </dxf>
    </rfmt>
    <rcc rId="0" sId="1" dxf="1">
      <nc r="A5" t="inlineStr">
        <is>
          <t>1.</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Доля муниципальных служащих, получивших дополнительное профессиональное образование, от численности муниципальных служащих, нуждающихся в получении дополнительного профессионального образования в соответствии с требованиями действующего законодательства</t>
        </is>
      </nc>
      <ndxf>
        <font>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
        <v>8.5</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
        <v>10.6</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
        <v>12.7</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
        <v>12.7</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5">
        <v>14.8</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5">
        <v>14.8</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5">
        <v>14.8</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5">
        <v>14.8</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5">
        <v>14.8</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r>
            <t xml:space="preserve">С января по октябрь 2021 организовано обучение для 7 муниципальных служащих по темам:                                                                                                                                                                                                                                     - Организация мобилизационной подготовки в муниципальных образованиях;                                              -  Практика внедрения антимонопольного комплаенса и применения антимонопольного законодательства органами государственной власти и местного самоуправления,                         - Организация работы территориальных (районных) комиссий по бронированию граждан, пребывающих в запасе,                       - Сметное дело и ценообразование в строительстве. </t>
          </r>
          <r>
            <rPr>
              <sz val="12"/>
              <color theme="0"/>
              <rFont val="Times New Roman"/>
              <family val="1"/>
              <charset val="204"/>
            </rPr>
            <t xml:space="preserve">(общее количество 47 МС)                                    общее количество 47 МС)   </t>
          </r>
          <r>
            <rPr>
              <sz val="12"/>
              <rFont val="Times New Roman"/>
              <family val="1"/>
              <charset val="204"/>
            </rPr>
            <t xml:space="preserve">                                                                                                       </t>
          </r>
        </is>
      </nc>
      <ndxf>
        <font>
          <sz val="12"/>
          <color auto="1"/>
          <name val="Times New Roman"/>
          <scheme val="none"/>
        </font>
        <numFmt numFmtId="30" formatCode="@"/>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fmt sheetId="1" sqref="U5" start="0" length="0">
      <dxf>
        <font>
          <b/>
          <sz val="22"/>
          <color rgb="FFFF0000"/>
        </font>
        <alignment horizontal="center" vertical="center" wrapText="1" readingOrder="0"/>
      </dxf>
    </rfmt>
    <rfmt sheetId="1" sqref="V5" start="0" length="0">
      <dxf>
        <font>
          <b/>
          <sz val="22"/>
          <color rgb="FFFF0000"/>
        </font>
        <alignment horizontal="center" vertical="center" wrapText="1" readingOrder="0"/>
      </dxf>
    </rfmt>
    <rfmt sheetId="1" sqref="W5" start="0" length="0">
      <dxf>
        <font>
          <b/>
          <sz val="22"/>
          <color rgb="FFFF0000"/>
        </font>
        <alignment horizontal="center" vertical="center" wrapText="1" readingOrder="0"/>
      </dxf>
    </rfmt>
    <rfmt sheetId="1" sqref="X5" start="0" length="0">
      <dxf>
        <font>
          <b/>
          <sz val="22"/>
          <color rgb="FFFF0000"/>
        </font>
        <alignment horizontal="center" vertical="center" wrapText="1" readingOrder="0"/>
      </dxf>
    </rfmt>
    <rfmt sheetId="1" sqref="Y5" start="0" length="0">
      <dxf>
        <font>
          <b/>
          <sz val="22"/>
          <color rgb="FFFF0000"/>
        </font>
        <alignment horizontal="center" vertical="center" wrapText="1" readingOrder="0"/>
      </dxf>
    </rfmt>
    <rfmt sheetId="1" sqref="Z5" start="0" length="0">
      <dxf>
        <font>
          <b/>
          <sz val="22"/>
          <color rgb="FFFF0000"/>
        </font>
        <alignment horizontal="center" vertical="center" wrapText="1" readingOrder="0"/>
      </dxf>
    </rfmt>
    <rfmt sheetId="1" sqref="AA5" start="0" length="0">
      <dxf>
        <font>
          <b/>
          <sz val="22"/>
          <color rgb="FFFF0000"/>
        </font>
        <alignment horizontal="center" vertical="center" wrapText="1" readingOrder="0"/>
      </dxf>
    </rfmt>
    <rfmt sheetId="1" sqref="AB5" start="0" length="0">
      <dxf>
        <font>
          <b/>
          <sz val="22"/>
          <color rgb="FFFF0000"/>
        </font>
        <alignment horizontal="center" vertical="center" wrapText="1" readingOrder="0"/>
      </dxf>
    </rfmt>
    <rfmt sheetId="1" sqref="AC5" start="0" length="0">
      <dxf>
        <font>
          <b/>
          <sz val="22"/>
          <color rgb="FFFF0000"/>
        </font>
        <alignment horizontal="center" vertical="center" wrapText="1" readingOrder="0"/>
      </dxf>
    </rfmt>
    <rfmt sheetId="1" sqref="AD5" start="0" length="0">
      <dxf>
        <font>
          <b/>
          <sz val="22"/>
          <color rgb="FFFF0000"/>
        </font>
        <alignment horizontal="center" vertical="center" wrapText="1" readingOrder="0"/>
      </dxf>
    </rfmt>
    <rfmt sheetId="1" sqref="AE5" start="0" length="0">
      <dxf>
        <font>
          <b/>
          <sz val="22"/>
          <color rgb="FFFF0000"/>
        </font>
        <alignment horizontal="center" vertical="center" wrapText="1" readingOrder="0"/>
      </dxf>
    </rfmt>
    <rfmt sheetId="1" sqref="AF5" start="0" length="0">
      <dxf>
        <font>
          <b/>
          <sz val="22"/>
          <color rgb="FFFF0000"/>
        </font>
        <alignment horizontal="center" vertical="center" wrapText="1" readingOrder="0"/>
      </dxf>
    </rfmt>
    <rfmt sheetId="1" sqref="AG5" start="0" length="0">
      <dxf>
        <font>
          <b/>
          <sz val="22"/>
          <color rgb="FFFF0000"/>
        </font>
        <alignment horizontal="center" vertical="center" wrapText="1" readingOrder="0"/>
      </dxf>
    </rfmt>
    <rfmt sheetId="1" sqref="AH5" start="0" length="0">
      <dxf>
        <font>
          <b/>
          <sz val="22"/>
          <color rgb="FFFF0000"/>
        </font>
        <alignment horizontal="center" vertical="center" readingOrder="0"/>
      </dxf>
    </rfmt>
    <rfmt sheetId="1" sqref="AI5" start="0" length="0">
      <dxf/>
    </rfmt>
    <rfmt sheetId="1" sqref="AJ5" start="0" length="0">
      <dxf/>
    </rfmt>
    <rfmt sheetId="1" sqref="AK5" start="0" length="0">
      <dxf/>
    </rfmt>
    <rfmt sheetId="1" sqref="AL5" start="0" length="0">
      <dxf/>
    </rfmt>
    <rfmt sheetId="1" sqref="AM5" start="0" length="0">
      <dxf/>
    </rfmt>
    <rfmt sheetId="1" sqref="AN5" start="0" length="0">
      <dxf/>
    </rfmt>
    <rfmt sheetId="1" sqref="AO5" start="0" length="0">
      <dxf/>
    </rfmt>
    <rfmt sheetId="1" sqref="AP5" start="0" length="0">
      <dxf/>
    </rfmt>
  </rrc>
  <rrc rId="10106" sId="1" ref="A5:XFD5" action="deleteRow">
    <rfmt sheetId="1" xfDxf="1" sqref="A5:XFD5" start="0" length="0">
      <dxf>
        <font>
          <color rgb="FFFF0000"/>
        </font>
      </dxf>
    </rfmt>
    <rcc rId="0" sId="1" dxf="1">
      <nc r="A5" t="inlineStr">
        <is>
          <t>2.</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Доля  муниципальных служащих, соблюдающих ограничения и запреты, требования к служебному поведению</t>
        </is>
      </nc>
      <ndxf>
        <font>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5" t="inlineStr">
        <is>
          <t xml:space="preserve">% </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98.5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
        <v>98</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 xml:space="preserve">Все муниципальные служащие соблюдают ограничения,  запреты, требования к служебному поведению. </t>
        </is>
      </nc>
      <ndxf>
        <font>
          <sz val="12"/>
          <color auto="1"/>
          <name val="Times New Roman"/>
          <scheme val="none"/>
        </font>
        <numFmt numFmtId="30" formatCode="@"/>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fmt sheetId="1" sqref="S5" start="0" length="0">
      <dxf>
        <alignment vertical="top" wrapText="1" readingOrder="0"/>
      </dxf>
    </rfmt>
    <rfmt sheetId="1" sqref="U5" start="0" length="0">
      <dxf>
        <font>
          <sz val="18"/>
          <color rgb="FFFF0000"/>
        </font>
        <alignment horizontal="center" vertical="center" wrapText="1" readingOrder="0"/>
      </dxf>
    </rfmt>
    <rfmt sheetId="1" sqref="V5" start="0" length="0">
      <dxf>
        <font>
          <sz val="18"/>
          <color rgb="FFFF0000"/>
        </font>
        <alignment horizontal="center" vertical="center" wrapText="1" readingOrder="0"/>
      </dxf>
    </rfmt>
    <rfmt sheetId="1" sqref="W5" start="0" length="0">
      <dxf>
        <font>
          <sz val="18"/>
          <color rgb="FFFF0000"/>
        </font>
        <alignment horizontal="center" vertical="center" wrapText="1" readingOrder="0"/>
      </dxf>
    </rfmt>
    <rfmt sheetId="1" sqref="X5" start="0" length="0">
      <dxf>
        <font>
          <sz val="18"/>
          <color rgb="FFFF0000"/>
        </font>
        <alignment horizontal="center" vertical="center" wrapText="1" readingOrder="0"/>
      </dxf>
    </rfmt>
    <rfmt sheetId="1" sqref="Y5" start="0" length="0">
      <dxf>
        <font>
          <sz val="18"/>
          <color rgb="FFFF0000"/>
        </font>
        <alignment horizontal="center" vertical="center" wrapText="1" readingOrder="0"/>
      </dxf>
    </rfmt>
    <rfmt sheetId="1" sqref="Z5" start="0" length="0">
      <dxf>
        <font>
          <sz val="18"/>
          <color rgb="FFFF0000"/>
        </font>
        <alignment horizontal="center" vertical="center" wrapText="1" readingOrder="0"/>
      </dxf>
    </rfmt>
    <rfmt sheetId="1" sqref="AA5" start="0" length="0">
      <dxf>
        <font>
          <sz val="18"/>
          <color rgb="FFFF0000"/>
        </font>
        <alignment horizontal="center" vertical="center" wrapText="1" readingOrder="0"/>
      </dxf>
    </rfmt>
    <rfmt sheetId="1" sqref="AB5" start="0" length="0">
      <dxf>
        <font>
          <sz val="18"/>
          <color rgb="FFFF0000"/>
        </font>
        <alignment horizontal="center" vertical="center" wrapText="1" readingOrder="0"/>
      </dxf>
    </rfmt>
    <rfmt sheetId="1" sqref="AC5" start="0" length="0">
      <dxf>
        <font>
          <sz val="18"/>
          <color rgb="FFFF0000"/>
        </font>
        <alignment horizontal="center" vertical="center" wrapText="1" readingOrder="0"/>
      </dxf>
    </rfmt>
    <rfmt sheetId="1" sqref="AD5" start="0" length="0">
      <dxf>
        <font>
          <sz val="18"/>
          <color rgb="FFFF0000"/>
        </font>
        <alignment horizontal="center" vertical="center" wrapText="1" readingOrder="0"/>
      </dxf>
    </rfmt>
    <rfmt sheetId="1" sqref="AE5" start="0" length="0">
      <dxf>
        <font>
          <sz val="18"/>
          <color rgb="FFFF0000"/>
        </font>
        <alignment horizontal="center" vertical="center" wrapText="1" readingOrder="0"/>
      </dxf>
    </rfmt>
    <rfmt sheetId="1" sqref="AF5" start="0" length="0">
      <dxf>
        <font>
          <sz val="18"/>
          <color rgb="FFFF0000"/>
        </font>
        <alignment horizontal="center" vertical="center" wrapText="1" readingOrder="0"/>
      </dxf>
    </rfmt>
    <rfmt sheetId="1" sqref="AG5" start="0" length="0">
      <dxf>
        <font>
          <sz val="18"/>
          <color rgb="FFFF0000"/>
        </font>
        <alignment horizontal="center" vertical="center" wrapText="1" readingOrder="0"/>
      </dxf>
    </rfmt>
    <rfmt sheetId="1" sqref="AH5" start="0" length="0">
      <dxf>
        <font>
          <sz val="18"/>
          <color rgb="FFFF0000"/>
        </font>
        <alignment horizontal="center" vertical="center" wrapText="1" readingOrder="0"/>
      </dxf>
    </rfmt>
    <rfmt sheetId="1" sqref="AI5" start="0" length="0">
      <dxf>
        <font>
          <sz val="18"/>
          <color rgb="FFFF0000"/>
        </font>
        <alignment horizontal="center" vertical="center" wrapText="1" readingOrder="0"/>
      </dxf>
    </rfmt>
    <rfmt sheetId="1" sqref="AJ5" start="0" length="0">
      <dxf>
        <font>
          <sz val="18"/>
          <color rgb="FFFF0000"/>
        </font>
        <alignment horizontal="center" vertical="center" wrapText="1" readingOrder="0"/>
      </dxf>
    </rfmt>
    <rfmt sheetId="1" sqref="AK5" start="0" length="0">
      <dxf>
        <font>
          <sz val="18"/>
          <color rgb="FFFF0000"/>
        </font>
        <alignment horizontal="center" vertical="center" wrapText="1" readingOrder="0"/>
      </dxf>
    </rfmt>
    <rfmt sheetId="1" sqref="AL5" start="0" length="0">
      <dxf>
        <font>
          <sz val="18"/>
          <color rgb="FFFF0000"/>
        </font>
        <alignment horizontal="center" vertical="center" wrapText="1" readingOrder="0"/>
      </dxf>
    </rfmt>
    <rfmt sheetId="1" sqref="AM5" start="0" length="0">
      <dxf>
        <font>
          <sz val="18"/>
          <color rgb="FFFF0000"/>
        </font>
        <alignment horizontal="center" vertical="center" wrapText="1" readingOrder="0"/>
      </dxf>
    </rfmt>
    <rfmt sheetId="1" sqref="AN5" start="0" length="0">
      <dxf/>
    </rfmt>
    <rfmt sheetId="1" sqref="AO5" start="0" length="0">
      <dxf/>
    </rfmt>
    <rfmt sheetId="1" sqref="AP5" start="0" length="0">
      <dxf/>
    </rfmt>
  </rrc>
  <rrc rId="10107" sId="1" ref="A5:XFD5" action="deleteRow">
    <rfmt sheetId="1" xfDxf="1" sqref="A5:XFD5" start="0" length="0">
      <dxf>
        <font>
          <color rgb="FFFF0000"/>
        </font>
      </dxf>
    </rfmt>
    <rcc rId="0" sId="1" dxf="1">
      <nc r="A5" t="inlineStr">
        <is>
          <t>3.</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Доля автоматизированных рабочих мест (АРМ) в органах местного самоуправления города Когалыма, обеспеченных средствами защиты от несанкционированного доступа (НСД), от общего количества АРМ, установленных в органах местного самоуправления города Когалыма</t>
        </is>
      </nc>
      <ndxf>
        <font>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5" t="inlineStr">
        <is>
          <t xml:space="preserve">% </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10.3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28.3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10.3</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
        <v>10.3</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
        <v>10.029999999999999</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
        <v>10.3</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
        <v>28.3</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5">
        <v>28.3</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5">
        <v>28.3</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5">
        <v>28.3</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5">
        <v>28.3</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5">
        <v>28.3</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Осуществлена закупка средств защиты информации от несанкционированного доступа ESMART Token USB</t>
        </is>
      </nc>
      <ndxf>
        <font>
          <sz val="12"/>
          <color rgb="FFFF0000"/>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fmt sheetId="1" sqref="U5" start="0" length="0">
      <dxf>
        <font>
          <b/>
          <sz val="18"/>
          <color rgb="FFFF0000"/>
        </font>
        <alignment horizontal="center" vertical="top" readingOrder="0"/>
      </dxf>
    </rfmt>
    <rfmt sheetId="1" sqref="V5" start="0" length="0">
      <dxf>
        <font>
          <sz val="18"/>
          <color rgb="FFFF0000"/>
        </font>
        <alignment horizontal="center" vertical="top" readingOrder="0"/>
      </dxf>
    </rfmt>
    <rfmt sheetId="1" sqref="W5" start="0" length="0">
      <dxf>
        <font>
          <sz val="18"/>
          <color rgb="FFFF0000"/>
        </font>
        <alignment horizontal="center" vertical="top" readingOrder="0"/>
      </dxf>
    </rfmt>
    <rfmt sheetId="1" sqref="X5" start="0" length="0">
      <dxf>
        <font>
          <sz val="18"/>
          <color rgb="FFFF0000"/>
        </font>
        <alignment horizontal="center" vertical="top" readingOrder="0"/>
      </dxf>
    </rfmt>
    <rfmt sheetId="1" sqref="Y5" start="0" length="0">
      <dxf>
        <font>
          <sz val="18"/>
          <color rgb="FFFF0000"/>
        </font>
        <alignment horizontal="center" vertical="top" readingOrder="0"/>
      </dxf>
    </rfmt>
    <rfmt sheetId="1" sqref="Z5" start="0" length="0">
      <dxf>
        <font>
          <sz val="18"/>
          <color rgb="FFFF0000"/>
        </font>
        <alignment horizontal="center" vertical="top" readingOrder="0"/>
      </dxf>
    </rfmt>
    <rfmt sheetId="1" sqref="AA5" start="0" length="0">
      <dxf>
        <font>
          <sz val="18"/>
          <color rgb="FFFF0000"/>
        </font>
        <alignment horizontal="center" vertical="top" readingOrder="0"/>
      </dxf>
    </rfmt>
    <rfmt sheetId="1" sqref="AB5" start="0" length="0">
      <dxf>
        <font>
          <sz val="18"/>
          <color rgb="FFFF0000"/>
        </font>
        <alignment horizontal="center" vertical="top" readingOrder="0"/>
      </dxf>
    </rfmt>
    <rfmt sheetId="1" sqref="AC5" start="0" length="0">
      <dxf>
        <font>
          <sz val="18"/>
          <color rgb="FFFF0000"/>
        </font>
        <alignment horizontal="center" vertical="top" readingOrder="0"/>
      </dxf>
    </rfmt>
    <rfmt sheetId="1" sqref="AD5" start="0" length="0">
      <dxf>
        <font>
          <sz val="18"/>
          <color rgb="FFFF0000"/>
        </font>
        <alignment horizontal="center" vertical="top" readingOrder="0"/>
      </dxf>
    </rfmt>
    <rfmt sheetId="1" sqref="AE5" start="0" length="0">
      <dxf>
        <font>
          <sz val="18"/>
          <color rgb="FFFF0000"/>
        </font>
        <alignment horizontal="center" vertical="top" readingOrder="0"/>
      </dxf>
    </rfmt>
    <rfmt sheetId="1" sqref="AF5" start="0" length="0">
      <dxf>
        <font>
          <sz val="18"/>
          <color rgb="FFFF0000"/>
        </font>
        <alignment horizontal="center" vertical="top" readingOrder="0"/>
      </dxf>
    </rfmt>
    <rfmt sheetId="1" sqref="AG5" start="0" length="0">
      <dxf>
        <font>
          <sz val="18"/>
          <color rgb="FFFF0000"/>
        </font>
        <alignment horizontal="center" vertical="top" readingOrder="0"/>
      </dxf>
    </rfmt>
    <rfmt sheetId="1" sqref="AH5" start="0" length="0">
      <dxf>
        <font>
          <sz val="18"/>
          <color rgb="FFFF0000"/>
        </font>
        <alignment horizontal="center" vertical="top" readingOrder="0"/>
      </dxf>
    </rfmt>
    <rfmt sheetId="1" sqref="AI5" start="0" length="0">
      <dxf>
        <font>
          <sz val="18"/>
          <color rgb="FFFF0000"/>
        </font>
        <alignment horizontal="center" vertical="top" readingOrder="0"/>
      </dxf>
    </rfmt>
    <rfmt sheetId="1" sqref="AJ5" start="0" length="0">
      <dxf>
        <font>
          <sz val="18"/>
          <color rgb="FFFF0000"/>
        </font>
        <alignment horizontal="center" vertical="top" readingOrder="0"/>
      </dxf>
    </rfmt>
    <rfmt sheetId="1" sqref="AK5" start="0" length="0">
      <dxf>
        <font>
          <sz val="18"/>
          <color rgb="FFFF0000"/>
        </font>
        <alignment horizontal="center" vertical="top" readingOrder="0"/>
      </dxf>
    </rfmt>
    <rfmt sheetId="1" sqref="AL5" start="0" length="0">
      <dxf>
        <font>
          <sz val="18"/>
          <color rgb="FFFF0000"/>
        </font>
        <alignment horizontal="center" vertical="top" readingOrder="0"/>
      </dxf>
    </rfmt>
    <rfmt sheetId="1" sqref="AM5" start="0" length="0">
      <dxf>
        <font>
          <sz val="18"/>
          <color rgb="FFFF0000"/>
        </font>
        <alignment horizontal="center" vertical="top" readingOrder="0"/>
      </dxf>
    </rfmt>
    <rfmt sheetId="1" sqref="AN5" start="0" length="0">
      <dxf/>
    </rfmt>
    <rfmt sheetId="1" sqref="AO5" start="0" length="0">
      <dxf/>
    </rfmt>
    <rfmt sheetId="1" sqref="AP5" start="0" length="0">
      <dxf/>
    </rfmt>
  </rrc>
  <rrc rId="10108" sId="1" ref="A5:XFD5" action="deleteRow">
    <rfmt sheetId="1" xfDxf="1" sqref="A5:XFD5" start="0" length="0">
      <dxf>
        <font>
          <color rgb="FFFF0000"/>
        </font>
      </dxf>
    </rfmt>
    <rcc rId="0" sId="1" dxf="1">
      <nc r="A5" t="inlineStr">
        <is>
          <t>4.</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Обеспечение условий для выполнения полномочий и функций, возложенных на органы местного самоуправления города Когалыма</t>
        </is>
      </nc>
      <ndxf>
        <font>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5" t="inlineStr">
        <is>
          <t xml:space="preserve">ед. </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D5">
        <v>100</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E5">
        <v>100</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F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5">
        <v>100</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t>
        </is>
      </nc>
      <ndxf>
        <font>
          <sz val="12"/>
          <color rgb="FFFF0000"/>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fmt sheetId="1" sqref="U5" start="0" length="0">
      <dxf>
        <font>
          <b/>
          <sz val="18"/>
          <color rgb="FFFF0000"/>
        </font>
        <alignment horizontal="center" vertical="top" readingOrder="0"/>
      </dxf>
    </rfmt>
    <rfmt sheetId="1" sqref="V5" start="0" length="0">
      <dxf>
        <font>
          <sz val="18"/>
          <color rgb="FFFF0000"/>
        </font>
        <alignment horizontal="center" vertical="top" readingOrder="0"/>
      </dxf>
    </rfmt>
    <rfmt sheetId="1" sqref="W5" start="0" length="0">
      <dxf>
        <font>
          <sz val="18"/>
          <color rgb="FFFF0000"/>
        </font>
        <alignment horizontal="center" vertical="top" readingOrder="0"/>
      </dxf>
    </rfmt>
    <rfmt sheetId="1" sqref="X5" start="0" length="0">
      <dxf>
        <font>
          <sz val="18"/>
          <color rgb="FFFF0000"/>
        </font>
        <alignment horizontal="center" vertical="top" readingOrder="0"/>
      </dxf>
    </rfmt>
    <rfmt sheetId="1" sqref="Y5" start="0" length="0">
      <dxf>
        <font>
          <sz val="18"/>
          <color rgb="FFFF0000"/>
        </font>
        <alignment horizontal="center" vertical="top" readingOrder="0"/>
      </dxf>
    </rfmt>
    <rfmt sheetId="1" sqref="Z5" start="0" length="0">
      <dxf>
        <font>
          <sz val="18"/>
          <color rgb="FFFF0000"/>
        </font>
        <alignment horizontal="center" vertical="top" readingOrder="0"/>
      </dxf>
    </rfmt>
    <rfmt sheetId="1" sqref="AA5" start="0" length="0">
      <dxf>
        <font>
          <sz val="18"/>
          <color rgb="FFFF0000"/>
        </font>
        <alignment horizontal="center" vertical="top" readingOrder="0"/>
      </dxf>
    </rfmt>
    <rfmt sheetId="1" sqref="AB5" start="0" length="0">
      <dxf>
        <font>
          <sz val="18"/>
          <color rgb="FFFF0000"/>
        </font>
        <alignment horizontal="center" vertical="top" readingOrder="0"/>
      </dxf>
    </rfmt>
    <rfmt sheetId="1" sqref="AC5" start="0" length="0">
      <dxf>
        <font>
          <sz val="18"/>
          <color rgb="FFFF0000"/>
        </font>
        <alignment horizontal="center" vertical="top" readingOrder="0"/>
      </dxf>
    </rfmt>
    <rfmt sheetId="1" sqref="AD5" start="0" length="0">
      <dxf>
        <font>
          <sz val="18"/>
          <color rgb="FFFF0000"/>
        </font>
        <alignment horizontal="center" vertical="top" readingOrder="0"/>
      </dxf>
    </rfmt>
    <rfmt sheetId="1" sqref="AE5" start="0" length="0">
      <dxf>
        <font>
          <sz val="18"/>
          <color rgb="FFFF0000"/>
        </font>
        <alignment horizontal="center" vertical="top" readingOrder="0"/>
      </dxf>
    </rfmt>
    <rfmt sheetId="1" sqref="AF5" start="0" length="0">
      <dxf>
        <font>
          <sz val="18"/>
          <color rgb="FFFF0000"/>
        </font>
        <alignment horizontal="center" vertical="top" readingOrder="0"/>
      </dxf>
    </rfmt>
    <rfmt sheetId="1" sqref="AG5" start="0" length="0">
      <dxf>
        <font>
          <sz val="18"/>
          <color rgb="FFFF0000"/>
        </font>
        <alignment horizontal="center" vertical="top" readingOrder="0"/>
      </dxf>
    </rfmt>
    <rfmt sheetId="1" sqref="AH5" start="0" length="0">
      <dxf>
        <font>
          <sz val="18"/>
          <color rgb="FFFF0000"/>
        </font>
        <alignment horizontal="center" vertical="top" readingOrder="0"/>
      </dxf>
    </rfmt>
    <rfmt sheetId="1" sqref="AI5" start="0" length="0">
      <dxf>
        <font>
          <sz val="18"/>
          <color rgb="FFFF0000"/>
        </font>
        <alignment horizontal="center" vertical="top" readingOrder="0"/>
      </dxf>
    </rfmt>
    <rfmt sheetId="1" sqref="AJ5" start="0" length="0">
      <dxf>
        <font>
          <sz val="18"/>
          <color rgb="FFFF0000"/>
        </font>
        <alignment horizontal="center" vertical="top" readingOrder="0"/>
      </dxf>
    </rfmt>
    <rfmt sheetId="1" sqref="AK5" start="0" length="0">
      <dxf>
        <font>
          <sz val="18"/>
          <color rgb="FFFF0000"/>
        </font>
        <alignment horizontal="center" vertical="top" readingOrder="0"/>
      </dxf>
    </rfmt>
    <rfmt sheetId="1" sqref="AL5" start="0" length="0">
      <dxf>
        <font>
          <sz val="18"/>
          <color rgb="FFFF0000"/>
        </font>
        <alignment horizontal="center" vertical="top" readingOrder="0"/>
      </dxf>
    </rfmt>
    <rfmt sheetId="1" sqref="AM5" start="0" length="0">
      <dxf>
        <font>
          <sz val="18"/>
          <color rgb="FFFF0000"/>
        </font>
        <alignment horizontal="center" vertical="top" readingOrder="0"/>
      </dxf>
    </rfmt>
    <rfmt sheetId="1" sqref="AN5" start="0" length="0">
      <dxf/>
    </rfmt>
    <rfmt sheetId="1" sqref="AO5" start="0" length="0">
      <dxf/>
    </rfmt>
    <rfmt sheetId="1" sqref="AP5" start="0" length="0">
      <dxf/>
    </rfmt>
  </rrc>
  <rrc rId="10109" sId="1" ref="A5:XFD5" action="deleteRow">
    <rfmt sheetId="1" xfDxf="1" sqref="A5:XFD5" start="0" length="0">
      <dxf>
        <font>
          <color rgb="FFFF0000"/>
        </font>
      </dxf>
    </rfmt>
    <rcc rId="0" sId="1" dxf="1">
      <nc r="A5" t="inlineStr">
        <is>
          <t>5.</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Уровень удовлетворенности населения города Когалыма услугами в сфере государственной регистрацией актов гражданского состояния</t>
        </is>
      </nc>
      <ndxf>
        <font>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90.5</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91.5</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91.5</v>
      </nc>
      <ndxf>
        <font>
          <sz val="13"/>
          <color rgb="FFFF0000"/>
          <name val="Times New Roman"/>
          <scheme val="none"/>
        </font>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c r="G5">
        <v>91.5</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
        <v>91.5</v>
      </nc>
      <ndxf>
        <font>
          <sz val="13"/>
          <color rgb="FFFF0000"/>
          <name val="Times New Roman"/>
          <scheme val="none"/>
        </font>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c r="I5">
        <v>91.5</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
        <v>91.5</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5">
        <v>91.5</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5">
        <v>91.5</v>
      </nc>
      <ndxf>
        <font>
          <sz val="13"/>
          <color rgb="FFFF0000"/>
          <name val="Times New Roman"/>
          <scheme val="none"/>
        </font>
        <fill>
          <patternFill patternType="solid">
            <bgColor theme="0"/>
          </patternFill>
        </fill>
        <alignment horizontal="center" vertical="center" wrapText="1" readingOrder="0"/>
        <border outline="0">
          <right style="thin">
            <color indexed="64"/>
          </right>
          <top style="thin">
            <color indexed="64"/>
          </top>
          <bottom style="thin">
            <color indexed="64"/>
          </bottom>
        </border>
      </ndxf>
    </rcc>
    <rcc rId="0" sId="1" dxf="1">
      <nc r="M5">
        <v>91.5</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5">
        <v>91.5</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5">
        <v>91.5</v>
      </nc>
      <ndxf>
        <font>
          <sz val="13"/>
          <color rgb="FFFF0000"/>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right style="thin">
            <color indexed="64"/>
          </right>
          <top style="thin">
            <color indexed="64"/>
          </top>
          <bottom style="thin">
            <color indexed="64"/>
          </bottom>
        </border>
      </dxf>
    </rfmt>
    <rcc rId="0" sId="1" dxf="1">
      <nc r="R5" t="inlineStr">
        <is>
          <t>Жалобы, нарекания на качество оказания услуг по государственной регистрации актов гражданского состояния и юридически значимых действий от граждан в октябре 2021 года не поступали. Государственные услуги оказаны качественно и в срок. За период январь - октябрь 2021 по заявлениям граждан зарегистрировано актов гражданского состояния 1544, оказано юридически значимых действий – 5721.</t>
        </is>
      </nc>
      <ndxf>
        <font>
          <sz val="12"/>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fmt sheetId="1" sqref="U5" start="0" length="0">
      <dxf>
        <font>
          <b/>
          <sz val="18"/>
          <color rgb="FFFF0000"/>
        </font>
        <alignment horizontal="center" vertical="top" readingOrder="0"/>
      </dxf>
    </rfmt>
    <rfmt sheetId="1" sqref="V5" start="0" length="0">
      <dxf>
        <font>
          <sz val="18"/>
          <color rgb="FFFF0000"/>
        </font>
        <alignment horizontal="center" vertical="top" readingOrder="0"/>
      </dxf>
    </rfmt>
    <rfmt sheetId="1" sqref="W5" start="0" length="0">
      <dxf>
        <font>
          <sz val="18"/>
          <color rgb="FFFF0000"/>
        </font>
        <alignment horizontal="center" vertical="top" readingOrder="0"/>
      </dxf>
    </rfmt>
    <rfmt sheetId="1" sqref="X5" start="0" length="0">
      <dxf>
        <font>
          <sz val="18"/>
          <color rgb="FFFF0000"/>
        </font>
        <alignment horizontal="center" vertical="top" readingOrder="0"/>
      </dxf>
    </rfmt>
    <rfmt sheetId="1" sqref="Y5" start="0" length="0">
      <dxf>
        <font>
          <sz val="18"/>
          <color rgb="FFFF0000"/>
        </font>
        <alignment horizontal="center" vertical="top" readingOrder="0"/>
      </dxf>
    </rfmt>
    <rfmt sheetId="1" sqref="Z5" start="0" length="0">
      <dxf>
        <font>
          <sz val="18"/>
          <color rgb="FFFF0000"/>
        </font>
        <alignment horizontal="center" vertical="top" readingOrder="0"/>
      </dxf>
    </rfmt>
    <rfmt sheetId="1" sqref="AA5" start="0" length="0">
      <dxf>
        <font>
          <sz val="18"/>
          <color rgb="FFFF0000"/>
        </font>
        <alignment horizontal="center" vertical="top" readingOrder="0"/>
      </dxf>
    </rfmt>
    <rfmt sheetId="1" sqref="AB5" start="0" length="0">
      <dxf>
        <font>
          <sz val="18"/>
          <color rgb="FFFF0000"/>
        </font>
        <alignment horizontal="center" vertical="top" readingOrder="0"/>
      </dxf>
    </rfmt>
    <rfmt sheetId="1" sqref="AC5" start="0" length="0">
      <dxf>
        <font>
          <sz val="18"/>
          <color rgb="FFFF0000"/>
        </font>
        <alignment horizontal="center" vertical="top" readingOrder="0"/>
      </dxf>
    </rfmt>
    <rfmt sheetId="1" sqref="AD5" start="0" length="0">
      <dxf>
        <font>
          <sz val="18"/>
          <color rgb="FFFF0000"/>
        </font>
        <alignment horizontal="center" vertical="top" readingOrder="0"/>
      </dxf>
    </rfmt>
    <rfmt sheetId="1" sqref="AE5" start="0" length="0">
      <dxf>
        <font>
          <sz val="18"/>
          <color rgb="FFFF0000"/>
        </font>
        <alignment horizontal="center" vertical="top" readingOrder="0"/>
      </dxf>
    </rfmt>
    <rfmt sheetId="1" sqref="AF5" start="0" length="0">
      <dxf>
        <font>
          <sz val="18"/>
          <color rgb="FFFF0000"/>
        </font>
        <alignment horizontal="center" vertical="top" readingOrder="0"/>
      </dxf>
    </rfmt>
    <rfmt sheetId="1" sqref="AG5" start="0" length="0">
      <dxf>
        <font>
          <sz val="18"/>
          <color rgb="FFFF0000"/>
        </font>
        <alignment horizontal="center" vertical="top" readingOrder="0"/>
      </dxf>
    </rfmt>
    <rfmt sheetId="1" sqref="AH5" start="0" length="0">
      <dxf>
        <font>
          <sz val="18"/>
          <color rgb="FFFF0000"/>
        </font>
        <alignment horizontal="center" vertical="top" readingOrder="0"/>
      </dxf>
    </rfmt>
    <rfmt sheetId="1" sqref="AI5" start="0" length="0">
      <dxf>
        <font>
          <sz val="18"/>
          <color rgb="FFFF0000"/>
        </font>
        <alignment horizontal="center" vertical="top" readingOrder="0"/>
      </dxf>
    </rfmt>
    <rfmt sheetId="1" sqref="AJ5" start="0" length="0">
      <dxf>
        <font>
          <sz val="18"/>
          <color rgb="FFFF0000"/>
        </font>
        <alignment horizontal="center" vertical="top" readingOrder="0"/>
      </dxf>
    </rfmt>
    <rfmt sheetId="1" sqref="AK5" start="0" length="0">
      <dxf>
        <font>
          <sz val="18"/>
          <color rgb="FFFF0000"/>
        </font>
        <alignment horizontal="center" vertical="top" readingOrder="0"/>
      </dxf>
    </rfmt>
    <rfmt sheetId="1" sqref="AL5" start="0" length="0">
      <dxf>
        <font>
          <sz val="18"/>
          <color rgb="FFFF0000"/>
        </font>
        <alignment horizontal="center" vertical="top" readingOrder="0"/>
      </dxf>
    </rfmt>
    <rfmt sheetId="1" sqref="AM5" start="0" length="0">
      <dxf>
        <font>
          <sz val="18"/>
          <color rgb="FFFF0000"/>
        </font>
        <alignment horizontal="center" vertical="top" readingOrder="0"/>
      </dxf>
    </rfmt>
    <rfmt sheetId="1" sqref="AN5" start="0" length="0">
      <dxf/>
    </rfmt>
    <rfmt sheetId="1" sqref="AO5" start="0" length="0">
      <dxf/>
    </rfmt>
    <rfmt sheetId="1" sqref="AP5" start="0" length="0">
      <dxf/>
    </rfmt>
  </rrc>
  <rrc rId="10110" sId="1" ref="A5:XFD5" action="deleteRow">
    <rfmt sheetId="1" xfDxf="1" sqref="A5:XFD5" start="0" length="0">
      <dxf>
        <font>
          <color rgb="FFFF0000"/>
        </font>
      </dxf>
    </rfmt>
    <rcc rId="0" sId="1" dxf="1">
      <nc r="A5" t="inlineStr">
        <is>
          <t>Муниципальная программа "Укрепление межнационального и межконфессионального согласия, профилактика экстремизма и терроризма в городе Когалыме"</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5"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fmt sheetId="1" sqref="U5" start="0" length="0">
      <dxf>
        <font>
          <b/>
          <sz val="20"/>
          <color rgb="FFFF0000"/>
        </font>
      </dxf>
    </rfmt>
    <rfmt sheetId="1" sqref="V5" start="0" length="0">
      <dxf>
        <font>
          <b/>
          <sz val="20"/>
          <color rgb="FFFF0000"/>
        </font>
        <alignment horizontal="center" vertical="top" readingOrder="0"/>
      </dxf>
    </rfmt>
    <rfmt sheetId="1" sqref="W5" start="0" length="0">
      <dxf>
        <font>
          <b/>
          <sz val="20"/>
          <color rgb="FFFF0000"/>
        </font>
        <alignment horizontal="center" vertical="top" readingOrder="0"/>
      </dxf>
    </rfmt>
    <rfmt sheetId="1" sqref="X5" start="0" length="0">
      <dxf>
        <font>
          <b/>
          <sz val="20"/>
          <color rgb="FFFF0000"/>
        </font>
        <alignment horizontal="center" vertical="top" readingOrder="0"/>
      </dxf>
    </rfmt>
    <rfmt sheetId="1" sqref="Y5" start="0" length="0">
      <dxf>
        <font>
          <b/>
          <sz val="20"/>
          <color rgb="FFFF0000"/>
        </font>
        <alignment horizontal="center" vertical="top" readingOrder="0"/>
      </dxf>
    </rfmt>
    <rfmt sheetId="1" sqref="Z5" start="0" length="0">
      <dxf>
        <font>
          <b/>
          <sz val="20"/>
          <color rgb="FFFF0000"/>
        </font>
        <alignment horizontal="center" vertical="top" readingOrder="0"/>
      </dxf>
    </rfmt>
    <rfmt sheetId="1" sqref="AA5" start="0" length="0">
      <dxf>
        <font>
          <b/>
          <sz val="20"/>
          <color rgb="FFFF0000"/>
        </font>
        <alignment horizontal="center" vertical="top" readingOrder="0"/>
      </dxf>
    </rfmt>
    <rfmt sheetId="1" sqref="AB5" start="0" length="0">
      <dxf>
        <font>
          <b/>
          <sz val="20"/>
          <color rgb="FFFF0000"/>
        </font>
        <alignment horizontal="center" vertical="top" readingOrder="0"/>
      </dxf>
    </rfmt>
    <rfmt sheetId="1" sqref="AC5" start="0" length="0">
      <dxf>
        <font>
          <b/>
          <sz val="20"/>
          <color rgb="FFFF0000"/>
        </font>
        <alignment horizontal="center" vertical="top" readingOrder="0"/>
      </dxf>
    </rfmt>
    <rfmt sheetId="1" sqref="AD5" start="0" length="0">
      <dxf>
        <font>
          <b/>
          <sz val="20"/>
          <color rgb="FFFF0000"/>
        </font>
        <alignment horizontal="center" vertical="top" readingOrder="0"/>
      </dxf>
    </rfmt>
    <rfmt sheetId="1" sqref="AE5" start="0" length="0">
      <dxf>
        <font>
          <b/>
          <sz val="20"/>
          <color rgb="FFFF0000"/>
        </font>
        <alignment horizontal="center" vertical="top" readingOrder="0"/>
      </dxf>
    </rfmt>
    <rfmt sheetId="1" sqref="AF5" start="0" length="0">
      <dxf>
        <font>
          <b/>
          <sz val="20"/>
          <color rgb="FFFF0000"/>
        </font>
        <alignment horizontal="center" vertical="top" readingOrder="0"/>
      </dxf>
    </rfmt>
    <rfmt sheetId="1" sqref="AG5" start="0" length="0">
      <dxf>
        <font>
          <b/>
          <sz val="20"/>
          <color rgb="FFFF0000"/>
        </font>
        <alignment horizontal="center" vertical="top" readingOrder="0"/>
      </dxf>
    </rfmt>
    <rfmt sheetId="1" sqref="AH5" start="0" length="0">
      <dxf>
        <font>
          <b/>
          <sz val="20"/>
          <color rgb="FFFF0000"/>
        </font>
        <alignment horizontal="center" vertical="top" readingOrder="0"/>
      </dxf>
    </rfmt>
    <rfmt sheetId="1" sqref="AI5" start="0" length="0">
      <dxf>
        <font>
          <b/>
          <sz val="20"/>
          <color rgb="FFFF0000"/>
        </font>
        <alignment horizontal="center" vertical="top" readingOrder="0"/>
      </dxf>
    </rfmt>
    <rfmt sheetId="1" sqref="AJ5" start="0" length="0">
      <dxf>
        <font>
          <b/>
          <sz val="20"/>
          <color rgb="FFFF0000"/>
        </font>
        <alignment horizontal="center" vertical="top" readingOrder="0"/>
      </dxf>
    </rfmt>
    <rfmt sheetId="1" sqref="AK5" start="0" length="0">
      <dxf>
        <font>
          <b/>
          <sz val="20"/>
          <color rgb="FFFF0000"/>
        </font>
        <alignment horizontal="center" vertical="top" readingOrder="0"/>
      </dxf>
    </rfmt>
    <rfmt sheetId="1" sqref="AL5" start="0" length="0">
      <dxf>
        <font>
          <b/>
          <sz val="20"/>
          <color rgb="FFFF0000"/>
        </font>
        <alignment horizontal="center" vertical="top" readingOrder="0"/>
      </dxf>
    </rfmt>
    <rfmt sheetId="1" sqref="AM5" start="0" length="0">
      <dxf>
        <font>
          <b/>
          <sz val="20"/>
          <color rgb="FFFF0000"/>
        </font>
        <alignment horizontal="center" vertical="top" readingOrder="0"/>
      </dxf>
    </rfmt>
    <rfmt sheetId="1" sqref="AN5" start="0" length="0">
      <dxf/>
    </rfmt>
    <rfmt sheetId="1" sqref="AO5" start="0" length="0">
      <dxf/>
    </rfmt>
    <rfmt sheetId="1" sqref="AP5" start="0" length="0">
      <dxf/>
    </rfmt>
  </rrc>
  <rrc rId="10111" sId="1" ref="A5:XFD5" action="deleteRow">
    <rfmt sheetId="1" xfDxf="1" sqref="A5:XFD5" start="0" length="0">
      <dxf>
        <font>
          <color rgb="FFFF0000"/>
        </font>
      </dxf>
    </rfmt>
    <rcc rId="0" sId="1" dxf="1">
      <nc r="A5" t="inlineStr">
        <is>
          <t>6.</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Количество участников мероприятий, направленных на укрепление общероссийского гражданского единства</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человек</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3532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3552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7036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5890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4321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2786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3894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440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250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6870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3938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v>9542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Q5">
        <v>260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R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U5" start="0" length="0">
      <dxf>
        <font>
          <b/>
          <sz val="20"/>
          <color rgb="FFFF0000"/>
        </font>
        <alignment horizontal="center" vertical="top" readingOrder="0"/>
      </dxf>
    </rfmt>
    <rfmt sheetId="1" sqref="V5" start="0" length="0">
      <dxf>
        <font>
          <b/>
          <sz val="20"/>
          <color rgb="FFFF0000"/>
        </font>
        <alignment horizontal="center" vertical="top" readingOrder="0"/>
      </dxf>
    </rfmt>
    <rfmt sheetId="1" sqref="W5" start="0" length="0">
      <dxf>
        <font>
          <b/>
          <sz val="20"/>
          <color rgb="FFFF0000"/>
        </font>
        <alignment horizontal="center" vertical="top" readingOrder="0"/>
      </dxf>
    </rfmt>
    <rfmt sheetId="1" sqref="X5" start="0" length="0">
      <dxf>
        <font>
          <b/>
          <sz val="18"/>
          <color rgb="FFFF0000"/>
        </font>
        <alignment horizontal="center" vertical="top" readingOrder="0"/>
      </dxf>
    </rfmt>
    <rfmt sheetId="1" sqref="Y5" start="0" length="0">
      <dxf>
        <font>
          <b/>
          <sz val="18"/>
          <color rgb="FFFF0000"/>
        </font>
        <alignment horizontal="center" vertical="top" readingOrder="0"/>
      </dxf>
    </rfmt>
    <rfmt sheetId="1" sqref="Z5" start="0" length="0">
      <dxf>
        <font>
          <b/>
          <sz val="18"/>
          <color rgb="FFFF0000"/>
        </font>
        <alignment horizontal="center" vertical="top" readingOrder="0"/>
      </dxf>
    </rfmt>
    <rfmt sheetId="1" sqref="AA5" start="0" length="0">
      <dxf>
        <font>
          <b/>
          <sz val="18"/>
          <color rgb="FFFF0000"/>
        </font>
        <alignment horizontal="center" vertical="top" readingOrder="0"/>
      </dxf>
    </rfmt>
    <rfmt sheetId="1" sqref="AB5" start="0" length="0">
      <dxf>
        <font>
          <b/>
          <sz val="18"/>
          <color rgb="FFFF0000"/>
        </font>
        <alignment horizontal="center" vertical="top" readingOrder="0"/>
      </dxf>
    </rfmt>
    <rfmt sheetId="1" sqref="AC5" start="0" length="0">
      <dxf>
        <font>
          <b/>
          <sz val="18"/>
          <color rgb="FFFF0000"/>
        </font>
        <alignment horizontal="center" vertical="top" readingOrder="0"/>
      </dxf>
    </rfmt>
    <rfmt sheetId="1" sqref="AD5" start="0" length="0">
      <dxf>
        <font>
          <b/>
          <sz val="18"/>
          <color rgb="FFFF0000"/>
        </font>
      </dxf>
    </rfmt>
    <rfmt sheetId="1" sqref="AE5" start="0" length="0">
      <dxf/>
    </rfmt>
    <rfmt sheetId="1" sqref="AF5" start="0" length="0">
      <dxf/>
    </rfmt>
    <rfmt sheetId="1" sqref="AG5" start="0" length="0">
      <dxf/>
    </rfmt>
    <rfmt sheetId="1" sqref="AH5" start="0" length="0">
      <dxf/>
    </rfmt>
    <rfmt sheetId="1" sqref="AI5" start="0" length="0">
      <dxf/>
    </rfmt>
    <rfmt sheetId="1" sqref="AJ5" start="0" length="0">
      <dxf/>
    </rfmt>
    <rfmt sheetId="1" sqref="AK5" start="0" length="0">
      <dxf/>
    </rfmt>
    <rfmt sheetId="1" sqref="AL5" start="0" length="0">
      <dxf/>
    </rfmt>
    <rfmt sheetId="1" sqref="AM5" start="0" length="0">
      <dxf/>
    </rfmt>
    <rfmt sheetId="1" sqref="AN5" start="0" length="0">
      <dxf/>
    </rfmt>
    <rfmt sheetId="1" sqref="AO5" start="0" length="0">
      <dxf/>
    </rfmt>
    <rfmt sheetId="1" sqref="AP5" start="0" length="0">
      <dxf/>
    </rfmt>
  </rrc>
  <rrc rId="10112" sId="1" ref="A5:XFD5" action="deleteRow">
    <rfmt sheetId="1" xfDxf="1" sqref="A5:XFD5" start="0" length="0">
      <dxf>
        <font>
          <color rgb="FFFF0000"/>
        </font>
      </dxf>
    </rfmt>
    <rcc rId="0" sId="1" dxf="1">
      <nc r="A5" t="inlineStr">
        <is>
          <t>7.</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Доля обучающихся и молодёжи, участвующих в проектах и программах по укреплению межнационального и межконфессионального согласия, поддержке и развитию языков и культуры народов Российский Федерации, проживающих на территории города Когалыма, по обеспечению социальной и культурной адаптации мигрантов и профилактике экстремизма и терроризма,</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87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88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17.5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17.3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11.4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11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24.5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5.3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2.38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21.9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10.3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v>109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U5" start="0" length="0">
      <dxf>
        <font>
          <sz val="18"/>
          <color rgb="FFFF0000"/>
        </font>
        <alignment horizontal="center" vertical="top" readingOrder="0"/>
      </dxf>
    </rfmt>
    <rfmt sheetId="1" sqref="V5" start="0" length="0">
      <dxf>
        <font>
          <sz val="18"/>
          <color rgb="FFFF0000"/>
        </font>
        <alignment horizontal="center" vertical="top" readingOrder="0"/>
      </dxf>
    </rfmt>
    <rfmt sheetId="1" sqref="W5" start="0" length="0">
      <dxf>
        <font>
          <sz val="18"/>
          <color rgb="FFFF0000"/>
        </font>
        <alignment horizontal="center" vertical="top" readingOrder="0"/>
      </dxf>
    </rfmt>
    <rfmt sheetId="1" sqref="X5" start="0" length="0">
      <dxf>
        <font>
          <sz val="18"/>
          <color rgb="FFFF0000"/>
        </font>
        <alignment horizontal="center" vertical="top" readingOrder="0"/>
      </dxf>
    </rfmt>
    <rfmt sheetId="1" sqref="Y5" start="0" length="0">
      <dxf>
        <font>
          <sz val="18"/>
          <color rgb="FFFF0000"/>
        </font>
        <alignment horizontal="center" vertical="top" readingOrder="0"/>
      </dxf>
    </rfmt>
    <rfmt sheetId="1" sqref="Z5" start="0" length="0">
      <dxf>
        <font>
          <sz val="18"/>
          <color rgb="FFFF0000"/>
        </font>
        <alignment horizontal="center" vertical="top" readingOrder="0"/>
      </dxf>
    </rfmt>
    <rfmt sheetId="1" sqref="AA5" start="0" length="0">
      <dxf>
        <font>
          <sz val="18"/>
          <color rgb="FFFF0000"/>
        </font>
        <alignment horizontal="center" vertical="top" readingOrder="0"/>
      </dxf>
    </rfmt>
    <rfmt sheetId="1" sqref="AB5" start="0" length="0">
      <dxf>
        <font>
          <sz val="18"/>
          <color rgb="FFFF0000"/>
        </font>
        <alignment horizontal="center" vertical="top" readingOrder="0"/>
      </dxf>
    </rfmt>
    <rfmt sheetId="1" sqref="AC5" start="0" length="0">
      <dxf>
        <font>
          <sz val="18"/>
          <color rgb="FFFF0000"/>
        </font>
        <alignment horizontal="center" vertical="top" readingOrder="0"/>
      </dxf>
    </rfmt>
    <rfmt sheetId="1" sqref="AD5" start="0" length="0">
      <dxf/>
    </rfmt>
    <rfmt sheetId="1" sqref="AE5" start="0" length="0">
      <dxf/>
    </rfmt>
    <rfmt sheetId="1" sqref="AF5" start="0" length="0">
      <dxf/>
    </rfmt>
    <rfmt sheetId="1" sqref="AG5" start="0" length="0">
      <dxf/>
    </rfmt>
    <rfmt sheetId="1" sqref="AH5" start="0" length="0">
      <dxf/>
    </rfmt>
    <rfmt sheetId="1" sqref="AI5" start="0" length="0">
      <dxf/>
    </rfmt>
    <rfmt sheetId="1" sqref="AJ5" start="0" length="0">
      <dxf/>
    </rfmt>
    <rfmt sheetId="1" sqref="AK5" start="0" length="0">
      <dxf/>
    </rfmt>
    <rfmt sheetId="1" sqref="AL5" start="0" length="0">
      <dxf/>
    </rfmt>
    <rfmt sheetId="1" sqref="AM5" start="0" length="0">
      <dxf/>
    </rfmt>
    <rfmt sheetId="1" sqref="AN5" start="0" length="0">
      <dxf/>
    </rfmt>
    <rfmt sheetId="1" sqref="AO5" start="0" length="0">
      <dxf/>
    </rfmt>
    <rfmt sheetId="1" sqref="AP5" start="0" length="0">
      <dxf/>
    </rfmt>
  </rrc>
  <rrc rId="10113" sId="1" ref="A5:XFD5" action="deleteRow">
    <rfmt sheetId="1" xfDxf="1" sqref="A5:XFD5" start="0" length="0">
      <dxf>
        <font>
          <color rgb="FFFF0000"/>
        </font>
      </dxf>
    </rfmt>
    <rcc rId="0" sId="1" dxf="1">
      <nc r="A5" t="inlineStr">
        <is>
          <t>8.</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Доля граждан, положительно оценивающих состояние межнациональных отношений в городе Когалыме, от числа опрошенных</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88.3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88.6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F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G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H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I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J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K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L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M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N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O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P5">
        <v>92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Сведения предоставляются 1 раз в год согласно результатам социологического исследования "Мониторинг межнациональных и межконфессиональных отношений в ХМАО-Югре", по резульаттам проведенного Департаментом общественных и внешних связей Югры.</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U5" start="0" length="0">
      <dxf>
        <font>
          <b/>
          <sz val="20"/>
          <color rgb="FFFF0000"/>
        </font>
        <alignment horizontal="center" vertical="top" wrapText="1" readingOrder="0"/>
      </dxf>
    </rfmt>
    <rfmt sheetId="1" sqref="V5" start="0" length="0">
      <dxf>
        <font>
          <b/>
          <sz val="20"/>
          <color rgb="FFFF0000"/>
        </font>
        <alignment horizontal="center" vertical="top" wrapText="1" readingOrder="0"/>
      </dxf>
    </rfmt>
    <rfmt sheetId="1" sqref="W5" start="0" length="0">
      <dxf>
        <font>
          <b/>
          <sz val="20"/>
          <color rgb="FFFF0000"/>
        </font>
        <alignment horizontal="center" vertical="top" wrapText="1" readingOrder="0"/>
      </dxf>
    </rfmt>
    <rfmt sheetId="1" sqref="X5" start="0" length="0">
      <dxf>
        <font>
          <b/>
          <sz val="18"/>
          <color rgb="FFFF0000"/>
        </font>
        <alignment horizontal="center" vertical="top" readingOrder="0"/>
      </dxf>
    </rfmt>
    <rfmt sheetId="1" sqref="Y5" start="0" length="0">
      <dxf>
        <font>
          <b/>
          <sz val="18"/>
          <color rgb="FFFF0000"/>
        </font>
        <alignment horizontal="center" vertical="top" readingOrder="0"/>
      </dxf>
    </rfmt>
    <rfmt sheetId="1" sqref="Z5" start="0" length="0">
      <dxf>
        <font>
          <b/>
          <sz val="18"/>
          <color rgb="FFFF0000"/>
        </font>
        <alignment horizontal="center" vertical="top" readingOrder="0"/>
      </dxf>
    </rfmt>
    <rfmt sheetId="1" sqref="AA5" start="0" length="0">
      <dxf>
        <font>
          <b/>
          <sz val="18"/>
          <color rgb="FFFF0000"/>
        </font>
        <alignment horizontal="center" vertical="top" readingOrder="0"/>
      </dxf>
    </rfmt>
    <rfmt sheetId="1" sqref="AB5" start="0" length="0">
      <dxf>
        <font>
          <b/>
          <sz val="18"/>
          <color rgb="FFFF0000"/>
        </font>
        <alignment horizontal="center" vertical="top" readingOrder="0"/>
      </dxf>
    </rfmt>
    <rfmt sheetId="1" sqref="AC5" start="0" length="0">
      <dxf>
        <font>
          <b/>
          <sz val="18"/>
          <color rgb="FFFF0000"/>
        </font>
        <alignment horizontal="center" vertical="top" readingOrder="0"/>
      </dxf>
    </rfmt>
    <rfmt sheetId="1" sqref="AD5" start="0" length="0">
      <dxf/>
    </rfmt>
    <rfmt sheetId="1" sqref="AE5" start="0" length="0">
      <dxf/>
    </rfmt>
    <rfmt sheetId="1" sqref="AF5" start="0" length="0">
      <dxf/>
    </rfmt>
    <rfmt sheetId="1" sqref="AG5" start="0" length="0">
      <dxf/>
    </rfmt>
    <rfmt sheetId="1" sqref="AH5" start="0" length="0">
      <dxf/>
    </rfmt>
    <rfmt sheetId="1" sqref="AI5" start="0" length="0">
      <dxf/>
    </rfmt>
    <rfmt sheetId="1" sqref="AJ5" start="0" length="0">
      <dxf/>
    </rfmt>
    <rfmt sheetId="1" sqref="AK5" start="0" length="0">
      <dxf/>
    </rfmt>
    <rfmt sheetId="1" sqref="AL5" start="0" length="0">
      <dxf/>
    </rfmt>
    <rfmt sheetId="1" sqref="AM5" start="0" length="0">
      <dxf/>
    </rfmt>
    <rfmt sheetId="1" sqref="AN5" start="0" length="0">
      <dxf/>
    </rfmt>
    <rfmt sheetId="1" sqref="AO5" start="0" length="0">
      <dxf/>
    </rfmt>
    <rfmt sheetId="1" sqref="AP5" start="0" length="0">
      <dxf/>
    </rfmt>
  </rrc>
  <rrc rId="10114" sId="1" ref="A5:XFD5" action="deleteRow">
    <rfmt sheetId="1" xfDxf="1" sqref="A5:XFD5" start="0" length="0">
      <dxf>
        <font>
          <color rgb="FFFF0000"/>
        </font>
      </dxf>
    </rfmt>
    <rcc rId="0" sId="1" dxf="1">
      <nc r="A5" t="inlineStr">
        <is>
          <t>9.</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Численность участников мероприятий, направленных на этнокультурное развитие народов России, проживающих в муниципальном образовании</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человек</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2370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2390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2091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3242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1129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1250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987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2356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1015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v>6957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U5" start="0" length="0">
      <dxf/>
    </rfmt>
    <rfmt sheetId="1" sqref="V5" start="0" length="0">
      <dxf/>
    </rfmt>
    <rfmt sheetId="1" sqref="W5" start="0" length="0">
      <dxf/>
    </rfmt>
    <rfmt sheetId="1" sqref="X5" start="0" length="0">
      <dxf/>
    </rfmt>
    <rfmt sheetId="1" sqref="Y5" start="0" length="0">
      <dxf/>
    </rfmt>
    <rfmt sheetId="1" sqref="Z5" start="0" length="0">
      <dxf/>
    </rfmt>
    <rfmt sheetId="1" sqref="AA5" start="0" length="0">
      <dxf/>
    </rfmt>
    <rfmt sheetId="1" sqref="AB5" start="0" length="0">
      <dxf/>
    </rfmt>
    <rfmt sheetId="1" sqref="AC5" start="0" length="0">
      <dxf/>
    </rfmt>
    <rfmt sheetId="1" sqref="AD5" start="0" length="0">
      <dxf/>
    </rfmt>
    <rfmt sheetId="1" sqref="AE5" start="0" length="0">
      <dxf/>
    </rfmt>
    <rfmt sheetId="1" sqref="AF5" start="0" length="0">
      <dxf/>
    </rfmt>
    <rfmt sheetId="1" sqref="AG5" start="0" length="0">
      <dxf/>
    </rfmt>
    <rfmt sheetId="1" sqref="AH5" start="0" length="0">
      <dxf/>
    </rfmt>
    <rfmt sheetId="1" sqref="AI5" start="0" length="0">
      <dxf/>
    </rfmt>
    <rfmt sheetId="1" sqref="AJ5" start="0" length="0">
      <dxf/>
    </rfmt>
    <rfmt sheetId="1" sqref="AK5" start="0" length="0">
      <dxf/>
    </rfmt>
    <rfmt sheetId="1" sqref="AL5" start="0" length="0">
      <dxf/>
    </rfmt>
    <rfmt sheetId="1" sqref="AM5" start="0" length="0">
      <dxf/>
    </rfmt>
    <rfmt sheetId="1" sqref="AN5" start="0" length="0">
      <dxf/>
    </rfmt>
    <rfmt sheetId="1" sqref="AO5" start="0" length="0">
      <dxf/>
    </rfmt>
    <rfmt sheetId="1" sqref="AP5" start="0" length="0">
      <dxf/>
    </rfmt>
  </rrc>
  <rrc rId="10115" sId="1" ref="A5:XFD5" action="deleteRow">
    <rfmt sheetId="1" xfDxf="1" sqref="A5:XFD5" start="0" length="0">
      <dxf>
        <font>
          <color rgb="FFFF0000"/>
        </font>
      </dxf>
    </rfmt>
    <rcc rId="0" sId="1" dxf="1">
      <nc r="A5" t="inlineStr">
        <is>
          <t>Муниципальная программа "Управление муниципальным имуществом города Когалыма"</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5"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fmt sheetId="1" sqref="U5" start="0" length="0">
      <dxf/>
    </rfmt>
    <rfmt sheetId="1" sqref="V5" start="0" length="0">
      <dxf/>
    </rfmt>
    <rfmt sheetId="1" sqref="W5" start="0" length="0">
      <dxf/>
    </rfmt>
    <rfmt sheetId="1" sqref="X5" start="0" length="0">
      <dxf/>
    </rfmt>
    <rfmt sheetId="1" sqref="Y5" start="0" length="0">
      <dxf/>
    </rfmt>
    <rfmt sheetId="1" sqref="Z5" start="0" length="0">
      <dxf/>
    </rfmt>
    <rfmt sheetId="1" sqref="AA5" start="0" length="0">
      <dxf/>
    </rfmt>
    <rfmt sheetId="1" sqref="AB5" start="0" length="0">
      <dxf/>
    </rfmt>
    <rfmt sheetId="1" sqref="AC5" start="0" length="0">
      <dxf/>
    </rfmt>
    <rfmt sheetId="1" sqref="AD5" start="0" length="0">
      <dxf/>
    </rfmt>
    <rfmt sheetId="1" sqref="AE5" start="0" length="0">
      <dxf/>
    </rfmt>
    <rfmt sheetId="1" sqref="AF5" start="0" length="0">
      <dxf/>
    </rfmt>
    <rfmt sheetId="1" sqref="AG5" start="0" length="0">
      <dxf/>
    </rfmt>
    <rfmt sheetId="1" sqref="AH5" start="0" length="0">
      <dxf/>
    </rfmt>
    <rfmt sheetId="1" sqref="AI5" start="0" length="0">
      <dxf/>
    </rfmt>
    <rfmt sheetId="1" sqref="AJ5" start="0" length="0">
      <dxf/>
    </rfmt>
    <rfmt sheetId="1" sqref="AK5" start="0" length="0">
      <dxf/>
    </rfmt>
    <rfmt sheetId="1" sqref="AL5" start="0" length="0">
      <dxf/>
    </rfmt>
    <rfmt sheetId="1" sqref="AM5" start="0" length="0">
      <dxf/>
    </rfmt>
    <rfmt sheetId="1" sqref="AN5" start="0" length="0">
      <dxf/>
    </rfmt>
    <rfmt sheetId="1" sqref="AO5" start="0" length="0">
      <dxf/>
    </rfmt>
    <rfmt sheetId="1" sqref="AP5" start="0" length="0">
      <dxf/>
    </rfmt>
  </rrc>
  <rrc rId="10116" sId="1" ref="A5:XFD5" action="deleteRow">
    <rfmt sheetId="1" xfDxf="1" sqref="A5:XFD5" start="0" length="0">
      <dxf>
        <font>
          <color rgb="FFFF0000"/>
        </font>
      </dxf>
    </rfmt>
    <rcc rId="0" sId="1" dxf="1">
      <nc r="A5" t="inlineStr">
        <is>
          <t>10.</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 в том числе земельными участками</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102.3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5">
        <v>3.3</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5">
        <v>7.44</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5">
        <v>12.7</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5">
        <v>31.9</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5">
        <v>38.1</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5">
        <v>44.69</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5">
        <v>63.39</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5">
        <v>68.349999999999994</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5">
        <v>72.900000000000006</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5">
        <v>88.79</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U5" start="0" length="0">
      <dxf/>
    </rfmt>
    <rfmt sheetId="1" sqref="V5" start="0" length="0">
      <dxf/>
    </rfmt>
    <rfmt sheetId="1" sqref="W5" start="0" length="0">
      <dxf/>
    </rfmt>
    <rfmt sheetId="1" sqref="X5" start="0" length="0">
      <dxf/>
    </rfmt>
    <rfmt sheetId="1" sqref="Y5" start="0" length="0">
      <dxf/>
    </rfmt>
    <rfmt sheetId="1" sqref="Z5" start="0" length="0">
      <dxf/>
    </rfmt>
    <rfmt sheetId="1" sqref="AA5" start="0" length="0">
      <dxf/>
    </rfmt>
    <rfmt sheetId="1" sqref="AB5" start="0" length="0">
      <dxf/>
    </rfmt>
    <rfmt sheetId="1" sqref="AC5" start="0" length="0">
      <dxf/>
    </rfmt>
    <rfmt sheetId="1" sqref="AD5" start="0" length="0">
      <dxf/>
    </rfmt>
    <rfmt sheetId="1" sqref="AE5" start="0" length="0">
      <dxf/>
    </rfmt>
    <rfmt sheetId="1" sqref="AF5" start="0" length="0">
      <dxf/>
    </rfmt>
    <rfmt sheetId="1" sqref="AG5" start="0" length="0">
      <dxf/>
    </rfmt>
    <rfmt sheetId="1" sqref="AH5" start="0" length="0">
      <dxf/>
    </rfmt>
    <rfmt sheetId="1" sqref="AI5" start="0" length="0">
      <dxf/>
    </rfmt>
    <rfmt sheetId="1" sqref="AJ5" start="0" length="0">
      <dxf/>
    </rfmt>
    <rfmt sheetId="1" sqref="AK5" start="0" length="0">
      <dxf/>
    </rfmt>
    <rfmt sheetId="1" sqref="AL5" start="0" length="0">
      <dxf/>
    </rfmt>
    <rfmt sheetId="1" sqref="AM5" start="0" length="0">
      <dxf/>
    </rfmt>
    <rfmt sheetId="1" sqref="AN5" start="0" length="0">
      <dxf/>
    </rfmt>
    <rfmt sheetId="1" sqref="AO5" start="0" length="0">
      <dxf/>
    </rfmt>
    <rfmt sheetId="1" sqref="AP5" start="0" length="0">
      <dxf/>
    </rfmt>
  </rrc>
  <rrc rId="10117" sId="1" ref="A5:XFD5" action="deleteRow">
    <rfmt sheetId="1" xfDxf="1" sqref="A5:XFD5" start="0" length="0">
      <dxf>
        <font>
          <color rgb="FFFF0000"/>
        </font>
      </dxf>
    </rfmt>
    <rcc rId="0" sId="1" dxf="1">
      <nc r="A5" t="inlineStr">
        <is>
          <t>11.</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Удельный вес используемого недвижимого имущества города Когалыма в общем количестве недвижимого имущества города Когалыма</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97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97.4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5">
        <v>94.4</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5">
        <v>94.7</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5">
        <v>94.7</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5">
        <v>94.1</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5">
        <v>94.4</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5">
        <v>95.1</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5">
        <v>94.7</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5">
        <v>94.7</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5">
        <v>94.7</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5">
        <v>95.1</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U5" start="0" length="0">
      <dxf/>
    </rfmt>
    <rfmt sheetId="1" sqref="V5" start="0" length="0">
      <dxf/>
    </rfmt>
    <rfmt sheetId="1" sqref="W5" start="0" length="0">
      <dxf/>
    </rfmt>
    <rfmt sheetId="1" sqref="X5" start="0" length="0">
      <dxf/>
    </rfmt>
    <rfmt sheetId="1" sqref="Y5" start="0" length="0">
      <dxf/>
    </rfmt>
    <rfmt sheetId="1" sqref="Z5" start="0" length="0">
      <dxf/>
    </rfmt>
    <rfmt sheetId="1" sqref="AA5" start="0" length="0">
      <dxf/>
    </rfmt>
    <rfmt sheetId="1" sqref="AB5" start="0" length="0">
      <dxf/>
    </rfmt>
    <rfmt sheetId="1" sqref="AC5" start="0" length="0">
      <dxf/>
    </rfmt>
    <rfmt sheetId="1" sqref="AD5" start="0" length="0">
      <dxf/>
    </rfmt>
    <rfmt sheetId="1" sqref="AE5" start="0" length="0">
      <dxf/>
    </rfmt>
    <rfmt sheetId="1" sqref="AF5" start="0" length="0">
      <dxf/>
    </rfmt>
    <rfmt sheetId="1" sqref="AG5" start="0" length="0">
      <dxf/>
    </rfmt>
    <rfmt sheetId="1" sqref="AH5" start="0" length="0">
      <dxf/>
    </rfmt>
    <rfmt sheetId="1" sqref="AI5" start="0" length="0">
      <dxf/>
    </rfmt>
    <rfmt sheetId="1" sqref="AJ5" start="0" length="0">
      <dxf/>
    </rfmt>
    <rfmt sheetId="1" sqref="AK5" start="0" length="0">
      <dxf/>
    </rfmt>
    <rfmt sheetId="1" sqref="AL5" start="0" length="0">
      <dxf/>
    </rfmt>
    <rfmt sheetId="1" sqref="AM5" start="0" length="0">
      <dxf/>
    </rfmt>
    <rfmt sheetId="1" sqref="AN5" start="0" length="0">
      <dxf/>
    </rfmt>
    <rfmt sheetId="1" sqref="AO5" start="0" length="0">
      <dxf/>
    </rfmt>
    <rfmt sheetId="1" sqref="AP5" start="0" length="0">
      <dxf/>
    </rfmt>
  </rrc>
  <rrc rId="10118" sId="1" ref="A5:XFD5" action="deleteRow">
    <rfmt sheetId="1" xfDxf="1" sqref="A5:XFD5" start="0" length="0">
      <dxf>
        <font>
          <color rgb="FFFF0000"/>
        </font>
      </dxf>
    </rfmt>
    <rcc rId="0" sId="1" dxf="1">
      <nc r="A5" t="inlineStr">
        <is>
          <t>12.</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Улучшение технических характеристик, поддержание эксплуатационного ресурса объектов муниципальной собственности</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единиц</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5">
        <v>0</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5">
        <v>1</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5">
        <v>1</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5">
        <v>1</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5">
        <v>3</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5">
        <v>3</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5">
        <v>3</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5">
        <v>3</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5">
        <v>3</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5">
        <v>4</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U5" start="0" length="0">
      <dxf/>
    </rfmt>
    <rfmt sheetId="1" sqref="V5" start="0" length="0">
      <dxf/>
    </rfmt>
    <rfmt sheetId="1" sqref="W5" start="0" length="0">
      <dxf/>
    </rfmt>
    <rfmt sheetId="1" sqref="X5" start="0" length="0">
      <dxf/>
    </rfmt>
    <rfmt sheetId="1" sqref="Y5" start="0" length="0">
      <dxf/>
    </rfmt>
    <rfmt sheetId="1" sqref="Z5" start="0" length="0">
      <dxf/>
    </rfmt>
    <rfmt sheetId="1" sqref="AA5" start="0" length="0">
      <dxf/>
    </rfmt>
    <rfmt sheetId="1" sqref="AB5" start="0" length="0">
      <dxf/>
    </rfmt>
    <rfmt sheetId="1" sqref="AC5" start="0" length="0">
      <dxf/>
    </rfmt>
    <rfmt sheetId="1" sqref="AD5" start="0" length="0">
      <dxf/>
    </rfmt>
    <rfmt sheetId="1" sqref="AE5" start="0" length="0">
      <dxf/>
    </rfmt>
    <rfmt sheetId="1" sqref="AF5" start="0" length="0">
      <dxf/>
    </rfmt>
    <rfmt sheetId="1" sqref="AG5" start="0" length="0">
      <dxf/>
    </rfmt>
    <rfmt sheetId="1" sqref="AH5" start="0" length="0">
      <dxf/>
    </rfmt>
    <rfmt sheetId="1" sqref="AI5" start="0" length="0">
      <dxf/>
    </rfmt>
    <rfmt sheetId="1" sqref="AJ5" start="0" length="0">
      <dxf/>
    </rfmt>
    <rfmt sheetId="1" sqref="AK5" start="0" length="0">
      <dxf/>
    </rfmt>
    <rfmt sheetId="1" sqref="AL5" start="0" length="0">
      <dxf/>
    </rfmt>
    <rfmt sheetId="1" sqref="AM5" start="0" length="0">
      <dxf/>
    </rfmt>
    <rfmt sheetId="1" sqref="AN5" start="0" length="0">
      <dxf/>
    </rfmt>
    <rfmt sheetId="1" sqref="AO5" start="0" length="0">
      <dxf/>
    </rfmt>
    <rfmt sheetId="1" sqref="AP5" start="0" length="0">
      <dxf/>
    </rfmt>
  </rrc>
  <rrc rId="10119" sId="1" ref="A5:XFD5" action="deleteRow">
    <rfmt sheetId="1" xfDxf="1" sqref="A5:XFD5" start="0" length="0">
      <dxf>
        <font>
          <color rgb="FFFF0000"/>
        </font>
      </dxf>
    </rfmt>
    <rcc rId="0" sId="1" dxf="1">
      <nc r="A5" t="inlineStr">
        <is>
          <t>13.</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 xml:space="preserve">Количество автотранспорта, переданного на обеспечение органов местного самоуправления города Когалыма и муниципальных учреждений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единиц</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36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34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5">
        <v>34</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5">
        <v>34</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5">
        <v>34</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5">
        <v>34</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5">
        <v>34</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5">
        <v>34</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5">
        <v>34</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5">
        <v>34</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5">
        <v>34</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5">
        <v>34</v>
      </nc>
      <ndxf>
        <font>
          <sz val="13"/>
          <color indexed="8"/>
          <name val="Times New Roman"/>
          <scheme val="none"/>
        </font>
        <numFmt numFmtId="1" formatCode="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fmt sheetId="1" sqref="U5" start="0" length="0">
      <dxf/>
    </rfmt>
    <rfmt sheetId="1" sqref="V5" start="0" length="0">
      <dxf/>
    </rfmt>
    <rfmt sheetId="1" sqref="W5" start="0" length="0">
      <dxf/>
    </rfmt>
    <rfmt sheetId="1" sqref="X5" start="0" length="0">
      <dxf/>
    </rfmt>
    <rfmt sheetId="1" sqref="Y5" start="0" length="0">
      <dxf/>
    </rfmt>
    <rfmt sheetId="1" sqref="Z5" start="0" length="0">
      <dxf/>
    </rfmt>
    <rfmt sheetId="1" sqref="AA5" start="0" length="0">
      <dxf/>
    </rfmt>
    <rfmt sheetId="1" sqref="AB5" start="0" length="0">
      <dxf/>
    </rfmt>
    <rfmt sheetId="1" sqref="AC5" start="0" length="0">
      <dxf/>
    </rfmt>
    <rfmt sheetId="1" sqref="AD5" start="0" length="0">
      <dxf/>
    </rfmt>
    <rfmt sheetId="1" sqref="AE5" start="0" length="0">
      <dxf/>
    </rfmt>
    <rfmt sheetId="1" sqref="AF5" start="0" length="0">
      <dxf/>
    </rfmt>
    <rfmt sheetId="1" sqref="AG5" start="0" length="0">
      <dxf/>
    </rfmt>
    <rfmt sheetId="1" sqref="AH5" start="0" length="0">
      <dxf/>
    </rfmt>
    <rfmt sheetId="1" sqref="AI5" start="0" length="0">
      <dxf/>
    </rfmt>
    <rfmt sheetId="1" sqref="AJ5" start="0" length="0">
      <dxf/>
    </rfmt>
    <rfmt sheetId="1" sqref="AK5" start="0" length="0">
      <dxf/>
    </rfmt>
    <rfmt sheetId="1" sqref="AL5" start="0" length="0">
      <dxf/>
    </rfmt>
    <rfmt sheetId="1" sqref="AM5" start="0" length="0">
      <dxf/>
    </rfmt>
    <rfmt sheetId="1" sqref="AN5" start="0" length="0">
      <dxf/>
    </rfmt>
    <rfmt sheetId="1" sqref="AO5" start="0" length="0">
      <dxf/>
    </rfmt>
    <rfmt sheetId="1" sqref="AP5" start="0" length="0">
      <dxf/>
    </rfmt>
  </rrc>
  <rrc rId="10120" sId="1" ref="A5:XFD5" action="deleteRow">
    <rfmt sheetId="1" xfDxf="1" sqref="A5:XFD5" start="0" length="0">
      <dxf>
        <font>
          <color rgb="FFFF0000"/>
        </font>
      </dxf>
    </rfmt>
    <rcc rId="0" sId="1" dxf="1">
      <nc r="A5" t="inlineStr">
        <is>
          <t>14.</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Количество садоводческих, огороднических некоммерческих объединений граждан, в которых проведены работы по инженерному обеспечению их территорий,</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объединений</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5">
        <v>0</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5">
        <v>0</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5">
        <v>0</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5">
        <v>0</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5">
        <v>0</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5">
        <v>0</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5">
        <v>0</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5">
        <v>0</v>
      </nc>
      <ndxf>
        <font>
          <sz val="13"/>
          <color indexed="8"/>
          <name val="Times New Roman"/>
          <scheme val="none"/>
        </font>
        <numFmt numFmtId="166" formatCode="0.0"/>
        <fill>
          <patternFill patternType="solid">
            <bgColor indexed="9"/>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5">
        <v>0</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5">
        <v>0</v>
      </nc>
      <ndxf>
        <font>
          <sz val="13"/>
          <color indexed="8"/>
          <name val="Times New Roman"/>
          <scheme val="none"/>
        </font>
        <numFmt numFmtId="166" formatCode="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rc rId="10121" sId="1" ref="A5:XFD5" action="deleteRow">
    <rfmt sheetId="1" xfDxf="1" sqref="A5:XFD5" start="0" length="0">
      <dxf>
        <font>
          <color rgb="FFFF0000"/>
        </font>
      </dxf>
    </rfmt>
    <rcc rId="0" sId="1" dxf="1">
      <nc r="A5" t="inlineStr">
        <is>
          <t>Муниципальная программа "Профилактика правонарушений и обеспечение отдельных прав граждан в городе Когалыме"</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5"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rc>
  <rrc rId="10122" sId="1" ref="A5:XFD5" action="deleteRow">
    <rfmt sheetId="1" xfDxf="1" sqref="A5:XFD5" start="0" length="0">
      <dxf>
        <font>
          <color rgb="FFFF0000"/>
        </font>
      </dxf>
    </rfmt>
    <rcc rId="0" sId="1" dxf="1">
      <nc r="A5" t="inlineStr">
        <is>
          <t>15.</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Уровень преступности (число зарегистрированных преступлений на 100 тыс. человек населения)</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единиц</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990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971.1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72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69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110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88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88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106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79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83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68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73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v>51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Q5">
        <v>52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R5" t="inlineStr">
        <is>
          <t>На не достижение показателя повлияло уменьшение количества преступлений совершенных против собственности (увеличилось число краж, дистанционных мошенничеств и хищений с банковских счетов). Данный показатель считается трудно прогнозируемым.</t>
        </is>
      </nc>
      <n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rc>
  <rrc rId="10123" sId="1" ref="A5:XFD5" action="deleteRow">
    <rfmt sheetId="1" xfDxf="1" sqref="A5:XFD5" start="0" length="0">
      <dxf>
        <font>
          <color rgb="FFFF0000"/>
        </font>
      </dxf>
    </rfmt>
    <rcc rId="0" sId="1" dxf="1">
      <nc r="A5" t="inlineStr">
        <is>
          <t>16.</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Доля потребительских споров, разрешенных в досудебном и внесудебном порядке, в общем количестве споров с участием потребителей</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88.2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88.7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umFmtId="30">
      <nc r="F5">
        <v>75</v>
      </nc>
      <ndxf>
        <font>
          <sz val="13"/>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5">
        <v>100</v>
      </nc>
      <ndxf>
        <font>
          <sz val="13"/>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5">
        <v>75</v>
      </nc>
      <ndxf>
        <font>
          <sz val="13"/>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5">
        <v>100</v>
      </nc>
      <ndxf>
        <font>
          <sz val="13"/>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J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90.9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Q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R5"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124" sId="1" ref="A5:XFD5" action="deleteRow">
    <rfmt sheetId="1" xfDxf="1" sqref="A5:XFD5" start="0" length="0">
      <dxf>
        <font>
          <color rgb="FFFF0000"/>
        </font>
      </dxf>
    </rfmt>
    <rcc rId="0" sId="1" dxf="1">
      <nc r="A5" t="inlineStr">
        <is>
          <t>17.</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Доля обучающихся и молодёжи, вовлеченной в мероприятия, направленные на профилактику незаконного потребления наркотических средств и психотропных веществ, наркомании (от количества обучающихся и молодёжи города)</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87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88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26.1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74.3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41.7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86.2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11.39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21.33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2.4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7.5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v>32.9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Q5">
        <v>5.07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R5"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125" sId="1" ref="A5:XFD5" action="deleteRow">
    <rfmt sheetId="1" xfDxf="1" sqref="A5:XFD5" start="0" length="0">
      <dxf>
        <font>
          <color rgb="FFFF0000"/>
        </font>
      </dxf>
    </rfmt>
    <rcc rId="0" sId="1" dxf="1">
      <nc r="A5" t="inlineStr">
        <is>
          <t>18.</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Общая распространённость наркомании на территории города Когалыма (на 100 тыс. населения)</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единиц</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100.2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91.3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84.05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84.05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62.31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55.07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55.07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47.82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48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49.27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49.4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49.4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v>49.4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Q5">
        <v>49.4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R5" t="inlineStr">
        <is>
          <t>На достижение показателя повлияло уменьшение числа лиц в 2021 году состоящих на учете в Когалымской городской больнице с диагнозом "наркомания". Показатель считается трудно прогнозирумым, при этом уменьшение числа лиц свидетельствует об улучшении на территории города общей распространенности наркомании. По данным Когалымской городской больницы на учете состоит 34 человека, из них несовершеннлетних нет.</t>
        </is>
      </nc>
      <n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rc>
  <rrc rId="10126" sId="1" ref="A5:XFD5" action="deleteRow">
    <rfmt sheetId="1" xfDxf="1" sqref="A5:XFD5" start="0" length="0">
      <dxf>
        <font>
          <color rgb="FFFF0000"/>
        </font>
      </dxf>
    </rfmt>
    <rcc rId="0" sId="1" dxf="1">
      <nc r="A5" t="inlineStr">
        <is>
          <t>19.</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Количество форм и случаев  непосредственного осуществления местного самоуправления и участия населения в осуществлении местного самоуправления в городе Когалыме</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единиц</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21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G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H5">
        <v>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v>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Q5">
        <v>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R5"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127" sId="1" ref="A5:XFD5" action="deleteRow">
    <rfmt sheetId="1" xfDxf="1" sqref="A5:XFD5" start="0" length="0">
      <dxf>
        <font>
          <color rgb="FFFF0000"/>
        </font>
      </dxf>
    </rfmt>
    <rcc rId="0" sId="1" dxf="1">
      <nc r="A5" t="inlineStr">
        <is>
          <t>Муниципальная программа "Формирование комфортной городской среды в городе Когалыме"</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5"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rc>
  <rrc rId="10128" sId="1" ref="A5:XFD5" action="deleteRow">
    <rfmt sheetId="1" xfDxf="1" sqref="A5:XFD5" start="0" length="0">
      <dxf>
        <font>
          <color rgb="FFFF0000"/>
        </font>
      </dxf>
    </rfmt>
    <rcc rId="0" sId="1" dxf="1">
      <nc r="A5" t="inlineStr">
        <is>
          <t>20.</t>
        </is>
      </nc>
      <ndxf>
        <font>
          <sz val="12"/>
          <color auto="1"/>
          <name val="Times New Roman"/>
          <scheme val="none"/>
        </font>
        <alignment horizontal="center" vertical="center" wrapText="1" readingOrder="0"/>
        <border outline="0">
          <left style="thin">
            <color indexed="64"/>
          </left>
          <right style="thin">
            <color indexed="64"/>
          </right>
        </border>
      </ndxf>
    </rcc>
    <rcc rId="0" sId="1" dxf="1">
      <nc r="B5" t="inlineStr">
        <is>
          <t>Количество дворовых территорий МКД, приведенных в нормативное состояние</t>
        </is>
      </nc>
      <ndxf>
        <font>
          <sz val="12"/>
          <color auto="1"/>
          <name val="Times New Roman"/>
          <scheme val="none"/>
        </font>
        <alignment horizontal="left" vertical="center" wrapText="1" readingOrder="0"/>
        <border outline="0">
          <left style="thin">
            <color indexed="64"/>
          </left>
          <right style="thin">
            <color indexed="64"/>
          </right>
          <top style="thin">
            <color indexed="64"/>
          </top>
        </border>
      </ndxf>
    </rcc>
    <rcc rId="0" sId="1" dxf="1">
      <nc r="C5" t="inlineStr">
        <is>
          <t>штука</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D5">
        <v>1</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E5">
        <v>1</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O5">
        <v>1</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rder>
      </dxf>
    </rfmt>
    <rcc rId="0" sId="1" dxf="1">
      <nc r="R5" t="inlineStr">
        <is>
          <t>Реализованы мероприятия по благоустройству дворовой территории по адресу: проезд Солнечный, д. 13, 15, 17, 19, 21</t>
        </is>
      </nc>
      <ndxf>
        <font>
          <sz val="12"/>
          <color auto="1"/>
          <name val="Times New Roman"/>
          <scheme val="none"/>
        </font>
        <alignment horizontal="left" vertical="center" wrapText="1" readingOrder="0"/>
        <border outline="0">
          <left style="thin">
            <color indexed="64"/>
          </left>
          <right style="thin">
            <color indexed="64"/>
          </right>
          <top style="thin">
            <color indexed="64"/>
          </top>
        </border>
      </ndxf>
    </rcc>
  </rrc>
  <rrc rId="10129" sId="1" ref="A5:XFD5" action="deleteRow">
    <rfmt sheetId="1" xfDxf="1" sqref="A5:XFD5" start="0" length="0">
      <dxf>
        <font>
          <color rgb="FFFF0000"/>
        </font>
      </dxf>
    </rfmt>
    <rcc rId="0" sId="1" dxf="1">
      <nc r="A5" t="inlineStr">
        <is>
          <t>21.</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Доля благоустроенных дворовых территорий в городе Когалыме</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72.73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76.97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O5">
        <v>76.97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center" wrapText="1" readingOrder="0"/>
        <border outline="0">
          <left style="thin">
            <color indexed="64"/>
          </left>
          <right style="thin">
            <color indexed="64"/>
          </right>
          <bottom style="thin">
            <color indexed="64"/>
          </bottom>
        </border>
      </dxf>
    </rfmt>
  </rrc>
  <rrc rId="10130" sId="1" ref="A5:XFD5" action="deleteRow">
    <rfmt sheetId="1" xfDxf="1" sqref="A5:XFD5" start="0" length="0">
      <dxf>
        <font>
          <color rgb="FFFF0000"/>
        </font>
      </dxf>
    </rfmt>
    <rcc rId="0" sId="1" dxf="1">
      <nc r="A5" t="inlineStr">
        <is>
          <t>22.</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Охват населения благоустроенными дворовыми территориями (доля населения, проживающего в жилом фонде с благоустроенными дворовыми территориями от общей численности населения муниципального образования)</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57.27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60.85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O5">
        <v>60.85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Рассчитывается как доля населения, проживающего в жилом фонде с благоустроенными дворовыми территориями от общей численности населения муниципального образования</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31" sId="1" ref="A5:XFD5" action="deleteRow">
    <rfmt sheetId="1" xfDxf="1" sqref="A5:XFD5" start="0" length="0">
      <dxf>
        <font>
          <color rgb="FFFF0000"/>
        </font>
      </dxf>
    </rfmt>
    <rcc rId="0" sId="1" dxf="1">
      <nc r="A5" t="inlineStr">
        <is>
          <t>23.</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Количество благоустроенных общественных пространств, включенных в реализацию программы формирования современной городской среды</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штук</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O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Мероприятия по благоустройству объекта "Набережная реки Ингу-Ягун"</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32" sId="1" ref="A5:XFD5" action="deleteRow">
    <rfmt sheetId="1" xfDxf="1" sqref="A5:XFD5" start="0" length="0">
      <dxf>
        <font>
          <color rgb="FFFF0000"/>
        </font>
      </dxf>
    </rfmt>
    <rcc rId="0" sId="1" dxf="1">
      <nc r="A5" t="inlineStr">
        <is>
          <t>24.</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Доля благоустроенных общественных территорий в городе Когалыме к общей площади общественных территорий</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87.17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87.51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O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Мероприятия по благоустройству объекта "Набережная реки Ингу-Ягун"</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33" sId="1" ref="A5:XFD5" action="deleteRow">
    <rfmt sheetId="1" xfDxf="1" sqref="A5:XFD5" start="0" length="0">
      <dxf>
        <font>
          <color rgb="FFFF0000"/>
        </font>
      </dxf>
    </rfmt>
    <rcc rId="0" sId="1" dxf="1">
      <nc r="A5" t="inlineStr">
        <is>
          <t>25.</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Площадь благоустроенных общественных территорий, приходящихся на 1 жителя муниципального образования Когалыма</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кв.м</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26.24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26.3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O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134" sId="1" ref="A5:XFD5" action="deleteRow">
    <rfmt sheetId="1" xfDxf="1" sqref="A5:XFD5" start="0" length="0">
      <dxf>
        <font>
          <color rgb="FFFF0000"/>
        </font>
      </dxf>
    </rfmt>
    <rcc rId="0" sId="1" dxf="1">
      <nc r="A5" t="inlineStr">
        <is>
          <t>26.</t>
        </is>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Доля граждан, принявших участие в решении вопросов развития городской среды от общего количества граждан в возрасте от 14 лет, проживающих в городе Когалыме</t>
        </is>
      </nc>
      <ndxf>
        <font>
          <sz val="12"/>
          <color auto="1"/>
          <name val="Times New Roman"/>
          <scheme val="none"/>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5">
        <v>4.5999999999999996</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5">
        <v>15</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rder>
      </ndxf>
    </rcc>
    <rcc rId="0" sId="1" dxf="1">
      <nc r="G5" t="inlineStr">
        <is>
          <t>-</t>
        </is>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rder>
      </ndxf>
    </rcc>
    <rcc rId="0" sId="1" dxf="1">
      <nc r="H5" t="inlineStr">
        <is>
          <t>-</t>
        </is>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rder>
      </ndxf>
    </rcc>
    <rcc rId="0" sId="1" dxf="1">
      <nc r="I5" t="inlineStr">
        <is>
          <t>-</t>
        </is>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rder>
      </ndxf>
    </rcc>
    <rcc rId="0" sId="1" dxf="1">
      <nc r="J5">
        <v>11.53</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5">
        <v>12.05</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5">
        <v>12.05</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5">
        <v>12.05</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5">
        <v>13.3</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5">
        <v>15.3</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На отчетную дату в решение вопросов городской среды вовлечено 8 280 чел.</t>
        </is>
      </nc>
      <ndxf>
        <font>
          <sz val="12"/>
          <color auto="1"/>
          <name val="Times New Roman"/>
          <scheme val="none"/>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rc>
  <rrc rId="10135" sId="1" ref="A5:XFD5" action="deleteRow">
    <rfmt sheetId="1" xfDxf="1" sqref="A5:XFD5" start="0" length="0">
      <dxf>
        <font>
          <color rgb="FFFF0000"/>
        </font>
      </dxf>
    </rfmt>
    <rcc rId="0" sId="1" dxf="1">
      <nc r="A5" t="inlineStr">
        <is>
          <t>27.</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Ремонт, в том числе капитальный, объектов муниципальной собственности</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количество объектов</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t="inlineStr">
        <is>
          <t xml:space="preserve"> -</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L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Работы по ремонту стелы, расположенной на 2-ом километре автодороги Когалым - Сургут.
Ремонт памятника «Нефтяникам», расположенного на пересечении проспекта Нефтяников и улицы Авиаторов.</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36" sId="1" ref="A5:XFD5" action="deleteRow">
    <rfmt sheetId="1" xfDxf="1" sqref="A5:XFD5" start="0" length="0">
      <dxf>
        <font>
          <color rgb="FFFF0000"/>
        </font>
      </dxf>
    </rfmt>
    <rcc rId="0" sId="1" dxf="1">
      <nc r="A5" t="inlineStr">
        <is>
          <t xml:space="preserve">Муниципальная программа "Развитие транспортной системы города Когалыма " </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5"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rc>
  <rrc rId="10137" sId="1" ref="A5:XFD5" action="deleteRow">
    <rfmt sheetId="1" xfDxf="1" sqref="A5:XFD5" start="0" length="0">
      <dxf>
        <font>
          <color rgb="FFFF0000"/>
        </font>
      </dxf>
    </rfmt>
    <rcc rId="0" sId="1" dxf="1">
      <nc r="A5" t="inlineStr">
        <is>
          <t>28.</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 xml:space="preserve">Обеспечение выполнения работ по перевозке пассажиров по городским маршрутам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кол-во маршрутов</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138" sId="1" ref="A5:XFD5" action="deleteRow">
    <rfmt sheetId="1" xfDxf="1" sqref="A5:XFD5" start="0" length="0">
      <dxf>
        <font>
          <color rgb="FFFF0000"/>
        </font>
      </dxf>
    </rfmt>
    <rcc rId="0" sId="1" dxf="1">
      <nc r="A5" t="inlineStr">
        <is>
          <t>29.</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Общая протяженность автомобильных дорог общего пользования местного значения, не соответствующих нормативным требованиям к транспортно-эксплуатационным показателям</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км</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2.4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3.0680000000000001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2.1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3.0680000000000001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3.0680000000000001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3.0680000000000001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Выполнены рабоыт по ремонту автомобильных дорог:
- ул. Олимпийская;
- участков автомобильных дорог ул. Ноябрьская, Сургутское шоссе;
- ул. Привокзальная и участков автомобильных дорог ул. Фестивальная, пр-кт Нефтяников;
- ул. Прибалтийская в районе пересечения с ул. Бакинская (со стороны административного здания по ул.Бакинская, 4);
- ул. Прибалтийская в районе пересечения с ул. Бакинская (со стороны БУ "Когалымский политехнический колледж");
- ул. Прибалтийская в районе пересечения с ул. Бакинская;
съезд автодороги по ул.Бакинская к коммерческим зданиям.</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39" sId="1" ref="A5:XFD5" action="deleteRow">
    <rfmt sheetId="1" xfDxf="1" sqref="A5:XFD5" start="0" length="0">
      <dxf>
        <font>
          <color rgb="FFFF0000"/>
        </font>
      </dxf>
    </rfmt>
    <rcc rId="0" sId="1" dxf="1">
      <nc r="A5" t="inlineStr">
        <is>
          <t>30.</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км</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2.4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3.0680000000000001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2.1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3.0680000000000001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3.0680000000000001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3.0680000000000001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Выполнены рабоыт по ремонту автомобильных дорог:
- ул. Олимпийская;
- участков автомобильных дорог ул. Ноябрьская, Сургутское шоссе;
- ул. Привокзальная и участков автомобильных дорог ул. Фестивальная, пр-кт Нефтяников;
- ул. Прибалтийская в районе пересечения с ул. Бакинская (со стороны административного здания по ул.Бакинская, 4);
- ул. Прибалтийская в районе пересечения с ул. Бакинская (со стороны БУ "Когалымский политехнический колледж");
- ул. Прибалтийская в районе пересечения с ул. Бакинская;
съезд автодороги по ул.Бакинская к коммерческим зданиям.</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40" sId="1" ref="A5:XFD5" action="deleteRow">
    <rfmt sheetId="1" xfDxf="1" sqref="A5:XFD5" start="0" length="0">
      <dxf>
        <font>
          <color rgb="FFFF0000"/>
        </font>
      </dxf>
    </rfmt>
    <rcc rId="0" sId="1" dxf="1">
      <nc r="A5" t="inlineStr">
        <is>
          <t>31.</t>
        </is>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B5" t="inlineStr">
        <is>
          <t xml:space="preserve">Обеспечение  автомобильных дорог города Когалыма  сетями наружного освещения </t>
        </is>
      </nc>
      <ndxf>
        <font>
          <sz val="12"/>
          <color auto="1"/>
          <name val="Times New Roman"/>
          <scheme val="none"/>
        </font>
        <alignment horizontal="left" vertical="center" wrapText="1" readingOrder="0"/>
        <border outline="0">
          <left style="thin">
            <color indexed="64"/>
          </left>
          <right style="thin">
            <color indexed="64"/>
          </right>
          <top style="thin">
            <color indexed="64"/>
          </top>
        </border>
      </ndxf>
    </rcc>
    <rcc rId="0" sId="1" dxf="1">
      <nc r="C5" t="inlineStr">
        <is>
          <t>шт. компл.проектно-сметной документации</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Проектно-изыскательские работы (ул.Нефтяников до примыкания к ул.Олимпийской)</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41" sId="1" ref="A5:XFD5" action="deleteRow">
    <rfmt sheetId="1" xfDxf="1" sqref="A5:XFD5" start="0" length="0">
      <dxf>
        <font>
          <color rgb="FFFF0000"/>
        </font>
      </dxf>
    </rfmt>
    <rfmt sheetId="1" sqref="A5" start="0" length="0">
      <dxf>
        <font>
          <sz val="12"/>
          <color auto="1"/>
          <name val="Times New Roman"/>
          <scheme val="none"/>
        </font>
        <alignment horizontal="center" vertical="center" wrapText="1" readingOrder="0"/>
        <border outline="0">
          <left style="thin">
            <color indexed="64"/>
          </left>
          <right style="thin">
            <color indexed="64"/>
          </right>
          <bottom style="thin">
            <color indexed="64"/>
          </bottom>
        </border>
      </dxf>
    </rfmt>
    <rfmt sheetId="1" sqref="B5" start="0" length="0">
      <dxf>
        <font>
          <sz val="12"/>
          <color auto="1"/>
          <name val="Times New Roman"/>
          <scheme val="none"/>
        </font>
        <alignment horizontal="left" vertical="center" wrapText="1" readingOrder="0"/>
        <border outline="0">
          <left style="thin">
            <color indexed="64"/>
          </left>
          <right style="thin">
            <color indexed="64"/>
          </right>
          <bottom style="thin">
            <color indexed="64"/>
          </bottom>
        </border>
      </dxf>
    </rfmt>
    <rcc rId="0" sId="1" dxf="1">
      <nc r="C5" t="inlineStr">
        <is>
          <t>км</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1.609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5.3659999999999997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5.18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5.3659999999999997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5.3659999999999997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5.3659999999999997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Строительство сетей наружного освещения:
- автомобильная дорога по ул. Ноябрьская;
- автомобильная дорога по ул. Центральная;
- автомобильная дорога по ул. Авиаторов.</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42" sId="1" ref="A5:XFD5" action="deleteRow">
    <rfmt sheetId="1" xfDxf="1" sqref="A5:XFD5" start="0" length="0">
      <dxf>
        <font>
          <color rgb="FFFF0000"/>
        </font>
      </dxf>
    </rfmt>
    <rcc rId="0" sId="1" dxf="1">
      <nc r="A5" t="inlineStr">
        <is>
          <t>32.</t>
        </is>
      </nc>
      <ndxf>
        <font>
          <sz val="12"/>
          <color auto="1"/>
          <name val="Times New Roman"/>
          <scheme val="none"/>
        </font>
        <alignment horizontal="center" vertical="center" wrapText="1" readingOrder="0"/>
        <border outline="0">
          <left style="thin">
            <color indexed="64"/>
          </left>
          <right style="thin">
            <color indexed="64"/>
          </right>
          <bottom style="thin">
            <color indexed="64"/>
          </bottom>
        </border>
      </ndxf>
    </rcc>
    <rcc rId="0" sId="1" dxf="1">
      <nc r="B5" t="inlineStr">
        <is>
          <t xml:space="preserve">Протяженность сети автомобильных дорог общего пользования местного значения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км</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91.733000000000004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93.983000000000004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91.733000000000004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91.733000000000004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91.733000000000004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91.733000000000004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91.733000000000004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91.733000000000004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91.733000000000004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91.727000000000004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91.727000000000004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93.983000000000004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Значение показателя в соответствие с постановлением Администрации города Когалыма от 23.08.2021 №1688.</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43" sId="1" ref="A5:XFD5" action="deleteRow">
    <rfmt sheetId="1" xfDxf="1" sqref="A5:XFD5" start="0" length="0">
      <dxf>
        <font>
          <color rgb="FFFF0000"/>
        </font>
      </dxf>
    </rfmt>
    <rcc rId="0" sId="1" dxf="1">
      <nc r="A5" t="inlineStr">
        <is>
          <t>33.</t>
        </is>
      </nc>
      <ndxf>
        <font>
          <sz val="12"/>
          <color auto="1"/>
          <name val="Times New Roman"/>
          <scheme val="none"/>
        </font>
        <alignment horizontal="center" vertical="center" wrapText="1" readingOrder="0"/>
        <border outline="0">
          <left style="thin">
            <color indexed="64"/>
          </left>
          <right style="thin">
            <color indexed="64"/>
          </right>
          <bottom style="thin">
            <color indexed="64"/>
          </bottom>
        </border>
      </ndxf>
    </rcc>
    <rcc rId="0" sId="1" dxf="1">
      <nc r="B5" t="inlineStr">
        <is>
          <t xml:space="preserve">Износ автотранспортных средств, задействованных на выполнении муниципальной работы «Выполнение работ в области использования автомобильных дорог»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83.76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88.04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79.81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80.17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80.52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80.88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81.239999999999995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82.21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83.18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83.3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84.48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84.72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144" sId="1" ref="A5:XFD5" action="deleteRow">
    <rfmt sheetId="1" xfDxf="1" sqref="A5:XFD5" start="0" length="0">
      <dxf>
        <font>
          <color rgb="FFFF0000"/>
        </font>
      </dxf>
    </rfmt>
    <rcc rId="0" sId="1" dxf="1">
      <nc r="A5" t="inlineStr">
        <is>
          <t>34.</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 xml:space="preserve">Обеспечение стабильности работы светофорных объектов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шт.</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 xml:space="preserve">С АО "Газпром энергосбыт Тюмень" на 2021 год заключен контракт энергоснабжения для муниципальных нужд (организация освещения светофорных объектов) на сумму 676,0 тыс.руб.
С АО "ЮТЭК-Когалым"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заключен МК на общую сумму 22 809,90 тыс.руб. (в т.ч. ТО светофорных объектов 4 927,0 тыс.руб.).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45" sId="1" ref="A5:XFD5" action="deleteRow">
    <rfmt sheetId="1" xfDxf="1" sqref="A5:XFD5" start="0" length="0">
      <dxf>
        <font>
          <color rgb="FFFF0000"/>
        </font>
      </dxf>
    </rfmt>
    <rcc rId="0" sId="1" dxf="1">
      <nc r="A5" t="inlineStr">
        <is>
          <t>35.</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Обеспечение остановочных павильонов информационными табло</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шт.</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rc rId="10146" sId="1" ref="A5:XFD5" action="deleteRow">
    <rfmt sheetId="1" xfDxf="1" sqref="A5:XFD5" start="0" length="0">
      <dxf>
        <font>
          <color rgb="FFFF0000"/>
        </font>
      </dxf>
    </rfmt>
    <rcc rId="0" sId="1" dxf="1">
      <nc r="A5" t="inlineStr">
        <is>
          <t>36.</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Обеспечение аварийноопасных участков автомобильных дорог местного значения системой видеонаблюдения для фиксации нарушений правил дорожного движения</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 xml:space="preserve">ед. </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Участок автомобильной дороги от пересечения пр-та Шмидта - ул.Дружбы Народов до ул.Береговая</t>
        </is>
      </nc>
      <ndxf>
        <font>
          <sz val="12"/>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rc>
  <rrc rId="10147" sId="1" ref="A5:XFD5" action="deleteRow">
    <rfmt sheetId="1" xfDxf="1" sqref="A5:XFD5" start="0" length="0">
      <dxf>
        <font>
          <color rgb="FFFF0000"/>
        </font>
      </dxf>
    </rfmt>
    <rcc rId="0" sId="1" dxf="1">
      <nc r="A5" t="inlineStr">
        <is>
          <t>37.</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Обеспечение технического и эксплуатационного обслуживания программно-технического измерительного комплекса «Одиссей»</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шт.</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17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17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17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17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17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17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17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rc rId="10148" sId="1" ref="A5:XFD5" action="deleteRow">
    <rfmt sheetId="1" xfDxf="1" sqref="A5:XFD5" start="0" length="0">
      <dxf>
        <font>
          <color rgb="FFFF0000"/>
        </font>
      </dxf>
    </rfmt>
    <rcc rId="0" sId="1" dxf="1">
      <nc r="A5" t="inlineStr">
        <is>
          <t>38.</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 xml:space="preserve">Установка остановочных павильонов, обустройство подходов и пешеходных переходов к ним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шт.</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 xml:space="preserve">Заключен договор на выполнение работ по установке дорожных знаков "Пешеходный переход" и обустройству дополнительного светильника на пешеходном переходе по ул.Шмидта.
Заключен контракт на выполнение работ по замене остановочных павильонов с благоустройством прилегающей территории. Цена контракта 19 250,00 тыс.руб. Срок выполнения работ - 30.09.2021 («Промзона 1» - 1 шт., «Промзона 2» - 1 шт., «ПМК-177» - 2 шт., «Ж /Д вокзал» - 2 шт., «СМП-524 (Яранга)» - 2 шт., «Широкая» - 1 шт., «ГИБДД» - 1 шт., «Аэропорт» - 1 шт.).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49" sId="1" ref="A5:XFD5" action="deleteRow">
    <rfmt sheetId="1" xfDxf="1" sqref="A5:XFD5" start="0" length="0">
      <dxf>
        <font>
          <color rgb="FFFF0000"/>
        </font>
      </dxf>
    </rfmt>
    <rcc rId="0" sId="1" dxf="1">
      <nc r="A5" t="inlineStr">
        <is>
          <t>39.</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Модернизация светофорных объектов</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объект</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 xml:space="preserve"> ул.Ленинградская - пр.Сопочинского - ул.Сибирская - ул.Бакинская</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50" sId="1" ref="A5:XFD5" action="deleteRow">
    <rfmt sheetId="1" xfDxf="1" sqref="A5:XFD5" start="0" length="0">
      <dxf>
        <font>
          <color rgb="FFFF0000"/>
        </font>
      </dxf>
    </rfmt>
    <rcc rId="0" sId="1" dxf="1">
      <nc r="A5" t="inlineStr">
        <is>
          <t>40.</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Обеспечение транспортной (авиационной) безопасности</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78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78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78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78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78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rc rId="10151" sId="1" ref="A5:XFD5" action="deleteRow">
    <rfmt sheetId="1" xfDxf="1" sqref="A5:XFD5" start="0" length="0">
      <dxf>
        <font>
          <color rgb="FFFF0000"/>
        </font>
      </dxf>
    </rfmt>
    <rcc rId="0" sId="1" dxf="1">
      <nc r="A5" t="inlineStr">
        <is>
          <t>41.</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 xml:space="preserve">Улучшение технических характеристик, поддержание эксплуатационного ресурса объектов транспортной инфраструктуры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 xml:space="preserve">ед. </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12.4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12.4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rc rId="10152" sId="1" ref="A5:XFD5" action="deleteRow">
    <rfmt sheetId="1" xfDxf="1" sqref="A5:XFD5" start="0" length="0">
      <dxf>
        <font>
          <color rgb="FFFF0000"/>
        </font>
      </dxf>
    </rfmt>
    <rcc rId="0" sId="1" dxf="1">
      <nc r="A5" t="inlineStr">
        <is>
          <t>Муниципальная программа "Развитие жилищно - коммунального комплекса в городе Когалыме"</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5"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rc>
  <rrc rId="10153" sId="1" ref="A5:XFD5" action="deleteRow">
    <rfmt sheetId="1" xfDxf="1" sqref="A5:XFD5" start="0" length="0">
      <dxf>
        <font>
          <color rgb="FFFF0000"/>
        </font>
      </dxf>
    </rfmt>
    <rcc rId="0" sId="1" dxf="1">
      <nc r="A5" t="inlineStr">
        <is>
          <t>42.</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Доля обеспечения концедентом инвестиций концессионера</t>
        </is>
      </nc>
      <ndxf>
        <font>
          <sz val="13"/>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70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80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В рамках мероприятия муниципальной программы предусмотрено предоставление субсидии концессионерам на создание, реконструкцию, модернизацию объектов коммунальной инфраструктуры, которое носит заявительный характер. До настоящего времени заявки на предоставление субсидии в КУМИ не поступали.</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54" sId="1" ref="A5:XFD5" action="deleteRow">
    <rfmt sheetId="1" xfDxf="1" sqref="A5:XFD5" start="0" length="0">
      <dxf>
        <font>
          <color rgb="FFFF0000"/>
        </font>
      </dxf>
    </rfmt>
    <rcc rId="0" sId="1" dxf="1">
      <nc r="A5" t="inlineStr">
        <is>
          <t>43.</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Строительство , реконструкция объектов индженерной инфраструктуры</t>
        </is>
      </nc>
      <ndxf>
        <font>
          <sz val="12"/>
          <color auto="1"/>
          <name val="Times New Roman"/>
          <scheme val="none"/>
        </font>
        <alignment horizontal="left" vertical="center" wrapText="1" readingOrder="0"/>
        <border outline="0">
          <left style="thin">
            <color indexed="64"/>
          </left>
          <right style="thin">
            <color indexed="64"/>
          </right>
          <top style="thin">
            <color indexed="64"/>
          </top>
        </border>
      </ndxf>
    </rcc>
    <rcc rId="0" sId="1" dxf="1">
      <nc r="C5" t="inlineStr">
        <is>
          <t>комплект проектно-сметной документации, комплект отчетов по инженерным изысканиям</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2</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3</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Проектные работы завершены по объектам: Водовод от ТК-9 до водопроводной камеры  ВК-6,  реконструкция участков инженерных сетей по ул. Широкая. 
Строительство объектов: Газопровод по ул. Береговая от узла 139, реконструкция участков инженерных сетей по ул. Широкая завершено. Завершение строительства объекта Водовод от ТК-9 до водопроводной камеры  ВК-6 перенесено на 2022 год (31.08.2022)
Завершение строительства (запуск) незавершенного строительством объекта "Блочная котельная по улице Комсомольской"запланировано на декабрь 2021 года, но мощность котельной до 14 мВт будет увеличена в 2022 году.</t>
        </is>
      </nc>
      <ndxf>
        <font>
          <sz val="12"/>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rder>
      </ndxf>
    </rcc>
  </rrc>
  <rrc rId="10155" sId="1" ref="A5:XFD5" action="deleteRow">
    <rfmt sheetId="1" xfDxf="1" sqref="A5:XFD5" start="0" length="0">
      <dxf>
        <font>
          <color rgb="FFFF0000"/>
        </font>
      </dxf>
    </rfmt>
    <rfmt sheetId="1" sqref="A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5" start="0" length="0">
      <dxf>
        <font>
          <sz val="12"/>
          <color auto="1"/>
          <name val="Times New Roman"/>
          <scheme val="none"/>
        </font>
        <alignment horizontal="left" vertical="center" wrapText="1" readingOrder="0"/>
        <border outline="0">
          <left style="thin">
            <color indexed="64"/>
          </left>
          <right style="thin">
            <color indexed="64"/>
          </right>
        </border>
      </dxf>
    </rfmt>
    <rcc rId="0" sId="1" dxf="1">
      <nc r="C5" t="inlineStr">
        <is>
          <t xml:space="preserve"> м.п. трассы</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1631.5</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5">
        <v>6295</v>
      </nc>
      <ndxf>
        <font>
          <sz val="13"/>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5">
        <v>1161</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5">
        <v>1853</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P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fill>
          <patternFill patternType="solid">
            <bgColor theme="0"/>
          </patternFill>
        </fill>
        <alignment horizontal="left" vertical="center" wrapText="1" readingOrder="0"/>
        <border outline="0">
          <left style="thin">
            <color indexed="64"/>
          </left>
          <right style="thin">
            <color indexed="64"/>
          </right>
        </border>
      </dxf>
    </rfmt>
  </rrc>
  <rrc rId="10156" sId="1" ref="A5:XFD5" action="deleteRow">
    <rfmt sheetId="1" xfDxf="1" sqref="A5:XFD5" start="0" length="0">
      <dxf>
        <font>
          <color rgb="FFFF0000"/>
        </font>
      </dxf>
    </rfmt>
    <rfmt sheetId="1" sqref="A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5" start="0" length="0">
      <dxf>
        <font>
          <sz val="12"/>
          <color auto="1"/>
          <name val="Times New Roman"/>
          <scheme val="none"/>
        </font>
        <alignment horizontal="left" vertical="center" wrapText="1" readingOrder="0"/>
        <border outline="0">
          <left style="thin">
            <color indexed="64"/>
          </left>
          <right style="thin">
            <color indexed="64"/>
          </right>
        </border>
      </dxf>
    </rfmt>
    <rcc rId="0" sId="1" dxf="1">
      <nc r="C5" t="inlineStr">
        <is>
          <t>мВт</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7</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14</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fill>
          <patternFill patternType="solid">
            <bgColor theme="0"/>
          </patternFill>
        </fill>
        <alignment horizontal="left" vertical="center" wrapText="1" readingOrder="0"/>
        <border outline="0">
          <left style="thin">
            <color indexed="64"/>
          </left>
          <right style="thin">
            <color indexed="64"/>
          </right>
        </border>
      </dxf>
    </rfmt>
  </rrc>
  <rrc rId="10157" sId="1" ref="A5:XFD5" action="deleteRow">
    <rfmt sheetId="1" xfDxf="1" sqref="A5:XFD5" start="0" length="0">
      <dxf>
        <font>
          <color rgb="FFFF0000"/>
        </font>
      </dxf>
    </rfmt>
    <rfmt sheetId="1" sqref="A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B5" start="0" length="0">
      <dxf>
        <font>
          <sz val="12"/>
          <color auto="1"/>
          <name val="Times New Roman"/>
          <scheme val="none"/>
        </font>
        <alignment horizontal="left" vertical="center" wrapText="1" readingOrder="0"/>
        <border outline="0">
          <left style="thin">
            <color indexed="64"/>
          </left>
          <right style="thin">
            <color indexed="64"/>
          </right>
          <bottom style="thin">
            <color indexed="64"/>
          </bottom>
        </border>
      </dxf>
    </rfmt>
    <rcc rId="0" sId="1" dxf="1">
      <nc r="C5" t="inlineStr">
        <is>
          <t>мВт</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35.5</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fill>
          <patternFill patternType="solid">
            <bgColor theme="0"/>
          </patternFill>
        </fill>
        <alignment horizontal="left" vertical="center" wrapText="1" readingOrder="0"/>
        <border outline="0">
          <left style="thin">
            <color indexed="64"/>
          </left>
          <right style="thin">
            <color indexed="64"/>
          </right>
          <bottom style="thin">
            <color indexed="64"/>
          </bottom>
        </border>
      </dxf>
    </rfmt>
  </rrc>
  <rrc rId="10158" sId="1" ref="A5:XFD5" action="deleteRow">
    <rfmt sheetId="1" xfDxf="1" sqref="A5:XFD5" start="0" length="0">
      <dxf>
        <font>
          <color rgb="FFFF0000"/>
        </font>
      </dxf>
    </rfmt>
    <rcc rId="0" sId="1" dxf="1">
      <nc r="A5" t="inlineStr">
        <is>
          <t>44.</t>
        </is>
      </nc>
      <ndxf>
        <font>
          <sz val="12"/>
          <color auto="1"/>
          <name val="Times New Roman"/>
          <scheme val="none"/>
        </font>
        <alignment horizontal="center" vertical="center" wrapText="1" readingOrder="0"/>
      </ndxf>
    </rcc>
    <rcc rId="0" sId="1" dxf="1">
      <nc r="B5" t="inlineStr">
        <is>
          <t>Актуализированная документация,
в том числе:</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fmt sheetId="1" sqref="C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D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rc rId="10159" sId="1" ref="A5:XFD5" action="deleteRow">
    <rfmt sheetId="1" xfDxf="1" sqref="A5:XFD5" start="0" length="0">
      <dxf>
        <font>
          <color rgb="FFFF0000"/>
        </font>
      </dxf>
    </rfmt>
    <rfmt sheetId="1" sqref="A5" start="0" length="0">
      <dxf>
        <font>
          <sz val="12"/>
          <color auto="1"/>
          <name val="Times New Roman"/>
          <scheme val="none"/>
        </font>
        <alignment horizontal="center" vertical="center" wrapText="1" readingOrder="0"/>
        <border outline="0">
          <left style="thin">
            <color indexed="64"/>
          </left>
          <right style="thin">
            <color indexed="64"/>
          </right>
          <bottom style="thin">
            <color indexed="64"/>
          </bottom>
        </border>
      </dxf>
    </rfmt>
    <rcc rId="0" sId="1" dxf="1">
      <nc r="B5" t="inlineStr">
        <is>
          <t>- схема теплоснабжения, водоснабжения и водоотведения города Когалыма, комплект</t>
        </is>
      </nc>
      <ndxf>
        <font>
          <sz val="12"/>
          <color auto="1"/>
          <name val="Times New Roman"/>
          <scheme val="none"/>
        </font>
        <numFmt numFmtId="30" formatCode="@"/>
        <alignment horizontal="left" vertical="center" wrapText="1" readingOrder="0"/>
        <border outline="0">
          <left style="thin">
            <color indexed="64"/>
          </left>
          <right style="thin">
            <color indexed="64"/>
          </right>
          <bottom style="thin">
            <color indexed="64"/>
          </bottom>
        </border>
      </ndxf>
    </rcc>
    <rcc rId="0" sId="1" dxf="1">
      <nc r="C5" t="inlineStr">
        <is>
          <t>комплект</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Схема теплоснабжения актуализирована за счет средств ООО "КонцесКом"</t>
        </is>
      </nc>
      <ndxf>
        <font>
          <sz val="12"/>
          <color auto="1"/>
          <name val="Times New Roman"/>
          <scheme val="none"/>
        </font>
        <border outline="0">
          <left style="thin">
            <color indexed="64"/>
          </left>
          <right style="thin">
            <color indexed="64"/>
          </right>
          <top style="thin">
            <color indexed="64"/>
          </top>
          <bottom style="thin">
            <color indexed="64"/>
          </bottom>
        </border>
      </ndxf>
    </rcc>
  </rrc>
  <rrc rId="10160" sId="1" ref="A5:XFD5" action="deleteRow">
    <rfmt sheetId="1" xfDxf="1" sqref="A5:XFD5" start="0" length="0">
      <dxf>
        <font>
          <color rgb="FFFF0000"/>
        </font>
      </dxf>
    </rfmt>
    <rcc rId="0" sId="1" dxf="1">
      <nc r="A5" t="inlineStr">
        <is>
          <t>45.</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Покраска, отделка фасадов объектов жилищного фонда, находящихся на территории города Когалыма</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количество объектов</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33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 xml:space="preserve">Выполнены работы по покраске фасадов МКД по адресам: ул. Молодежная, д.3; д.11, д.13, д.32, ул. Ленинградская, д.7, д.15, д.10, д.31, д.35, д.41, д.43,д.47, д 51, д.59; ул. Мира д.31, д.32, д.36, д.38, д.48, д.52, д.58;  ул. Северная д.3, д.5, д.7, д.9; пр. Сопочинского, д.13; ул. Дружбы народов, д.22а, д.40; ул. Сургутское шоссе, д.7; ул. Градостроителей, д.19, ул.Прибалтийская, д.3а; пр.Солнечный, д.9, д. 19;
</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rc>
  <rrc rId="10161" sId="1" ref="A5:XFD5" action="deleteRow">
    <rfmt sheetId="1" xfDxf="1" sqref="A5:XFD5" start="0" length="0">
      <dxf>
        <font>
          <color rgb="FFFF0000"/>
        </font>
      </dxf>
    </rfmt>
    <rcc rId="0" sId="1" dxf="1">
      <nc r="A5" t="inlineStr">
        <is>
          <t>Муниципальная программа "Содержание объектов городского хозяйства и инженерной инфраструктуры в городе Когалыме"</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5"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rc>
  <rrc rId="10162" sId="1" ref="A5:XFD5" action="deleteRow">
    <rfmt sheetId="1" xfDxf="1" sqref="A5:XFD5" start="0" length="0">
      <dxf>
        <font>
          <color rgb="FFFF0000"/>
        </font>
      </dxf>
    </rfmt>
    <rcc rId="0" sId="1" dxf="1">
      <nc r="A5" t="inlineStr">
        <is>
          <t>46.</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Обеспечение текущего содержания объектов благоустройства территории города Когалыма, включая озеленение территории и содержание малых архитектурных форм</t>
        </is>
      </nc>
      <n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5" t="inlineStr">
        <is>
          <t>(тыс.кв.м.)</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665.97400000000005</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692.75400000000002</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692.75400000000002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692.75400000000002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692.75400000000002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692.75400000000002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692.75400000000002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692.75400000000002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692.75400000000002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692.75400000000002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692.75400000000002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692.75400000000002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163" sId="1" ref="A5:XFD5" action="deleteRow">
    <rfmt sheetId="1" xfDxf="1" sqref="A5:XFD5" start="0" length="0">
      <dxf>
        <font>
          <color rgb="FFFF0000"/>
        </font>
      </dxf>
    </rfmt>
    <rcc rId="0" sId="1" dxf="1">
      <nc r="A5" t="inlineStr">
        <is>
          <t>47.</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Износ автотранспортных средств, задействованных на выполнении муниципальной работы «Уборка территории и аналогичная деятельность»</t>
        </is>
      </nc>
      <n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41.82</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57.24</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48.17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49.45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50.73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52.01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53.3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53.86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54.42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55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55.56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56.12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164" sId="1" ref="A5:XFD5" action="deleteRow">
    <rfmt sheetId="1" xfDxf="1" sqref="A5:XFD5" start="0" length="0">
      <dxf>
        <font>
          <color rgb="FFFF0000"/>
        </font>
      </dxf>
    </rfmt>
    <rcc rId="0" sId="1" dxf="1">
      <nc r="A5" t="inlineStr">
        <is>
          <t>48.</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Обеспечение электроэнергией на освещение дворов, улиц и магистралей города Когалыма</t>
        </is>
      </nc>
      <ndxf>
        <font>
          <sz val="12"/>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5" t="inlineStr">
        <is>
          <t>(кВт*час)</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3289000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3289000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F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G5">
        <v>321459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f>G5+268521</f>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f>H5+185021</f>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f>I5+144498</f>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f>J5+85571</f>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f>K5+30006</f>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f>L5+80187</f>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N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O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165" sId="1" ref="A5:XFD5" action="deleteRow">
    <rfmt sheetId="1" xfDxf="1" sqref="A5:XFD5" start="0" length="0">
      <dxf>
        <font>
          <color rgb="FFFF0000"/>
        </font>
      </dxf>
    </rfmt>
    <rcc rId="0" sId="1" dxf="1">
      <nc r="A5" t="inlineStr">
        <is>
          <t>49.</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Обеспечение текущего содержания территорий городского кладбища и мест захоронений</t>
        </is>
      </nc>
      <ndxf>
        <font>
          <sz val="12"/>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5" t="inlineStr">
        <is>
          <t>(тыс.кв.м.)</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88.5</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95.188999999999993</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79.834999999999994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79.834999999999994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79.834999999999994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79.834999999999994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79.834999999999994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79.834999999999994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79.834999999999994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79.834999999999994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95.188999999999993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95.188999999999993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166" sId="1" ref="A5:XFD5" action="deleteRow">
    <rfmt sheetId="1" xfDxf="1" sqref="A5:XFD5" start="0" length="0">
      <dxf>
        <font>
          <color rgb="FFFF0000"/>
        </font>
      </dxf>
    </rfmt>
    <rcc rId="0" sId="1" dxf="1">
      <nc r="A5" t="inlineStr">
        <is>
          <t>50.</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Выполнение услуг по погребению умерших</t>
        </is>
      </nc>
      <ndxf>
        <font>
          <sz val="12"/>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167" sId="1" ref="A5:XFD5" action="deleteRow">
    <rfmt sheetId="1" xfDxf="1" sqref="A5:XFD5" start="0" length="0">
      <dxf>
        <font>
          <color rgb="FFFF0000"/>
        </font>
      </dxf>
    </rfmt>
    <rcc rId="0" sId="1" dxf="1">
      <nc r="A5" t="inlineStr">
        <is>
          <t>51.</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Выполнение услуг по перевозке умерших с места происшедшего летального исхода</t>
        </is>
      </nc>
      <ndxf>
        <font>
          <sz val="12"/>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168" sId="1" ref="A5:XFD5" action="deleteRow">
    <rfmt sheetId="1" xfDxf="1" sqref="A5:XFD5" start="0" length="0">
      <dxf>
        <font>
          <color rgb="FFFF0000"/>
        </font>
      </dxf>
    </rfmt>
    <rcc rId="0" sId="1" dxf="1">
      <nc r="A5" t="inlineStr">
        <is>
          <t>52.</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Оснащение территории города Когалыма новыми детскими игровыми площадками</t>
        </is>
      </nc>
      <ndxf>
        <font>
          <sz val="12"/>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5" t="inlineStr">
        <is>
          <t>(шт.)</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3</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rc rId="10169" sId="1" ref="A5:XFD5" action="deleteRow">
    <rfmt sheetId="1" xfDxf="1" sqref="A5:XFD5" start="0" length="0">
      <dxf>
        <font>
          <color rgb="FFFF0000"/>
        </font>
      </dxf>
    </rfmt>
    <rcc rId="0" sId="1" dxf="1">
      <nc r="A5" t="inlineStr">
        <is>
          <t>53.</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в вопросах осуществления функций заказчика в сфере жилищно-коммунального хозяйства, капитального ремонта жилищного фонда и благоустройства, реконструкции и замены инженерных сетей тепло-, водоснабжения, ритуальных услуг и содержания мест захоронения и других работ (услуг) по обслуживанию городского хозяйства в городе Когалыме</t>
        </is>
      </nc>
      <ndxf>
        <font>
          <sz val="12"/>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170" sId="1" ref="A5:XFD5" action="deleteRow">
    <rfmt sheetId="1" xfDxf="1" sqref="A5:XFD5" start="0" length="0">
      <dxf>
        <font>
          <color rgb="FFFF0000"/>
        </font>
      </dxf>
    </rfmt>
    <rcc rId="0" sId="1" dxf="1">
      <nc r="A5" t="inlineStr">
        <is>
          <t>54.</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Осуществление иных полномочий в сфере жилищно-коммунального и городского хозяйства в городе Когалыме</t>
        </is>
      </nc>
      <ndxf>
        <font>
          <sz val="12"/>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171" sId="1" ref="A5:XFD5" action="deleteRow">
    <rfmt sheetId="1" xfDxf="1" sqref="A5:XFD5" start="0" length="0">
      <dxf>
        <font>
          <color rgb="FFFF0000"/>
        </font>
      </dxf>
    </rfmt>
    <rcc rId="0" sId="1" dxf="1">
      <nc r="A5" t="inlineStr">
        <is>
          <t>55.</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Выполнение работ по обустройству и ремонту пешеходных дорожек и тротуаров</t>
        </is>
      </nc>
      <ndxf>
        <font>
          <sz val="12"/>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5" t="inlineStr">
        <is>
          <t>(кв.м.)</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905</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1689</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655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1569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1689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1689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Запланировано выполнение работ по обустройству пешеходных дорожек:
- ул.Прибалтийская в районе остановки "КонцессКом" - 224 м2;
- ул. Прибалтийская, д.19 (в районе МАОУ СОШ №5) - 72 м2;
- ул.Прибалтийская д.11, д.13 - 90 м2;
- ул.Бакинская, д.25, д.29 здание МАОУ СШ №6 - 80 м2; 
- ул. Дружбы народов, д.7 - 40 м2;
- ул. Дружбы народов, д.18 (к ТЦ "Миснэ") - 120 м2;
- ул. Бакинская, д.55 - 655 м2;
- ул. Прибалтийская, д.5 - 84 м2;
- ул. Степана Повха, д. 8 - 96 м2;
- ул. Мира, д. 22а - 44 м2;
- ул. Прибалтийская, 33 (до ТЦ "Лайм") - 64 м2;
- ул. Комсомольская, 10А - 120 м2.
Общее значение показателя составит 1 689 м2.</t>
        </is>
      </nc>
      <ndxf>
        <font>
          <sz val="12"/>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rc>
  <rrc rId="10172" sId="1" ref="A5:XFD5" action="deleteRow">
    <rfmt sheetId="1" xfDxf="1" sqref="A5:XFD5" start="0" length="0">
      <dxf>
        <font>
          <color rgb="FFFF0000"/>
        </font>
      </dxf>
    </rfmt>
    <rcc rId="0" sId="1" dxf="1">
      <nc r="A5" t="inlineStr">
        <is>
          <t>56.</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Установка ограждений  в районе пешеходных переходов</t>
        </is>
      </nc>
      <ndxf>
        <font>
          <sz val="12"/>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5" t="inlineStr">
        <is>
          <t>(м.)</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700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638</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638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638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638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638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638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Выполнены работы по установке оргаждений:
- ул. Ленинградская - 232 м;
- пересечение ул.Береговая - Широкая - 122 м;
- пешеходный переход по ул. Дружбы народов, д.26 - 56 м;
- МАОУ СОШ №7 - 116 м;
- КСК "Ягун" - 112 м.
Общее значение показателя составит 638 м.</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73" sId="1" ref="A5:XFD5" action="deleteRow">
    <rfmt sheetId="1" xfDxf="1" sqref="A5:XFD5" start="0" length="0">
      <dxf>
        <font>
          <color rgb="FFFF0000"/>
        </font>
      </dxf>
    </rfmt>
    <rcc rId="0" sId="1" dxf="1">
      <nc r="A5" t="inlineStr">
        <is>
          <t>57.</t>
        </is>
      </nc>
      <ndxf>
        <font>
          <sz val="12"/>
          <color auto="1"/>
          <name val="Times New Roman"/>
          <scheme val="none"/>
        </font>
        <alignment horizontal="center" vertical="center" wrapText="1" readingOrder="0"/>
        <border outline="0">
          <left style="thin">
            <color indexed="64"/>
          </left>
          <right style="thin">
            <color indexed="64"/>
          </right>
        </border>
      </ndxf>
    </rcc>
    <rcc rId="0" sId="1" dxf="1">
      <nc r="B5" t="inlineStr">
        <is>
          <t>Количество благоустроенных объектов территории города Когалыма, в том числе:</t>
        </is>
      </nc>
      <ndxf>
        <font>
          <sz val="12"/>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fmt sheetId="1" sqref="C5" start="0" length="0">
      <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D5">
        <f>D7</f>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13</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rc rId="10174" sId="1" ref="A5:XFD5" action="deleteRow">
    <rfmt sheetId="1" xfDxf="1" sqref="A5:XFD5" start="0" length="0">
      <dxf>
        <font>
          <color rgb="FFFF0000"/>
        </font>
      </dxf>
    </rfmt>
    <rfmt sheetId="1" sqref="A5" start="0" length="0">
      <dxf>
        <font>
          <sz val="12"/>
          <color auto="1"/>
          <name val="Times New Roman"/>
          <scheme val="none"/>
        </font>
        <alignment horizontal="center" vertical="center" wrapText="1" readingOrder="0"/>
        <border outline="0">
          <left style="thin">
            <color indexed="64"/>
          </left>
          <right style="thin">
            <color indexed="64"/>
          </right>
        </border>
      </dxf>
    </rfmt>
    <rcc rId="0" sId="1" dxf="1">
      <nc r="B5" t="inlineStr">
        <is>
          <t>оборудование мест для выгула животных на территории города Когалыма</t>
        </is>
      </nc>
      <ndxf>
        <font>
          <sz val="12"/>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5" t="inlineStr">
        <is>
          <t>(объект)</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F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G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 xml:space="preserve">Оборудование площадки для выгула собак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75" sId="1" ref="A5:XFD5" action="deleteRow">
    <rfmt sheetId="1" xfDxf="1" sqref="A5:XFD5" start="0" length="0">
      <dxf>
        <font>
          <color rgb="FFFF0000"/>
        </font>
      </dxf>
    </rfmt>
    <rfmt sheetId="1" sqref="A5" start="0" length="0">
      <dxf>
        <font>
          <sz val="12"/>
          <color auto="1"/>
          <name val="Times New Roman"/>
          <scheme val="none"/>
        </font>
        <alignment horizontal="center" vertical="center" wrapText="1" readingOrder="0"/>
        <border outline="0">
          <left style="thin">
            <color indexed="64"/>
          </left>
          <right style="thin">
            <color indexed="64"/>
          </right>
          <bottom style="thin">
            <color indexed="64"/>
          </bottom>
        </border>
      </dxf>
    </rfmt>
    <rcc rId="0" sId="1" dxf="1">
      <nc r="B5" t="inlineStr">
        <is>
          <t>устройство ливневой канализации во дворах многоквартирных домов</t>
        </is>
      </nc>
      <ndxf>
        <font>
          <sz val="12"/>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5" t="inlineStr">
        <is>
          <t>(объект)</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4</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12</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 xml:space="preserve">Выполнены работы по благоустройству внутридворовых территорий с восстановлением систем ливневой канализации:
- ул.Ленинградская д. 4 (43 м, 6 дождеприемников);
- ул.Прибалтийская д. 25 (пешеходный переход, 15 м, 5 дождеприемников);
- ул.Ленинградская, д. 51 (25 м, 3 дождеприемника);
- ул.Дружбы Народов, д. 22а (204 м, 3 дождеприемника);
- пр.Солнечный, д. 7 (22 м, 3 дождеприемника);
- ул.Молодежная, д. 34 (15 м, 2 дождеприемника);
- ул.Молодежная, д. 1, 3 (16 м, 2 дождеприемника);
- ул.Мира, д. 16 (6 м, 1 дождеприемник);
- ул.Рижская, д. 41 (88 м, 4 дождеприемника)
- ул.Сургутское шоссе, д. 3 (41 м, 5 дождеприемников);
- ул. Молодежная (стоянка в районе горбольницы, 66 м, 7 дождеприемников).
- ул. Мира, д.4а.
Общее значение показателя составит 12 объектов.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76" sId="1" ref="A5:XFD5" action="deleteRow">
    <rfmt sheetId="1" xfDxf="1" sqref="A5:XFD5" start="0" length="0">
      <dxf>
        <font>
          <color rgb="FFFF0000"/>
        </font>
      </dxf>
    </rfmt>
    <rcc rId="0" sId="1" dxf="1">
      <nc r="A5" t="inlineStr">
        <is>
          <t>58.</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Выполнение работ по ремонту (замене) оборудования и сетей наружного освещения на территории города Когалыма</t>
        </is>
      </nc>
      <ndxf>
        <font>
          <sz val="12"/>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5" t="inlineStr">
        <is>
          <t>(шт.)</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13</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18</v>
      </nc>
      <ndxf>
        <font>
          <sz val="13"/>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 xml:space="preserve">Замена опор наружного освещения:
- от ТЦ "Надежда до маг-на "Корона" (4 шт.)
- ул. Бакинская, 17 (1 шт.)
- ул. Привокзальная, 29, 29а (5 шт.)
- ул. Прибалтийская (поворот на АЗС) (1 шт.)
- перекресток ул.Др.народов-Прибалтийская (1 шт.)
- ул.Береговая, 102 (3 шт.)
- перекресток ул.Др.народов-Шмидта (1 шт.)
-  ул.Др.народов, 40 (1 шт.)
- ул.Др.народов (между кольцевой развязкой с пр-ом Шмидта и мостом через р.Ингу-Ягун) (1 шт.)
Общее значение показателя составит 18 шт.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77" sId="1" ref="A5:XFD5" action="deleteRow">
    <rfmt sheetId="1" xfDxf="1" sqref="A5:XFD5" start="0" length="0">
      <dxf>
        <font>
          <color rgb="FFFF0000"/>
        </font>
      </dxf>
    </rfmt>
    <rcc rId="0" sId="1" dxf="1">
      <nc r="A5" t="inlineStr">
        <is>
          <t>59.</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Количество улиц, объектов (зданий, сооружений и жилых домов), расположенных на территории города Когалыма, запланированных к оснащению архитектурной подсветкой</t>
        </is>
      </nc>
      <ndxf>
        <font>
          <sz val="12"/>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5" t="inlineStr">
        <is>
          <t>(объект)</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v>
      </nc>
      <ndxf>
        <font>
          <sz val="13"/>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Устройство архитектурной подсветки здания Котельной</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78" sId="1" ref="A5:XFD5" action="deleteRow">
    <rfmt sheetId="1" xfDxf="1" sqref="A5:XFD5" start="0" length="0">
      <dxf>
        <font>
          <color rgb="FFFF0000"/>
        </font>
      </dxf>
    </rfmt>
    <rcc rId="0" sId="1" dxf="1">
      <nc r="A5" t="inlineStr">
        <is>
          <t>60.</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Установка баннеров вдоль автомобильных дорог города Когалыма</t>
        </is>
      </nc>
      <ndxf>
        <font>
          <sz val="12"/>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5" t="inlineStr">
        <is>
          <t>(шт.)</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4</v>
      </nc>
      <ndxf>
        <font>
          <sz val="13"/>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Установка баннерной продукции вдоль автомобильных дорог</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79" sId="1" ref="A5:XFD5" action="deleteRow">
    <rfmt sheetId="1" xfDxf="1" sqref="A5:XFD5" start="0" length="0">
      <dxf>
        <font>
          <color rgb="FFFF0000"/>
        </font>
      </dxf>
    </rfmt>
    <rcc rId="0" sId="1" dxf="1">
      <nc r="A5" t="inlineStr">
        <is>
          <t>Муниципальная программа "Экологическая безопасность города Когалыма"</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5"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rc>
  <rrc rId="10180" sId="1" ref="A5:XFD5" action="deleteRow">
    <rfmt sheetId="1" xfDxf="1" sqref="A5:XFD5" start="0" length="0">
      <dxf>
        <font>
          <color rgb="FFFF0000"/>
        </font>
      </dxf>
    </rfmt>
    <rcc rId="0" sId="1" dxf="1">
      <nc r="A5" t="inlineStr">
        <is>
          <t>61.</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B5" t="inlineStr">
        <is>
          <t>Организация экологически мотивированных культурных мероприятий</t>
        </is>
      </nc>
      <ndxf>
        <font>
          <sz val="13"/>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cc rId="0" sId="1" dxf="1">
      <nc r="C5" t="inlineStr">
        <is>
          <t>мероприятие</t>
        </is>
      </nc>
      <ndxf>
        <font>
          <sz val="13"/>
          <color auto="1"/>
          <name val="Times New Roman"/>
          <scheme val="none"/>
        </font>
        <alignment horizontal="center" vertical="center" wrapText="1" readingOrder="0"/>
        <border outline="0">
          <left style="thin">
            <color indexed="64"/>
          </left>
          <right style="thin">
            <color indexed="64"/>
          </right>
          <bottom style="thin">
            <color indexed="64"/>
          </bottom>
        </border>
      </ndxf>
    </rcc>
    <rcc rId="0" sId="1" s="1" dxf="1">
      <nc r="D5">
        <v>32</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E5">
        <v>56</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32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10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rc rId="10181" sId="1" ref="A5:XFD5" action="deleteRow">
    <rfmt sheetId="1" xfDxf="1" sqref="A5:XFD5" start="0" length="0">
      <dxf>
        <font>
          <color rgb="FFFF0000"/>
        </font>
      </dxf>
    </rfmt>
    <rcc rId="0" sId="1" dxf="1">
      <nc r="A5" t="inlineStr">
        <is>
          <t>62.</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B5" t="inlineStr">
        <is>
          <t xml:space="preserve">Протяженность береговой линии, очищенной от бытового мусора в границах города Когалыма </t>
        </is>
      </nc>
      <ndxf>
        <font>
          <sz val="13"/>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cc rId="0" sId="1" dxf="1">
      <nc r="C5" t="inlineStr">
        <is>
          <t>км</t>
        </is>
      </nc>
      <ndxf>
        <font>
          <sz val="13"/>
          <color auto="1"/>
          <name val="Times New Roman"/>
          <scheme val="none"/>
        </font>
        <alignment horizontal="center" vertical="center" wrapText="1" readingOrder="0"/>
        <border outline="0">
          <left style="thin">
            <color indexed="64"/>
          </left>
          <right style="thin">
            <color indexed="64"/>
          </right>
          <bottom style="thin">
            <color indexed="64"/>
          </bottom>
        </border>
      </ndxf>
    </rcc>
    <rcc rId="0" sId="1" s="1" dxf="1">
      <nc r="D5">
        <v>0.45</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E5">
        <v>0.56999999999999995</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0.56999999999999995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rc rId="10182" sId="1" ref="A5:XFD5" action="deleteRow">
    <rfmt sheetId="1" xfDxf="1" sqref="A5:XFD5" start="0" length="0">
      <dxf>
        <font>
          <color rgb="FFFF0000"/>
        </font>
      </dxf>
    </rfmt>
    <rcc rId="0" sId="1" dxf="1">
      <nc r="A5" t="inlineStr">
        <is>
          <t>63.</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B5" t="inlineStr">
        <is>
          <t>Организация мероприятий по  ликвидации несанкционированных свалок на территории города Когалыма (шт.)</t>
        </is>
      </nc>
      <ndxf>
        <font>
          <sz val="13"/>
          <color auto="1"/>
          <name val="Times New Roman"/>
          <scheme val="none"/>
        </font>
        <alignment vertical="top" wrapText="1" readingOrder="0"/>
        <border outline="0">
          <left style="thin">
            <color indexed="64"/>
          </left>
          <right style="thin">
            <color indexed="64"/>
          </right>
          <top style="thin">
            <color indexed="64"/>
          </top>
        </border>
      </ndxf>
    </rcc>
    <rcc rId="0" sId="1" dxf="1">
      <nc r="C5" t="inlineStr">
        <is>
          <t>шт</t>
        </is>
      </nc>
      <ndxf>
        <font>
          <sz val="13"/>
          <color auto="1"/>
          <name val="Times New Roman"/>
          <scheme val="none"/>
        </font>
        <alignment horizontal="center" vertical="center" wrapText="1" readingOrder="0"/>
        <border outline="0">
          <left style="thin">
            <color indexed="64"/>
          </left>
          <right style="thin">
            <color indexed="64"/>
          </right>
          <bottom style="thin">
            <color indexed="64"/>
          </bottom>
        </border>
      </ndxf>
    </rcc>
    <rcc rId="0" sId="1" s="1" dxf="1">
      <nc r="D5">
        <v>2</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E5">
        <v>2</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rc rId="10183" sId="1" ref="A5:XFD5" action="deleteRow">
    <rfmt sheetId="1" xfDxf="1" sqref="A5:XFD5" start="0" length="0">
      <dxf>
        <font>
          <color rgb="FFFF0000"/>
        </font>
      </dxf>
    </rfmt>
    <rcc rId="0" sId="1" dxf="1">
      <nc r="A5" t="inlineStr">
        <is>
          <t>64.</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 xml:space="preserve">Исполнение отдельного государственного полномочия по организации деятельности по накоплению (в том числе раздельному накоплению) и транспортированию твердых коммунальных отходов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rc rId="10184" sId="1" ref="A5:XFD5" action="deleteRow">
    <rfmt sheetId="1" xfDxf="1" sqref="A5:XFD5" start="0" length="0">
      <dxf>
        <font>
          <color rgb="FFFF0000"/>
        </font>
      </dxf>
    </rfmt>
    <rcc rId="0" sId="1" dxf="1">
      <nc r="A5" t="inlineStr">
        <is>
          <t>65.</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B5" t="inlineStr">
        <is>
          <t>Количество населения, вовлеченного в волонтерские акции</t>
        </is>
      </nc>
      <ndxf>
        <font>
          <sz val="13"/>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cc rId="0" sId="1" dxf="1">
      <nc r="C5" t="inlineStr">
        <is>
          <t>чел.</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D5">
        <v>60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E5">
        <v>180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180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Нарастающим итогом с 2019 года (значения показателей в соответствие с декомпозицией Портфеля проектов «Экология» регионального проекта «Сохранение уникальных водных объектов» ежегодно не менее 47 человек).</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185" sId="1" ref="A5:XFD5" action="deleteRow">
    <rfmt sheetId="1" xfDxf="1" sqref="A5:XFD5" start="0" length="0">
      <dxf>
        <font>
          <color rgb="FFFF0000"/>
        </font>
      </dxf>
    </rfmt>
    <rcc rId="0" sId="1" dxf="1">
      <nc r="A5" t="inlineStr">
        <is>
          <t xml:space="preserve">Муниципальная программа "Развитие жилищной сферы города Когалыма" </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5"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rc>
  <rrc rId="10186" sId="1" ref="A5:XFD5" action="deleteRow">
    <rfmt sheetId="1" xfDxf="1" sqref="A5:XFD5" start="0" length="0">
      <dxf>
        <font>
          <color rgb="FFFF0000"/>
        </font>
      </dxf>
    </rfmt>
    <rcc rId="0" sId="1" dxf="1">
      <nc r="A5" t="inlineStr">
        <is>
          <t>66.</t>
        </is>
      </nc>
      <ndxf>
        <font>
          <sz val="12"/>
          <color auto="1"/>
          <name val="Times New Roman"/>
          <scheme val="none"/>
        </font>
        <fill>
          <patternFill patternType="solid">
            <bgColor theme="4" tint="0.59999389629810485"/>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B5" t="inlineStr">
        <is>
          <t>Увеличение объема жилищного строительства</t>
        </is>
      </nc>
      <ndxf>
        <font>
          <sz val="12"/>
          <color auto="1"/>
          <name val="Times New Roman"/>
          <scheme val="none"/>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млн. кв. м</t>
        </is>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5">
        <v>7.4999999999999997E-3</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5">
        <v>1.61E-2</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
        <v>0</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
        <v>0</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
        <v>1E-3</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
        <v>2E-3</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
        <v>3.0000000000000001E-3</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5">
        <v>4.0000000000000001E-3</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5">
        <v>4.0000000000000001E-3</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5">
        <v>5.0000000000000001E-3</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5">
        <v>8.9999999999999993E-3</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5">
        <v>1.2999999999999999E-2</v>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dxf>
    </rfmt>
    <rcc rId="0" sId="1" dxf="1">
      <nc r="R5" t="inlineStr">
        <is>
          <t>На 01.11.2021:                                                                                                                                                                                                                       1) 3-этажный жилой дом по ул. Береговой - 1 967,3 кв.м.;                                                                                                                                                                             2) 5-этажный жилой дом в 11 микрорайоне  - 2 218,98 кв.м.;                                                                                                                                                                      3) 3-этажный жилой дом №2 по ул. Дорожников - 3 063,15 кв.м.;                                                                                                                                                              ИЖС - 75 шт. - 6147,80 кв.м.                                                                                                                                                                                                 Итого:13 397,23 кв.м.</t>
        </is>
      </nc>
      <ndxf>
        <font>
          <sz val="12"/>
          <color auto="1"/>
          <name val="Times New Roman"/>
          <scheme val="none"/>
        </font>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ndxf>
    </rcc>
  </rrc>
  <rrc rId="10187" sId="1" ref="A5:XFD5" action="deleteRow">
    <rfmt sheetId="1" xfDxf="1" sqref="A5:XFD5" start="0" length="0">
      <dxf>
        <font>
          <color rgb="FFFF0000"/>
        </font>
      </dxf>
    </rfmt>
    <rcc rId="0" sId="1" dxf="1">
      <nc r="A5" t="inlineStr">
        <is>
          <t>67.</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B5" t="inlineStr">
        <is>
          <t>Общая площадь жилых помещений, приходящихся в среднем на 1 жителя</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 xml:space="preserve"> кв.м.</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15.8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15.6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L5" start="0" length="0">
      <dxf>
        <font>
          <sz val="12"/>
          <color auto="1"/>
          <name val="Times New Roman"/>
          <scheme val="none"/>
        </font>
        <numFmt numFmtId="2"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M5" start="0" length="0">
      <dxf>
        <font>
          <sz val="12"/>
          <color auto="1"/>
          <name val="Times New Roman"/>
          <scheme val="none"/>
        </font>
        <numFmt numFmtId="2"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N5" start="0" length="0">
      <dxf>
        <font>
          <sz val="12"/>
          <color auto="1"/>
          <name val="Times New Roman"/>
          <scheme val="none"/>
        </font>
        <numFmt numFmtId="2"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O5" start="0" length="0">
      <dxf>
        <font>
          <sz val="12"/>
          <color auto="1"/>
          <name val="Times New Roman"/>
          <scheme val="none"/>
        </font>
        <numFmt numFmtId="2"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P5" start="0" length="0">
      <dxf>
        <font>
          <sz val="12"/>
          <color auto="1"/>
          <name val="Times New Roman"/>
          <scheme val="none"/>
        </font>
        <numFmt numFmtId="2"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numFmt numFmtId="2"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dxf>
    </rfmt>
  </rrc>
  <rrc rId="10188" sId="1" ref="A5:XFD5" action="deleteRow">
    <rfmt sheetId="1" xfDxf="1" sqref="A5:XFD5" start="0" length="0">
      <dxf>
        <font>
          <color rgb="FFFF0000"/>
        </font>
      </dxf>
    </rfmt>
    <rcc rId="0" sId="1" dxf="1">
      <nc r="A5" t="inlineStr">
        <is>
          <t>68.</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B5" t="inlineStr">
        <is>
          <t xml:space="preserve">Количество участников, получивших меры финансовой поддержки для улучшения жилищных условий,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чел.</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t="inlineStr">
        <is>
          <t>4*</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6</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
        <v>11</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
        <v>11</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
        <v>11</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
        <v>11</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5">
        <v>11</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5">
        <v>19</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5">
        <v>19</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5">
        <v>19</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5">
        <v>20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1" dxf="1">
      <nc r="R5" t="inlineStr">
        <is>
          <t>9 молодым семьям со счета, на котором учитываются операции со средствами, поступающими во временное распоряжение, перечислены субсидии на приобретение жилого помещения.Также перечислена субсидия на приобретение жилого помещения 3 молодым семьям в июле, 4 многодетным семьям взамен земельного участка, 2 семьям с 2-мя детьми для погашения ипотечных кредитов и жилищных займов, 2 гражданам предоставлена соцвыплата для приобретения жилого помещения за пределами РКС.</t>
        </is>
      </nc>
      <ndxf>
        <font>
          <sz val="9"/>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rc>
  <rrc rId="10189" sId="1" ref="A5:XFD5" action="deleteRow">
    <rfmt sheetId="1" xfDxf="1" sqref="A5:XFD5" start="0" length="0">
      <dxf>
        <font>
          <color rgb="FFFF0000"/>
        </font>
      </dxf>
    </rfmt>
    <rcc rId="0" sId="1" dxf="1">
      <nc r="A5" t="inlineStr">
        <is>
          <t>69.</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B5" t="inlineStr">
        <is>
          <t>Количество семей, состоящих на учёте в качестве нуждающихся в жилых помещениях, предоставляемых по договорам социального найма из муниципального жилищного фонда города Когалыма, количество семей</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количество семей</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1353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1479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1300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
        <v>1300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
        <v>1194</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
        <v>1194</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
        <v>1194</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5">
        <v>1194</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5">
        <v>1194</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5">
        <v>1194</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5">
        <v>1194</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5">
        <v>1194</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Список очередности граждан, нуждающихся в жилых помещениях, предоставляемых по договорам социального найма из муниципального жилищного фонда города Когалыма, утверждается ежегодно до 1 апреля по итогам актуализации данных очередников.</t>
        </is>
      </nc>
      <ndxf>
        <font>
          <sz val="9"/>
          <color auto="1"/>
          <name val="Times New Roman"/>
          <scheme val="none"/>
        </font>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rc>
  <rrc rId="10190" sId="1" ref="A5:XFD5" action="deleteRow">
    <rfmt sheetId="1" xfDxf="1" sqref="A5:XFD5" start="0" length="0">
      <dxf>
        <font>
          <color rgb="FFFF0000"/>
        </font>
      </dxf>
    </rfmt>
    <rcc rId="0" sId="1" dxf="1">
      <nc r="A5" t="inlineStr">
        <is>
          <t>70.</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B5" t="inlineStr">
        <is>
          <t>Предоставление семьям жилых помещений по договорам социального найма в связи с подходом очерёдности</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штук</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4</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5" t="inlineStr">
        <is>
          <t>0*</t>
        </is>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
        <v>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
        <v>3</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
        <v>3</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
        <v>4</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
        <v>4</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5">
        <v>4</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5">
        <v>5</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5">
        <v>5</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5">
        <v>5</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5">
        <v>13</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13 семьям, состоящим  в списе граждан, нуждающихся в жилых помещениях, предоставляемых по договорам социального найма из муниципального жилищного фонда города Когалыма, были предоставлены жилые помещения капитального исполения по договроам социального найма в связи со сносом дома.</t>
        </is>
      </nc>
      <ndxf>
        <font>
          <sz val="9"/>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rc>
  <rrc rId="10191" sId="1" ref="A5:XFD5" action="deleteRow">
    <rfmt sheetId="1" xfDxf="1" sqref="A5:XFD5" start="0" length="0">
      <dxf>
        <font>
          <color rgb="FFFF0000"/>
        </font>
      </dxf>
    </rfmt>
    <rcc rId="0" sId="1" dxf="1">
      <nc r="A5" t="inlineStr">
        <is>
          <t>71.</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B5" t="inlineStr">
        <is>
          <t>Доля населения, получившего жилые помещения и улучшившего жилищные условия в отчётном году, в общей численности населения, состоящего на учёте в качестве нуждающегося в жилых помещениях</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2"/>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D5">
        <v>2.52</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5">
        <v>2.13</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
        <v>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5">
        <v>0.23100000000000001</v>
      </nc>
      <ndxf>
        <font>
          <sz val="12"/>
          <color auto="1"/>
          <name val="Times New Roman"/>
          <scheme val="none"/>
        </font>
        <numFmt numFmtId="2"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5">
        <v>0.252</v>
      </nc>
      <ndxf>
        <font>
          <sz val="12"/>
          <color auto="1"/>
          <name val="Times New Roman"/>
          <scheme val="none"/>
        </font>
        <numFmt numFmtId="2"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5">
        <v>0.33500000000000002</v>
      </nc>
      <ndxf>
        <font>
          <sz val="12"/>
          <color auto="1"/>
          <name val="Times New Roman"/>
          <scheme val="none"/>
        </font>
        <numFmt numFmtId="2"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
        <v>0.34</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5">
        <v>0.34</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5">
        <v>0.41899999999999998</v>
      </nc>
      <ndxf>
        <font>
          <sz val="12"/>
          <color auto="1"/>
          <name val="Times New Roman"/>
          <scheme val="none"/>
        </font>
        <numFmt numFmtId="2"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5">
        <v>0.41899999999999998</v>
      </nc>
      <ndxf>
        <font>
          <sz val="12"/>
          <color auto="1"/>
          <name val="Times New Roman"/>
          <scheme val="none"/>
        </font>
        <numFmt numFmtId="2"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5">
        <v>0.42</v>
      </nc>
      <ndxf>
        <font>
          <sz val="12"/>
          <color auto="1"/>
          <name val="Times New Roman"/>
          <scheme val="none"/>
        </font>
        <numFmt numFmtId="2"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5">
        <v>1.089</v>
      </nc>
      <ndxf>
        <font>
          <sz val="12"/>
          <color auto="1"/>
          <name val="Times New Roman"/>
          <scheme val="none"/>
        </font>
        <numFmt numFmtId="2" formatCode="0.00"/>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9"/>
          <color auto="1"/>
          <name val="Times New Roman"/>
          <scheme val="none"/>
        </font>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rc>
  <rrc rId="10192" sId="1" ref="A5:XFD5" action="deleteRow">
    <rfmt sheetId="1" xfDxf="1" sqref="A5:XFD5" start="0" length="0">
      <dxf>
        <font>
          <color rgb="FFFF0000"/>
        </font>
      </dxf>
    </rfmt>
    <rcc rId="0" sId="1" dxf="1">
      <nc r="A5" t="inlineStr">
        <is>
          <t>72.</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B5" t="inlineStr">
        <is>
          <t>Переселение семей из непригодного для проживания и аварийного жилищного фонда</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количество семей</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110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5" t="inlineStr">
        <is>
          <t>10*</t>
        </is>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
        <v>10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
        <v>14</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
        <v>16</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
        <v>19</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
        <v>19</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5">
        <v>20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5">
        <v>24</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5">
        <v>26</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5">
        <v>26</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5">
        <v>80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4 семьи  переселены во вторичное жилье, 65 семей были переселены в жилые помещения в первичном жилом фонде по договорам социального найма и 11 семей по договорам мены.</t>
        </is>
      </nc>
      <ndxf>
        <font>
          <sz val="9"/>
          <color auto="1"/>
          <name val="Times New Roman"/>
          <scheme val="none"/>
        </font>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ndxf>
    </rcc>
  </rrc>
  <rrc rId="10193" sId="1" ref="A5:XFD5" action="deleteRow">
    <rfmt sheetId="1" xfDxf="1" sqref="A5:XFD5" start="0" length="0">
      <dxf>
        <font>
          <color rgb="FFFF0000"/>
        </font>
      </dxf>
    </rfmt>
    <rcc rId="0" sId="1" dxf="1">
      <nc r="A5" t="inlineStr">
        <is>
          <t>73.</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B5" t="inlineStr">
        <is>
          <t>Общее количество квадратных метров расселенного непригодного жилищного фонда, в млн. кв.м.</t>
        </is>
      </nc>
      <ndxf>
        <font>
          <sz val="12"/>
          <color auto="1"/>
          <name val="Times New Roman"/>
          <scheme val="none"/>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 xml:space="preserve">  млн. кв.м.</t>
        </is>
      </nc>
      <ndxf>
        <font>
          <sz val="12"/>
          <color auto="1"/>
          <name val="Times New Roman"/>
          <scheme val="none"/>
        </font>
        <fill>
          <patternFill patternType="solid">
            <bgColor theme="4" tint="0.59999389629810485"/>
          </patternFill>
        </fill>
        <alignment horizontal="center" vertical="center" wrapText="1" readingOrder="0"/>
        <border outline="0">
          <right style="thin">
            <color indexed="64"/>
          </right>
          <top style="thin">
            <color indexed="64"/>
          </top>
          <bottom style="thin">
            <color indexed="64"/>
          </bottom>
        </border>
      </ndxf>
    </rcc>
    <rcc rId="0" sId="1" dxf="1">
      <nc r="D5">
        <v>5.0000000000000001E-3</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5">
        <v>1E-3</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5">
        <v>1E-3</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
        <v>1E-3</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
        <v>1E-3</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
        <v>1E-3</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
        <v>1E-3</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5">
        <v>1E-3</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5">
        <v>2E-3</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5">
        <v>2E-3</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5">
        <v>2E-3</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5">
        <v>3.0000000000000001E-3</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9"/>
          <color auto="1"/>
          <name val="Times New Roman"/>
          <scheme val="none"/>
        </font>
        <fill>
          <patternFill patternType="solid">
            <bgColor theme="0"/>
          </patternFill>
        </fill>
        <alignment vertical="center" wrapText="1" readingOrder="0"/>
        <border outline="0">
          <left style="thin">
            <color indexed="64"/>
          </left>
          <right style="thin">
            <color indexed="64"/>
          </right>
          <top style="thin">
            <color indexed="64"/>
          </top>
          <bottom style="thin">
            <color indexed="64"/>
          </bottom>
        </border>
      </dxf>
    </rfmt>
  </rrc>
  <rrc rId="10194" sId="1" ref="A5:XFD5" action="deleteRow">
    <rfmt sheetId="1" xfDxf="1" sqref="A5:XFD5" start="0" length="0">
      <dxf>
        <font>
          <color rgb="FFFF0000"/>
        </font>
      </dxf>
    </rfmt>
    <rcc rId="0" sId="1" dxf="1">
      <nc r="A5" t="inlineStr">
        <is>
          <t>74.</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B5" t="inlineStr">
        <is>
          <t>Формирование маневренного муниципального жилищного фонда</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штук</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umFmtId="4">
      <nc r="D5">
        <v>10</v>
      </nc>
      <ndxf>
        <font>
          <sz val="12"/>
          <color auto="1"/>
          <name val="Times New Roman"/>
          <scheme val="none"/>
        </font>
        <numFmt numFmtId="2"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c r="E5" t="inlineStr">
        <is>
          <t>1*</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5">
        <v>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5">
        <v>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5">
        <v>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5">
        <v>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5">
        <v>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5">
        <v>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5">
        <v>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5">
        <v>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O5">
        <v>0</v>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P5" start="0" length="0">
      <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fill>
          <patternFill patternType="solid">
            <bgColor theme="0"/>
          </patternFill>
        </fill>
        <alignment vertical="center" readingOrder="0"/>
        <border outline="0">
          <left style="thin">
            <color indexed="64"/>
          </left>
          <right style="thin">
            <color indexed="64"/>
          </right>
          <top style="thin">
            <color indexed="64"/>
          </top>
          <bottom style="thin">
            <color indexed="64"/>
          </bottom>
        </border>
      </dxf>
    </rfmt>
  </rrc>
  <rrc rId="10195" sId="1" ref="A5:XFD5" action="deleteRow">
    <rfmt sheetId="1" xfDxf="1" sqref="A5:XFD5" start="0" length="0">
      <dxf>
        <font>
          <color rgb="FFFF0000"/>
        </font>
      </dxf>
    </rfmt>
    <rcc rId="0" sId="1" dxf="1">
      <nc r="A5" t="inlineStr">
        <is>
          <t>Муниципальная программа "Развитие институтов гражданского общества города Когалыма"</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5"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rc>
  <rrc rId="10196" sId="1" ref="A5:XFD5" action="deleteRow">
    <rfmt sheetId="1" xfDxf="1" sqref="A5:XFD5" start="0" length="0">
      <dxf>
        <font>
          <color rgb="FFFF0000"/>
        </font>
      </dxf>
    </rfmt>
    <rcc rId="0" sId="1" dxf="1">
      <nc r="A5" t="inlineStr">
        <is>
          <t>75.</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Обеспечение проведения городского конкурса социально значимых проектов, направленного на развитие гражданских инициатив в городе Когалыме</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единиц</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D5">
        <v>1</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0</v>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G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M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N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O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5" start="0" length="0">
      <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1" dxf="1">
      <nc r="R5" t="inlineStr">
        <is>
          <t>Запланирован к проведению в 4 квартале 2021 года</t>
        </is>
      </nc>
      <ndxf>
        <font>
          <sz val="10"/>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rc>
  <rrc rId="10197" sId="1" ref="A5:XFD5" action="deleteRow">
    <rfmt sheetId="1" xfDxf="1" sqref="A5:XFD5" start="0" length="0">
      <dxf>
        <font>
          <color rgb="FFFF0000"/>
        </font>
      </dxf>
    </rfmt>
    <rcc rId="0" sId="1" dxf="1">
      <nc r="A5" t="inlineStr">
        <is>
          <t>76.</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Реализация мероприятий для социально ориентированных некоммерческих организаций, осуществляющих деятельность в городе Когалыме</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единиц</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D5">
        <v>52</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53</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1</v>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G5">
        <v>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12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14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16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20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M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N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O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5" start="0" length="0">
      <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1" dxf="1">
      <nc r="R5" t="inlineStr">
        <is>
          <r>
            <rPr>
              <b/>
              <sz val="12"/>
              <rFont val="Times New Roman"/>
              <family val="1"/>
              <charset val="204"/>
            </rPr>
            <t xml:space="preserve">Мероприятия </t>
          </r>
          <r>
            <rPr>
              <sz val="12"/>
              <rFont val="Times New Roman"/>
              <family val="1"/>
              <charset val="204"/>
            </rPr>
            <t xml:space="preserve">:  </t>
          </r>
          <r>
            <rPr>
              <b/>
              <sz val="12"/>
              <rFont val="Times New Roman"/>
              <family val="1"/>
              <charset val="204"/>
            </rPr>
            <t>МАЙ</t>
          </r>
          <r>
            <rPr>
              <sz val="12"/>
              <rFont val="Times New Roman"/>
              <family val="1"/>
              <charset val="204"/>
            </rPr>
            <t xml:space="preserve"> -08.05.2021 в рамках реализации социально значимого проекта без срока давности Общественной Школе искусств состоялся фестиваль военно-патриотической песни «Без срока давности», организованный городским Советом ветеранов в рамках празднования Дня Победы.
Почетными гостями фестиваля стали 12 ветеранов Великой Отечественной войны. Более двадцати концертных номеров подготовили для них воспитанники детского сада «Сказка», ВПК «Возрождение», участники ансамбля «Ветеран» и другие творческие коллективы. На сцене исполняли знаменитые марши, любимые военные песни и стихи, хореографические постановки. </t>
          </r>
          <r>
            <rPr>
              <b/>
              <sz val="12"/>
              <rFont val="Times New Roman"/>
              <family val="1"/>
              <charset val="204"/>
            </rPr>
            <t xml:space="preserve">ИЮНЬ </t>
          </r>
          <r>
            <rPr>
              <sz val="12"/>
              <rFont val="Times New Roman"/>
              <family val="1"/>
              <charset val="204"/>
            </rPr>
            <t xml:space="preserve">: 2 и 3 июня 2021 года в городе Когалыме состоялось обучение общественных наблюдателей, которые будут следить за легитимностью выборов в 2021. Проходило в очном формате на площадке МЦ «Метро». Семинары проводили координаторы общественного наблюдения, тренеры-преподаватели Общественной палаты Югры, федеральные эксперты. Спикеры в Когалыме: Антон Бибаров - Государев и Снежанна Позднякова. В программу обучения входили двухдневные семинары, содержащие теоретический курс и блок ролевых игр, которые моделировали ситуации, связанные с возможными ситуациями на избирательных участках.  </t>
          </r>
          <r>
            <rPr>
              <b/>
              <sz val="12"/>
              <rFont val="Times New Roman"/>
              <family val="1"/>
              <charset val="204"/>
            </rPr>
            <t>ИЮЛЬ</t>
          </r>
          <r>
            <rPr>
              <sz val="12"/>
              <rFont val="Times New Roman"/>
              <family val="1"/>
              <charset val="204"/>
            </rPr>
            <t xml:space="preserve"> - 3 мероприятия; август  08.07.2021 в рамках  Дня семьи, любви и верности в Когалыме прошла торжественная церемония награждения семей, которые прожили в крепком браке более 25 лет. - 06.08.2021 состоялось заседание рабочей группы (в формате ВКС) по участию представителей Ханты-Мансийского автономного округа – Югры в Конкурсе социально значимых проектов «Мой проект – моей стране!» . Участие приняли: председатель Общественного совета города Когалыма Петряева А.В., которая доложила о планируемых и заявленных к участию проектах представителей гражданского общества города Когалыма. (всего 7 проектов);    
- 08.07.2021 Глава города Николай Пальчиков поздравил юбиляров семейной жизни и возглавил церемонию награждения в День семьи, любви и верности. Состоялось чевствование семей, которые прожили вместе более 25 лет, достойно воспитали детей, сохранили традиции предков и создали свои семейные обычаи. Медалями «За любовь и верность» награждены три когалымские семьи:
- Анатолий Матвеевич и Татьяна Абрамовна Полонские;- Мирзобег Зайдуллоевич Зубайдов и Хатича Достиевна Оймахмадова;- Виктор Петрович и Ирина Александровна Евсюковы.
   - 2 сентября 2021 года состоялся вебинар для социально ориентированных некоммерческих организаций и социально активных граждан Ханты-Мансийского автономного округа - Югры на тему: «Подготовка заявки на конкурс социально значимых проектов Общественной палаты Российской Федерации «Мой проект – моей стране!».Спикером данного мероприятия выступила Сидорова О.В., эксперт Общественной палаты Югры. В ходе вебинара была представлена информация об особенностях конкурса, его направлениях и подробно разобраны разделы заявки и их специфику. Участники: 4 чел.
</t>
          </r>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rc>
  <rrc rId="10198" sId="1" ref="A5:XFD5" action="deleteRow">
    <rfmt sheetId="1" xfDxf="1" sqref="A5:XFD5" start="0" length="0">
      <dxf>
        <font>
          <color rgb="FFFF0000"/>
        </font>
      </dxf>
    </rfmt>
    <rcc rId="0" sId="1" dxf="1">
      <nc r="A5" t="inlineStr">
        <is>
          <t>77.</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 xml:space="preserve">Обеспечение проведения городского конкурса на присуждение премии «Общественное признание» с целью признания заслуг граждан, внесших значительный вклад в развитие города Когалыма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единиц</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D5">
        <v>1</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0</v>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G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0</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K5">
        <v>0</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L5">
        <v>0</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fmt sheetId="1" sqref="M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N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O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1" dxf="1">
      <nc r="R5" t="inlineStr">
        <is>
          <t xml:space="preserve">Запланирован к проведению в 4 квартале 2021 </t>
        </is>
      </nc>
      <ndxf>
        <font>
          <sz val="10"/>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rc>
  <rrc rId="10199" sId="1" ref="A5:XFD5" action="deleteRow">
    <rfmt sheetId="1" xfDxf="1" sqref="A5:XFD5" start="0" length="0">
      <dxf>
        <font>
          <color rgb="FFFF0000"/>
        </font>
      </dxf>
    </rfmt>
    <rcc rId="0" sId="1" dxf="1">
      <nc r="A5" t="inlineStr">
        <is>
          <t>78.</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rder>
      </ndxf>
    </rcc>
    <rcc rId="0" sId="1" dxf="1">
      <nc r="B5" t="inlineStr">
        <is>
          <t>Количество информационных выпусков:                                          - газеты «Когалымский вестник»
 - сюжетов ТРК "Инфосервис"</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единиц</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D5">
        <v>104</v>
      </nc>
      <ndxf>
        <font>
          <sz val="12"/>
          <color auto="1"/>
          <name val="Times New Roman"/>
          <scheme val="none"/>
        </font>
        <alignment horizontal="center" vertical="center" wrapText="1" readingOrder="0"/>
        <border outline="0">
          <left style="thin">
            <color indexed="64"/>
          </left>
          <right style="thin">
            <color indexed="64"/>
          </right>
        </border>
      </ndxf>
    </rcc>
    <rcc rId="0" sId="1" dxf="1">
      <nc r="E5">
        <v>104</v>
      </nc>
      <ndxf>
        <font>
          <sz val="12"/>
          <color auto="1"/>
          <name val="Times New Roman"/>
          <scheme val="none"/>
        </font>
        <alignment horizontal="center" vertical="center" wrapText="1" readingOrder="0"/>
        <border outline="0">
          <left style="thin">
            <color indexed="64"/>
          </left>
          <right style="thin">
            <color indexed="64"/>
          </right>
        </border>
      </ndxf>
    </rcc>
    <rcc rId="0" sId="1" dxf="1">
      <nc r="F5">
        <v>8</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G5">
        <v>16</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H5">
        <v>25</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I5">
        <v>34</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J5">
        <v>43</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K5">
        <v>52</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L5">
        <v>61</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fmt sheetId="1" sqref="M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rder>
      </dxf>
    </rfmt>
    <rfmt sheetId="1" sqref="N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rder>
      </dxf>
    </rfmt>
    <rfmt sheetId="1" sqref="O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rder>
      </dxf>
    </rfmt>
    <rfmt sheetId="1" sqref="P5" start="0" length="0">
      <dxf>
        <font>
          <sz val="12"/>
          <color auto="1"/>
          <name val="Times New Roman"/>
          <scheme val="none"/>
        </font>
        <alignment horizontal="center" vertical="center" readingOrder="0"/>
        <border outline="0">
          <left style="thin">
            <color indexed="64"/>
          </left>
          <right style="thin">
            <color indexed="64"/>
          </right>
          <top style="thin">
            <color indexed="64"/>
          </top>
        </border>
      </dxf>
    </rfmt>
    <rfmt sheetId="1" sqref="Q5" start="0" length="0">
      <dxf>
        <font>
          <sz val="12"/>
          <color auto="1"/>
          <name val="Times New Roman"/>
          <scheme val="none"/>
        </font>
        <alignment horizontal="center" vertical="center" readingOrder="0"/>
        <border outline="0">
          <left style="thin">
            <color indexed="64"/>
          </left>
          <right style="thin">
            <color indexed="64"/>
          </right>
          <top style="thin">
            <color indexed="64"/>
          </top>
        </border>
      </dxf>
    </rfmt>
    <rfmt sheetId="1" sqref="R5" start="0" length="0">
      <dxf>
        <font>
          <sz val="12"/>
          <color auto="1"/>
          <name val="Times New Roman"/>
          <scheme val="none"/>
        </font>
        <alignment vertical="center" readingOrder="0"/>
        <border outline="0">
          <left style="thin">
            <color indexed="64"/>
          </left>
          <right style="thin">
            <color indexed="64"/>
          </right>
          <top style="thin">
            <color indexed="64"/>
          </top>
        </border>
      </dxf>
    </rfmt>
  </rrc>
  <rrc rId="10200" sId="1" ref="A5:XFD5" action="deleteRow">
    <rfmt sheetId="1" xfDxf="1" sqref="A5:XFD5" start="0" length="0">
      <dxf>
        <font>
          <color rgb="FFFF0000"/>
        </font>
      </dxf>
    </rfmt>
    <rfmt sheetId="1" sqref="A5" start="0" length="0">
      <dxf>
        <font>
          <sz val="12"/>
          <color auto="1"/>
          <name val="Times New Roman"/>
          <scheme val="none"/>
        </font>
        <numFmt numFmtId="30" formatCode="@"/>
        <alignment horizontal="center" vertical="center" wrapText="1" readingOrder="0"/>
        <border outline="0">
          <left style="thin">
            <color indexed="64"/>
          </left>
          <right style="thin">
            <color indexed="64"/>
          </right>
          <bottom style="thin">
            <color indexed="64"/>
          </bottom>
        </border>
      </dxf>
    </rfmt>
    <rfmt sheetId="1" sqref="B5" start="0" length="0">
      <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cc rId="0" sId="1" dxf="1">
      <nc r="C5" t="inlineStr">
        <is>
          <t>минут</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D5">
        <v>94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118.81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9.9</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G5">
        <v>19.8</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H5">
        <v>29.7</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I5">
        <v>39.6</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J5">
        <v>49.5</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K5">
        <v>59.4</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L5">
        <v>69.3</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fmt sheetId="1" sqref="M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rder>
      </dxf>
    </rfmt>
    <rfmt sheetId="1" sqref="N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rder>
      </dxf>
    </rfmt>
    <rfmt sheetId="1" sqref="O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rder>
      </dxf>
    </rfmt>
    <rfmt sheetId="1" sqref="P5" start="0" length="0">
      <dxf>
        <font>
          <sz val="12"/>
          <color auto="1"/>
          <name val="Times New Roman"/>
          <scheme val="none"/>
        </font>
        <alignment horizontal="center" vertical="center" readingOrder="0"/>
        <border outline="0">
          <left style="thin">
            <color indexed="64"/>
          </left>
          <right style="thin">
            <color indexed="64"/>
          </right>
          <top style="thin">
            <color indexed="64"/>
          </top>
        </border>
      </dxf>
    </rfmt>
    <rfmt sheetId="1" sqref="Q5" start="0" length="0">
      <dxf>
        <font>
          <sz val="12"/>
          <color auto="1"/>
          <name val="Times New Roman"/>
          <scheme val="none"/>
        </font>
        <alignment horizontal="center" vertical="center" readingOrder="0"/>
        <border outline="0">
          <left style="thin">
            <color indexed="64"/>
          </left>
          <right style="thin">
            <color indexed="64"/>
          </right>
          <top style="thin">
            <color indexed="64"/>
          </top>
        </border>
      </dxf>
    </rfmt>
    <rfmt sheetId="1" sqref="R5" start="0" length="0">
      <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dxf>
    </rfmt>
  </rrc>
  <rrc rId="10201" sId="1" ref="A5:XFD5" action="deleteRow">
    <rfmt sheetId="1" xfDxf="1" sqref="A5:XFD5" start="0" length="0">
      <dxf>
        <font>
          <color rgb="FFFF0000"/>
        </font>
      </dxf>
    </rfmt>
    <rcc rId="0" sId="1" dxf="1">
      <nc r="A5" t="inlineStr">
        <is>
          <t>79.</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Увеличение количества опубликованных материалов о деятельности органов местного самоуправления на официальном сайте Администрации города Когалыма, подготовленных специалистами сектора пресс-службы</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единиц</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1500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1600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133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266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399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532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665</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K5">
        <v>798</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cc rId="0" sId="1" dxf="1">
      <nc r="L5">
        <v>931</v>
      </nc>
      <ndxf>
        <font>
          <sz val="12"/>
          <color auto="1"/>
          <name val="Times New Roman"/>
          <scheme val="none"/>
        </font>
        <alignment horizontal="center" vertical="center" wrapText="1" readingOrder="0"/>
        <border outline="0">
          <left style="thin">
            <color indexed="64"/>
          </left>
          <right style="thin">
            <color indexed="64"/>
          </right>
          <top style="thin">
            <color indexed="64"/>
          </top>
        </border>
      </ndxf>
    </rcc>
    <rfmt sheetId="1" sqref="M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N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O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5" start="0" length="0">
      <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dxf>
    </rfmt>
  </rrc>
  <rrc rId="10202" sId="1" ref="A5:XFD5" action="deleteRow">
    <rfmt sheetId="1" xfDxf="1" sqref="A5:XFD5" start="0" length="0">
      <dxf>
        <font>
          <color rgb="FFFF0000"/>
        </font>
      </dxf>
    </rfmt>
    <rcc rId="0" sId="1" dxf="1">
      <nc r="A5" t="inlineStr">
        <is>
          <t>80.</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 xml:space="preserve">Обеспечение условий для выполнения полномочий и функций, возложенных на органы местного самоуправления                                   города Когалыма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 xml:space="preserve">(%) </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t="inlineStr">
        <is>
          <t>нет</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M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N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O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5" start="0" length="0">
      <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Q5" start="0" length="0">
      <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R5" start="0" length="0">
      <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dxf>
    </rfmt>
  </rrc>
  <rrc rId="10203" sId="1" ref="A5:XFD5" action="deleteRow">
    <rfmt sheetId="1" xfDxf="1" sqref="A5:XFD5" start="0" length="0">
      <dxf>
        <font>
          <color rgb="FFFF0000"/>
        </font>
      </dxf>
    </rfmt>
    <rcc rId="0" sId="1" dxf="1">
      <nc r="A5" t="inlineStr">
        <is>
          <t>Муниципальная программа "Безопасность жизнедеятельности города Когалыма"</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5"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rc>
  <rrc rId="10204" sId="1" ref="A5:XFD5" action="deleteRow">
    <rfmt sheetId="1" xfDxf="1" sqref="A5:XFD5" start="0" length="0">
      <dxf>
        <font>
          <color rgb="FFFF0000"/>
        </font>
      </dxf>
    </rfmt>
    <rcc rId="0" sId="1" dxf="1">
      <nc r="A5" t="inlineStr">
        <is>
          <t>81.</t>
        </is>
      </nc>
      <ndxf>
        <font>
          <sz val="12"/>
          <color auto="1"/>
          <name val="Times New Roman"/>
          <scheme val="none"/>
        </font>
        <numFmt numFmtId="30" formatCode="@"/>
        <alignment horizontal="center" vertical="top" wrapText="1" readingOrder="0"/>
        <border outline="0">
          <left style="thin">
            <color indexed="64"/>
          </left>
          <top style="thin">
            <color indexed="64"/>
          </top>
          <bottom style="thin">
            <color indexed="64"/>
          </bottom>
        </border>
      </ndxf>
    </rcc>
    <rcc rId="0" sId="1" dxf="1">
      <nc r="B5" t="inlineStr">
        <is>
          <t xml:space="preserve">Обеспечение работы общественно спасательных постов в местах массового отдыха людей на водных объектах города Когалыма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единиц</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Х</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Х</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Х</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Х</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Х</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1</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1</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t="inlineStr">
        <is>
          <t>Х</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t="inlineStr">
        <is>
          <t>Х</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t="inlineStr">
        <is>
          <t>Х</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3"/>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rc rId="10205" sId="1" ref="A5:XFD5" action="deleteRow">
    <rfmt sheetId="1" xfDxf="1" sqref="A5:XFD5" start="0" length="0">
      <dxf>
        <font>
          <color rgb="FFFF0000"/>
        </font>
      </dxf>
    </rfmt>
    <rcc rId="0" sId="1" dxf="1">
      <nc r="A5" t="inlineStr">
        <is>
          <t>82.</t>
        </is>
      </nc>
      <ndxf>
        <font>
          <sz val="12"/>
          <color auto="1"/>
          <name val="Times New Roman"/>
          <scheme val="none"/>
        </font>
        <numFmt numFmtId="30" formatCode="@"/>
        <alignment horizontal="center" vertical="top" wrapText="1" readingOrder="0"/>
        <border outline="0">
          <left style="thin">
            <color indexed="64"/>
          </left>
          <top style="thin">
            <color indexed="64"/>
          </top>
          <bottom style="thin">
            <color indexed="64"/>
          </bottom>
        </border>
      </ndxf>
    </rcc>
    <rcc rId="0" sId="1" dxf="1">
      <nc r="B5" t="inlineStr">
        <is>
          <t>Обеспечение готовности территориальной автоматизированной системы централизованного оповещения населения города Когалыма</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3"/>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dxf>
    </rfmt>
  </rrc>
  <rrc rId="10206" sId="1" ref="A5:XFD5" action="deleteRow">
    <rfmt sheetId="1" xfDxf="1" sqref="A5:XFD5" start="0" length="0">
      <dxf>
        <font>
          <color rgb="FFFF0000"/>
        </font>
      </dxf>
    </rfmt>
    <rcc rId="0" sId="1" dxf="1">
      <nc r="A5" t="inlineStr">
        <is>
          <t>83.</t>
        </is>
      </nc>
      <ndxf>
        <font>
          <sz val="12"/>
          <color auto="1"/>
          <name val="Times New Roman"/>
          <scheme val="none"/>
        </font>
        <numFmt numFmtId="30" formatCode="@"/>
        <alignment horizontal="center" vertical="top" wrapText="1" readingOrder="0"/>
        <border outline="0">
          <left style="thin">
            <color indexed="64"/>
          </left>
          <top style="thin">
            <color indexed="64"/>
          </top>
          <bottom style="thin">
            <color indexed="64"/>
          </bottom>
        </border>
      </ndxf>
    </rcc>
    <rcc rId="0" sId="1" dxf="1">
      <nc r="B5" t="inlineStr">
        <is>
          <t>Обеспечение информированности и уровня знаний в области пожарной безопасности населения города Когалыма</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3"/>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dxf>
    </rfmt>
  </rrc>
  <rrc rId="10207" sId="1" ref="A5:XFD5" action="deleteRow">
    <rfmt sheetId="1" xfDxf="1" sqref="A5:XFD5" start="0" length="0">
      <dxf>
        <font>
          <color rgb="FFFF0000"/>
        </font>
      </dxf>
    </rfmt>
    <rcc rId="0" sId="1" dxf="1">
      <nc r="A5" t="inlineStr">
        <is>
          <t>84.</t>
        </is>
      </nc>
      <ndxf>
        <font>
          <sz val="12"/>
          <color auto="1"/>
          <name val="Times New Roman"/>
          <scheme val="none"/>
        </font>
        <numFmt numFmtId="30" formatCode="@"/>
        <alignment horizontal="center" vertical="top" wrapText="1" readingOrder="0"/>
        <border outline="0">
          <left style="thin">
            <color indexed="64"/>
          </left>
          <top style="thin">
            <color indexed="64"/>
          </top>
          <bottom style="thin">
            <color indexed="64"/>
          </bottom>
        </border>
      </ndxf>
    </rcc>
    <rcc rId="0" sId="1" dxf="1">
      <nc r="B5" t="inlineStr">
        <is>
          <t>Уровень обеспеченности города Когалыма доступной пожарной помощью</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3"/>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dxf>
    </rfmt>
  </rrc>
  <rrc rId="10208" sId="1" ref="A5:XFD5" action="deleteRow">
    <rfmt sheetId="1" xfDxf="1" sqref="A5:XFD5" start="0" length="0">
      <dxf>
        <font>
          <color rgb="FFFF0000"/>
        </font>
        <fill>
          <patternFill patternType="solid">
            <bgColor theme="0"/>
          </patternFill>
        </fill>
      </dxf>
    </rfmt>
    <rcc rId="0" sId="1" dxf="1">
      <nc r="A5" t="inlineStr">
        <is>
          <t>85.</t>
        </is>
      </nc>
      <ndxf>
        <font>
          <sz val="12"/>
          <color auto="1"/>
          <name val="Times New Roman"/>
          <scheme val="none"/>
        </font>
        <numFmt numFmtId="30" formatCode="@"/>
        <alignment horizontal="center" vertical="top" wrapText="1" readingOrder="0"/>
        <border outline="0">
          <left style="thin">
            <color indexed="64"/>
          </left>
          <right style="thin">
            <color indexed="64"/>
          </right>
          <top style="thin">
            <color indexed="64"/>
          </top>
          <bottom style="thin">
            <color indexed="64"/>
          </bottom>
        </border>
      </ndxf>
    </rcc>
    <rcc rId="0" sId="1" dxf="1">
      <nc r="B5" t="inlineStr">
        <is>
          <t xml:space="preserve">Обеспечение санитарно-противоэпидемических мероприятий, направленных на предотвращение распространения коронавирусной инфекции (COVID-19) на территории города Когалыма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5" t="inlineStr">
        <is>
          <t>%</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5" t="inlineStr">
        <is>
          <t>Х</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5">
        <v>100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5" start="0" length="0">
      <dxf>
        <font>
          <sz val="13"/>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dxf>
    </rfmt>
  </rrc>
  <rrc rId="10209" sId="1" ref="A5:XFD5" action="deleteRow">
    <rfmt sheetId="1" xfDxf="1" sqref="A5:XFD5" start="0" length="0">
      <dxf>
        <font>
          <color rgb="FFFF0000"/>
        </font>
      </dxf>
    </rfmt>
    <rcc rId="0" sId="1" dxf="1">
      <nc r="A5" t="inlineStr">
        <is>
          <t>Муниципальная программа "Социальное и демографическое развитие города Когалыма"</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5"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rc>
  <rrc rId="10210" sId="1" ref="A5:XFD5" action="deleteRow">
    <rfmt sheetId="1" xfDxf="1" sqref="A5:XFD5" start="0" length="0">
      <dxf>
        <font>
          <color rgb="FFFF0000"/>
        </font>
      </dxf>
    </rfmt>
    <rcc rId="0" sId="1" s="1" dxf="1">
      <nc r="A5" t="inlineStr">
        <is>
          <t>86.</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Доля граждан, обеспеченных мерами социальной поддержки, от численности граждан, имеющих право на их получение и обратившихся за их получением</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s="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D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E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F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G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H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umFmtId="4">
      <nc r="I5">
        <v>100</v>
      </nc>
      <ndxf>
        <font>
          <sz val="12"/>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s="1" dxf="1" numFmtId="4">
      <nc r="J5">
        <v>100</v>
      </nc>
      <ndxf>
        <font>
          <sz val="12"/>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s="1" dxf="1">
      <nc r="K5" t="inlineStr">
        <is>
          <t>100</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s="1" dxf="1" numFmtId="4">
      <nc r="L5">
        <v>100</v>
      </nc>
      <ndxf>
        <font>
          <sz val="12"/>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s="1" dxf="1" numFmtId="4">
      <nc r="M5">
        <v>100</v>
      </nc>
      <ndxf>
        <font>
          <sz val="12"/>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s="1" dxf="1" numFmtId="4">
      <nc r="N5">
        <v>100</v>
      </nc>
      <ndxf>
        <font>
          <sz val="12"/>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s="1" dxf="1" numFmtId="4">
      <nc r="O5">
        <v>100</v>
      </nc>
      <ndxf>
        <font>
          <sz val="12"/>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fmt sheetId="1" s="1" sqref="P5" start="0" length="0">
      <dxf>
        <font>
          <sz val="12"/>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fmt sheetId="1" s="1" sqref="Q5" start="0" length="0">
      <dxf>
        <font>
          <sz val="12"/>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dxf>
    </rfmt>
    <rcc rId="0" sId="1" s="1" dxf="1">
      <nc r="R5" t="inlineStr">
        <is>
          <t xml:space="preserve">На 01.11.2021 года 44 приёмных родителя являются получателями вознаграждения за воспитание 63 приёмных детей (100%)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211" sId="1" ref="A5:XFD5" action="deleteRow">
    <rfmt sheetId="1" xfDxf="1" sqref="A5:XFD5" start="0" length="0">
      <dxf>
        <font>
          <color rgb="FFFF0000"/>
        </font>
      </dxf>
    </rfmt>
    <rcc rId="0" sId="1" s="1" dxf="1">
      <nc r="A5" t="inlineStr">
        <is>
          <t>87.</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5" t="inlineStr">
        <is>
          <t>Сохранение доли семей, находящихся в социально опасном положении, в отношении которых проводится индивидуальная профилактическая работа, из общего количества семей данной категории, состоящих на профилактическом учете в муниципальной комиссии по делам несовершеннолетних и защите их прав при Администрации города Когалыма</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s="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D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E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F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G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H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umFmtId="4">
      <nc r="I5">
        <v>100</v>
      </nc>
      <ndxf>
        <font>
          <sz val="12"/>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s="1" dxf="1" numFmtId="4">
      <nc r="J5">
        <v>100</v>
      </nc>
      <ndxf>
        <font>
          <sz val="12"/>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s="1" dxf="1">
      <nc r="K5" t="inlineStr">
        <is>
          <t>100</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s="1" dxf="1">
      <nc r="L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M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N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O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1" sqref="P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1" sqref="Q5"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cc rId="0" sId="1" s="1" dxf="1">
      <nc r="R5" t="inlineStr">
        <is>
          <t>19 семей в отношении которых проводится индивидуальная профилактическая работа</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212" sId="1" ref="A5:XFD5" action="deleteRow">
    <rfmt sheetId="1" xfDxf="1" sqref="A5:XFD5" start="0" length="0">
      <dxf>
        <font>
          <color rgb="FFFF0000"/>
        </font>
      </dxf>
    </rfmt>
    <rcc rId="0" sId="1" s="1" dxf="1">
      <nc r="A5" t="inlineStr">
        <is>
          <t>88.</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B5" t="inlineStr">
        <is>
          <t xml:space="preserve">Охват граждан, удостоенных звания «Почётный гражданин города Когалыма», мерами поддержки в соответствии с порядком оказания поддержки лицам, удостоенным звания «Почётный гражданин города Когалыма» на основании личного заявления граждан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s="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D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E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F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G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H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I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J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K5" t="inlineStr">
        <is>
          <t>100</t>
        </is>
      </nc>
      <ndxf>
        <font>
          <sz val="12"/>
          <color auto="1"/>
          <name val="Times New Roman"/>
          <scheme val="none"/>
        </font>
        <numFmt numFmtId="30" formatCode="@"/>
        <alignment horizontal="center" vertical="center" readingOrder="0"/>
        <border outline="0">
          <left style="thin">
            <color indexed="64"/>
          </left>
          <right style="thin">
            <color indexed="64"/>
          </right>
          <top style="thin">
            <color indexed="64"/>
          </top>
          <bottom style="thin">
            <color indexed="64"/>
          </bottom>
        </border>
      </ndxf>
    </rcc>
    <rcc rId="0" sId="1" s="1" dxf="1">
      <nc r="L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M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N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O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1" s="1" sqref="P5" start="0" length="0">
      <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1" sqref="Q5" start="0" length="0">
      <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1" s="1" dxf="1">
      <nc r="R5" t="inlineStr">
        <is>
          <t xml:space="preserve">В соответствии с распоряжением Администрации города Когалыма от 20.02.2021 №35-р "О предоставлении мер поддержки гражданам, удостоенным звания "Почётный гражданин города Когалыма" утверждены списки граждан, удостоенных звания «Почётный гражданин города Когалыма», в количестве 7 человек,  получающих компенсацию расходов в 2021 году (Лосева И.В. отказалась от выплат (кроме единовременной выплаты):
- компенсация расходов на оплату жилого помещения и коммунальных услуг в размере 26231,76 рублей ежемесячно;
- компенсация расходов за проезд в городском автомобильном пассажирском транспорте общего пользования (кроме такси) в размере 11340 ежемесячно.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213" sId="1" ref="A5:XFD5" action="deleteRow">
    <rfmt sheetId="1" xfDxf="1" sqref="A5:XFD5" start="0" length="0">
      <dxf>
        <font>
          <color rgb="FFFF0000"/>
        </font>
      </dxf>
    </rfmt>
    <rcc rId="0" sId="1" s="1" dxf="1">
      <nc r="A5" t="inlineStr">
        <is>
          <t>89.</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B5" t="inlineStr">
        <is>
          <t xml:space="preserve">Охват юбиляров из числа ветеранов Великой Отечественной войны, чествуемых от имени главы города Когалыма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s="1" dxf="1">
      <nc r="C5"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D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E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F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G5">
        <v>100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H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I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J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K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L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M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N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O5">
        <v>100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1" s="1" sqref="P5" start="0" length="0">
      <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1" sqref="Q5" start="0" length="0">
      <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1" s="1" dxf="1">
      <nc r="R5" t="inlineStr">
        <is>
          <t>На 01.11.2021 г. от имени главы города Когалыма поздравлены 4 ветерана-юбиляра.</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214" sId="1" ref="A5:XFD5" action="deleteRow">
    <rfmt sheetId="1" xfDxf="1" sqref="A5:XFD5" start="0" length="0">
      <dxf>
        <font>
          <color rgb="FFFF0000"/>
        </font>
      </dxf>
    </rfmt>
    <rcc rId="0" sId="1" s="1" dxf="1">
      <nc r="A5" t="inlineStr">
        <is>
          <t>90.</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B5" t="inlineStr">
        <is>
          <t>Доля средств бюджета автономного округа, выделенных негосударственным организациям, в том числе социально-ориентированным некоммерческим организациям, для предоставления услуг (работ), от общего объема средств бюджета, выделенных на осуществление деятельности по опеке и попечительству в городе Когалыме</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s="1" dxf="1">
      <nc r="C5" t="inlineStr">
        <is>
          <t>%</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D5">
        <v>4.0999999999999996</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E5">
        <v>5</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F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G5">
        <v>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H5">
        <v>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I5">
        <v>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J5">
        <v>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K5">
        <v>0</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L5">
        <v>3.92</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M5">
        <v>3.71</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N5">
        <v>3.31</v>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umFmtId="4">
      <nc r="O5">
        <v>3.1</v>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fmt sheetId="1" s="1" sqref="P5" start="0" length="0">
      <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1" sqref="Q5" start="0" length="0">
      <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cc rId="0" sId="1" s="1" dxf="1">
      <nc r="R5" t="inlineStr">
        <is>
          <t xml:space="preserve">С 2019 года полномочие органа опеки и попечительства по подготовке граждан, выразивших желание стать опекунами или попечителями несовершеннолетних граждан либо принять детей, оставшихся без попечения родителей, в семью на воспитание в иных установленных семейным законодательством Российской Федерации формах в городе Когалыме передано Региональной общественной организации Центр развития гражданских инициатив и социально-экономической стратегии Ханты-Мансийского автономного округа - Югры «ВЕЧЕ».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rc>
  <rrc rId="10215" sId="1" ref="A5:XFD5" action="deleteRow">
    <rfmt sheetId="1" xfDxf="1" sqref="A5:XFD5" start="0" length="0">
      <dxf>
        <font>
          <color rgb="FFFF0000"/>
        </font>
      </dxf>
    </rfmt>
    <rcc rId="0" sId="1" dxf="1">
      <nc r="A5" t="inlineStr">
        <is>
          <t>Муниципальная программа "Культурное пространство города Когалыма"</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5"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5"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rc>
  <rrc rId="10216" sId="1" ref="A5:XFD5" action="deleteRow">
    <rfmt sheetId="1" xfDxf="1" sqref="A5:XFD5" start="0" length="0">
      <dxf>
        <font>
          <color rgb="FFFF0000"/>
        </font>
      </dxf>
    </rfmt>
    <rcc rId="0" sId="1" dxf="1">
      <nc r="A5" t="inlineStr">
        <is>
          <t>91.</t>
        </is>
      </nc>
      <ndxf>
        <font>
          <sz val="12"/>
          <color auto="1"/>
          <name val="Times New Roman"/>
          <scheme val="none"/>
        </font>
        <alignment horizontal="center" vertical="top" wrapText="1" readingOrder="0"/>
        <border outline="0">
          <left style="thin">
            <color indexed="64"/>
          </left>
          <right style="thin">
            <color indexed="64"/>
          </right>
          <bottom style="thin">
            <color indexed="64"/>
          </bottom>
        </border>
      </ndxf>
    </rcc>
    <rcc rId="0" sId="1" dxf="1">
      <nc r="B5" t="inlineStr">
        <is>
          <t>Увеличение числа посещений культурных мероприятий</t>
        </is>
      </nc>
      <ndxf>
        <font>
          <sz val="12"/>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cc rId="0" sId="1" s="1" dxf="1">
      <nc r="C5" t="inlineStr">
        <is>
          <t>единиц</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umFmtId="4">
      <nc r="D5">
        <v>0</v>
      </nc>
      <ndxf>
        <font>
          <sz val="13"/>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5">
        <v>428</v>
      </nc>
      <ndxf>
        <font>
          <sz val="13"/>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х</t>
        </is>
      </nc>
      <ndxf>
        <font>
          <sz val="13"/>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х</t>
        </is>
      </nc>
      <ndxf>
        <font>
          <sz val="13"/>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х</t>
        </is>
      </nc>
      <ndxf>
        <font>
          <sz val="13"/>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х</t>
        </is>
      </nc>
      <ndxf>
        <font>
          <sz val="13"/>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х</t>
        </is>
      </nc>
      <ndxf>
        <font>
          <sz val="13"/>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х</t>
        </is>
      </nc>
      <ndxf>
        <font>
          <sz val="13"/>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L5" t="inlineStr">
        <is>
          <t>х</t>
        </is>
      </nc>
      <ndxf>
        <font>
          <sz val="13"/>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х</t>
        </is>
      </nc>
      <ndxf>
        <font>
          <sz val="13"/>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N5" t="inlineStr">
        <is>
          <t>х</t>
        </is>
      </nc>
      <ndxf>
        <font>
          <sz val="13"/>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O5" t="inlineStr">
        <is>
          <t>х</t>
        </is>
      </nc>
      <ndxf>
        <font>
          <sz val="13"/>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P5" t="inlineStr">
        <is>
          <t>х</t>
        </is>
      </nc>
      <ndxf>
        <font>
          <sz val="13"/>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5">
        <v>454.375</v>
      </nc>
      <ndxf>
        <font>
          <sz val="13"/>
          <color auto="1"/>
          <name val="Times New Roman"/>
          <scheme val="none"/>
        </font>
        <numFmt numFmtId="2"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c r="R5" t="inlineStr">
        <is>
          <r>
            <rPr>
              <sz val="13"/>
              <color rgb="FF0070C0"/>
              <rFont val="Times New Roman"/>
              <family val="1"/>
              <charset val="204"/>
            </rPr>
            <t>Число посещений МАУ "КДК "АРТ-Праздник" - 263 940 (очное + посещение сайта).
Число посещений МБУ "ЦБС" - 149 011 чел. (очное + удаленный доступ)
Число посещений МБУ "МВЦ" - 41 424 (очное + посещений сайта)</t>
          </r>
          <r>
            <rPr>
              <sz val="13"/>
              <rFont val="Times New Roman"/>
              <family val="1"/>
              <charset val="204"/>
            </rPr>
            <t xml:space="preserve">
Расчет показателя осуществляется в соответствии с постановлением Правительства Российской Федерации от 3 апреля 2021 года №542 «Об утверждении методик расчета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а также о признании утратившими силу отдельных положений постановления Правительства Российской Федерации от 17 июля 2019 г. №915». 
I (t) = A (t) + B (t) + C (t),
I (t) - суммарное число посещений культурных мероприятий,
A (t) – число посещений библиотек,
B (t) – число посещений культурно-массовых мероприятий учреждений культурно-досугового типа,
C (t) - число посещений музея.
Отчет о достижении целевого показателя предоставляется ежегодно.
</t>
          </r>
        </is>
      </nc>
      <ndxf>
        <font>
          <sz val="13"/>
          <color auto="1"/>
          <name val="Times New Roman"/>
          <scheme val="none"/>
        </font>
        <numFmt numFmtId="165" formatCode="#,##0.0"/>
        <alignment horizontal="left" vertical="top" wrapText="1" readingOrder="0"/>
        <border outline="0">
          <left style="thin">
            <color indexed="64"/>
          </left>
          <right style="thin">
            <color indexed="64"/>
          </right>
          <top style="thin">
            <color indexed="64"/>
          </top>
          <bottom style="thin">
            <color indexed="64"/>
          </bottom>
        </border>
      </ndxf>
    </rcc>
  </rrc>
  <rrc rId="10217" sId="1" ref="A5:XFD5" action="deleteRow">
    <rfmt sheetId="1" xfDxf="1" sqref="A5:XFD5" start="0" length="0">
      <dxf>
        <font>
          <color rgb="FFFF0000"/>
        </font>
      </dxf>
    </rfmt>
    <rcc rId="0" sId="1" dxf="1">
      <nc r="A5" t="inlineStr">
        <is>
          <t>92.</t>
        </is>
      </nc>
      <ndxf>
        <font>
          <sz val="12"/>
          <color auto="1"/>
          <name val="Times New Roman"/>
          <scheme val="none"/>
        </font>
        <alignment horizontal="center" vertical="top" wrapText="1" readingOrder="0"/>
        <border outline="0">
          <left style="thin">
            <color indexed="64"/>
          </left>
          <right style="thin">
            <color indexed="64"/>
          </right>
          <bottom style="thin">
            <color indexed="64"/>
          </bottom>
        </border>
      </ndxf>
    </rcc>
    <rcc rId="0" sId="1" dxf="1">
      <nc r="B5" t="inlineStr">
        <is>
          <t>Увеличение средней численности пользователей архивной информацией на 10 тыс. человек населения</t>
        </is>
      </nc>
      <ndxf>
        <font>
          <sz val="12"/>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cc rId="0" sId="1" dxf="1">
      <nc r="C5" t="inlineStr">
        <is>
          <t>человек</t>
        </is>
      </nc>
      <ndxf>
        <font>
          <sz val="13"/>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D5">
        <v>136</v>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5">
        <v>150</v>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х</t>
        </is>
      </nc>
      <ndxf>
        <font>
          <sz val="13"/>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L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N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O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P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Отчет о достижении целевого показателя формируется ежегодно на основании формы статистической отчетности форма №1 до 15 февраля 2022 года</t>
        </is>
      </nc>
      <ndxf>
        <font>
          <sz val="13"/>
          <color auto="1"/>
          <name val="Times New Roman"/>
          <scheme val="none"/>
        </font>
        <numFmt numFmtId="165" formatCode="#,##0.0"/>
        <alignment horizontal="left" vertical="top" wrapText="1" readingOrder="0"/>
        <border outline="0">
          <left style="thin">
            <color indexed="64"/>
          </left>
          <right style="thin">
            <color indexed="64"/>
          </right>
          <top style="thin">
            <color indexed="64"/>
          </top>
          <bottom style="thin">
            <color indexed="64"/>
          </bottom>
        </border>
      </ndxf>
    </rcc>
  </rrc>
  <rrc rId="10218" sId="1" ref="A5:XFD5" action="deleteRow">
    <rfmt sheetId="1" xfDxf="1" sqref="A5:XFD5" start="0" length="0">
      <dxf>
        <font>
          <color rgb="FFFF0000"/>
        </font>
      </dxf>
    </rfmt>
    <rcc rId="0" sId="1" dxf="1">
      <nc r="A5" t="inlineStr">
        <is>
          <t>93.</t>
        </is>
      </nc>
      <ndxf>
        <font>
          <sz val="12"/>
          <color auto="1"/>
          <name val="Times New Roman"/>
          <scheme val="none"/>
        </font>
        <alignment horizontal="center" vertical="top" wrapText="1" readingOrder="0"/>
        <border outline="0">
          <left style="thin">
            <color indexed="64"/>
          </left>
          <right style="thin">
            <color indexed="64"/>
          </right>
          <bottom style="thin">
            <color indexed="64"/>
          </bottom>
        </border>
      </ndxf>
    </rcc>
    <rcc rId="0" sId="1" dxf="1">
      <nc r="B5" t="inlineStr">
        <is>
          <t>Увеличение числа обращений к цифровым ресурсам архивов</t>
        </is>
      </nc>
      <ndxf>
        <font>
          <sz val="12"/>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cc rId="0" sId="1" s="1" dxf="1">
      <nc r="C5" t="inlineStr">
        <is>
          <t>%</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umFmtId="4">
      <nc r="D5">
        <v>1.2</v>
      </nc>
      <ndxf>
        <font>
          <sz val="13"/>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5">
        <v>1.6</v>
      </nc>
      <ndxf>
        <font>
          <sz val="13"/>
          <color auto="1"/>
          <name val="Times New Roman"/>
          <scheme val="none"/>
        </font>
        <numFmt numFmtId="2"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c r="F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G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H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I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J5" t="inlineStr">
        <is>
          <t>х</t>
        </is>
      </nc>
      <ndxf>
        <font>
          <sz val="13"/>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L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M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N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O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P5" t="inlineStr">
        <is>
          <t>х</t>
        </is>
      </nc>
      <ndxf>
        <font>
          <sz val="13"/>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1" sqref="Q5" start="0" length="0">
      <dxf>
        <font>
          <sz val="13"/>
          <color auto="1"/>
          <name val="Times New Roman"/>
          <scheme val="none"/>
        </font>
        <numFmt numFmtId="2" formatCode="0.00"/>
        <alignment horizontal="center" vertical="center" wrapText="1" readingOrder="0"/>
        <border outline="0">
          <left style="thin">
            <color indexed="64"/>
          </left>
          <right style="thin">
            <color indexed="64"/>
          </right>
          <top style="thin">
            <color indexed="64"/>
          </top>
          <bottom style="thin">
            <color indexed="64"/>
          </bottom>
        </border>
      </dxf>
    </rfmt>
    <rcc rId="0" sId="1" dxf="1">
      <nc r="R5" t="inlineStr">
        <is>
          <t>Отчет о достижении целевого показателя формируется ежегодно на основании формы статистической отчетности форма №1 до 15 февраля 2022 года</t>
        </is>
      </nc>
      <ndxf>
        <font>
          <sz val="13"/>
          <color auto="1"/>
          <name val="Times New Roman"/>
          <scheme val="none"/>
        </font>
        <numFmt numFmtId="165" formatCode="#,##0.0"/>
        <alignment horizontal="left" vertical="top" wrapText="1" readingOrder="0"/>
        <border outline="0">
          <left style="thin">
            <color indexed="64"/>
          </left>
          <right style="thin">
            <color indexed="64"/>
          </right>
          <top style="thin">
            <color indexed="64"/>
          </top>
          <bottom style="thin">
            <color indexed="64"/>
          </bottom>
        </border>
      </ndxf>
    </rcc>
  </rrc>
  <rrc rId="10219" sId="1" ref="A5:XFD5" action="deleteRow">
    <rfmt sheetId="1" xfDxf="1" sqref="A5:XFD5" start="0" length="0">
      <dxf>
        <font>
          <strike/>
          <color rgb="FFFF0000"/>
        </font>
      </dxf>
    </rfmt>
    <rcc rId="0" sId="1" dxf="1">
      <nc r="A5" t="inlineStr">
        <is>
          <t>94.</t>
        </is>
      </nc>
      <ndxf>
        <font>
          <strike val="0"/>
          <sz val="12"/>
          <color auto="1"/>
          <name val="Times New Roman"/>
          <scheme val="none"/>
        </font>
        <numFmt numFmtId="30" formatCode="@"/>
        <alignment horizontal="center" vertical="top" wrapText="1" readingOrder="0"/>
        <border outline="0">
          <left style="thin">
            <color indexed="64"/>
          </left>
          <right style="thin">
            <color indexed="64"/>
          </right>
          <top style="thin">
            <color indexed="64"/>
          </top>
          <bottom style="thin">
            <color indexed="64"/>
          </bottom>
        </border>
      </ndxf>
    </rcc>
    <rcc rId="0" sId="1" dxf="1">
      <nc r="B5" t="inlineStr">
        <is>
          <t>Доля граждан, получивших услуги в немуниципальных (коммерческих, некоммерческих) организациях, в общем числе граждан, получивших услуги в сфере культуры</t>
        </is>
      </nc>
      <ndxf>
        <font>
          <strike val="0"/>
          <sz val="12"/>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cc rId="0" sId="1" s="1" dxf="1">
      <nc r="C5" t="inlineStr">
        <is>
          <t>%</t>
        </is>
      </nc>
      <ndxf>
        <font>
          <strike val="0"/>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D5">
        <v>0.76</v>
      </nc>
      <ndxf>
        <font>
          <strike val="0"/>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umFmtId="4">
      <nc r="E5">
        <v>0.76</v>
      </nc>
      <ndxf>
        <font>
          <strike val="0"/>
          <sz val="13"/>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1" dxf="1">
      <nc r="F5" t="inlineStr">
        <is>
          <t>х</t>
        </is>
      </nc>
      <ndxf>
        <font>
          <strike val="0"/>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G5" t="inlineStr">
        <is>
          <t>х</t>
        </is>
      </nc>
      <ndxf>
        <font>
          <strike val="0"/>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H5" t="inlineStr">
        <is>
          <t>х</t>
        </is>
      </nc>
      <ndxf>
        <font>
          <strike val="0"/>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I5" t="inlineStr">
        <is>
          <t>х</t>
        </is>
      </nc>
      <ndxf>
        <font>
          <strike val="0"/>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J5" t="inlineStr">
        <is>
          <t>х</t>
        </is>
      </nc>
      <ndxf>
        <font>
          <strike val="0"/>
          <sz val="13"/>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х</t>
        </is>
      </nc>
      <ndxf>
        <font>
          <strike val="0"/>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L5" t="inlineStr">
        <is>
          <t>х</t>
        </is>
      </nc>
      <ndxf>
        <font>
          <strike val="0"/>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M5" t="inlineStr">
        <is>
          <t>х</t>
        </is>
      </nc>
      <ndxf>
        <font>
          <strike val="0"/>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N5" t="inlineStr">
        <is>
          <t>х</t>
        </is>
      </nc>
      <ndxf>
        <font>
          <strike val="0"/>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O5" t="inlineStr">
        <is>
          <t>х</t>
        </is>
      </nc>
      <ndxf>
        <font>
          <strike val="0"/>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P5" t="inlineStr">
        <is>
          <t>х</t>
        </is>
      </nc>
      <ndxf>
        <font>
          <strike val="0"/>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umFmtId="4">
      <nc r="Q5">
        <v>2.4</v>
      </nc>
      <ndxf>
        <font>
          <strike val="0"/>
          <sz val="13"/>
          <color auto="1"/>
          <name val="Times New Roman"/>
          <scheme val="none"/>
        </font>
        <numFmt numFmtId="2" formatCode="0.00"/>
        <alignment horizontal="center" vertical="center" readingOrder="0"/>
        <border outline="0">
          <left style="thin">
            <color indexed="64"/>
          </left>
          <right style="thin">
            <color indexed="64"/>
          </right>
          <top style="thin">
            <color indexed="64"/>
          </top>
          <bottom style="thin">
            <color indexed="64"/>
          </bottom>
        </border>
      </ndxf>
    </rcc>
    <rcc rId="0" sId="1" dxf="1">
      <nc r="R5" t="inlineStr">
        <is>
          <r>
            <rPr>
              <sz val="13"/>
              <color rgb="FF0070C0"/>
              <rFont val="Times New Roman"/>
              <family val="1"/>
              <charset val="204"/>
            </rPr>
            <t>Число граждан получивших услуги в немуниципальных организациях - 955 чел. (участники клубов - 36, посетители мероприятий - 919).
Доля граждан = Чнко/Чмз*100%, где Чнко - число граждан получивших услуги в немуниципальных организациях; Чмз - число граждан, получивших услуги в МАУ "КДК "АРТ-Праздник" в рамках муниципального задания.</t>
          </r>
          <r>
            <rPr>
              <sz val="13"/>
              <rFont val="Times New Roman"/>
              <family val="1"/>
              <charset val="204"/>
            </rPr>
            <t xml:space="preserve">
Отчет о достижении целевого показателя формируется на основании итогового отчета немуниципальных (коммерческих, некоммерческих) организаций</t>
          </r>
        </is>
      </nc>
      <ndxf>
        <font>
          <strike val="0"/>
          <sz val="13"/>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rc>
  <rrc rId="10220" sId="1" ref="A5:XFD5" action="deleteRow">
    <rfmt sheetId="1" xfDxf="1" sqref="A5:XFD5" start="0" length="0">
      <dxf>
        <font>
          <color rgb="FFFF0000"/>
        </font>
      </dxf>
    </rfmt>
    <rcc rId="0" sId="1" dxf="1">
      <nc r="A5" t="inlineStr">
        <is>
          <t>95.</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B5" t="inlineStr">
        <is>
          <t>Численность туристов, размещенных в коллективных средствах размещения, тысяч человек ежегодно</t>
        </is>
      </nc>
      <ndxf>
        <font>
          <sz val="12"/>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cc rId="0" sId="1" dxf="1">
      <nc r="C5" t="inlineStr">
        <is>
          <t>тыс.человек</t>
        </is>
      </nc>
      <ndxf>
        <font>
          <sz val="13"/>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c r="D5">
        <v>11.11</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E5">
        <v>11.11</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F5" t="inlineStr">
        <is>
          <t>х</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G5" t="inlineStr">
        <is>
          <t>х</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H5" t="inlineStr">
        <is>
          <t>х</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I5" t="inlineStr">
        <is>
          <t>х</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J5" t="inlineStr">
        <is>
          <t>х</t>
        </is>
      </nc>
      <ndxf>
        <font>
          <sz val="13"/>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K5" t="inlineStr">
        <is>
          <t>х</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L5" t="inlineStr">
        <is>
          <t>х</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M5" t="inlineStr">
        <is>
          <t>х</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N5" t="inlineStr">
        <is>
          <t>х</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O5" t="inlineStr">
        <is>
          <t>х</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P5" t="inlineStr">
        <is>
          <t>х</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Q5">
        <v>11.487</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R5" t="inlineStr">
        <is>
          <t xml:space="preserve">Чт=Чг+Чск, где Чт – общая численность туристов; Чг – численность лиц, размещенных в гостиницах и аналогичных средствах размещениях; Чск – численность лиц, обслуженных в организациях санаторно-курортного комплекса.
Информация, предоставляемая коллективными средствами размещения.
</t>
        </is>
      </nc>
      <ndxf>
        <font>
          <sz val="13"/>
          <color auto="1"/>
          <name val="Times New Roman"/>
          <scheme val="none"/>
        </font>
        <numFmt numFmtId="165" formatCode="#,##0.0"/>
        <alignment horizontal="left" vertical="top" wrapText="1" readingOrder="0"/>
        <border outline="0">
          <left style="thin">
            <color indexed="64"/>
          </left>
          <right style="thin">
            <color indexed="64"/>
          </right>
          <top style="thin">
            <color indexed="64"/>
          </top>
          <bottom style="thin">
            <color indexed="64"/>
          </bottom>
        </border>
      </ndxf>
    </rcc>
  </rrc>
  <rrc rId="10221" sId="1" ref="A5:XFD5" action="deleteRow">
    <rfmt sheetId="1" xfDxf="1" sqref="A5:XFD5" start="0" length="0">
      <dxf>
        <font>
          <color rgb="FFFF0000"/>
        </font>
      </dxf>
    </rfmt>
    <rcc rId="0" sId="1" dxf="1">
      <nc r="A5" t="inlineStr">
        <is>
          <t>96.</t>
        </is>
      </nc>
      <ndxf>
        <font>
          <color auto="1"/>
          <name val="Times New Roman"/>
          <scheme val="none"/>
        </font>
        <alignment horizontal="center" vertical="top" readingOrder="0"/>
        <border outline="0">
          <left style="thin">
            <color indexed="64"/>
          </left>
          <right style="thin">
            <color indexed="64"/>
          </right>
          <top style="thin">
            <color indexed="64"/>
          </top>
          <bottom style="thin">
            <color indexed="64"/>
          </bottom>
        </border>
      </ndxf>
    </rcc>
    <rcc rId="0" sId="1" dxf="1">
      <nc r="B5" t="inlineStr">
        <is>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объёме средств бюджета, выделяемых на предоставление услуг в сфере культуры</t>
        </is>
      </nc>
      <ndxf>
        <font>
          <sz val="12"/>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cc rId="0" sId="1" s="1" dxf="1">
      <nc r="C5" t="inlineStr">
        <is>
          <t>%</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D5" t="inlineStr">
        <is>
          <t xml:space="preserve"> -</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E5">
        <v>0.6</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F5" t="inlineStr">
        <is>
          <t>х</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G5" t="inlineStr">
        <is>
          <t>х</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H5">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I5" t="inlineStr">
        <is>
          <t>х</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J5" t="inlineStr">
        <is>
          <t>х</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K5">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L5" t="inlineStr">
        <is>
          <t>х</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M5" t="inlineStr">
        <is>
          <t>х</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N5">
        <v>0.5</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O5" t="inlineStr">
        <is>
          <t>х</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P5" t="inlineStr">
        <is>
          <t>х</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Q5">
        <v>0.55000000000000004</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R5" t="inlineStr">
        <is>
          <r>
            <rPr>
              <sz val="13"/>
              <color rgb="FF0070C0"/>
              <rFont val="Times New Roman"/>
              <family val="1"/>
              <charset val="204"/>
            </rPr>
            <t>Передано - 1 303,7 тыс. рублей на частичное выполнение муниицпальных работ "Организация деятельности клубных формирований и формирований самодеятельного народного творчества" и "Организация и проведение культурно-массовых мероприятий".
122,5 тыс. рублей - не освоены по причине отсутствия заявок.</t>
          </r>
          <r>
            <rPr>
              <sz val="13"/>
              <rFont val="Times New Roman"/>
              <family val="1"/>
              <charset val="204"/>
            </rPr>
            <t xml:space="preserve">
Д=В/А х 100%, 
Д - 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объёме средств бюджета города Когалыма, выделяемых на предоставление услуг в сфере культуры; 
В – объем средств муниципальной программы, переданных негосударственным (немуниципальным) организациям, в том числе социально ориентированным некоммерческим организациям на предоставление услуг в сфере культуры;
А – общий объем средств, предусмотренный в бюджете города Когалыма для обеспечения предоставления муниципальных услуг (работ), оказываемых подведомственными организациями и негосударственными (немуниципальными) поставщиками, в том числе социально ориентированным некоммерческим организациям.
Отчет о достижении целевого показателя предоставляется ежеквартально.</t>
          </r>
        </is>
      </nc>
      <ndxf>
        <font>
          <sz val="13"/>
          <color auto="1"/>
          <name val="Times New Roman"/>
          <scheme val="none"/>
        </font>
        <numFmt numFmtId="165" formatCode="#,##0.0"/>
        <alignment horizontal="left" vertical="top" wrapText="1" readingOrder="0"/>
        <border outline="0">
          <left style="thin">
            <color indexed="64"/>
          </left>
          <right style="thin">
            <color indexed="64"/>
          </right>
          <top style="thin">
            <color indexed="64"/>
          </top>
          <bottom style="thin">
            <color indexed="64"/>
          </bottom>
        </border>
      </ndxf>
    </rcc>
  </rrc>
  <rrc rId="10222" sId="1" ref="A5:XFD5" action="deleteRow">
    <rfmt sheetId="1" xfDxf="1" sqref="A5:XFD5" start="0" length="0">
      <dxf>
        <font>
          <color rgb="FFFF0000"/>
        </font>
      </dxf>
    </rfmt>
    <rcc rId="0" sId="1" dxf="1">
      <nc r="A5" t="inlineStr">
        <is>
          <t>97.</t>
        </is>
      </nc>
      <ndxf>
        <font>
          <color auto="1"/>
          <name val="Times New Roman"/>
          <scheme val="none"/>
        </font>
        <fill>
          <patternFill patternType="solid">
            <bgColor rgb="FFFFFF00"/>
          </patternFill>
        </fill>
        <alignment horizontal="center" vertical="top" readingOrder="0"/>
        <border outline="0">
          <left style="thin">
            <color indexed="64"/>
          </left>
          <right style="thin">
            <color indexed="64"/>
          </right>
          <top style="thin">
            <color indexed="64"/>
          </top>
          <bottom style="thin">
            <color indexed="64"/>
          </bottom>
        </border>
      </ndxf>
    </rcc>
    <rcc rId="0" sId="1" dxf="1">
      <nc r="B5" t="inlineStr">
        <is>
          <t xml:space="preserve">Количество специалистов сферы культуры, повысивших квалификацию на базе Центров непрерывного образования и повышение квалификации творческих и управленческих кадров в сфере культуры (нарастающим итогом) </t>
        </is>
      </nc>
      <ndxf>
        <font>
          <sz val="12"/>
          <color auto="1"/>
          <name val="Times New Roman"/>
          <scheme val="none"/>
        </font>
        <fill>
          <patternFill patternType="solid">
            <bgColor rgb="FFFFFF00"/>
          </patternFill>
        </fill>
        <alignment vertical="top" wrapText="1" readingOrder="0"/>
        <border outline="0">
          <left style="thin">
            <color indexed="64"/>
          </left>
          <right style="thin">
            <color indexed="64"/>
          </right>
          <top style="thin">
            <color indexed="64"/>
          </top>
          <bottom style="thin">
            <color indexed="64"/>
          </bottom>
        </border>
      </ndxf>
    </rcc>
    <rcc rId="0" sId="1" dxf="1">
      <nc r="C5" t="inlineStr">
        <is>
          <t>человек</t>
        </is>
      </nc>
      <ndxf>
        <font>
          <sz val="13"/>
          <color auto="1"/>
          <name val="Times New Roman"/>
          <scheme val="none"/>
        </font>
        <numFmt numFmtId="4" formatCode="#,##0.00"/>
        <fill>
          <patternFill patternType="solid">
            <bgColor rgb="FFFFFF0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D5">
        <v>2</v>
      </nc>
      <ndxf>
        <font>
          <sz val="13"/>
          <color auto="1"/>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ndxf>
    </rcc>
    <rcc rId="0" sId="1" dxf="1">
      <nc r="E5">
        <v>17</v>
      </nc>
      <ndxf>
        <font>
          <sz val="13"/>
          <color auto="1"/>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ndxf>
    </rcc>
    <rcc rId="0" sId="1" dxf="1">
      <nc r="F5">
        <v>8</v>
      </nc>
      <ndxf>
        <font>
          <sz val="13"/>
          <color auto="1"/>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ndxf>
    </rcc>
    <rcc rId="0" sId="1" dxf="1">
      <nc r="G5">
        <v>8</v>
      </nc>
      <ndxf>
        <font>
          <sz val="13"/>
          <color auto="1"/>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ndxf>
    </rcc>
    <rcc rId="0" sId="1" dxf="1">
      <nc r="H5">
        <v>11</v>
      </nc>
      <ndxf>
        <font>
          <sz val="13"/>
          <color auto="1"/>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ndxf>
    </rcc>
    <rcc rId="0" sId="1" dxf="1">
      <nc r="I5">
        <v>13</v>
      </nc>
      <ndxf>
        <font>
          <sz val="13"/>
          <color auto="1"/>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ndxf>
    </rcc>
    <rcc rId="0" sId="1" dxf="1">
      <nc r="J5">
        <v>14</v>
      </nc>
      <ndxf>
        <font>
          <sz val="13"/>
          <color auto="1"/>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ndxf>
    </rcc>
    <rcc rId="0" sId="1" dxf="1">
      <nc r="K5">
        <v>16</v>
      </nc>
      <ndxf>
        <font>
          <sz val="13"/>
          <color auto="1"/>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ndxf>
    </rcc>
    <rcc rId="0" sId="1" dxf="1">
      <nc r="L5">
        <v>16</v>
      </nc>
      <ndxf>
        <font>
          <sz val="13"/>
          <color auto="1"/>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ndxf>
    </rcc>
    <rcc rId="0" sId="1" dxf="1">
      <nc r="M5">
        <v>16</v>
      </nc>
      <ndxf>
        <font>
          <sz val="13"/>
          <color auto="1"/>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ndxf>
    </rcc>
    <rcc rId="0" sId="1" dxf="1">
      <nc r="N5">
        <v>16</v>
      </nc>
      <ndxf>
        <font>
          <sz val="13"/>
          <color auto="1"/>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ndxf>
    </rcc>
    <rcc rId="0" sId="1" dxf="1">
      <nc r="O5">
        <v>17</v>
      </nc>
      <ndxf>
        <font>
          <sz val="13"/>
          <color auto="1"/>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ndxf>
    </rcc>
    <rcc rId="0" sId="1" dxf="1">
      <nc r="P5">
        <v>17</v>
      </nc>
      <ndxf>
        <font>
          <sz val="13"/>
          <color auto="1"/>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ndxf>
    </rcc>
    <rcc rId="0" sId="1" dxf="1">
      <nc r="Q5">
        <v>17</v>
      </nc>
      <ndxf>
        <font>
          <sz val="13"/>
          <color auto="1"/>
          <name val="Times New Roman"/>
          <scheme val="none"/>
        </font>
        <fill>
          <patternFill patternType="solid">
            <bgColor rgb="FFFFFF00"/>
          </patternFill>
        </fill>
        <alignment horizontal="center" vertical="center" readingOrder="0"/>
        <border outline="0">
          <left style="thin">
            <color indexed="64"/>
          </left>
          <right style="thin">
            <color indexed="64"/>
          </right>
          <top style="thin">
            <color indexed="64"/>
          </top>
          <bottom style="thin">
            <color indexed="64"/>
          </bottom>
        </border>
      </ndxf>
    </rcc>
    <rcc rId="0" sId="1" dxf="1">
      <nc r="R5" t="inlineStr">
        <is>
          <t>Показатель национального проекта «Культура» регионального проекта «Творческие люди» не обеспечен финансированием.
Достижение осуществляется в рамках основной деятельности в части направления заявок на повышение квалификации работников учреждений культуры в рамках реализации регионального проекта.
Плановые значения показателя устанавливает Департамент культуры ХМАО-Югры.</t>
        </is>
      </nc>
      <ndxf>
        <font>
          <sz val="13"/>
          <color rgb="FF0070C0"/>
          <name val="Times New Roman"/>
          <scheme val="none"/>
        </font>
        <numFmt numFmtId="165" formatCode="#,##0.0"/>
        <fill>
          <patternFill patternType="solid">
            <bgColor rgb="FFFFFF00"/>
          </patternFill>
        </fill>
        <alignment horizontal="left" vertical="top" wrapText="1" readingOrder="0"/>
        <border outline="0">
          <left style="thin">
            <color indexed="64"/>
          </left>
          <right style="thin">
            <color indexed="64"/>
          </right>
          <top style="thin">
            <color indexed="64"/>
          </top>
          <bottom style="thin">
            <color indexed="64"/>
          </bottom>
        </border>
      </ndxf>
    </rcc>
  </rrc>
  <rrc rId="10223" sId="1" ref="A8:XFD8" action="deleteRow">
    <rfmt sheetId="1" xfDxf="1" sqref="A8:XFD8" start="0" length="0">
      <dxf>
        <font>
          <color rgb="FFFF0000"/>
        </font>
      </dxf>
    </rfmt>
    <rcc rId="0" sId="1" dxf="1">
      <nc r="A8" t="inlineStr">
        <is>
          <t>Муниципальная программа "Развитие физической культуры и спорта в городе Когалыме"</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8"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rc>
  <rrc rId="10224" sId="1" ref="A8:XFD8" action="deleteRow">
    <rfmt sheetId="1" xfDxf="1" sqref="A8:XFD8" start="0" length="0">
      <dxf>
        <font>
          <color rgb="FFFF0000"/>
        </font>
      </dxf>
    </rfmt>
    <rcc rId="0" sId="1" dxf="1">
      <nc r="A8" t="inlineStr">
        <is>
          <t>100.</t>
        </is>
      </nc>
      <ndxf>
        <font>
          <sz val="12"/>
          <color auto="1"/>
          <name val="Times New Roman"/>
          <scheme val="none"/>
        </font>
        <numFmt numFmtId="30" formatCode="@"/>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ndxf>
    </rcc>
    <rcc rId="0" sId="1" dxf="1">
      <nc r="B8" t="inlineStr">
        <is>
          <t>Доля населения города Когалыма, систематически занимающегося физической культурой и спортом, в общей численности населения</t>
        </is>
      </nc>
      <ndxf>
        <font>
          <sz val="12"/>
          <color auto="1"/>
          <name val="Times New Roman"/>
          <scheme val="none"/>
        </font>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ndxf>
    </rcc>
    <rcc rId="0" sId="1" dxf="1">
      <nc r="C8" t="inlineStr">
        <is>
          <t>%</t>
        </is>
      </nc>
      <ndxf>
        <font>
          <sz val="12"/>
          <color auto="1"/>
          <name val="Times New Roman"/>
          <scheme val="none"/>
        </font>
        <fill>
          <patternFill patternType="solid">
            <bgColor theme="4" tint="0.59999389629810485"/>
          </patternFill>
        </fill>
        <alignment horizontal="center" vertical="center" wrapText="1" readingOrder="0"/>
        <border outline="0">
          <right style="thin">
            <color indexed="64"/>
          </right>
          <top style="thin">
            <color indexed="64"/>
          </top>
          <bottom style="thin">
            <color indexed="64"/>
          </bottom>
        </border>
      </ndxf>
    </rcc>
    <rcc rId="0" sId="1" dxf="1" numFmtId="4">
      <nc r="D8">
        <v>39</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8">
        <v>46</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8">
        <v>44.9</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8">
        <v>45</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45.1</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45.2</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45.3</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45.4</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45.4</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45.4</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45.8</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
        <v>46.2</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
        <v>46.6</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
        <v>48</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R8" start="0" length="0">
      <dxf>
        <font>
          <sz val="12"/>
          <color auto="1"/>
          <name val="Times New Roman"/>
          <scheme val="none"/>
        </font>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dxf>
    </rfmt>
  </rrc>
  <rrc rId="10225" sId="1" ref="A8:XFD8" action="deleteRow">
    <rfmt sheetId="1" xfDxf="1" sqref="A8:XFD8" start="0" length="0">
      <dxf>
        <font>
          <color rgb="FFFF0000"/>
        </font>
      </dxf>
    </rfmt>
    <rcc rId="0" sId="1" dxf="1">
      <nc r="A8" t="inlineStr">
        <is>
          <t>101.</t>
        </is>
      </nc>
      <ndxf>
        <font>
          <sz val="12"/>
          <color auto="1"/>
          <name val="Times New Roman"/>
          <scheme val="none"/>
        </font>
        <numFmt numFmtId="30" formatCode="@"/>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ndxf>
    </rcc>
    <rcc rId="0" sId="1" dxf="1">
      <nc r="B8" t="inlineStr">
        <is>
          <t>Уровень обеспеченности населения спортивными сооружениями исходя из единовременной пропускной способности объектов спорта</t>
        </is>
      </nc>
      <ndxf>
        <font>
          <sz val="12"/>
          <color auto="1"/>
          <name val="Times New Roman"/>
          <scheme val="none"/>
        </font>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ndxf>
    </rcc>
    <rcc rId="0" sId="1" dxf="1">
      <nc r="C8" t="inlineStr">
        <is>
          <t>%</t>
        </is>
      </nc>
      <ndxf>
        <font>
          <sz val="12"/>
          <color auto="1"/>
          <name val="Times New Roman"/>
          <scheme val="none"/>
        </font>
        <fill>
          <patternFill patternType="solid">
            <bgColor theme="4" tint="0.59999389629810485"/>
          </patternFill>
        </fill>
        <alignment horizontal="center" vertical="center" wrapText="1" readingOrder="0"/>
        <border outline="0">
          <right style="thin">
            <color indexed="64"/>
          </right>
          <top style="thin">
            <color indexed="64"/>
          </top>
          <bottom style="thin">
            <color indexed="64"/>
          </bottom>
        </border>
      </ndxf>
    </rcc>
    <rcc rId="0" sId="1" dxf="1" numFmtId="4">
      <nc r="D8">
        <v>46.2</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8">
        <v>44</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8">
        <v>47.9</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8">
        <v>47.9</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47.9</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47.9</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47.9</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47.9</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47.9</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47.9</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48</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
        <v>48</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
        <v>48</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
        <v>50.2</v>
      </nc>
      <ndxf>
        <font>
          <sz val="12"/>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R8" start="0" length="0">
      <dxf>
        <font>
          <sz val="12"/>
          <color auto="1"/>
          <name val="Times New Roman"/>
          <scheme val="none"/>
        </font>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dxf>
    </rfmt>
  </rrc>
  <rrc rId="10226" sId="1" ref="A8:XFD8" action="deleteRow">
    <rfmt sheetId="1" xfDxf="1" sqref="A8:XFD8" start="0" length="0">
      <dxf>
        <font>
          <color rgb="FFFF0000"/>
        </font>
      </dxf>
    </rfmt>
    <rcc rId="0" sId="1" dxf="1">
      <nc r="A8" t="inlineStr">
        <is>
          <t>102.</t>
        </is>
      </nc>
      <ndxf>
        <font>
          <sz val="12"/>
          <color auto="1"/>
          <name val="Times New Roman"/>
          <scheme val="none"/>
        </font>
        <numFmt numFmtId="30" formatCode="@"/>
        <alignment horizontal="center" vertical="center" wrapText="1" readingOrder="0"/>
        <border outline="0">
          <left style="thin">
            <color indexed="64"/>
          </left>
          <top style="thin">
            <color indexed="64"/>
          </top>
          <bottom style="thin">
            <color indexed="64"/>
          </bottom>
        </border>
      </ndxf>
    </rcc>
    <rcc rId="0" sId="1" dxf="1">
      <nc r="B8" t="inlineStr">
        <is>
          <t xml:space="preserve">Доля граждан среднего возраста, систематически занимающихся физической культурой и спортом, в общей численности граждан среднего возраста </t>
        </is>
      </nc>
      <n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8" t="inlineStr">
        <is>
          <t>%</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umFmtId="4">
      <nc r="D8">
        <v>22.8</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8">
        <v>29.3</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8">
        <v>29.6</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8">
        <v>29.8</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30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32.200000000000003</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32.4</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32.6</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32.6</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32.6</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33.200000000000003</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
        <v>33.799999999999997</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
        <v>34.5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
        <v>35.1</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fmt sheetId="1" sqref="R8" start="0" length="0">
      <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dxf>
    </rfmt>
  </rrc>
  <rrc rId="10227" sId="1" ref="A8:XFD8" action="deleteRow">
    <rfmt sheetId="1" xfDxf="1" sqref="A8:XFD8" start="0" length="0">
      <dxf>
        <font>
          <color rgb="FFFF0000"/>
        </font>
      </dxf>
    </rfmt>
    <rcc rId="0" sId="1" dxf="1">
      <nc r="A8" t="inlineStr">
        <is>
          <t>103.</t>
        </is>
      </nc>
      <ndxf>
        <font>
          <sz val="12"/>
          <color auto="1"/>
          <name val="Times New Roman"/>
          <scheme val="none"/>
        </font>
        <numFmt numFmtId="30" formatCode="@"/>
        <alignment horizontal="center" vertical="center" wrapText="1" readingOrder="0"/>
        <border outline="0">
          <left style="thin">
            <color indexed="64"/>
          </left>
          <top style="thin">
            <color indexed="64"/>
          </top>
          <bottom style="thin">
            <color indexed="64"/>
          </bottom>
        </border>
      </ndxf>
    </rcc>
    <rcc rId="0" sId="1" dxf="1">
      <nc r="B8" t="inlineStr">
        <is>
          <t xml:space="preserve">Доля граждан старшего возраста, систематически занимающихся физической культурой и спортом в общей численности граждан старшего возраста </t>
        </is>
      </nc>
      <n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8" t="inlineStr">
        <is>
          <t>%</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umFmtId="4">
      <nc r="D8">
        <v>6.2</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8">
        <v>4.4000000000000004</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8">
        <v>7.5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8">
        <v>7.5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7.5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7.5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7.5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7.5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7.5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7.5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7.5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
        <v>7.5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
        <v>7.5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
        <v>7.5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fmt sheetId="1" sqref="R8" start="0" length="0">
      <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dxf>
    </rfmt>
  </rrc>
  <rrc rId="10228" sId="1" ref="A8:XFD8" action="deleteRow">
    <rfmt sheetId="1" xfDxf="1" sqref="A8:XFD8" start="0" length="0">
      <dxf>
        <font>
          <color rgb="FFFF0000"/>
        </font>
      </dxf>
    </rfmt>
    <rcc rId="0" sId="1" dxf="1">
      <nc r="A8" t="inlineStr">
        <is>
          <t>104.</t>
        </is>
      </nc>
      <ndxf>
        <font>
          <sz val="12"/>
          <color auto="1"/>
          <name val="Times New Roman"/>
          <scheme val="none"/>
        </font>
        <numFmt numFmtId="30" formatCode="@"/>
        <alignment horizontal="center" vertical="center" wrapText="1" readingOrder="0"/>
        <border outline="0">
          <left style="thin">
            <color indexed="64"/>
          </left>
          <top style="thin">
            <color indexed="64"/>
          </top>
          <bottom style="thin">
            <color indexed="64"/>
          </bottom>
        </border>
      </ndxf>
    </rcc>
    <rcc rId="0" sId="1" dxf="1">
      <nc r="B8" t="inlineStr">
        <is>
          <t>Доля детей и молодежи, систематически занимающихся физической культурой и спортом, в общей численности детей и молодежи</t>
        </is>
      </nc>
      <n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8" t="inlineStr">
        <is>
          <t>%</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umFmtId="4">
      <nc r="D8">
        <v>75.5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8">
        <v>79.7</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8">
        <v>82.7</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8">
        <v>82.7</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82.7</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82.7</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82.7</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82.7</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82.7</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82.7</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82.7</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
        <v>82.7</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
        <v>82.7</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
        <v>84.5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fmt sheetId="1" sqref="R8" start="0" length="0">
      <dxf>
        <font>
          <sz val="12"/>
          <color auto="1"/>
          <name val="Times New Roman"/>
          <scheme val="none"/>
        </font>
        <alignment vertical="center" readingOrder="0"/>
        <border outline="0">
          <left style="thin">
            <color indexed="64"/>
          </left>
          <right style="thin">
            <color indexed="64"/>
          </right>
          <top style="thin">
            <color indexed="64"/>
          </top>
          <bottom style="thin">
            <color indexed="64"/>
          </bottom>
        </border>
      </dxf>
    </rfmt>
  </rrc>
  <rrc rId="10229" sId="1" ref="A8:XFD8" action="deleteRow">
    <rfmt sheetId="1" xfDxf="1" sqref="A8:XFD8" start="0" length="0">
      <dxf>
        <font>
          <color rgb="FFFF0000"/>
        </font>
      </dxf>
    </rfmt>
    <rcc rId="0" sId="1" dxf="1">
      <nc r="A8" t="inlineStr">
        <is>
          <t>105.</t>
        </is>
      </nc>
      <ndxf>
        <font>
          <sz val="12"/>
          <color auto="1"/>
          <name val="Times New Roman"/>
          <scheme val="none"/>
        </font>
        <numFmt numFmtId="30" formatCode="@"/>
        <alignment horizontal="center" vertical="center" wrapText="1" readingOrder="0"/>
        <border outline="0">
          <left style="thin">
            <color indexed="64"/>
          </left>
          <top style="thin">
            <color indexed="64"/>
          </top>
          <bottom style="thin">
            <color indexed="64"/>
          </bottom>
        </border>
      </ndxf>
    </rcc>
    <rcc rId="0" sId="1" dxf="1">
      <nc r="B8" t="inlineStr">
        <is>
          <t xml:space="preserve">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t>
        </is>
      </nc>
      <n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8" t="inlineStr">
        <is>
          <t>%</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umFmtId="4">
      <nc r="D8">
        <v>25.4</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8">
        <v>27.4</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8">
        <v>27.3</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8">
        <v>27.3</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27.3</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27.3</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27.3</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27.3</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27.3</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27.3</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27.3</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
        <v>27.3</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
        <v>27.4</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
        <v>27.4</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fmt sheetId="1" sqref="R8"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230" sId="1" ref="A8:XFD8" action="deleteRow">
    <rfmt sheetId="1" xfDxf="1" sqref="A8:XFD8" start="0" length="0">
      <dxf>
        <font>
          <color rgb="FFFF0000"/>
        </font>
      </dxf>
    </rfmt>
    <rcc rId="0" sId="1" dxf="1">
      <nc r="A8" t="inlineStr">
        <is>
          <t>106.</t>
        </is>
      </nc>
      <ndxf>
        <font>
          <sz val="12"/>
          <color auto="1"/>
          <name val="Times New Roman"/>
          <scheme val="none"/>
        </font>
        <numFmt numFmtId="30" formatCode="@"/>
        <alignment horizontal="center" vertical="center" wrapText="1" readingOrder="0"/>
        <border outline="0">
          <left style="thin">
            <color indexed="64"/>
          </left>
          <top style="thin">
            <color indexed="64"/>
          </top>
        </border>
      </ndxf>
    </rcc>
    <rcc rId="0" sId="1" dxf="1">
      <nc r="B8" t="inlineStr">
        <is>
          <t>Доля граждан города Когалыма,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is>
      </nc>
      <n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8" t="inlineStr">
        <is>
          <t>%</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umFmtId="4">
      <nc r="D8">
        <v>57</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8">
        <v>40.5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30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30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30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
        <v>35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
        <v>35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
        <v>47.7</v>
      </nc>
      <ndxf>
        <font>
          <sz val="12"/>
          <color auto="1"/>
          <name val="Times New Roman"/>
          <scheme val="none"/>
        </font>
        <numFmt numFmtId="166" formatCode="0.0"/>
        <alignment horizontal="center" vertical="center" readingOrder="0"/>
        <border outline="0">
          <left style="thin">
            <color indexed="64"/>
          </left>
          <right style="thin">
            <color indexed="64"/>
          </right>
          <top style="thin">
            <color indexed="64"/>
          </top>
          <bottom style="thin">
            <color indexed="64"/>
          </bottom>
        </border>
      </ndxf>
    </rcc>
    <rfmt sheetId="1" sqref="R8"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rder>
      </dxf>
    </rfmt>
  </rrc>
  <rrc rId="10231" sId="1" ref="A8:XFD8" action="deleteRow">
    <rfmt sheetId="1" xfDxf="1" sqref="A8:XFD8" start="0" length="0">
      <dxf>
        <font>
          <color rgb="FFFF0000"/>
        </font>
      </dxf>
    </rfmt>
    <rfmt sheetId="1" sqref="A8" start="0" length="0">
      <dxf>
        <font>
          <sz val="12"/>
          <color auto="1"/>
          <name val="Times New Roman"/>
          <scheme val="none"/>
        </font>
        <numFmt numFmtId="30" formatCode="@"/>
        <alignment horizontal="center" vertical="center" wrapText="1" readingOrder="0"/>
        <border outline="0">
          <left style="thin">
            <color indexed="64"/>
          </left>
          <bottom style="thin">
            <color indexed="64"/>
          </bottom>
        </border>
      </dxf>
    </rfmt>
    <rcc rId="0" sId="1" dxf="1">
      <nc r="B8" t="inlineStr">
        <is>
          <t>из них учащихся и студентов</t>
        </is>
      </nc>
      <n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8" t="inlineStr">
        <is>
          <t>%</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umFmtId="4">
      <nc r="D8">
        <v>60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8">
        <v>70.5</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20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50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50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50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
        <v>60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
        <v>60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
        <v>73.400000000000006</v>
      </nc>
      <ndxf>
        <font>
          <sz val="12"/>
          <color auto="1"/>
          <name val="Times New Roman"/>
          <scheme val="none"/>
        </font>
        <numFmt numFmtId="166" formatCode="0.0"/>
        <alignment horizontal="center" vertical="center" readingOrder="0"/>
        <border outline="0">
          <left style="thin">
            <color indexed="64"/>
          </left>
          <right style="thin">
            <color indexed="64"/>
          </right>
          <top style="thin">
            <color indexed="64"/>
          </top>
          <bottom style="thin">
            <color indexed="64"/>
          </bottom>
        </border>
      </ndxf>
    </rcc>
    <rfmt sheetId="1" sqref="R8" start="0" length="0">
      <dxf>
        <font>
          <sz val="12"/>
          <color auto="1"/>
          <name val="Times New Roman"/>
          <scheme val="none"/>
        </font>
        <alignment horizontal="center" vertical="center" wrapText="1" readingOrder="0"/>
        <border outline="0">
          <left style="thin">
            <color indexed="64"/>
          </left>
          <right style="thin">
            <color indexed="64"/>
          </right>
          <bottom style="thin">
            <color indexed="64"/>
          </bottom>
        </border>
      </dxf>
    </rfmt>
  </rrc>
  <rrc rId="10232" sId="1" ref="A8:XFD8" action="deleteRow">
    <rfmt sheetId="1" xfDxf="1" sqref="A8:XFD8" start="0" length="0">
      <dxf>
        <font>
          <color rgb="FFFF0000"/>
        </font>
      </dxf>
    </rfmt>
    <rcc rId="0" sId="1" dxf="1">
      <nc r="A8" t="inlineStr">
        <is>
          <t>107.</t>
        </is>
      </nc>
      <ndxf>
        <font>
          <sz val="12"/>
          <color auto="1"/>
          <name val="Times New Roman"/>
          <scheme val="none"/>
        </font>
        <numFmt numFmtId="30" formatCode="@"/>
        <alignment horizontal="center" vertical="center" wrapText="1" readingOrder="0"/>
        <border outline="0">
          <left style="thin">
            <color indexed="64"/>
          </left>
          <top style="thin">
            <color indexed="64"/>
          </top>
          <bottom style="thin">
            <color indexed="64"/>
          </bottom>
        </border>
      </ndxf>
    </rcc>
    <rcc rId="0" sId="1" dxf="1">
      <nc r="B8" t="inlineStr">
        <is>
          <t>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в том числе для лиц с ограниченными возможностями здоровья и инвалидов</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umFmtId="4">
      <nc r="D8">
        <v>100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8">
        <v>100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8">
        <v>100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8">
        <v>100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100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100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100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100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100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100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100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
        <v>100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
        <v>100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
        <v>100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fmt sheetId="1" sqref="R8" start="0" length="0">
      <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dxf>
    </rfmt>
  </rrc>
  <rrc rId="10233" sId="1" ref="A8:XFD8" action="deleteRow">
    <rfmt sheetId="1" xfDxf="1" sqref="A8:XFD8" start="0" length="0">
      <dxf>
        <font>
          <color rgb="FFFF0000"/>
        </font>
      </dxf>
    </rfmt>
    <rcc rId="0" sId="1" dxf="1">
      <nc r="A8" t="inlineStr">
        <is>
          <t>108.</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D8">
        <v>29</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8">
        <v>61.2</v>
      </nc>
      <ndxf>
        <font>
          <sz val="13"/>
          <color auto="1"/>
          <name val="Times New Roman"/>
          <scheme val="none"/>
        </font>
        <numFmt numFmtId="166" formatCode="0.0"/>
        <alignment horizontal="center" vertical="center" readingOrder="0"/>
        <border outline="0">
          <left style="thin">
            <color indexed="64"/>
          </left>
          <right style="thin">
            <color indexed="64"/>
          </right>
          <top style="thin">
            <color indexed="64"/>
          </top>
          <bottom style="thin">
            <color indexed="64"/>
          </bottom>
        </border>
      </ndxf>
    </rcc>
    <rcc rId="0" sId="1" dxf="1" numFmtId="4">
      <nc r="F8">
        <v>61.2</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8">
        <v>61.2</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61.2</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61.2</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61.2</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61.2</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61.2</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61.2</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63.1</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
        <v>63.1</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
        <v>63.1</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
        <v>63.1</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fmt sheetId="1" sqref="R8" start="0" length="0">
      <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dxf>
    </rfmt>
  </rrc>
  <rrc rId="10234" sId="1" ref="A8:XFD8" action="deleteRow">
    <rfmt sheetId="1" xfDxf="1" sqref="A8:XFD8" start="0" length="0">
      <dxf>
        <font>
          <color rgb="FFFF0000"/>
        </font>
      </dxf>
    </rfmt>
    <rcc rId="0" sId="1" dxf="1">
      <nc r="A8" t="inlineStr">
        <is>
          <t>109.</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Доля средств бюджета города Когалыма, выделяемых немуниципальным организациям, в том числе социально ориентированным некоммерческим организациям, на предоставление услуг (работ) в общем объёме средств бюджета, города Когалыма, выделяемых на предоставление услуг в сфере физической культуры и спорта</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D8">
        <v>0.2</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8">
        <v>0.2</v>
      </nc>
      <ndxf>
        <font>
          <sz val="13"/>
          <color auto="1"/>
          <name val="Times New Roman"/>
          <scheme val="none"/>
        </font>
        <numFmt numFmtId="166" formatCode="0.0"/>
        <alignment horizontal="center" vertical="center" readingOrder="0"/>
        <border outline="0">
          <left style="thin">
            <color indexed="64"/>
          </left>
          <right style="thin">
            <color indexed="64"/>
          </right>
          <top style="thin">
            <color indexed="64"/>
          </top>
          <bottom style="thin">
            <color indexed="64"/>
          </bottom>
        </border>
      </ndxf>
    </rcc>
    <rcc rId="0" sId="1" dxf="1" numFmtId="4">
      <nc r="F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
        <v>0.1</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c r="R8" t="inlineStr">
        <is>
          <t>Субсидия по двум мероприятиям не реализована в связи с отсутствием заявок по итогам проведения конкурса.</t>
        </is>
      </nc>
      <n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rc>
  <rrc rId="10235" sId="1" ref="A8:XFD8" action="deleteRow">
    <rfmt sheetId="1" xfDxf="1" sqref="A8:XFD8" start="0" length="0">
      <dxf>
        <font>
          <color rgb="FFFF0000"/>
        </font>
      </dxf>
    </rfmt>
    <rcc rId="0" sId="1" dxf="1">
      <nc r="A8" t="inlineStr">
        <is>
          <t>110.</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Количество граждан, принявших участие в физкультурно-оздоровительных мероприятиях</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чел.</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D8">
        <v>1150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8">
        <v>1380</v>
      </nc>
      <ndxf>
        <font>
          <sz val="13"/>
          <color auto="1"/>
          <name val="Times New Roman"/>
          <scheme val="none"/>
        </font>
        <numFmt numFmtId="1" formatCode="0"/>
        <alignment horizontal="center" vertical="center" readingOrder="0"/>
        <border outline="0">
          <left style="thin">
            <color indexed="64"/>
          </left>
          <right style="thin">
            <color indexed="64"/>
          </right>
          <top style="thin">
            <color indexed="64"/>
          </top>
          <bottom style="thin">
            <color indexed="64"/>
          </bottom>
        </border>
      </ndxf>
    </rcc>
    <rcc rId="0" sId="1" dxf="1" numFmtId="4">
      <nc r="F8">
        <v>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8">
        <v>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224</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224</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224</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710</v>
      </nc>
      <ndxf>
        <font>
          <sz val="12"/>
          <color auto="1"/>
          <name val="Times New Roman"/>
          <scheme val="none"/>
        </font>
        <numFmt numFmtId="1" formatCode="0"/>
        <alignment horizontal="left" vertical="center" wrapText="1" indent="2" readingOrder="0"/>
        <border outline="0">
          <left style="thin">
            <color indexed="64"/>
          </left>
          <right style="thin">
            <color indexed="64"/>
          </right>
          <top style="thin">
            <color indexed="64"/>
          </top>
          <bottom style="thin">
            <color indexed="64"/>
          </bottom>
        </border>
      </ndxf>
    </rcc>
    <rcc rId="0" sId="1" dxf="1" numFmtId="4">
      <nc r="O8">
        <v>710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
        <v>710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
        <v>710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c r="R8" t="inlineStr">
        <is>
          <t>Невыполнение показателя в связи неблагоприятной эпидемиологической обстановкой в соответствии с постановлениями Губернатора ХМАО-Югры Н.В. Комаровой от 14.06.2021 г. № 83 «О мерах по предотвращению завоза и распространения новой коронавирусной инфекции, вызванной COVID-19 в ХМАО-Югре», от 10.10.2021 № 138 «О дополнительных мерах по предотвращению завоза и распространения новой коронавирусной инфекции, вызванной COVID-19, в Ханты-Мансийском автономном округе – Югре».</t>
        </is>
      </nc>
      <n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rc>
  <rrc rId="10236" sId="1" ref="A8:XFD8" action="deleteRow">
    <rfmt sheetId="1" xfDxf="1" sqref="A8:XFD8" start="0" length="0">
      <dxf>
        <font>
          <color rgb="FFFF0000"/>
        </font>
      </dxf>
    </rfmt>
    <rcc rId="0" sId="1" dxf="1">
      <nc r="A8" t="inlineStr">
        <is>
          <t>111.</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Доля населения, принимающего участие в мероприятиях, мотивирующих ведение здорового образа жизни</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D8">
        <v>1.8</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8">
        <v>2.1</v>
      </nc>
      <ndxf>
        <font>
          <sz val="13"/>
          <color auto="1"/>
          <name val="Times New Roman"/>
          <scheme val="none"/>
        </font>
        <numFmt numFmtId="166" formatCode="0.0"/>
        <alignment horizontal="center" vertical="center" readingOrder="0"/>
        <border outline="0">
          <left style="thin">
            <color indexed="64"/>
          </left>
          <right style="thin">
            <color indexed="64"/>
          </right>
          <top style="thin">
            <color indexed="64"/>
          </top>
          <bottom style="thin">
            <color indexed="64"/>
          </bottom>
        </border>
      </ndxf>
    </rcc>
    <rcc rId="0" sId="1" dxf="1" numFmtId="4">
      <nc r="F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
        <v>2.1</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
        <v>2.1</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fmt sheetId="1" sqref="R8" start="0" length="0">
      <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dxf>
    </rfmt>
  </rrc>
  <rrc rId="10237" sId="1" ref="A8:XFD8" action="deleteRow">
    <rfmt sheetId="1" xfDxf="1" sqref="A8:XFD8" start="0" length="0">
      <dxf>
        <font>
          <color rgb="FFFF0000"/>
        </font>
      </dxf>
    </rfmt>
    <rcc rId="0" sId="1" dxf="1">
      <nc r="A8" t="inlineStr">
        <is>
          <t>112.</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Количество размещенных материалов, информаций в средствах массовой информации и в сети Интернет по реализации на территории города Когалыма мероприятий по профилактике заболеваний и формированию здорового образа жизни</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 xml:space="preserve">ед. </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D8">
        <v>15</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8">
        <v>16</v>
      </nc>
      <ndxf>
        <font>
          <sz val="13"/>
          <color auto="1"/>
          <name val="Times New Roman"/>
          <scheme val="none"/>
        </font>
        <numFmt numFmtId="1" formatCode="0"/>
        <alignment horizontal="center" vertical="center" readingOrder="0"/>
        <border outline="0">
          <left style="thin">
            <color indexed="64"/>
          </left>
          <right style="thin">
            <color indexed="64"/>
          </right>
          <top style="thin">
            <color indexed="64"/>
          </top>
          <bottom style="thin">
            <color indexed="64"/>
          </bottom>
        </border>
      </ndxf>
    </rcc>
    <rcc rId="0" sId="1" dxf="1" numFmtId="4">
      <nc r="F8">
        <v>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8">
        <v>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
        <v>0</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
        <v>14</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
        <v>16</v>
      </nc>
      <ndxf>
        <font>
          <sz val="12"/>
          <color auto="1"/>
          <name val="Times New Roman"/>
          <scheme val="none"/>
        </font>
        <numFmt numFmtId="1" formatCode="0"/>
        <alignment horizontal="center" vertical="center" wrapText="1" readingOrder="0"/>
        <border outline="0">
          <left style="thin">
            <color indexed="64"/>
          </left>
          <right style="thin">
            <color indexed="64"/>
          </right>
          <top style="thin">
            <color indexed="64"/>
          </top>
          <bottom style="thin">
            <color indexed="64"/>
          </bottom>
        </border>
      </ndxf>
    </rcc>
    <rfmt sheetId="1" sqref="R8" start="0" length="0">
      <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dxf>
    </rfmt>
  </rrc>
  <rrc rId="10238" sId="1" ref="A8:XFD8" action="deleteRow">
    <rfmt sheetId="1" xfDxf="1" sqref="A8:XFD8" start="0" length="0">
      <dxf>
        <font>
          <color rgb="FFFF0000"/>
        </font>
      </dxf>
    </rfmt>
    <rcc rId="0" sId="1" dxf="1">
      <nc r="A8" t="inlineStr">
        <is>
          <t>113.</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Реализация плана мероприятий по снижению уровня преждевременной смертности в городе Когалыме на 2021-2025 годы</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D8">
        <v>100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E8">
        <v>100</v>
      </nc>
      <ndxf>
        <font>
          <sz val="13"/>
          <color auto="1"/>
          <name val="Times New Roman"/>
          <scheme val="none"/>
        </font>
        <numFmt numFmtId="166" formatCode="0.0"/>
        <alignment horizontal="center" vertical="center" readingOrder="0"/>
        <border outline="0">
          <left style="thin">
            <color indexed="64"/>
          </left>
          <right style="thin">
            <color indexed="64"/>
          </right>
          <top style="thin">
            <color indexed="64"/>
          </top>
          <bottom style="thin">
            <color indexed="64"/>
          </bottom>
        </border>
      </ndxf>
    </rcc>
    <rcc rId="0" sId="1" dxf="1" numFmtId="4">
      <nc r="F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O8">
        <v>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P8">
        <v>100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Q8">
        <v>100</v>
      </nc>
      <ndxf>
        <font>
          <sz val="12"/>
          <color auto="1"/>
          <name val="Times New Roman"/>
          <scheme val="none"/>
        </font>
        <numFmt numFmtId="166" formatCode="0.0"/>
        <alignment horizontal="center" vertical="center" wrapText="1" readingOrder="0"/>
        <border outline="0">
          <left style="thin">
            <color indexed="64"/>
          </left>
          <right style="thin">
            <color indexed="64"/>
          </right>
          <top style="thin">
            <color indexed="64"/>
          </top>
          <bottom style="thin">
            <color indexed="64"/>
          </bottom>
        </border>
      </ndxf>
    </rcc>
    <rfmt sheetId="1" sqref="R8" start="0" length="0">
      <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dxf>
    </rfmt>
  </rrc>
  <rrc rId="10239" sId="1" ref="A8:XFD8" action="deleteRow">
    <rfmt sheetId="1" xfDxf="1" sqref="A8:XFD8" start="0" length="0">
      <dxf>
        <font>
          <color rgb="FFFF0000"/>
        </font>
      </dxf>
    </rfmt>
    <rcc rId="0" sId="1" dxf="1">
      <nc r="A8" t="inlineStr">
        <is>
          <t>Муниципальная программа "Социально-экономическое развитие и инвестиции муниципального образования город Когалым"</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8"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rc>
  <rrc rId="10240" sId="1" ref="A8:XFD8" action="deleteRow">
    <rfmt sheetId="1" xfDxf="1" sqref="A8:XFD8" start="0" length="0">
      <dxf>
        <font>
          <color rgb="FFFF0000"/>
        </font>
      </dxf>
    </rfmt>
    <rcc rId="0" sId="1" dxf="1">
      <nc r="A8" t="inlineStr">
        <is>
          <t>114.</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Доля утвержденных административных регламентов предоставления муниципальных услуг</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D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E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F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G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H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I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J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K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umFmtId="4">
      <nc r="L8">
        <v>100</v>
      </nc>
      <ndxf>
        <font>
          <sz val="12"/>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ndxf>
    </rcc>
    <rcc rId="0" sId="1" dxf="1">
      <nc r="M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N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O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P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Q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fmt sheetId="1" sqref="R8" start="0" length="0">
      <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dxf>
    </rfmt>
  </rrc>
  <rrc rId="10241" sId="1" ref="A8:XFD8" action="deleteRow">
    <rfmt sheetId="1" xfDxf="1" sqref="A8:XFD8" start="0" length="0">
      <dxf>
        <font>
          <color rgb="FFFF0000"/>
        </font>
      </dxf>
    </rfmt>
    <rcc rId="0" sId="1" dxf="1">
      <nc r="A8" t="inlineStr">
        <is>
          <t>115.</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Объем инвестиций в основной капитал (за исключением бюджетных средств) в расчете на одного жителя</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тыс. рублей</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D8">
        <v>200.1</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E8">
        <v>280.8</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F8" t="inlineStr">
        <is>
          <t xml:space="preserve"> -</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G8" t="inlineStr">
        <is>
          <t xml:space="preserve"> -</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H8" t="inlineStr">
        <is>
          <t xml:space="preserve"> -</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I8" t="inlineStr">
        <is>
          <t xml:space="preserve"> -</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J8" t="inlineStr">
        <is>
          <t xml:space="preserve"> -</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umFmtId="4">
      <nc r="K8">
        <v>31.5</v>
      </nc>
      <ndxf>
        <font>
          <sz val="12"/>
          <color auto="1"/>
          <name val="Times New Roman"/>
          <scheme val="none"/>
        </font>
        <numFmt numFmtId="166" formatCode="0.0"/>
        <alignment horizontal="center" vertical="top" wrapText="1" readingOrder="0"/>
        <border outline="0">
          <left style="thin">
            <color indexed="64"/>
          </left>
          <right style="thin">
            <color indexed="64"/>
          </right>
          <top style="thin">
            <color indexed="64"/>
          </top>
          <bottom style="thin">
            <color indexed="64"/>
          </bottom>
        </border>
      </ndxf>
    </rcc>
    <rcc rId="0" sId="1" dxf="1">
      <nc r="L8" t="inlineStr">
        <is>
          <t xml:space="preserve"> -</t>
        </is>
      </nc>
      <ndxf>
        <font>
          <b/>
          <sz val="12"/>
          <color auto="1"/>
          <name val="Times New Roman"/>
          <scheme val="none"/>
        </font>
        <numFmt numFmtId="166" formatCode="0.0"/>
        <alignment horizontal="center" vertical="top" wrapText="1" readingOrder="0"/>
        <border outline="0">
          <left style="thin">
            <color indexed="64"/>
          </left>
          <right style="thin">
            <color indexed="64"/>
          </right>
          <top style="thin">
            <color indexed="64"/>
          </top>
          <bottom style="thin">
            <color indexed="64"/>
          </bottom>
        </border>
      </ndxf>
    </rcc>
    <rcc rId="0" sId="1" dxf="1" numFmtId="4">
      <nc r="M8">
        <v>62.9</v>
      </nc>
      <ndxf>
        <font>
          <sz val="12"/>
          <color auto="1"/>
          <name val="Times New Roman"/>
          <scheme val="none"/>
        </font>
        <numFmt numFmtId="166" formatCode="0.0"/>
        <alignment horizontal="center" vertical="top" wrapText="1" readingOrder="0"/>
        <border outline="0">
          <left style="thin">
            <color indexed="64"/>
          </left>
          <right style="thin">
            <color indexed="64"/>
          </right>
          <top style="thin">
            <color indexed="64"/>
          </top>
          <bottom style="thin">
            <color indexed="64"/>
          </bottom>
        </border>
      </ndxf>
    </rcc>
    <rcc rId="0" sId="1" dxf="1" numFmtId="4">
      <nc r="N8">
        <v>62.8</v>
      </nc>
      <ndxf>
        <font>
          <sz val="12"/>
          <color auto="1"/>
          <name val="Times New Roman"/>
          <scheme val="none"/>
        </font>
        <numFmt numFmtId="166" formatCode="0.0"/>
        <alignment horizontal="center" vertical="top" wrapText="1" readingOrder="0"/>
        <border outline="0">
          <left style="thin">
            <color indexed="64"/>
          </left>
          <right style="thin">
            <color indexed="64"/>
          </right>
          <top style="thin">
            <color indexed="64"/>
          </top>
          <bottom style="thin">
            <color indexed="64"/>
          </bottom>
        </border>
      </ndxf>
    </rcc>
    <rcc rId="0" sId="1" dxf="1" numFmtId="4">
      <nc r="O8">
        <v>62.8</v>
      </nc>
      <ndxf>
        <font>
          <sz val="12"/>
          <color auto="1"/>
          <name val="Times New Roman"/>
          <scheme val="none"/>
        </font>
        <numFmt numFmtId="166" formatCode="0.0"/>
        <alignment horizontal="center" vertical="top" wrapText="1" readingOrder="0"/>
        <border outline="0">
          <left style="thin">
            <color indexed="64"/>
          </left>
          <right style="thin">
            <color indexed="64"/>
          </right>
          <top style="thin">
            <color indexed="64"/>
          </top>
          <bottom style="thin">
            <color indexed="64"/>
          </bottom>
        </border>
      </ndxf>
    </rcc>
    <rcc rId="0" sId="1" dxf="1" numFmtId="4">
      <nc r="P8">
        <v>100.6</v>
      </nc>
      <ndxf>
        <font>
          <sz val="12"/>
          <color auto="1"/>
          <name val="Times New Roman"/>
          <scheme val="none"/>
        </font>
        <numFmt numFmtId="166" formatCode="0.0"/>
        <alignment horizontal="center" vertical="top" wrapText="1" readingOrder="0"/>
        <border outline="0">
          <left style="thin">
            <color indexed="64"/>
          </left>
          <right style="thin">
            <color indexed="64"/>
          </right>
          <top style="thin">
            <color indexed="64"/>
          </top>
          <bottom style="thin">
            <color indexed="64"/>
          </bottom>
        </border>
      </ndxf>
    </rcc>
    <rcc rId="0" sId="1" dxf="1">
      <nc r="Q8" t="inlineStr">
        <is>
          <t xml:space="preserve"> -</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R8" t="inlineStr">
        <is>
          <t>Информация за 4 квартал 2021 года поступит вмарте 2022 года, согласно графика по контракту о предоставлении статистических данных.</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rc>
  <rrc rId="10242" sId="1" ref="A8:XFD8" action="deleteRow">
    <rfmt sheetId="1" xfDxf="1" sqref="A8:XFD8" start="0" length="0">
      <dxf>
        <font>
          <color rgb="FFFF0000"/>
        </font>
      </dxf>
    </rfmt>
    <rcc rId="0" sId="1" dxf="1">
      <nc r="A8" t="inlineStr">
        <is>
          <t>116.</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Доля муниципльных услуг, предоставляемых посредством Портала Государственных услуг</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D8">
        <v>8.1</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E8">
        <v>8.5</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F8" t="inlineStr">
        <is>
          <t>-</t>
        </is>
      </nc>
      <ndxf>
        <font>
          <sz val="13"/>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1" dxf="1">
      <nc r="G8" t="inlineStr">
        <is>
          <t>-</t>
        </is>
      </nc>
      <ndxf>
        <font>
          <sz val="13"/>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1" dxf="1">
      <nc r="H8" t="inlineStr">
        <is>
          <t>-</t>
        </is>
      </nc>
      <ndxf>
        <font>
          <sz val="13"/>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1" dxf="1">
      <nc r="I8">
        <f>(152/2537)*100</f>
      </nc>
      <ndxf>
        <font>
          <sz val="13"/>
          <color auto="1"/>
          <name val="Times New Roman"/>
          <scheme val="none"/>
        </font>
        <numFmt numFmtId="165" formatCode="#,##0.0"/>
        <alignment horizontal="center" vertical="top" wrapText="1" readingOrder="0"/>
        <border outline="0">
          <left style="thin">
            <color indexed="64"/>
          </left>
          <right style="thin">
            <color indexed="64"/>
          </right>
          <top style="thin">
            <color indexed="64"/>
          </top>
          <bottom style="thin">
            <color indexed="64"/>
          </bottom>
        </border>
      </ndxf>
    </rcc>
    <rcc rId="0" sId="1" dxf="1">
      <nc r="J8" t="inlineStr">
        <is>
          <t>-</t>
        </is>
      </nc>
      <ndxf>
        <font>
          <sz val="13"/>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1" dxf="1">
      <nc r="K8" t="inlineStr">
        <is>
          <t>-</t>
        </is>
      </nc>
      <ndxf>
        <font>
          <sz val="13"/>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1" dxf="1">
      <nc r="L8">
        <f>(355/2872)*100</f>
      </nc>
      <ndxf>
        <font>
          <sz val="13"/>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1" dxf="1">
      <nc r="M8" t="inlineStr">
        <is>
          <t>-</t>
        </is>
      </nc>
      <ndxf>
        <font>
          <sz val="13"/>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1" dxf="1">
      <nc r="N8" t="inlineStr">
        <is>
          <t>-</t>
        </is>
      </nc>
      <ndxf>
        <font>
          <sz val="13"/>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1" dxf="1">
      <nc r="O8">
        <f>(161/2493)*100</f>
      </nc>
      <ndxf>
        <font>
          <sz val="13"/>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1" dxf="1">
      <nc r="P8" t="inlineStr">
        <is>
          <t>-</t>
        </is>
      </nc>
      <ndxf>
        <font>
          <sz val="13"/>
          <color auto="1"/>
          <name val="Times New Roman"/>
          <scheme val="none"/>
        </font>
        <numFmt numFmtId="4" formatCode="#,##0.00"/>
        <alignment horizontal="center" vertical="top" wrapText="1" readingOrder="0"/>
        <border outline="0">
          <left style="thin">
            <color indexed="64"/>
          </left>
          <right style="thin">
            <color indexed="64"/>
          </right>
          <top style="thin">
            <color indexed="64"/>
          </top>
          <bottom style="thin">
            <color indexed="64"/>
          </bottom>
        </border>
      </ndxf>
    </rcc>
    <rcc rId="0" sId="1" dxf="1">
      <nc r="Q8" t="inlineStr">
        <is>
          <t xml:space="preserve"> -</t>
        </is>
      </nc>
      <ndxf>
        <font>
          <sz val="12"/>
          <color auto="1"/>
          <name val="Times New Roman"/>
          <scheme val="none"/>
        </font>
        <numFmt numFmtId="166" formatCode="0.0"/>
        <alignment horizontal="center" vertical="top" wrapText="1" readingOrder="0"/>
        <border outline="0">
          <left style="thin">
            <color indexed="64"/>
          </left>
          <right style="thin">
            <color indexed="64"/>
          </right>
          <top style="thin">
            <color indexed="64"/>
          </top>
          <bottom style="thin">
            <color indexed="64"/>
          </bottom>
        </border>
      </ndxf>
    </rcc>
    <rcc rId="0" sId="1" dxf="1">
      <nc r="R8" t="inlineStr">
        <is>
          <t xml:space="preserve">Показатель формируется ежеквартально, на основании данных ежеквартальной формы статистической отчетности 1-ГМУ "Сведения о предоставлении государственных (муниципальных услуг)" </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rc>
  <rrc rId="10243" sId="1" ref="A8:XFD8" action="deleteRow">
    <rfmt sheetId="1" xfDxf="1" sqref="A8:XFD8" start="0" length="0">
      <dxf>
        <font>
          <color rgb="FFFF0000"/>
        </font>
      </dxf>
    </rfmt>
    <rcc rId="0" sId="1" dxf="1">
      <nc r="A8" t="inlineStr">
        <is>
          <t>117.</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Среднее количество поставщиков (подрядчиков, исполнителей), подавших заявки на участие в одном конкурсе, аукционе, запросе котировок, запросе предложений, процедура определения поставщиков (подрядчиков, исполнителей), которых завершена на конец отчетного периода</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штук (количество заявок)</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D8">
        <v>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E8">
        <v>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F8">
        <v>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G8">
        <v>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H8">
        <v>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I8">
        <v>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J8">
        <v>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K8">
        <v>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L8">
        <v>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M8">
        <v>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N8">
        <v>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O8">
        <v>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P8">
        <v>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umFmtId="4">
      <nc r="Q8">
        <v>3</v>
      </nc>
      <ndxf>
        <font>
          <sz val="12"/>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ndxf>
    </rcc>
    <rfmt sheetId="1" sqref="R8" start="0" length="0">
      <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dxf>
    </rfmt>
  </rrc>
  <rrc rId="10244" sId="1" ref="A8:XFD8" action="deleteRow">
    <rfmt sheetId="1" xfDxf="1" sqref="A8:XFD8" start="0" length="0">
      <dxf>
        <font>
          <color rgb="FFFF0000"/>
        </font>
      </dxf>
    </rfmt>
    <rcc rId="0" sId="1" dxf="1">
      <nc r="A8" t="inlineStr">
        <is>
          <t>118.</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Доля документов (исходящей корреспонденции), подписанных усиленной квалифицированной электронной подписью</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D8">
        <v>76.8</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E8">
        <v>80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F8" t="inlineStr">
        <is>
          <t xml:space="preserve"> - </t>
        </is>
      </nc>
      <ndxf>
        <font>
          <sz val="13"/>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G8" t="inlineStr">
        <is>
          <t xml:space="preserve"> - </t>
        </is>
      </nc>
      <ndxf>
        <font>
          <sz val="13"/>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H8">
        <v>70.5</v>
      </nc>
      <ndxf>
        <font>
          <sz val="13"/>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I8" t="inlineStr">
        <is>
          <t>-</t>
        </is>
      </nc>
      <ndxf>
        <font>
          <sz val="13"/>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J8" t="inlineStr">
        <is>
          <t xml:space="preserve"> - </t>
        </is>
      </nc>
      <ndxf>
        <font>
          <sz val="13"/>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K8">
        <v>85.57</v>
      </nc>
      <ndxf>
        <font>
          <sz val="13"/>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L8" t="inlineStr">
        <is>
          <t>-</t>
        </is>
      </nc>
      <ndxf>
        <font>
          <sz val="13"/>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M8" t="inlineStr">
        <is>
          <t xml:space="preserve"> - </t>
        </is>
      </nc>
      <ndxf>
        <font>
          <sz val="13"/>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N8">
        <v>88.46</v>
      </nc>
      <ndxf>
        <font>
          <sz val="13"/>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O8" t="inlineStr">
        <is>
          <t>-</t>
        </is>
      </nc>
      <ndxf>
        <font>
          <sz val="13"/>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P8" t="inlineStr">
        <is>
          <t>-</t>
        </is>
      </nc>
      <ndxf>
        <font>
          <sz val="12"/>
          <color auto="1"/>
          <name val="Times New Roman"/>
          <scheme val="none"/>
        </font>
        <numFmt numFmtId="166" formatCode="0.0"/>
        <alignment horizontal="center" vertical="top" wrapText="1" readingOrder="0"/>
        <border outline="0">
          <left style="thin">
            <color indexed="64"/>
          </left>
          <right style="thin">
            <color indexed="64"/>
          </right>
          <top style="thin">
            <color indexed="64"/>
          </top>
          <bottom style="thin">
            <color indexed="64"/>
          </bottom>
        </border>
      </ndxf>
    </rcc>
    <rcc rId="0" sId="1" dxf="1" numFmtId="4">
      <nc r="Q8">
        <v>89.87</v>
      </nc>
      <ndxf>
        <font>
          <sz val="12"/>
          <color auto="1"/>
          <name val="Times New Roman"/>
          <scheme val="none"/>
        </font>
        <numFmt numFmtId="166" formatCode="0.0"/>
        <alignment horizontal="center" vertical="top" wrapText="1" readingOrder="0"/>
        <border outline="0">
          <left style="thin">
            <color indexed="64"/>
          </left>
          <right style="thin">
            <color indexed="64"/>
          </right>
          <top style="thin">
            <color indexed="64"/>
          </top>
          <bottom style="thin">
            <color indexed="64"/>
          </bottom>
        </border>
      </ndxf>
    </rcc>
    <rcc rId="0" sId="1" dxf="1">
      <nc r="R8" t="inlineStr">
        <is>
          <t>Положительная динамика объясняется увеличением числа проведения разъяснительных мероприятий, а также проведением сотрудниками информационно-технологического отдела семинар обучения по теме: «Электронный документооборот ДЕЛО-WEB».</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rc>
  <rrc rId="10245" sId="1" ref="A8:XFD8" action="deleteRow">
    <rfmt sheetId="1" xfDxf="1" sqref="A8:XFD8" start="0" length="0">
      <dxf>
        <font>
          <color rgb="FFFF0000"/>
        </font>
      </dxf>
    </rfmt>
    <rcc rId="0" sId="1" dxf="1">
      <nc r="A8" t="inlineStr">
        <is>
          <t>119.</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 xml:space="preserve">Число субъектов малого и среднего предпринимательства, включая индивидуальных предпринимателей и самозанятых </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единиц</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D8">
        <v>1683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E8">
        <v>1709</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F8">
        <v>1648</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G8">
        <v>1641</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H8">
        <v>1649</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I8">
        <v>1657</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J8">
        <v>1654</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K8">
        <v>1579</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umFmtId="4">
      <nc r="L8">
        <v>1580</v>
      </nc>
      <ndxf>
        <font>
          <sz val="12"/>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ndxf>
    </rcc>
    <rcc rId="0" sId="1" dxf="1">
      <nc r="M8">
        <v>2597</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N8">
        <v>2653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O8">
        <v>2680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P8">
        <v>2842</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Q8">
        <v>3055</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R8" t="inlineStr">
        <is>
          <t>Показатель формируется на основании Единого реестра субъектов малого и среднего предпринимательства.</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rc>
  <rrc rId="10246" sId="1" ref="A8:XFD8" action="deleteRow">
    <rfmt sheetId="1" xfDxf="1" sqref="A8:XFD8" start="0" length="0">
      <dxf>
        <font>
          <color auto="1"/>
        </font>
      </dxf>
    </rfmt>
    <rcc rId="0" sId="1" dxf="1">
      <nc r="A8" t="inlineStr">
        <is>
          <t>120.</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 xml:space="preserve">Число субъектов малого и среднего предпринимательства в расчете на 10 тыс. населения </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единиц</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D8">
        <v>249.8</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E8">
        <v>246.4</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F8">
        <v>238.6</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G8">
        <v>238.3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H8">
        <v>241.2</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I8">
        <v>240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J8">
        <v>239.5</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K8">
        <v>228.5</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umFmtId="4">
      <nc r="L8">
        <v>228.7</v>
      </nc>
      <ndxf>
        <font>
          <sz val="12"/>
          <color auto="1"/>
          <name val="Times New Roman"/>
          <scheme val="none"/>
        </font>
        <numFmt numFmtId="166" formatCode="0.0"/>
        <alignment horizontal="center" vertical="top" wrapText="1" readingOrder="0"/>
        <border outline="0">
          <left style="thin">
            <color indexed="64"/>
          </left>
          <right style="thin">
            <color indexed="64"/>
          </right>
          <top style="thin">
            <color indexed="64"/>
          </top>
          <bottom style="thin">
            <color indexed="64"/>
          </bottom>
        </border>
      </ndxf>
    </rcc>
    <rcc rId="0" sId="1" dxf="1" numFmtId="4">
      <nc r="M8">
        <v>230.7</v>
      </nc>
      <ndxf>
        <font>
          <sz val="12"/>
          <color auto="1"/>
          <name val="Times New Roman"/>
          <scheme val="none"/>
        </font>
        <numFmt numFmtId="166" formatCode="0.0"/>
        <alignment horizontal="center" vertical="top" wrapText="1" readingOrder="0"/>
        <border outline="0">
          <left style="thin">
            <color indexed="64"/>
          </left>
          <right style="thin">
            <color indexed="64"/>
          </right>
          <top style="thin">
            <color indexed="64"/>
          </top>
          <bottom style="thin">
            <color indexed="64"/>
          </bottom>
        </border>
      </ndxf>
    </rcc>
    <rcc rId="0" sId="1" dxf="1">
      <nc r="N8">
        <v>234.8</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umFmtId="4">
      <nc r="O8">
        <v>238.7</v>
      </nc>
      <ndxf>
        <font>
          <sz val="12"/>
          <color auto="1"/>
          <name val="Times New Roman"/>
          <scheme val="none"/>
        </font>
        <numFmt numFmtId="166" formatCode="0.0"/>
        <alignment horizontal="center" vertical="top" wrapText="1" readingOrder="0"/>
        <border outline="0">
          <left style="thin">
            <color indexed="64"/>
          </left>
          <right style="thin">
            <color indexed="64"/>
          </right>
          <top style="thin">
            <color indexed="64"/>
          </top>
          <bottom style="thin">
            <color indexed="64"/>
          </bottom>
        </border>
      </ndxf>
    </rcc>
    <rcc rId="0" sId="1" dxf="1">
      <nc r="P8">
        <v>238.6</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Q8">
        <v>244.8</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R8" t="inlineStr">
        <is>
          <t>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rc>
  <rrc rId="10247" sId="1" ref="A8:XFD8" action="deleteRow">
    <rfmt sheetId="1" xfDxf="1" sqref="A8:XFD8" start="0" length="0">
      <dxf>
        <font>
          <color auto="1"/>
        </font>
      </dxf>
    </rfmt>
    <rcc rId="0" sId="1" dxf="1">
      <nc r="A8" t="inlineStr">
        <is>
          <t>121.</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 xml:space="preserve">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  </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D8">
        <v>13.5</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E8">
        <v>13.68</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F8">
        <v>12.18</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G8">
        <v>12.21</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H8">
        <v>12.11</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I8">
        <v>12.03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J8">
        <v>12.03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K8">
        <v>12.2</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umFmtId="4">
      <nc r="L8">
        <v>12.21</v>
      </nc>
      <ndxf>
        <font>
          <sz val="12"/>
          <color auto="1"/>
          <name val="Times New Roman"/>
          <scheme val="none"/>
        </font>
        <numFmt numFmtId="166" formatCode="0.0"/>
        <alignment horizontal="center" vertical="top" wrapText="1" readingOrder="0"/>
        <border outline="0">
          <left style="thin">
            <color indexed="64"/>
          </left>
          <right style="thin">
            <color indexed="64"/>
          </right>
          <top style="thin">
            <color indexed="64"/>
          </top>
          <bottom style="thin">
            <color indexed="64"/>
          </bottom>
        </border>
      </ndxf>
    </rcc>
    <rcc rId="0" sId="1" dxf="1" numFmtId="4">
      <nc r="M8">
        <v>12.12</v>
      </nc>
      <ndxf>
        <font>
          <sz val="12"/>
          <color auto="1"/>
          <name val="Times New Roman"/>
          <scheme val="none"/>
        </font>
        <numFmt numFmtId="166" formatCode="0.0"/>
        <alignment horizontal="center" vertical="top" wrapText="1" readingOrder="0"/>
        <border outline="0">
          <left style="thin">
            <color indexed="64"/>
          </left>
          <right style="thin">
            <color indexed="64"/>
          </right>
          <top style="thin">
            <color indexed="64"/>
          </top>
          <bottom style="thin">
            <color indexed="64"/>
          </bottom>
        </border>
      </ndxf>
    </rcc>
    <rcc rId="0" sId="1" dxf="1">
      <nc r="N8">
        <v>12.3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umFmtId="4">
      <nc r="O8">
        <v>12.29</v>
      </nc>
      <ndxf>
        <font>
          <sz val="12"/>
          <color auto="1"/>
          <name val="Times New Roman"/>
          <scheme val="none"/>
        </font>
        <numFmt numFmtId="166" formatCode="0.0"/>
        <alignment horizontal="center" vertical="top" wrapText="1" readingOrder="0"/>
        <border outline="0">
          <left style="thin">
            <color indexed="64"/>
          </left>
          <right style="thin">
            <color indexed="64"/>
          </right>
          <top style="thin">
            <color indexed="64"/>
          </top>
          <bottom style="thin">
            <color indexed="64"/>
          </bottom>
        </border>
      </ndxf>
    </rcc>
    <rcc rId="0" sId="1" dxf="1">
      <nc r="P8">
        <v>12.3</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umFmtId="4">
      <nc r="Q8">
        <v>12.34</v>
      </nc>
      <ndxf>
        <font>
          <sz val="12"/>
          <color auto="1"/>
          <name val="Times New Roman"/>
          <scheme val="none"/>
        </font>
        <numFmt numFmtId="166" formatCode="0.0"/>
        <alignment horizontal="center" vertical="top" wrapText="1" readingOrder="0"/>
        <border outline="0">
          <left style="thin">
            <color indexed="64"/>
          </left>
          <right style="thin">
            <color indexed="64"/>
          </right>
          <top style="thin">
            <color indexed="64"/>
          </top>
          <bottom style="thin">
            <color indexed="64"/>
          </bottom>
        </border>
      </ndxf>
    </rcc>
    <rcc rId="0" sId="1" dxf="1">
      <nc r="R8" t="inlineStr">
        <is>
          <t>Показатель формируется на основании Единого реестра субъектов малого и среднего предпринимательства.</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rc>
  <rrc rId="10248" sId="1" ref="A8:XFD8" action="deleteRow">
    <rfmt sheetId="1" xfDxf="1" sqref="A8:XFD8" start="0" length="0">
      <dxf>
        <font>
          <color auto="1"/>
        </font>
      </dxf>
    </rfmt>
    <rcc rId="0" sId="1" dxf="1">
      <nc r="A8" t="inlineStr">
        <is>
          <t>122.</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Численность занятых в сфере малого и среднего предпринимательства, включая индивидуальных предпринимателей и самозанятых</t>
        </is>
      </nc>
      <ndxf>
        <font>
          <sz val="12"/>
          <color auto="1"/>
          <name val="Times New Roman"/>
          <scheme val="none"/>
        </font>
        <fill>
          <patternFill patternType="solid">
            <bgColor theme="4" tint="0.59999389629810485"/>
          </patternFill>
        </fill>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единиц</t>
        </is>
      </nc>
      <ndxf>
        <font>
          <sz val="12"/>
          <color auto="1"/>
          <name val="Times New Roman"/>
          <scheme val="none"/>
        </font>
        <fill>
          <patternFill patternType="solid">
            <bgColor theme="4" tint="0.59999389629810485"/>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D8">
        <v>5484</v>
      </nc>
      <ndxf>
        <font>
          <sz val="12"/>
          <color auto="1"/>
          <name val="Times New Roman"/>
          <scheme val="none"/>
        </font>
        <fill>
          <patternFill patternType="solid">
            <bgColor theme="4" tint="0.59999389629810485"/>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E8">
        <v>5612</v>
      </nc>
      <ndxf>
        <font>
          <sz val="12"/>
          <color auto="1"/>
          <name val="Times New Roman"/>
          <scheme val="none"/>
        </font>
        <fill>
          <patternFill patternType="solid">
            <bgColor theme="4" tint="0.59999389629810485"/>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F8">
        <v>4986</v>
      </nc>
      <ndxf>
        <font>
          <sz val="12"/>
          <color auto="1"/>
          <name val="Times New Roman"/>
          <scheme val="none"/>
        </font>
        <fill>
          <patternFill patternType="solid">
            <bgColor theme="4" tint="0.59999389629810485"/>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G8">
        <v>4987</v>
      </nc>
      <ndxf>
        <font>
          <sz val="12"/>
          <color auto="1"/>
          <name val="Times New Roman"/>
          <scheme val="none"/>
        </font>
        <fill>
          <patternFill patternType="solid">
            <bgColor theme="4" tint="0.59999389629810485"/>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H8">
        <v>4920</v>
      </nc>
      <ndxf>
        <font>
          <sz val="12"/>
          <color auto="1"/>
          <name val="Times New Roman"/>
          <scheme val="none"/>
        </font>
        <fill>
          <patternFill patternType="solid">
            <bgColor theme="4" tint="0.59999389629810485"/>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I8">
        <v>4888</v>
      </nc>
      <ndxf>
        <font>
          <sz val="12"/>
          <color auto="1"/>
          <name val="Times New Roman"/>
          <scheme val="none"/>
        </font>
        <fill>
          <patternFill patternType="solid">
            <bgColor theme="4" tint="0.59999389629810485"/>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J8">
        <v>4882</v>
      </nc>
      <ndxf>
        <font>
          <sz val="12"/>
          <color auto="1"/>
          <name val="Times New Roman"/>
          <scheme val="none"/>
        </font>
        <fill>
          <patternFill patternType="solid">
            <bgColor theme="4" tint="0.59999389629810485"/>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K8">
        <v>4819</v>
      </nc>
      <ndxf>
        <font>
          <sz val="12"/>
          <color auto="1"/>
          <name val="Times New Roman"/>
          <scheme val="none"/>
        </font>
        <fill>
          <patternFill patternType="solid">
            <bgColor theme="4" tint="0.59999389629810485"/>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umFmtId="4">
      <nc r="L8">
        <v>4826</v>
      </nc>
      <ndxf>
        <font>
          <sz val="12"/>
          <color auto="1"/>
          <name val="Times New Roman"/>
          <scheme val="none"/>
        </font>
        <numFmt numFmtId="1" formatCode="0"/>
        <fill>
          <patternFill patternType="solid">
            <bgColor theme="4" tint="0.59999389629810485"/>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M8">
        <v>5812</v>
      </nc>
      <ndxf>
        <font>
          <sz val="12"/>
          <color auto="1"/>
          <name val="Times New Roman"/>
          <scheme val="none"/>
        </font>
        <fill>
          <patternFill patternType="solid">
            <bgColor theme="4" tint="0.59999389629810485"/>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N8">
        <v>5866</v>
      </nc>
      <ndxf>
        <font>
          <sz val="12"/>
          <color auto="1"/>
          <name val="Times New Roman"/>
          <scheme val="none"/>
        </font>
        <fill>
          <patternFill patternType="solid">
            <bgColor theme="4" tint="0.59999389629810485"/>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O8">
        <v>5889</v>
      </nc>
      <ndxf>
        <font>
          <sz val="12"/>
          <color auto="1"/>
          <name val="Times New Roman"/>
          <scheme val="none"/>
        </font>
        <fill>
          <patternFill patternType="solid">
            <bgColor theme="4" tint="0.59999389629810485"/>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P8">
        <v>6051</v>
      </nc>
      <ndxf>
        <font>
          <sz val="12"/>
          <color auto="1"/>
          <name val="Times New Roman"/>
          <scheme val="none"/>
        </font>
        <fill>
          <patternFill patternType="solid">
            <bgColor theme="4" tint="0.59999389629810485"/>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Q8">
        <v>6261</v>
      </nc>
      <ndxf>
        <font>
          <sz val="12"/>
          <color auto="1"/>
          <name val="Times New Roman"/>
          <scheme val="none"/>
        </font>
        <fill>
          <patternFill patternType="solid">
            <bgColor theme="4" tint="0.59999389629810485"/>
          </patternFill>
        </fill>
        <alignment horizontal="center" vertical="top" wrapText="1" readingOrder="0"/>
        <border outline="0">
          <left style="thin">
            <color indexed="64"/>
          </left>
          <right style="thin">
            <color indexed="64"/>
          </right>
          <top style="thin">
            <color indexed="64"/>
          </top>
          <bottom style="thin">
            <color indexed="64"/>
          </bottom>
        </border>
      </ndxf>
    </rcc>
    <rcc rId="0" sId="1" dxf="1">
      <nc r="R8" t="inlineStr">
        <is>
          <t>Показатель формируется на основании Единого реестра субъектов малого и среднего предпринимательства.</t>
        </is>
      </nc>
      <ndxf>
        <font>
          <sz val="12"/>
          <color auto="1"/>
          <name val="Times New Roman"/>
          <scheme val="none"/>
        </font>
        <fill>
          <patternFill patternType="solid">
            <bgColor theme="4" tint="0.59999389629810485"/>
          </patternFill>
        </fill>
        <alignment horizontal="left" vertical="top" wrapText="1" readingOrder="0"/>
        <border outline="0">
          <left style="thin">
            <color indexed="64"/>
          </left>
          <right style="thin">
            <color indexed="64"/>
          </right>
          <top style="thin">
            <color indexed="64"/>
          </top>
          <bottom style="thin">
            <color indexed="64"/>
          </bottom>
        </border>
      </ndxf>
    </rcc>
  </rrc>
  <rrc rId="10249" sId="1" ref="A8:XFD8" action="deleteRow">
    <rfmt sheetId="1" xfDxf="1" sqref="A8:XFD8" start="0" length="0">
      <dxf>
        <font>
          <color auto="1"/>
        </font>
      </dxf>
    </rfmt>
    <rcc rId="0" sId="1" dxf="1">
      <nc r="A8" t="inlineStr">
        <is>
          <t>123.</t>
        </is>
      </nc>
      <ndxf>
        <font>
          <sz val="12"/>
          <color auto="1"/>
          <name val="Times New Roman"/>
          <scheme val="none"/>
        </font>
        <numFmt numFmtId="30" formatCode="@"/>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 xml:space="preserve">Поддержка предприятий города Когалыма, осуществляющих деятельность в условиях распространения новой коронавирусной инфекции </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D8">
        <v>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E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F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G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H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I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J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K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umFmtId="4">
      <nc r="L8">
        <v>100</v>
      </nc>
      <ndxf>
        <font>
          <sz val="12"/>
          <color auto="1"/>
          <name val="Times New Roman"/>
          <scheme val="none"/>
        </font>
        <numFmt numFmtId="1" formatCode="0"/>
        <alignment horizontal="center" vertical="top" wrapText="1" readingOrder="0"/>
        <border outline="0">
          <left style="thin">
            <color indexed="64"/>
          </left>
          <right style="thin">
            <color indexed="64"/>
          </right>
          <top style="thin">
            <color indexed="64"/>
          </top>
          <bottom style="thin">
            <color indexed="64"/>
          </bottom>
        </border>
      </ndxf>
    </rcc>
    <rcc rId="0" sId="1" dxf="1">
      <nc r="M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N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O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P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Q8">
        <v>100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R8" t="inlineStr">
        <is>
          <t>Показатель формируется как отношение фактически предоставленной субсидии к плановому значению.</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rc>
  <rrc rId="10250" sId="1" ref="A8:XFD8" action="deleteRow">
    <rfmt sheetId="1" xfDxf="1" sqref="A8:XFD8" start="0" length="0">
      <dxf>
        <font>
          <color rgb="FFFF0000"/>
        </font>
      </dxf>
    </rfmt>
    <rcc rId="0" sId="1" dxf="1">
      <nc r="A8" t="inlineStr">
        <is>
          <t>Муниципальная программа "Развитие агропромышленного комплекса и рынков сельскохозяйственной продукции, сырья и продовольствия в городе Когалыме"</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8"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rc>
  <rrc rId="10251" sId="1" ref="A8:XFD8" action="deleteRow">
    <rfmt sheetId="1" xfDxf="1" sqref="A8:XFD8" start="0" length="0">
      <dxf>
        <font>
          <color rgb="FFFF0000"/>
        </font>
      </dxf>
    </rfmt>
    <rcc rId="0" sId="1" dxf="1">
      <nc r="A8">
        <v>124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 xml:space="preserve">Количество субъектов агропромышленного комплекса </t>
        </is>
      </nc>
      <ndxf>
        <font>
          <sz val="13"/>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единиц</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8">
        <v>9</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10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10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8">
        <v>10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8">
        <v>10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8">
        <v>10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8">
        <v>10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8">
        <v>10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8">
        <v>8</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8">
        <v>10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8">
        <v>10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8">
        <v>10</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8">
        <v>10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Q8">
        <v>10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1" sqref="R8" start="0" length="0">
      <dxf>
        <font>
          <sz val="13"/>
          <color auto="1"/>
          <name val="Times New Roman"/>
          <scheme val="none"/>
        </font>
        <alignment vertical="center" wrapText="1" readingOrder="0"/>
        <border outline="0">
          <left style="thin">
            <color indexed="64"/>
          </left>
          <right style="thin">
            <color indexed="64"/>
          </right>
          <top style="thin">
            <color indexed="64"/>
          </top>
          <bottom style="thin">
            <color indexed="64"/>
          </bottom>
        </border>
      </dxf>
    </rfmt>
  </rrc>
  <rrc rId="10252" sId="1" ref="A8:XFD8" action="deleteRow">
    <rfmt sheetId="1" xfDxf="1" sqref="A8:XFD8" start="0" length="0">
      <dxf>
        <font>
          <color rgb="FFFF0000"/>
        </font>
      </dxf>
    </rfmt>
    <rcc rId="0" sId="1" dxf="1">
      <nc r="A8">
        <v>125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Производство молока крестьянскими (фермерскими) хозяйствами, индивидуальными предпринимателями</t>
        </is>
      </nc>
      <ndxf>
        <font>
          <sz val="13"/>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тонн</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8">
        <v>92</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154</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9.6</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8">
        <f>F8+14.24</f>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8">
        <v>32.24</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8">
        <v>41.24</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8">
        <v>57.42</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8">
        <v>72.900000000000006</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8">
        <v>90.36</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8">
        <v>103.96</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8">
        <v>122.24</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8">
        <v>135</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8">
        <v>145.84</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Q8">
        <v>155</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1" sqref="R8" start="0" length="0">
      <dxf>
        <font>
          <sz val="13"/>
          <color auto="1"/>
          <name val="Times New Roman"/>
          <scheme val="none"/>
        </font>
        <alignment vertical="center" wrapText="1" readingOrder="0"/>
        <border outline="0">
          <left style="thin">
            <color indexed="64"/>
          </left>
          <right style="thin">
            <color indexed="64"/>
          </right>
          <top style="thin">
            <color indexed="64"/>
          </top>
          <bottom style="thin">
            <color indexed="64"/>
          </bottom>
        </border>
      </dxf>
    </rfmt>
  </rrc>
  <rrc rId="10253" sId="1" ref="A8:XFD8" action="deleteRow">
    <rfmt sheetId="1" xfDxf="1" sqref="A8:XFD8" start="0" length="0">
      <dxf>
        <font>
          <color rgb="FFFF0000"/>
        </font>
      </dxf>
    </rfmt>
    <rcc rId="0" sId="1" dxf="1">
      <nc r="A8">
        <v>126</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 xml:space="preserve">Производство мяса скота (в живом весе) крестьянскими (фермерскими) хозяйствами, индивидуальными предпринимателями, являющимися получателями мер финансовой поддержки </t>
        </is>
      </nc>
      <ndxf>
        <font>
          <sz val="13"/>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тонн</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8">
        <v>16</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16.399999999999999</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1.0069999999999999</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8">
        <f>F8+1.217</f>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8">
        <v>3.4750000000000001</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8">
        <v>5.01</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8">
        <v>5.8929999999999998</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8">
        <f>7.137+0.2888</f>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8">
        <v>8.6539999999999999</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8">
        <v>10.039999999999999</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8">
        <v>11.4</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8">
        <v>13</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P8">
        <v>14.1</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Q8">
        <v>16.399999999999999</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1" sqref="R8" start="0" length="0">
      <dxf>
        <font>
          <sz val="13"/>
          <color auto="1"/>
          <name val="Times New Roman"/>
          <scheme val="none"/>
        </font>
        <alignment vertical="center" wrapText="1" readingOrder="0"/>
        <border outline="0">
          <left style="thin">
            <color indexed="64"/>
          </left>
          <right style="thin">
            <color indexed="64"/>
          </right>
          <top style="thin">
            <color indexed="64"/>
          </top>
          <bottom style="thin">
            <color indexed="64"/>
          </bottom>
        </border>
      </dxf>
    </rfmt>
  </rrc>
  <rrc rId="10254" sId="1" ref="A8:XFD8" action="deleteRow">
    <rfmt sheetId="1" xfDxf="1" sqref="A8:XFD8" start="0" length="0">
      <dxf>
        <font>
          <color rgb="FFFF0000"/>
        </font>
      </dxf>
    </rfmt>
    <rcc rId="0" sId="1" dxf="1">
      <nc r="A8">
        <v>127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Производство яиц в крестьянских (фермерских) хозяйствах, включая индивидуальных предпринимателей</t>
        </is>
      </nc>
      <ndxf>
        <font>
          <sz val="13"/>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тыс. штук</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8" t="inlineStr">
        <is>
          <t>-</t>
        </is>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184.8</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5.4</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8">
        <f>F8+7.84</f>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8">
        <f>G8+10.24</f>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8">
        <f>H8+10.2</f>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8">
        <f>I8+15</f>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8">
        <f>J8+15</f>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8">
        <v>81.53</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8">
        <v>107.6</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8">
        <v>127.4</v>
      </nc>
      <ndxf>
        <font>
          <sz val="13"/>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O8">
        <v>146.5</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P8">
        <v>165.7</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Q8">
        <v>184.3</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R8" t="inlineStr">
        <is>
          <t>Недостижение показателя обусловлено климатическими условиями января-февраля</t>
        </is>
      </nc>
      <ndxf>
        <font>
          <sz val="13"/>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rc>
  <rrc rId="10255" sId="1" ref="A8:XFD8" action="deleteRow">
    <rfmt sheetId="1" xfDxf="1" sqref="A8:XFD8" start="0" length="0">
      <dxf>
        <font>
          <color rgb="FFFF0000"/>
        </font>
      </dxf>
    </rfmt>
    <rcc rId="0" sId="1" dxf="1">
      <nc r="A8">
        <v>128</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 xml:space="preserve">Развитие производства овощей защищенного грунта </t>
        </is>
      </nc>
      <ndxf>
        <font>
          <sz val="13"/>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8" t="inlineStr">
        <is>
          <t>тонн</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D8" t="inlineStr">
        <is>
          <t>-</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E8" t="inlineStr">
        <is>
          <t>-</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F8" t="inlineStr">
        <is>
          <t>-</t>
        </is>
      </nc>
      <ndxf>
        <font>
          <b/>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G8" t="inlineStr">
        <is>
          <t>-</t>
        </is>
      </nc>
      <ndxf>
        <font>
          <b/>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H8" t="inlineStr">
        <is>
          <t>-</t>
        </is>
      </nc>
      <ndxf>
        <font>
          <b/>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I8" t="inlineStr">
        <is>
          <t>-</t>
        </is>
      </nc>
      <ndxf>
        <font>
          <b/>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J8" t="inlineStr">
        <is>
          <t>-</t>
        </is>
      </nc>
      <ndxf>
        <font>
          <b/>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K8" t="inlineStr">
        <is>
          <t>-</t>
        </is>
      </nc>
      <ndxf>
        <font>
          <b/>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L8" t="inlineStr">
        <is>
          <t>-</t>
        </is>
      </nc>
      <ndxf>
        <font>
          <b/>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M8" t="inlineStr">
        <is>
          <t>-</t>
        </is>
      </nc>
      <ndxf>
        <font>
          <b/>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N8" t="inlineStr">
        <is>
          <t>-</t>
        </is>
      </nc>
      <ndxf>
        <font>
          <b/>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O8" t="inlineStr">
        <is>
          <t>-</t>
        </is>
      </nc>
      <ndxf>
        <font>
          <b/>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P8" t="inlineStr">
        <is>
          <t>-</t>
        </is>
      </nc>
      <ndxf>
        <font>
          <b/>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Q8" t="inlineStr">
        <is>
          <t>-</t>
        </is>
      </nc>
      <ndxf>
        <font>
          <b/>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1" sqref="R8" start="0" length="0">
      <dxf>
        <font>
          <sz val="13"/>
          <color auto="1"/>
          <name val="Times New Roman"/>
          <scheme val="none"/>
        </font>
        <border outline="0">
          <left style="thin">
            <color indexed="64"/>
          </left>
          <right style="thin">
            <color indexed="64"/>
          </right>
          <top style="thin">
            <color indexed="64"/>
          </top>
          <bottom style="thin">
            <color indexed="64"/>
          </bottom>
        </border>
      </dxf>
    </rfmt>
  </rrc>
  <rrc rId="10256" sId="1" ref="A8:XFD8" action="deleteRow">
    <rfmt sheetId="1" xfDxf="1" sqref="A8:XFD8" start="0" length="0">
      <dxf>
        <font>
          <color rgb="FFFF0000"/>
        </font>
      </dxf>
    </rfmt>
    <rcc rId="0" sId="1" dxf="1">
      <nc r="A8">
        <v>129</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 xml:space="preserve">Организация сбора и переработки дикоросов </t>
        </is>
      </nc>
      <ndxf>
        <font>
          <sz val="13"/>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fmt sheetId="1" sqref="C8" start="0" length="0">
      <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D8" start="0" length="0">
      <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E8" start="0" length="0">
      <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F8" start="0" length="0">
      <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G8" start="0" length="0">
      <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H8" start="0" length="0">
      <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I8" start="0" length="0">
      <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J8" start="0" length="0">
      <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K8" start="0" length="0">
      <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L8" start="0" length="0">
      <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M8" start="0" length="0">
      <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N8" start="0" length="0">
      <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O8" start="0" length="0">
      <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P8" start="0" length="0">
      <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Q8" start="0" length="0">
      <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R8" start="0" length="0">
      <dxf>
        <font>
          <sz val="13"/>
          <color auto="1"/>
          <name val="Times New Roman"/>
          <scheme val="none"/>
        </font>
        <border outline="0">
          <left style="thin">
            <color indexed="64"/>
          </left>
          <right style="thin">
            <color indexed="64"/>
          </right>
          <top style="thin">
            <color indexed="64"/>
          </top>
          <bottom style="thin">
            <color indexed="64"/>
          </bottom>
        </border>
      </dxf>
    </rfmt>
  </rrc>
  <rrc rId="10257" sId="1" ref="A8:XFD8" action="deleteRow">
    <rfmt sheetId="1" xfDxf="1" sqref="A8:XFD8" start="0" length="0">
      <dxf>
        <font>
          <color rgb="FFFF0000"/>
        </font>
      </dxf>
    </rfmt>
    <rcc rId="0" sId="1" dxf="1">
      <nc r="A8">
        <v>130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Продукция переработки ягод</t>
        </is>
      </nc>
      <ndxf>
        <font>
          <sz val="13"/>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8" t="inlineStr">
        <is>
          <t>тонн</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D8" t="inlineStr">
        <is>
          <t>-</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E8">
        <v>0.5</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F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G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H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I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J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K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L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M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N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O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P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Q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R8" t="inlineStr">
        <is>
          <t>В 2021 году производитель не осуществлял деятельность в данном направлении</t>
        </is>
      </nc>
      <ndxf>
        <font>
          <sz val="13"/>
          <color theme="1"/>
          <name val="Times New Roman"/>
          <scheme val="none"/>
        </font>
        <alignment vertical="center" wrapText="1" readingOrder="0"/>
        <border outline="0">
          <left style="thin">
            <color indexed="64"/>
          </left>
          <right style="thin">
            <color indexed="64"/>
          </right>
          <top style="thin">
            <color indexed="64"/>
          </top>
          <bottom style="thin">
            <color indexed="64"/>
          </bottom>
        </border>
      </ndxf>
    </rcc>
  </rrc>
  <rrc rId="10258" sId="1" ref="A8:XFD8" action="deleteRow">
    <rfmt sheetId="1" xfDxf="1" sqref="A8:XFD8" start="0" length="0">
      <dxf>
        <font>
          <color rgb="FFFF0000"/>
        </font>
      </dxf>
    </rfmt>
    <rcc rId="0" sId="1" dxf="1">
      <nc r="A8">
        <v>131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Продукция переработки грибов</t>
        </is>
      </nc>
      <ndxf>
        <font>
          <sz val="13"/>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8" t="inlineStr">
        <is>
          <t>тонн</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D8" t="inlineStr">
        <is>
          <t>-</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E8">
        <v>1.2</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F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G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H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I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J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K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L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M8">
        <v>1.0049999999999999</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N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O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P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Q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R8" t="inlineStr">
        <is>
          <t>Недостижение показателя обусловлено неблагоприятными погодными условиями</t>
        </is>
      </nc>
      <ndxf>
        <font>
          <sz val="13"/>
          <color theme="1"/>
          <name val="Times New Roman"/>
          <scheme val="none"/>
        </font>
        <alignment vertical="center" wrapText="1" readingOrder="0"/>
        <border outline="0">
          <left style="thin">
            <color indexed="64"/>
          </left>
          <right style="thin">
            <color indexed="64"/>
          </right>
          <top style="thin">
            <color indexed="64"/>
          </top>
          <bottom style="thin">
            <color indexed="64"/>
          </bottom>
        </border>
      </ndxf>
    </rcc>
  </rrc>
  <rrc rId="10259" sId="1" ref="A8:XFD8" action="deleteRow">
    <rfmt sheetId="1" xfDxf="1" sqref="A8:XFD8" start="0" length="0">
      <dxf>
        <font>
          <color rgb="FFFF0000"/>
        </font>
      </dxf>
    </rfmt>
    <rcc rId="0" sId="1" dxf="1">
      <nc r="A8">
        <v>132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B8" t="inlineStr">
        <is>
          <t xml:space="preserve">Количество приобретенной сельскохозяйственной техники и (или) оборудования </t>
        </is>
      </nc>
      <ndxf>
        <font>
          <sz val="13"/>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8" t="inlineStr">
        <is>
          <t>единиц</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D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E8">
        <v>2</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F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G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H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I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J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K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L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M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N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O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P8">
        <v>1</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Q8">
        <v>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R8" t="inlineStr">
        <is>
          <t>Сельскохозяйственным товаропроизводителем принято решение о переносе приобретения сельскохозяйственной техники на 2022 год</t>
        </is>
      </nc>
      <ndxf>
        <font>
          <sz val="13"/>
          <color theme="1"/>
          <name val="Times New Roman"/>
          <scheme val="none"/>
        </font>
        <alignment vertical="center" wrapText="1" readingOrder="0"/>
        <border outline="0">
          <left style="thin">
            <color indexed="64"/>
          </left>
          <right style="thin">
            <color indexed="64"/>
          </right>
          <top style="thin">
            <color indexed="64"/>
          </top>
          <bottom style="thin">
            <color indexed="64"/>
          </bottom>
        </border>
      </ndxf>
    </rcc>
  </rrc>
  <rrc rId="10260" sId="1" ref="A8:XFD8" action="deleteRow">
    <rfmt sheetId="1" xfDxf="1" sqref="A8:XFD8" start="0" length="0">
      <dxf>
        <font>
          <color rgb="FFFF0000"/>
        </font>
      </dxf>
    </rfmt>
    <rcc rId="0" sId="1" dxf="1">
      <nc r="A8">
        <v>133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B8" t="inlineStr">
        <is>
          <t>Количество животных без владельцев на территории города Когалыма, подлежащих отлову</t>
        </is>
      </nc>
      <ndxf>
        <font>
          <sz val="13"/>
          <color auto="1"/>
          <name val="Times New Roman"/>
          <scheme val="none"/>
        </font>
        <alignment horizontal="justify" vertical="center" wrapText="1" readingOrder="0"/>
        <border outline="0">
          <left style="thin">
            <color indexed="64"/>
          </left>
          <right style="thin">
            <color indexed="64"/>
          </right>
          <top style="thin">
            <color indexed="64"/>
          </top>
          <bottom style="thin">
            <color indexed="64"/>
          </bottom>
        </border>
      </ndxf>
    </rcc>
    <rcc rId="0" sId="1" dxf="1">
      <nc r="C8" t="inlineStr">
        <is>
          <t>голов</t>
        </is>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D8">
        <v>321</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E8">
        <v>300</v>
      </nc>
      <ndxf>
        <font>
          <sz val="13"/>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s="1" dxf="1">
      <nc r="F8">
        <v>22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G8">
        <v>42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H8">
        <v>63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I8">
        <v>85</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J8">
        <v>104</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K8">
        <v>121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L8">
        <v>140</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M8">
        <v>157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N8">
        <v>173</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O8">
        <v>187</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P8">
        <v>192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Q8">
        <v>211</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s="1" dxf="1">
      <nc r="R8" t="inlineStr">
        <is>
          <t>С ИП Скляр Л.П. на 2021 год заключен МК от 22.12.2020 №0187300013720000517 на оказание услуг по обращению с животными без владельцев на территории города Когалыма на сумму 1783,3т.р.                                                                                       
 Обязательства по МК от 22.12.2020 №0187300013720000517 на сумму 1783,3т.р. выполнены в полном объеме.                                                                    
С ИП Скляр Л.П. на 2021 год заключен контракт от 11.08.2021 №047 на оказание услуг по обращению с животными без владельцев на территории города Когалыма на сумму 600,0т.р.
Услуги по договору оказаны. Оплата произведена в полном объеме. 
С ИП Скляр Л.П. заключен договор от 11.11.2021 №77 на оказание услуг по обращению с животными без владельцев на территории города Когалыма на сумму 70,7т.р.      
В ноябре 2021 года:  отловлено 5 животных; содержание животных составило 104 суток; проведены проф.мероприятия 5 голов; маркировано (чипировано) 5 голов; возвращено животных на прежнее место обитания 7.                                                         
 Итого с начала 2021 года: отловлено 192 животных; содержание животных составило 3322 суток; проведены проф.мероприятия 185 голов; маркировано (чипировано) 185 голов; возвращено животных на прежнее место обитания 182;  проведена эвтаназия 5 животных; утилизированы трупы 5 животных.</t>
        </is>
      </nc>
      <ndxf>
        <font>
          <sz val="13"/>
          <color theme="1"/>
          <name val="Times New Roman"/>
          <scheme val="none"/>
        </font>
        <alignment vertical="center" wrapText="1" readingOrder="0"/>
        <border outline="0">
          <left style="thin">
            <color indexed="64"/>
          </left>
          <right style="thin">
            <color indexed="64"/>
          </right>
          <top style="thin">
            <color indexed="64"/>
          </top>
          <bottom style="thin">
            <color indexed="64"/>
          </bottom>
        </border>
      </ndxf>
    </rcc>
  </rrc>
  <rrc rId="10261" sId="1" ref="A8:XFD8" action="deleteRow">
    <rfmt sheetId="1" xfDxf="1" sqref="A8:XFD8" start="0" length="0">
      <dxf>
        <font>
          <color rgb="FFFF0000"/>
        </font>
      </dxf>
    </rfmt>
    <rcc rId="0" sId="1" dxf="1">
      <nc r="A8" t="inlineStr">
        <is>
          <t xml:space="preserve">          Муниципальная программа "Содействие занятости населения города Когалыма"</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8"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rc>
  <rrc rId="10262" sId="1" ref="A8:XFD8" action="deleteRow">
    <rfmt sheetId="1" xfDxf="1" sqref="A8:XFD8" start="0" length="0">
      <dxf>
        <font>
          <color rgb="FFFF0000"/>
        </font>
      </dxf>
    </rfmt>
    <rcc rId="0" sId="1" dxf="1">
      <nc r="A8">
        <v>134</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B8" t="inlineStr">
        <is>
          <t xml:space="preserve">Организация временного трудоустройства несовершеннолетних граждан в возрасте от 14 до 18 лет в свободное от учёбы время </t>
        </is>
      </nc>
      <ndxf>
        <font>
          <sz val="12"/>
          <color auto="1"/>
          <name val="Times New Roman"/>
          <scheme val="none"/>
        </font>
        <alignment horizontal="left" vertical="top" wrapText="1" readingOrder="0"/>
      </ndxf>
    </rcc>
    <rcc rId="0" sId="1" dxf="1">
      <nc r="C8" t="inlineStr">
        <is>
          <t>человек</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D8">
        <v>614</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E8">
        <v>610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fmt sheetId="1" sqref="F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G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H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I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J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cc rId="0" sId="1" dxf="1">
      <nc r="K8">
        <v>211</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L8">
        <v>411</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M8">
        <v>615</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N8">
        <v>615</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O8">
        <v>615</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P8">
        <v>615</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Q8">
        <v>615</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R8" t="inlineStr">
        <is>
          <t>Специалистами МАУ "МКЦ "Феникс" принято 684 заявления от несовершеннолетних граждан в возрасте от 14 до 18 лет для работы в летний период. От учреждений и предприятий города Когалыма поступило 12 заявок о необходимом количестве работников для участия в данном мероприятии, заключено 12 договоров о совместной деятельности для трудоустройства несовершеннолетних граждан.  С несовершеннолетними гражданами (по должности подсобный рабочий) заключено 615 срочных трудовых договоров. Средства в размере 11 921,0 тыс.рублей израсходованы на выплату заработной платы, приобретение канцелярских товаров. Период участия в данном мероприятии 1 месяц.</t>
        </is>
      </nc>
      <ndxf>
        <font>
          <sz val="12"/>
          <color auto="1"/>
          <name val="Times New Roman"/>
          <scheme val="none"/>
        </font>
        <numFmt numFmtId="30" formatCode="@"/>
        <alignment vertical="top" wrapText="1" readingOrder="0"/>
        <border outline="0">
          <left style="thin">
            <color indexed="64"/>
          </left>
          <right style="thin">
            <color indexed="64"/>
          </right>
          <top style="thin">
            <color indexed="64"/>
          </top>
          <bottom style="thin">
            <color indexed="64"/>
          </bottom>
        </border>
      </ndxf>
    </rcc>
  </rrc>
  <rrc rId="10263" sId="1" ref="A8:XFD8" action="deleteRow">
    <rfmt sheetId="1" xfDxf="1" sqref="A8:XFD8" start="0" length="0">
      <dxf>
        <font>
          <color rgb="FFFF0000"/>
        </font>
      </dxf>
    </rfmt>
    <rcc rId="0" sId="1" dxf="1">
      <nc r="A8" t="inlineStr">
        <is>
          <t>135</t>
        </is>
      </nc>
      <ndxf>
        <font>
          <sz val="12"/>
          <color auto="1"/>
          <name val="Times New Roman"/>
          <scheme val="none"/>
        </font>
        <numFmt numFmtId="30" formatCode="@"/>
        <alignment horizontal="center" vertical="top" wrapText="1" readingOrder="0"/>
        <border outline="0">
          <left style="thin">
            <color indexed="64"/>
          </left>
          <right style="thin">
            <color indexed="64"/>
          </right>
          <top style="thin">
            <color indexed="64"/>
          </top>
          <bottom style="thin">
            <color indexed="64"/>
          </bottom>
        </border>
      </ndxf>
    </rcc>
    <rcc rId="0" sId="1" dxf="1">
      <nc r="B8" t="inlineStr">
        <is>
          <t>Организация временного трудоустройства несовершеннолетних граждан в возрасте от 14 до 18 лет в течение учебного года</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человек</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D8">
        <v>110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E8">
        <v>130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fmt sheetId="1" sqref="F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cc rId="0" sId="1" dxf="1">
      <nc r="G8">
        <v>18</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H8">
        <v>38</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I8">
        <v>57</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J8">
        <v>76</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K8">
        <v>76</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L8">
        <v>76</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M8">
        <v>76</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N8">
        <v>94</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O8">
        <v>112</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P8">
        <v>130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Q8">
        <v>130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R8" t="inlineStr">
        <is>
          <t>В МАУ "МКЦ "Феникс"поступило 8 заявок от учреждений и предприятий города Когалыма о необходимом количестве работников для участия в данном мероприятии, заключено 8 договоров о совместной деятельности для трудоустройства несовершеннолетних граждан. С несовершеннолетними гражданами (в должности подсобный рабочий) заключено 130 срочных трудовых договоров. Средства в размере 2 573,8 тыс.рублей выплачены на заработную плату и налоги. Период участия в данном мероприятии 1 месяц.</t>
        </is>
      </nc>
      <ndxf>
        <font>
          <sz val="12"/>
          <color auto="1"/>
          <name val="Times New Roman"/>
          <scheme val="none"/>
        </font>
        <numFmt numFmtId="30" formatCode="@"/>
        <alignment vertical="top" wrapText="1" readingOrder="0"/>
        <border outline="0">
          <left style="thin">
            <color indexed="64"/>
          </left>
          <right style="thin">
            <color indexed="64"/>
          </right>
          <top style="thin">
            <color indexed="64"/>
          </top>
          <bottom style="thin">
            <color indexed="64"/>
          </bottom>
        </border>
      </ndxf>
    </rcc>
  </rrc>
  <rrc rId="10264" sId="1" ref="A8:XFD8" action="deleteRow">
    <rfmt sheetId="1" xfDxf="1" sqref="A8:XFD8" start="0" length="0">
      <dxf>
        <font>
          <color rgb="FFFF0000"/>
        </font>
      </dxf>
    </rfmt>
    <rcc rId="0" sId="1" dxf="1">
      <nc r="A8">
        <v>135</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B8" t="inlineStr">
        <is>
          <t>Организация проведения оплачиваемых общественных работ для не занятых трудовой деятельностью и безработных граждан</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человек</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D8">
        <v>77</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E8">
        <v>39</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F8">
        <v>2</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G8">
        <v>2</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H8">
        <v>4</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I8">
        <f>2+4</f>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J8">
        <v>9</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K8">
        <v>12</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L8">
        <v>22</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M8">
        <v>30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N8">
        <v>32</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O8">
        <v>37</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P8">
        <v>38</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Q8">
        <v>39</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R8" t="inlineStr">
        <is>
          <r>
            <t xml:space="preserve">В реализации данного мероприятий муниципальной программы участвуют два соисполнителя:                                                                                            </t>
          </r>
          <r>
            <rPr>
              <b/>
              <u/>
              <sz val="12"/>
              <rFont val="Times New Roman"/>
              <family val="1"/>
              <charset val="204"/>
            </rPr>
            <t>МКУ "УОДОМС"</t>
          </r>
          <r>
            <rPr>
              <sz val="12"/>
              <rFont val="Times New Roman"/>
              <family val="1"/>
              <charset val="204"/>
            </rPr>
            <t xml:space="preserve">: с 10 чел. из числа безработных граждан заключены срочные трудовые договоры для работы в должности машинистка (план/год. 10 чел.). Средства в размере 671,3 тыс. рублей выплачены на заработную плату, налоги и компенсацию за прохождение медицинского осмотра.                                                                                                                    </t>
          </r>
          <r>
            <rPr>
              <b/>
              <u/>
              <sz val="12"/>
              <rFont val="Times New Roman"/>
              <family val="1"/>
              <charset val="204"/>
            </rPr>
            <t>МБУ "КСАТ"</t>
          </r>
          <r>
            <rPr>
              <sz val="12"/>
              <rFont val="Times New Roman"/>
              <family val="1"/>
              <charset val="204"/>
            </rPr>
            <t xml:space="preserve">:  с 29 чел. из числа безработных граждан заключены срочные трудовые договоры для работы в должности рабочий по комплексной уборке (план/год. 40 чел.). Средства в размере 1 771,2 тыс. рублей выплачены на заработную плату, налоги и компенсацию за прохождение медицинского осмотра. Период участия в данном мероприятии 2 месяца. </t>
          </r>
        </is>
      </nc>
      <ndxf>
        <font>
          <sz val="12"/>
          <color auto="1"/>
          <name val="Times New Roman"/>
          <scheme val="none"/>
        </font>
        <numFmt numFmtId="30" formatCode="@"/>
        <alignment vertical="top" wrapText="1" readingOrder="0"/>
        <border outline="0">
          <left style="thin">
            <color indexed="64"/>
          </left>
          <right style="thin">
            <color indexed="64"/>
          </right>
          <top style="thin">
            <color indexed="64"/>
          </top>
          <bottom style="thin">
            <color indexed="64"/>
          </bottom>
        </border>
      </ndxf>
    </rcc>
  </rrc>
  <rrc rId="10265" sId="1" ref="A8:XFD8" action="deleteRow">
    <rfmt sheetId="1" xfDxf="1" sqref="A8:XFD8" start="0" length="0">
      <dxf>
        <font>
          <color rgb="FFFF0000"/>
        </font>
      </dxf>
    </rfmt>
    <rcc rId="0" sId="1" dxf="1">
      <nc r="A8" t="inlineStr">
        <is>
          <t>136</t>
        </is>
      </nc>
      <ndxf>
        <font>
          <sz val="12"/>
          <color auto="1"/>
          <name val="Times New Roman"/>
          <scheme val="none"/>
        </font>
        <numFmt numFmtId="30" formatCode="@"/>
        <alignment horizontal="center" vertical="top" wrapText="1" readingOrder="0"/>
        <border outline="0">
          <left style="thin">
            <color indexed="64"/>
          </left>
          <right style="thin">
            <color indexed="64"/>
          </right>
          <top style="thin">
            <color indexed="64"/>
          </top>
          <bottom style="thin">
            <color indexed="64"/>
          </bottom>
        </border>
      </ndxf>
    </rcc>
    <rcc rId="0" sId="1" dxf="1">
      <nc r="B8" t="inlineStr">
        <is>
          <t>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баллы</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D8">
        <v>10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E8">
        <v>10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fmt sheetId="1" sqref="F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G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H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I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J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K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L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M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N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O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P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cc rId="0" sId="1" dxf="1">
      <nc r="Q8">
        <v>10</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R8" t="inlineStr">
        <is>
          <t xml:space="preserve">Показатель рассчитывается по итогам работы за год  в мае месяце, на основании критериев и сроков утверждённых распоряжением Департамента труда и занятости населения автономного округа – Югры от 27.04.2012 №117-р «Об утверждении порядка оценки эффективности деятельности органов местного самоуправления муниципальных районов и городских округов Ханты-Мансийского автономного округа - Югры в области реализации ими переданных для исполнения государственных полномочий по государственному управлению охраной труда». </t>
        </is>
      </nc>
      <ndxf>
        <font>
          <sz val="12"/>
          <color auto="1"/>
          <name val="Times New Roman"/>
          <scheme val="none"/>
        </font>
        <numFmt numFmtId="30" formatCode="@"/>
        <alignment vertical="top" wrapText="1" readingOrder="0"/>
        <border outline="0">
          <left style="thin">
            <color indexed="64"/>
          </left>
          <right style="thin">
            <color indexed="64"/>
          </right>
          <top style="thin">
            <color indexed="64"/>
          </top>
          <bottom style="thin">
            <color indexed="64"/>
          </bottom>
        </border>
      </ndxf>
    </rcc>
  </rrc>
  <rrc rId="10266" sId="1" ref="A8:XFD8" action="deleteRow">
    <rfmt sheetId="1" xfDxf="1" sqref="A8:XFD8" start="0" length="0">
      <dxf>
        <font>
          <color rgb="FFFF0000"/>
        </font>
      </dxf>
    </rfmt>
    <rcc rId="0" sId="1" dxf="1">
      <nc r="A8">
        <v>136</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B8" t="inlineStr">
        <is>
          <t>Содействие трудоустройству незанятых инвалидов, в том числе инвалидов молодого возраста, на оборудованные (оснащенные) рабочие места (человек)</t>
        </is>
      </nc>
      <ndxf>
        <font>
          <sz val="12"/>
          <color auto="1"/>
          <name val="Times New Roman"/>
          <scheme val="none"/>
        </font>
        <alignment horizontal="left" vertical="top" wrapText="1" readingOrder="0"/>
        <border outline="0">
          <left style="thin">
            <color indexed="64"/>
          </left>
          <right style="thin">
            <color indexed="64"/>
          </right>
          <top style="thin">
            <color indexed="64"/>
          </top>
          <bottom style="thin">
            <color indexed="64"/>
          </bottom>
        </border>
      </ndxf>
    </rcc>
    <rcc rId="0" sId="1" dxf="1">
      <nc r="C8" t="inlineStr">
        <is>
          <t>человек</t>
        </is>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D8">
        <v>1</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E8">
        <v>1</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fmt sheetId="1" sqref="F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G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H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fmt sheetId="1" sqref="I8" start="0" length="0">
      <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dxf>
    </rfmt>
    <rcc rId="0" sId="1" dxf="1">
      <nc r="J8">
        <v>1</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K8">
        <v>1</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L8">
        <v>1</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M8">
        <v>1</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N8">
        <v>1</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O8">
        <v>1</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P8">
        <v>1</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Q8">
        <v>1</v>
      </nc>
      <ndxf>
        <font>
          <sz val="12"/>
          <color auto="1"/>
          <name val="Times New Roman"/>
          <scheme val="none"/>
        </font>
        <alignment horizontal="center" vertical="top" wrapText="1" readingOrder="0"/>
        <border outline="0">
          <left style="thin">
            <color indexed="64"/>
          </left>
          <right style="thin">
            <color indexed="64"/>
          </right>
          <top style="thin">
            <color indexed="64"/>
          </top>
          <bottom style="thin">
            <color indexed="64"/>
          </bottom>
        </border>
      </ndxf>
    </rcc>
    <rcc rId="0" sId="1" dxf="1">
      <nc r="R8" t="inlineStr">
        <is>
          <t xml:space="preserve">В МАДОУ "Сказка" трудоустроен 1 гражданин с инвалидностью, в должности дворник. Средства в сумме 72,69 тыс. рублей израсходованы на оснащение рабочего места инвалида (приобретен снегоход).    </t>
        </is>
      </nc>
      <ndxf>
        <font>
          <sz val="12"/>
          <color auto="1"/>
          <name val="Times New Roman"/>
          <scheme val="none"/>
        </font>
        <numFmt numFmtId="30" formatCode="@"/>
        <alignment vertical="top" wrapText="1" readingOrder="0"/>
        <border outline="0">
          <left style="thin">
            <color indexed="64"/>
          </left>
          <right style="thin">
            <color indexed="64"/>
          </right>
          <top style="thin">
            <color indexed="64"/>
          </top>
          <bottom style="thin">
            <color indexed="64"/>
          </bottom>
        </border>
      </ndxf>
    </rcc>
  </rrc>
  <rrc rId="10267" sId="1" ref="A8:XFD8" action="deleteRow">
    <rfmt sheetId="1" xfDxf="1" sqref="A8:XFD8" start="0" length="0">
      <dxf>
        <font>
          <color rgb="FFFF0000"/>
        </font>
      </dxf>
    </rfmt>
    <rcc rId="0" sId="1" dxf="1">
      <nc r="A8" t="inlineStr">
        <is>
          <t>Муниципальная программа "Развитие образования в городе Когалыме"</t>
        </is>
      </nc>
      <ndxf>
        <font>
          <b/>
          <sz val="16"/>
          <color auto="1"/>
          <name val="Times New Roman"/>
          <scheme val="none"/>
        </font>
        <fill>
          <patternFill patternType="solid">
            <bgColor theme="0" tint="-0.249977111117893"/>
          </patternFill>
        </fill>
        <alignment horizontal="center" vertical="center" readingOrder="0"/>
        <border outline="0">
          <left style="thin">
            <color indexed="64"/>
          </left>
          <top style="thin">
            <color indexed="64"/>
          </top>
          <bottom style="thin">
            <color indexed="64"/>
          </bottom>
        </border>
      </ndxf>
    </rcc>
    <rfmt sheetId="1" sqref="B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C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D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E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F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G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H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I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J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K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L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M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N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O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P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Q8" start="0" length="0">
      <dxf>
        <font>
          <b/>
          <sz val="16"/>
          <color auto="1"/>
          <name val="Times New Roman"/>
          <scheme val="none"/>
        </font>
        <fill>
          <patternFill patternType="solid">
            <bgColor theme="0" tint="-0.249977111117893"/>
          </patternFill>
        </fill>
        <alignment horizontal="center" vertical="center" readingOrder="0"/>
        <border outline="0">
          <top style="thin">
            <color indexed="64"/>
          </top>
          <bottom style="thin">
            <color indexed="64"/>
          </bottom>
        </border>
      </dxf>
    </rfmt>
    <rfmt sheetId="1" sqref="R8" start="0" length="0">
      <dxf>
        <font>
          <b/>
          <sz val="16"/>
          <color auto="1"/>
          <name val="Times New Roman"/>
          <scheme val="none"/>
        </font>
        <fill>
          <patternFill patternType="solid">
            <bgColor theme="0" tint="-0.249977111117893"/>
          </patternFill>
        </fill>
        <alignment horizontal="center" vertical="center" readingOrder="0"/>
        <border outline="0">
          <right style="thin">
            <color indexed="64"/>
          </right>
          <top style="thin">
            <color indexed="64"/>
          </top>
          <bottom style="thin">
            <color indexed="64"/>
          </bottom>
        </border>
      </dxf>
    </rfmt>
  </rrc>
  <rrc rId="10268" sId="1" ref="A8:XFD8" action="deleteRow">
    <rfmt sheetId="1" xfDxf="1" sqref="A8:XFD8" start="0" length="0">
      <dxf>
        <font>
          <color rgb="FFFF0000"/>
        </font>
      </dxf>
    </rfmt>
    <rcc rId="0" sId="1" dxf="1">
      <nc r="A8">
        <v>137</v>
      </nc>
      <ndxf>
        <font>
          <color auto="1"/>
          <name val="Times New Roman"/>
          <scheme val="none"/>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ndxf>
    </rcc>
    <rcc rId="0" sId="1" dxf="1">
      <nc r="B8" t="inlineStr">
        <is>
          <t xml:space="preserve">Доступность дошкольного образования для детей в возрасте от 1,5 до 3-х лет </t>
        </is>
      </nc>
      <ndxf>
        <font>
          <sz val="12"/>
          <color auto="1"/>
          <name val="Times New Roman"/>
          <scheme val="none"/>
        </font>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ndxf>
    </rcc>
    <rcc rId="0" sId="1" dxf="1">
      <nc r="C8" t="inlineStr">
        <is>
          <t>процент</t>
        </is>
      </nc>
      <ndxf>
        <font>
          <sz val="12"/>
          <color auto="1"/>
          <name val="Times New Roman"/>
          <scheme val="none"/>
        </font>
        <fill>
          <patternFill patternType="solid">
            <bgColor theme="4" tint="0.59999389629810485"/>
          </patternFill>
        </fill>
        <alignment horizontal="center" vertical="center" wrapText="1" readingOrder="0"/>
        <border outline="0">
          <right style="thin">
            <color indexed="64"/>
          </right>
          <top style="thin">
            <color indexed="64"/>
          </top>
          <bottom style="thin">
            <color indexed="64"/>
          </bottom>
        </border>
      </ndxf>
    </rcc>
    <rcc rId="0" sId="1" dxf="1">
      <nc r="D8">
        <v>96.2</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8">
        <v>100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8">
        <v>100</v>
      </nc>
      <ndxf>
        <font>
          <color auto="1"/>
          <name val="Times New Roman"/>
          <scheme val="none"/>
        </font>
        <numFmt numFmtId="1" formatCode="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8">
        <v>100</v>
      </nc>
      <ndxf>
        <font>
          <color auto="1"/>
          <name val="Times New Roman"/>
          <scheme val="none"/>
        </font>
        <numFmt numFmtId="1" formatCode="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100</v>
      </nc>
      <ndxf>
        <font>
          <color auto="1"/>
          <name val="Times New Roman"/>
          <scheme val="none"/>
        </font>
        <numFmt numFmtId="1" formatCode="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100</v>
      </nc>
      <ndxf>
        <font>
          <color auto="1"/>
          <name val="Times New Roman"/>
          <scheme val="none"/>
        </font>
        <numFmt numFmtId="1" formatCode="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100</v>
      </nc>
      <ndxf>
        <font>
          <color auto="1"/>
          <name val="Times New Roman"/>
          <scheme val="none"/>
        </font>
        <numFmt numFmtId="1" formatCode="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100</v>
      </nc>
      <ndxf>
        <font>
          <color auto="1"/>
          <name val="Times New Roman"/>
          <scheme val="none"/>
        </font>
        <numFmt numFmtId="1" formatCode="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100</v>
      </nc>
      <ndxf>
        <font>
          <color auto="1"/>
          <name val="Times New Roman"/>
          <scheme val="none"/>
        </font>
        <numFmt numFmtId="1" formatCode="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100</v>
      </nc>
      <ndxf>
        <font>
          <color auto="1"/>
          <name val="Times New Roman"/>
          <scheme val="none"/>
        </font>
        <numFmt numFmtId="1" formatCode="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100</v>
      </nc>
      <ndxf>
        <font>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rc>
  <rrc rId="10269" sId="1" ref="A8:XFD8" action="deleteRow">
    <rfmt sheetId="1" xfDxf="1" sqref="A8:XFD8" start="0" length="0">
      <dxf>
        <font>
          <color rgb="FFFF0000"/>
        </font>
      </dxf>
    </rfmt>
    <rcc rId="0" sId="1" dxf="1">
      <nc r="A8">
        <v>138</v>
      </nc>
      <ndxf>
        <font>
          <color auto="1"/>
          <name val="Times New Roman"/>
          <scheme val="none"/>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ndxf>
    </rcc>
    <rcc rId="0" sId="1" dxf="1">
      <nc r="B8" t="inlineStr">
        <is>
          <t>Среднее время ожидания места для получения дошкольного
образования детьми в возрасте от 1,5 до 3</t>
        </is>
      </nc>
      <ndxf>
        <font>
          <sz val="12"/>
          <color auto="1"/>
          <name val="Times New Roman"/>
          <scheme val="none"/>
        </font>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ndxf>
    </rcc>
    <rcc rId="0" sId="1" dxf="1">
      <nc r="C8" t="inlineStr">
        <is>
          <t>месяцев</t>
        </is>
      </nc>
      <ndxf>
        <font>
          <sz val="12"/>
          <color auto="1"/>
          <name val="Times New Roman"/>
          <scheme val="none"/>
        </font>
        <fill>
          <patternFill patternType="solid">
            <bgColor theme="4" tint="0.59999389629810485"/>
          </patternFill>
        </fill>
        <alignment horizontal="center" vertical="center" wrapText="1" readingOrder="0"/>
        <border outline="0">
          <right style="thin">
            <color indexed="64"/>
          </right>
          <top style="thin">
            <color indexed="64"/>
          </top>
          <bottom style="thin">
            <color indexed="64"/>
          </bottom>
        </border>
      </ndxf>
    </rcc>
    <rcc rId="0" sId="1" dxf="1">
      <nc r="D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8">
        <v>2</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F8" start="0" length="0">
      <dxf>
        <font>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G8" start="0" length="0">
      <dxf>
        <font>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H8" start="0" length="0">
      <dxf>
        <font>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8" start="0" length="0">
      <dxf>
        <font>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J8" start="0" length="0">
      <dxf>
        <font>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umFmtId="4">
      <nc r="K8">
        <v>0.8</v>
      </nc>
      <ndxf>
        <font>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0.8</v>
      </nc>
      <ndxf>
        <font>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0.8</v>
      </nc>
      <ndxf>
        <font>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0.2</v>
      </nc>
      <ndxf>
        <font>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numFmt numFmtId="166" formatCode="0.0"/>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R8" t="inlineStr">
        <is>
          <t>изменения в постановление от 04.06.2021 №1168</t>
        </is>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rc>
  <rrc rId="10270" sId="1" ref="A8:XFD8" action="deleteRow">
    <rfmt sheetId="1" xfDxf="1" sqref="A8:XFD8" start="0" length="0">
      <dxf>
        <font>
          <color rgb="FFFF0000"/>
        </font>
      </dxf>
    </rfmt>
    <rcc rId="0" sId="1" dxf="1">
      <nc r="A8">
        <v>139</v>
      </nc>
      <ndxf>
        <font>
          <color auto="1"/>
          <name val="Times New Roman"/>
          <scheme val="none"/>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ndxf>
    </rcc>
    <rcc rId="0" sId="1" dxf="1">
      <nc r="B8" t="inlineStr">
        <is>
          <t xml:space="preserve">Доля детей в возрасте 5-18 лет, охваченных дополнительным образованием </t>
        </is>
      </nc>
      <ndxf>
        <font>
          <sz val="12"/>
          <color auto="1"/>
          <name val="Times New Roman"/>
          <scheme val="none"/>
        </font>
        <fill>
          <patternFill patternType="solid">
            <bgColor theme="4" tint="0.59999389629810485"/>
          </patternFill>
        </fill>
        <alignment vertical="center" wrapText="1" readingOrder="0"/>
        <border outline="0">
          <left style="thin">
            <color indexed="64"/>
          </left>
          <right style="thin">
            <color indexed="64"/>
          </right>
          <top style="thin">
            <color indexed="64"/>
          </top>
          <bottom style="thin">
            <color indexed="64"/>
          </bottom>
        </border>
      </ndxf>
    </rcc>
    <rcc rId="0" sId="1" dxf="1">
      <nc r="C8" t="inlineStr">
        <is>
          <t>процент</t>
        </is>
      </nc>
      <ndxf>
        <font>
          <sz val="12"/>
          <color auto="1"/>
          <name val="Times New Roman"/>
          <scheme val="none"/>
        </font>
        <fill>
          <patternFill patternType="solid">
            <bgColor theme="4" tint="0.59999389629810485"/>
          </patternFill>
        </fill>
        <alignment horizontal="center" vertical="center" wrapText="1" readingOrder="0"/>
        <border outline="0">
          <right style="thin">
            <color indexed="64"/>
          </right>
          <top style="thin">
            <color indexed="64"/>
          </top>
          <bottom style="thin">
            <color indexed="64"/>
          </bottom>
        </border>
      </ndxf>
    </rcc>
    <rcc rId="0" sId="1" dxf="1">
      <nc r="D8">
        <v>73.099999999999994</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8">
        <v>76</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8">
        <v>67.099999999999994</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8">
        <v>66.900000000000006</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8">
        <v>66.900000000000006</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8">
        <v>66.900000000000006</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8">
        <v>68.05</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8">
        <v>68.5</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8">
        <v>68.5</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8">
        <v>68.5</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8">
        <v>69.5</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rc>
  <rrc rId="10271" sId="1" ref="A8:XFD8" action="deleteRow">
    <rfmt sheetId="1" xfDxf="1" sqref="A8:XFD8" start="0" length="0">
      <dxf>
        <font>
          <color rgb="FFFF0000"/>
        </font>
      </dxf>
    </rfmt>
    <rcc rId="0" sId="1" dxf="1">
      <nc r="A8">
        <v>140</v>
      </nc>
      <ndxf>
        <font>
          <color auto="1"/>
          <name val="Times New Roman"/>
          <scheme val="none"/>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ndxf>
    </rcc>
    <rcc rId="0" sId="1" dxf="1">
      <nc r="B8" t="inlineStr">
        <is>
          <t>Охват детей деятельностью региональных центров выявления, поддержки и развития способностей и талантов у детей и молодежи, технопарков «Кванториум» и центров «IТ-куб»</t>
        </is>
      </nc>
      <ndxf>
        <font>
          <sz val="12"/>
          <color auto="1"/>
          <name val="Times New Roman"/>
          <scheme val="none"/>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процент</t>
        </is>
      </nc>
      <ndxf>
        <font>
          <sz val="12"/>
          <color auto="1"/>
          <name val="Times New Roman"/>
          <scheme val="none"/>
        </font>
        <fill>
          <patternFill patternType="solid">
            <bgColor theme="4" tint="0.59999389629810485"/>
          </patternFill>
        </fill>
        <alignment horizontal="center" vertical="center" wrapText="1" readingOrder="0"/>
        <border outline="0">
          <right style="thin">
            <color indexed="64"/>
          </right>
          <top style="thin">
            <color indexed="64"/>
          </top>
          <bottom style="thin">
            <color indexed="64"/>
          </bottom>
        </border>
      </ndxf>
    </rcc>
    <rcc rId="0" sId="1" dxf="1">
      <nc r="D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rc>
  <rrc rId="10272" sId="1" ref="A8:XFD8" action="deleteRow">
    <rfmt sheetId="1" xfDxf="1" sqref="A8:XFD8" start="0" length="0">
      <dxf>
        <font>
          <color rgb="FFFF0000"/>
        </font>
      </dxf>
    </rfmt>
    <rcc rId="0" sId="1" dxf="1">
      <nc r="A8">
        <v>141</v>
      </nc>
      <ndxf>
        <font>
          <color auto="1"/>
          <name val="Times New Roman"/>
          <scheme val="none"/>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ndxf>
    </rcc>
    <rcc rId="0" sId="1" dxf="1">
      <nc r="B8" t="inlineStr">
        <is>
          <t>Доля обучающихся по образовательным программам основного и среднего общего образования, охваченных мероприятиями, направленными на раннюю профессиональную ориентацию, в том числе в рамках программы «Билет в будущее»</t>
        </is>
      </nc>
      <ndxf>
        <font>
          <sz val="12"/>
          <color auto="1"/>
          <name val="Times New Roman"/>
          <scheme val="none"/>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процент</t>
        </is>
      </nc>
      <ndxf>
        <font>
          <sz val="12"/>
          <color auto="1"/>
          <name val="Times New Roman"/>
          <scheme val="none"/>
        </font>
        <fill>
          <patternFill patternType="solid">
            <bgColor theme="4" tint="0.59999389629810485"/>
          </patternFill>
        </fill>
        <alignment horizontal="center" vertical="center" wrapText="1" readingOrder="0"/>
        <border outline="0">
          <right style="thin">
            <color indexed="64"/>
          </right>
          <top style="thin">
            <color indexed="64"/>
          </top>
          <bottom style="thin">
            <color indexed="64"/>
          </bottom>
        </border>
      </ndxf>
    </rcc>
    <rcc rId="0" sId="1" dxf="1">
      <nc r="D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8">
        <v>30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8">
        <v>4.5999999999999996</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8">
        <v>8</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8">
        <v>13.4</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8">
        <v>38</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8">
        <v>38</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8">
        <v>38</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8">
        <v>38</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8">
        <v>38</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rc>
  <rrc rId="10273" sId="1" ref="A8:XFD8" action="deleteRow">
    <rfmt sheetId="1" xfDxf="1" sqref="A8:XFD8" start="0" length="0">
      <dxf>
        <font>
          <color rgb="FFFF0000"/>
        </font>
      </dxf>
    </rfmt>
    <rcc rId="0" sId="1" dxf="1">
      <nc r="A8">
        <v>142</v>
      </nc>
      <ndxf>
        <font>
          <color auto="1"/>
          <name val="Times New Roman"/>
          <scheme val="none"/>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ndxf>
    </rcc>
    <rcc rId="0" sId="1" dxf="1">
      <nc r="B8" t="inlineStr">
        <is>
          <t>Количество муниципальных образований ХМАО-Югры, выдающих сертификаты дополнительного образования в рамках системы персонифицированного финансирования дополнительного образования детей</t>
        </is>
      </nc>
      <ndxf>
        <font>
          <sz val="12"/>
          <color auto="1"/>
          <name val="Times New Roman"/>
          <scheme val="none"/>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едениц</t>
        </is>
      </nc>
      <ndxf>
        <font>
          <sz val="12"/>
          <color auto="1"/>
          <name val="Times New Roman"/>
          <scheme val="none"/>
        </font>
        <fill>
          <patternFill patternType="solid">
            <bgColor theme="4" tint="0.59999389629810485"/>
          </patternFill>
        </fill>
        <alignment horizontal="center" vertical="center" wrapText="1" readingOrder="0"/>
        <border outline="0">
          <right style="thin">
            <color indexed="64"/>
          </right>
          <top style="thin">
            <color indexed="64"/>
          </top>
          <bottom style="thin">
            <color indexed="64"/>
          </bottom>
        </border>
      </ndxf>
    </rcc>
    <rcc rId="0" sId="1" dxf="1">
      <nc r="D8">
        <v>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8">
        <v>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8">
        <v>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8">
        <v>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8">
        <v>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8">
        <v>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8">
        <v>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8">
        <v>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8">
        <v>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8">
        <v>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8">
        <v>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R8" t="inlineStr">
        <is>
          <t>Изменена методика подсчета, вносятся изменения в программу</t>
        </is>
      </nc>
      <n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rc>
  <rrc rId="10274" sId="1" ref="A8:XFD8" action="deleteRow">
    <rfmt sheetId="1" xfDxf="1" sqref="A8:XFD8" start="0" length="0">
      <dxf>
        <font>
          <color rgb="FFFF0000"/>
        </font>
      </dxf>
    </rfmt>
    <rcc rId="0" sId="1" dxf="1">
      <nc r="A8">
        <v>143</v>
      </nc>
      <ndxf>
        <font>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B8" t="inlineStr">
        <is>
          <t>Количество выданных сертификатов дополнительного образования детей, в рамках системы персонифицированного финансирования дополнительного образования</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штук</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D8">
        <v>1830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1886</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1886</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8">
        <v>1886</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8">
        <v>1886</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8">
        <v>1886</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8">
        <v>1886</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8">
        <v>1886</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8">
        <v>1886</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8">
        <v>1886</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8">
        <v>1886</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275" sId="1" ref="A8:XFD8" action="deleteRow">
    <rfmt sheetId="1" xfDxf="1" sqref="A8:XFD8" start="0" length="0">
      <dxf>
        <font>
          <color rgb="FFFF0000"/>
        </font>
      </dxf>
    </rfmt>
    <rcc rId="0" sId="1" dxf="1">
      <nc r="A8">
        <v>144</v>
      </nc>
      <ndxf>
        <font>
          <color auto="1"/>
          <name val="Times New Roman"/>
          <scheme val="none"/>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ndxf>
    </rcc>
    <rcc rId="0" sId="1" dxf="1">
      <nc r="B8" t="inlineStr">
        <is>
          <t xml:space="preserve">Общая численность граждан,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 </t>
        </is>
      </nc>
      <ndxf>
        <font>
          <sz val="12"/>
          <color auto="1"/>
          <name val="Times New Roman"/>
          <scheme val="none"/>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млн. человек</t>
        </is>
      </nc>
      <ndxf>
        <font>
          <sz val="12"/>
          <color auto="1"/>
          <name val="Times New Roman"/>
          <scheme val="none"/>
        </font>
        <fill>
          <patternFill patternType="solid">
            <bgColor theme="4" tint="0.59999389629810485"/>
          </patternFill>
        </fill>
        <alignment horizontal="center" vertical="center" wrapText="1" readingOrder="0"/>
        <border outline="0">
          <right style="thin">
            <color indexed="64"/>
          </right>
          <top style="thin">
            <color indexed="64"/>
          </top>
          <bottom style="thin">
            <color indexed="64"/>
          </bottom>
        </border>
      </ndxf>
    </rcc>
    <rcc rId="0" sId="1" dxf="1">
      <nc r="D8">
        <v>5.8E-4</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8">
        <v>6.8900000000000005E-4</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8">
        <v>9.6900000000000003E-4</v>
      </nc>
      <ndxf>
        <font>
          <color auto="1"/>
          <name val="Times New Roman"/>
          <scheme val="none"/>
        </font>
        <fill>
          <patternFill patternType="solid">
            <bgColor theme="4" tint="0.59999389629810485"/>
          </patternFill>
        </fill>
        <alignment horizontal="center" vertical="center" readingOrder="0"/>
        <border outline="0">
          <right style="thin">
            <color indexed="64"/>
          </right>
          <top style="thin">
            <color indexed="64"/>
          </top>
          <bottom style="thin">
            <color indexed="64"/>
          </bottom>
        </border>
      </ndxf>
    </rcc>
    <rcc rId="0" sId="1" dxf="1">
      <nc r="G8">
        <v>1.766E-3</v>
      </nc>
      <ndxf>
        <font>
          <color auto="1"/>
          <name val="Times New Roman"/>
          <scheme val="none"/>
        </font>
        <fill>
          <patternFill patternType="solid">
            <bgColor theme="4" tint="0.59999389629810485"/>
          </patternFill>
        </fill>
        <alignment horizontal="center" vertical="center" readingOrder="0"/>
        <border outline="0">
          <right style="thin">
            <color indexed="64"/>
          </right>
          <top style="thin">
            <color indexed="64"/>
          </top>
          <bottom style="thin">
            <color indexed="64"/>
          </bottom>
        </border>
      </ndxf>
    </rcc>
    <rcc rId="0" sId="1" dxf="1">
      <nc r="H8">
        <v>2.6540000000000001E-3</v>
      </nc>
      <ndxf>
        <font>
          <color auto="1"/>
          <name val="Times New Roman"/>
          <scheme val="none"/>
        </font>
        <fill>
          <patternFill patternType="solid">
            <bgColor theme="4" tint="0.59999389629810485"/>
          </patternFill>
        </fill>
        <alignment horizontal="center" vertical="center" readingOrder="0"/>
        <border outline="0">
          <right style="thin">
            <color indexed="64"/>
          </right>
          <top style="thin">
            <color indexed="64"/>
          </top>
          <bottom style="thin">
            <color indexed="64"/>
          </bottom>
        </border>
      </ndxf>
    </rcc>
    <rcc rId="0" sId="1" dxf="1">
      <nc r="I8">
        <v>3.49E-3</v>
      </nc>
      <ndxf>
        <font>
          <color auto="1"/>
          <name val="Times New Roman"/>
          <scheme val="none"/>
        </font>
        <fill>
          <patternFill patternType="solid">
            <bgColor theme="4" tint="0.59999389629810485"/>
          </patternFill>
        </fill>
        <alignment horizontal="center" vertical="center" readingOrder="0"/>
        <border outline="0">
          <right style="thin">
            <color indexed="64"/>
          </right>
          <top style="thin">
            <color indexed="64"/>
          </top>
          <bottom style="thin">
            <color indexed="64"/>
          </bottom>
        </border>
      </ndxf>
    </rcc>
    <rcc rId="0" sId="1" dxf="1">
      <nc r="J8">
        <v>4.5909999999999996E-3</v>
      </nc>
      <ndxf>
        <font>
          <color auto="1"/>
          <name val="Times New Roman"/>
          <scheme val="none"/>
        </font>
        <fill>
          <patternFill patternType="solid">
            <bgColor theme="4" tint="0.59999389629810485"/>
          </patternFill>
        </fill>
        <alignment horizontal="center" vertical="center" readingOrder="0"/>
        <border outline="0">
          <right style="thin">
            <color indexed="64"/>
          </right>
          <top style="thin">
            <color indexed="64"/>
          </top>
          <bottom style="thin">
            <color indexed="64"/>
          </bottom>
        </border>
      </ndxf>
    </rcc>
    <rcc rId="0" sId="1" dxf="1">
      <nc r="K8">
        <v>5.3969999999999999E-3</v>
      </nc>
      <ndxf>
        <font>
          <color auto="1"/>
          <name val="Times New Roman"/>
          <scheme val="none"/>
        </font>
        <fill>
          <patternFill patternType="solid">
            <bgColor theme="4" tint="0.59999389629810485"/>
          </patternFill>
        </fill>
        <alignment horizontal="center" vertical="center" readingOrder="0"/>
        <border outline="0">
          <right style="thin">
            <color indexed="64"/>
          </right>
          <top style="thin">
            <color indexed="64"/>
          </top>
          <bottom style="thin">
            <color indexed="64"/>
          </bottom>
        </border>
      </ndxf>
    </rcc>
    <rcc rId="0" sId="1" dxf="1">
      <nc r="L8">
        <v>5.7470000000000004E-3</v>
      </nc>
      <ndxf>
        <font>
          <color auto="1"/>
          <name val="Times New Roman"/>
          <scheme val="none"/>
        </font>
        <fill>
          <patternFill patternType="solid">
            <bgColor theme="4" tint="0.59999389629810485"/>
          </patternFill>
        </fill>
        <alignment horizontal="center" vertical="center" readingOrder="0"/>
        <border outline="0">
          <right style="thin">
            <color indexed="64"/>
          </right>
          <top style="thin">
            <color indexed="64"/>
          </top>
          <bottom style="thin">
            <color indexed="64"/>
          </bottom>
        </border>
      </ndxf>
    </rcc>
    <rcc rId="0" sId="1" dxf="1">
      <nc r="M8">
        <v>6.0330000000000002E-3</v>
      </nc>
      <ndxf>
        <font>
          <color auto="1"/>
          <name val="Times New Roman"/>
          <scheme val="none"/>
        </font>
        <fill>
          <patternFill patternType="solid">
            <bgColor theme="4" tint="0.59999389629810485"/>
          </patternFill>
        </fill>
        <alignment horizontal="center" vertical="center" readingOrder="0"/>
        <border outline="0">
          <right style="thin">
            <color indexed="64"/>
          </right>
          <top style="thin">
            <color indexed="64"/>
          </top>
          <bottom style="thin">
            <color indexed="64"/>
          </bottom>
        </border>
      </ndxf>
    </rcc>
    <rcc rId="0" sId="1" dxf="1">
      <nc r="N8">
        <v>7.0809999999999996E-3</v>
      </nc>
      <ndxf>
        <font>
          <color auto="1"/>
          <name val="Times New Roman"/>
          <scheme val="none"/>
        </font>
        <fill>
          <patternFill patternType="solid">
            <bgColor theme="4" tint="0.59999389629810485"/>
          </patternFill>
        </fill>
        <alignment horizontal="center" vertical="center" readingOrder="0"/>
        <border outline="0">
          <right style="thin">
            <color indexed="64"/>
          </right>
          <top style="thin">
            <color indexed="64"/>
          </top>
          <bottom style="thin">
            <color indexed="64"/>
          </bottom>
        </border>
      </ndxf>
    </rcc>
    <rfmt sheetId="1" sqref="O8" start="0" length="0">
      <dxf>
        <font>
          <color auto="1"/>
          <name val="Times New Roman"/>
          <scheme val="none"/>
        </font>
        <fill>
          <patternFill patternType="solid">
            <bgColor theme="4" tint="0.59999389629810485"/>
          </patternFill>
        </fill>
        <alignment horizontal="center" vertical="center" readingOrder="0"/>
        <border outline="0">
          <right style="thin">
            <color indexed="64"/>
          </right>
          <top style="thin">
            <color indexed="64"/>
          </top>
          <bottom style="thin">
            <color indexed="64"/>
          </bottom>
        </border>
      </dxf>
    </rfmt>
    <rfmt sheetId="1" sqref="P8" start="0" length="0">
      <dxf>
        <font>
          <color auto="1"/>
          <name val="Times New Roman"/>
          <scheme val="none"/>
        </font>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dxf>
    </rfmt>
    <rfmt sheetId="1" sqref="R8" start="0" length="0">
      <dxf>
        <font>
          <color auto="1"/>
          <name val="Times New Roman"/>
          <scheme val="none"/>
        </font>
        <fill>
          <patternFill patternType="solid">
            <bgColor theme="4" tint="0.59999389629810485"/>
          </patternFill>
        </fill>
        <alignment horizontal="center" vertical="center" readingOrder="0"/>
        <border outline="0">
          <left style="thin">
            <color indexed="64"/>
          </left>
          <right style="thin">
            <color indexed="64"/>
          </right>
          <top style="thin">
            <color indexed="64"/>
          </top>
          <bottom style="thin">
            <color indexed="64"/>
          </bottom>
        </border>
      </dxf>
    </rfmt>
  </rrc>
  <rrc rId="10276" sId="1" ref="A8:XFD8" action="deleteRow">
    <rfmt sheetId="1" xfDxf="1" sqref="A8:XFD8" start="0" length="0">
      <dxf>
        <font>
          <color rgb="FFFF0000"/>
        </font>
      </dxf>
    </rfmt>
    <rcc rId="0" sId="1" dxf="1">
      <nc r="A8">
        <v>145</v>
      </nc>
      <ndxf>
        <font>
          <color auto="1"/>
          <name val="Times New Roman"/>
          <scheme val="none"/>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ndxf>
    </rcc>
    <rcc rId="0" sId="1" dxf="1">
      <nc r="B8" t="inlineStr">
        <is>
          <t>Доля общеобразовательных организаций, оснащенных в целях внедрения цифровой образовательной среды</t>
        </is>
      </nc>
      <ndxf>
        <font>
          <sz val="12"/>
          <color auto="1"/>
          <name val="Times New Roman"/>
          <scheme val="none"/>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процент</t>
        </is>
      </nc>
      <ndxf>
        <font>
          <sz val="12"/>
          <color auto="1"/>
          <name val="Times New Roman"/>
          <scheme val="none"/>
        </font>
        <fill>
          <patternFill patternType="solid">
            <bgColor theme="4" tint="0.59999389629810485"/>
          </patternFill>
        </fill>
        <alignment horizontal="center" vertical="center" wrapText="1" readingOrder="0"/>
        <border outline="0">
          <right style="thin">
            <color indexed="64"/>
          </right>
          <top style="thin">
            <color indexed="64"/>
          </top>
          <bottom style="thin">
            <color indexed="64"/>
          </bottom>
        </border>
      </ndxf>
    </rcc>
    <rcc rId="0" sId="1" dxf="1">
      <nc r="D8">
        <v>57.14</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8">
        <v>100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8">
        <v>57.1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8">
        <v>57.1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8">
        <v>57.1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8">
        <v>57.1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8">
        <v>57.1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8">
        <v>57.1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8">
        <v>57.1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8">
        <v>57.1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8">
        <v>57.1</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rc>
  <rrc rId="10277" sId="1" ref="A8:XFD8" action="deleteRow">
    <rfmt sheetId="1" xfDxf="1" sqref="A8:XFD8" start="0" length="0">
      <dxf>
        <font>
          <color rgb="FFFF0000"/>
        </font>
      </dxf>
    </rfmt>
    <rcc rId="0" sId="1" dxf="1">
      <nc r="A8">
        <v>146</v>
      </nc>
      <ndxf>
        <font>
          <color auto="1"/>
          <name val="Times New Roman"/>
          <scheme val="none"/>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ndxf>
    </rcc>
    <rcc rId="0" sId="1" dxf="1">
      <nc r="B8" t="inlineStr">
        <is>
          <t>Доля обучающихся,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информационно-сервисной платформе цифровой образовательной среды</t>
        </is>
      </nc>
      <ndxf>
        <font>
          <sz val="12"/>
          <color auto="1"/>
          <name val="Times New Roman"/>
          <scheme val="none"/>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процент</t>
        </is>
      </nc>
      <ndxf>
        <font>
          <sz val="12"/>
          <color auto="1"/>
          <name val="Times New Roman"/>
          <scheme val="none"/>
        </font>
        <fill>
          <patternFill patternType="solid">
            <bgColor theme="4" tint="0.59999389629810485"/>
          </patternFill>
        </fill>
        <alignment horizontal="center" vertical="center" wrapText="1" readingOrder="0"/>
        <border outline="0">
          <right style="thin">
            <color indexed="64"/>
          </right>
          <top style="thin">
            <color indexed="64"/>
          </top>
          <bottom style="thin">
            <color indexed="64"/>
          </bottom>
        </border>
      </ndxf>
    </rcc>
    <rcc rId="0" sId="1" dxf="1">
      <nc r="D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rc>
  <rrc rId="10278" sId="1" ref="A8:XFD8" action="deleteRow">
    <rfmt sheetId="1" xfDxf="1" sqref="A8:XFD8" start="0" length="0">
      <dxf>
        <font>
          <color rgb="FFFF0000"/>
        </font>
      </dxf>
    </rfmt>
    <rcc rId="0" sId="1" dxf="1">
      <nc r="A8">
        <v>147</v>
      </nc>
      <ndxf>
        <font>
          <color auto="1"/>
          <name val="Times New Roman"/>
          <scheme val="none"/>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ndxf>
    </rcc>
    <rcc rId="0" sId="1" dxf="1">
      <nc r="B8" t="inlineStr">
        <is>
          <t>Доля педагогических работников, использующих сервисы федеральной информационно-сервисной платформы цифровой образовательной среды</t>
        </is>
      </nc>
      <ndxf>
        <font>
          <sz val="12"/>
          <color auto="1"/>
          <name val="Times New Roman"/>
          <scheme val="none"/>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процент</t>
        </is>
      </nc>
      <ndxf>
        <font>
          <sz val="12"/>
          <color auto="1"/>
          <name val="Times New Roman"/>
          <scheme val="none"/>
        </font>
        <fill>
          <patternFill patternType="solid">
            <bgColor theme="4" tint="0.59999389629810485"/>
          </patternFill>
        </fill>
        <alignment horizontal="center" vertical="center" wrapText="1" readingOrder="0"/>
        <border outline="0">
          <right style="thin">
            <color indexed="64"/>
          </right>
          <top style="thin">
            <color indexed="64"/>
          </top>
          <bottom style="thin">
            <color indexed="64"/>
          </bottom>
        </border>
      </ndxf>
    </rcc>
    <rcc rId="0" sId="1" dxf="1">
      <nc r="D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8">
        <v>0</v>
      </nc>
      <ndxf>
        <font>
          <color auto="1"/>
          <name val="Times New Roman"/>
          <scheme val="none"/>
        </font>
        <fill>
          <patternFill patternType="solid">
            <bgColor theme="4" tint="0.59999389629810485"/>
          </patternFill>
        </fill>
        <alignment horizontal="center" vertical="center" wrapText="1" readingOrder="0"/>
        <border outline="0">
          <right style="thin">
            <color indexed="64"/>
          </right>
          <top style="thin">
            <color indexed="64"/>
          </top>
          <bottom style="thin">
            <color indexed="64"/>
          </bottom>
        </border>
      </ndxf>
    </rcc>
    <rcc rId="0" sId="1" dxf="1">
      <nc r="G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rc>
  <rrc rId="10279" sId="1" ref="A8:XFD8" action="deleteRow">
    <rfmt sheetId="1" xfDxf="1" sqref="A8:XFD8" start="0" length="0">
      <dxf>
        <font>
          <color rgb="FFFF0000"/>
        </font>
      </dxf>
    </rfmt>
    <rcc rId="0" sId="1" dxf="1">
      <nc r="A8">
        <v>148</v>
      </nc>
      <ndxf>
        <font>
          <color auto="1"/>
          <name val="Times New Roman"/>
          <scheme val="none"/>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ndxf>
    </rcc>
    <rcc rId="0" sId="1" dxf="1">
      <nc r="B8" t="inlineStr">
        <is>
          <t>Доля образовательных организаций, использующих сервисы федеральной информационно-сервисной платформы цифровой образовательной среды при реализации программ основного общего образования</t>
        </is>
      </nc>
      <ndxf>
        <font>
          <sz val="12"/>
          <color auto="1"/>
          <name val="Times New Roman"/>
          <scheme val="none"/>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процент</t>
        </is>
      </nc>
      <ndxf>
        <font>
          <sz val="12"/>
          <color auto="1"/>
          <name val="Times New Roman"/>
          <scheme val="none"/>
        </font>
        <fill>
          <patternFill patternType="solid">
            <bgColor theme="4" tint="0.59999389629810485"/>
          </patternFill>
        </fill>
        <alignment horizontal="center" vertical="center" wrapText="1" readingOrder="0"/>
        <border outline="0">
          <right style="thin">
            <color indexed="64"/>
          </right>
          <top style="thin">
            <color indexed="64"/>
          </top>
          <bottom style="thin">
            <color indexed="64"/>
          </bottom>
        </border>
      </ndxf>
    </rcc>
    <rcc rId="0" sId="1" dxf="1">
      <nc r="D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rc>
  <rrc rId="10280" sId="1" ref="A8:XFD8" action="deleteRow">
    <rfmt sheetId="1" xfDxf="1" sqref="A8:XFD8" start="0" length="0">
      <dxf>
        <font>
          <color rgb="FFFF0000"/>
        </font>
      </dxf>
    </rfmt>
    <rcc rId="0" sId="1" dxf="1">
      <nc r="A8">
        <v>149</v>
      </nc>
      <ndxf>
        <font>
          <color auto="1"/>
          <name val="Times New Roman"/>
          <scheme val="none"/>
        </font>
        <fill>
          <patternFill patternType="solid">
            <bgColor theme="4" tint="0.59999389629810485"/>
          </patternFill>
        </fill>
        <alignment horizontal="center" vertical="center" wrapText="1" readingOrder="0"/>
        <border outline="0">
          <left style="thin">
            <color indexed="64"/>
          </left>
          <top style="thin">
            <color indexed="64"/>
          </top>
          <bottom style="thin">
            <color indexed="64"/>
          </bottom>
        </border>
      </ndxf>
    </rcc>
    <rcc rId="0" sId="1" dxf="1">
      <nc r="B8" t="inlineStr">
        <is>
          <t>Доля педагогических работников общеобразовательных организаций, прошедших повышение квалификации, в том числе в центрах непрерывного повышения профессионального мастерства</t>
        </is>
      </nc>
      <ndxf>
        <font>
          <sz val="12"/>
          <color auto="1"/>
          <name val="Times New Roman"/>
          <scheme val="none"/>
        </font>
        <fill>
          <patternFill patternType="solid">
            <bgColor theme="4" tint="0.59999389629810485"/>
          </patternFill>
        </fill>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процент</t>
        </is>
      </nc>
      <ndxf>
        <font>
          <sz val="12"/>
          <color auto="1"/>
          <name val="Times New Roman"/>
          <scheme val="none"/>
        </font>
        <fill>
          <patternFill patternType="solid">
            <bgColor theme="4" tint="0.59999389629810485"/>
          </patternFill>
        </fill>
        <alignment horizontal="center" vertical="center" wrapText="1" readingOrder="0"/>
        <border outline="0">
          <right style="thin">
            <color indexed="64"/>
          </right>
          <top style="thin">
            <color indexed="64"/>
          </top>
          <bottom style="thin">
            <color indexed="64"/>
          </bottom>
        </border>
      </ndxf>
    </rcc>
    <rcc rId="0" sId="1" dxf="1">
      <nc r="D8">
        <v>6.9</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E8">
        <v>9</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F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G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H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J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K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L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M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N8">
        <v>0</v>
      </nc>
      <n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sz val="12"/>
          <color auto="1"/>
          <name val="Times New Roman"/>
          <scheme val="none"/>
        </font>
        <fill>
          <patternFill patternType="solid">
            <bgColor theme="4" tint="0.59999389629810485"/>
          </patternFill>
        </fill>
        <alignment horizontal="center" vertical="center" wrapText="1" readingOrder="0"/>
        <border outline="0">
          <left style="thin">
            <color indexed="64"/>
          </left>
          <right style="thin">
            <color indexed="64"/>
          </right>
          <top style="thin">
            <color indexed="64"/>
          </top>
          <bottom style="thin">
            <color indexed="64"/>
          </bottom>
        </border>
      </dxf>
    </rfmt>
  </rrc>
  <rrc rId="10281" sId="1" ref="A8:XFD8" action="deleteRow">
    <rfmt sheetId="1" xfDxf="1" sqref="A8:XFD8" start="0" length="0">
      <dxf>
        <font>
          <color rgb="FFFF0000"/>
        </font>
      </dxf>
    </rfmt>
    <rcc rId="0" sId="1" dxf="1">
      <nc r="A8">
        <v>150</v>
      </nc>
      <ndxf>
        <font>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B8" t="inlineStr">
        <is>
          <t xml:space="preserve">Доля детей в возрасте 1 - 6 лет, состоящих на учете для определения в муниципальные дошкольные образовательные учреждения, в общей численности детей этого возраста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процент</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D8">
        <v>17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10.8</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17.7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8">
        <v>17.7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8">
        <v>10.54</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8">
        <v>10.54</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8">
        <v>18.899999999999999</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8">
        <v>18.899999999999999</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8">
        <v>18.899999999999999</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8">
        <v>18.899999999999999</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282" sId="1" ref="A8:XFD8" action="deleteRow">
    <rfmt sheetId="1" xfDxf="1" sqref="A8:XFD8" start="0" length="0">
      <dxf>
        <font>
          <color rgb="FFFF0000"/>
        </font>
      </dxf>
    </rfmt>
    <rcc rId="0" sId="1" dxf="1">
      <nc r="A8">
        <v>151</v>
      </nc>
      <ndxf>
        <font>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B8" t="inlineStr">
        <is>
          <t>Доля обучающихся 5-11 классов, принявших участие в школьном этапе Всероссийской олимпиады школьников (в общей численности обучающихся 5-11 классов)</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процент</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D8">
        <v>69.900000000000006</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69.900000000000006</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283" sId="1" ref="A8:XFD8" action="deleteRow">
    <rfmt sheetId="1" xfDxf="1" sqref="A8:XFD8" start="0" length="0">
      <dxf>
        <font>
          <color rgb="FFFF0000"/>
        </font>
      </dxf>
    </rfmt>
    <rcc rId="0" sId="1" dxf="1">
      <nc r="A8">
        <v>152</v>
      </nc>
      <ndxf>
        <font>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B8" t="inlineStr">
        <is>
          <t xml:space="preserve">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процент</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D8">
        <v>23.3</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25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31.4</v>
      </nc>
      <ndxf>
        <font>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G8">
        <v>31.4</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8">
        <v>30.7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8">
        <v>30.7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8">
        <v>30.7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8">
        <v>30.7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8">
        <v>30.7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8">
        <v>30.7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8">
        <v>30.8</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284" sId="1" ref="A8:XFD8" action="deleteRow">
    <rfmt sheetId="1" xfDxf="1" sqref="A8:XFD8" start="0" length="0">
      <dxf>
        <font>
          <color rgb="FFFF0000"/>
        </font>
      </dxf>
    </rfmt>
    <rcc rId="0" sId="1" dxf="1">
      <nc r="A8">
        <v>153</v>
      </nc>
      <ndxf>
        <font>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B8" t="inlineStr">
        <is>
          <t xml:space="preserve">Доля педагогических работников, участвующих в профессиональных конкурсах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процент</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D8">
        <v>36.200000000000003</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36.200000000000003</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8.9</v>
      </nc>
      <ndxf>
        <font>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G8">
        <v>9.9</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8">
        <v>12.8</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8">
        <v>15.8</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8">
        <v>17.5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8">
        <v>17.5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8">
        <v>17.5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8">
        <v>19</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8">
        <v>27.3</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285" sId="1" ref="A8:XFD8" action="deleteRow">
    <rfmt sheetId="1" xfDxf="1" sqref="A8:XFD8" start="0" length="0">
      <dxf>
        <font>
          <color auto="1"/>
        </font>
      </dxf>
    </rfmt>
    <rcc rId="0" sId="1" dxf="1">
      <nc r="A8">
        <v>154</v>
      </nc>
      <ndxf>
        <font>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B8" t="inlineStr">
        <is>
          <t xml:space="preserve">Доля педагогических работников общеобразовательных организаций, получивших вознаграждение за классное руководство, в общей численности работников такой категории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процент</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D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100</v>
      </nc>
      <ndxf>
        <font>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G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286" sId="1" ref="A8:XFD8" action="deleteRow">
    <rfmt sheetId="1" xfDxf="1" sqref="A8:XFD8" start="0" length="0">
      <dxf>
        <font>
          <color auto="1"/>
        </font>
      </dxf>
    </rfmt>
    <rcc rId="0" sId="1" dxf="1">
      <nc r="A8">
        <v>155</v>
      </nc>
      <ndxf>
        <font>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B8" t="inlineStr">
        <is>
          <t xml:space="preserve">Количество учащихся кадетских классов, принявших участие во Всероссийских кадетских сборах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человек</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D8">
        <v>15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15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0</v>
      </nc>
      <ndxf>
        <font>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G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287" sId="1" ref="A8:XFD8" action="deleteRow">
    <rfmt sheetId="1" xfDxf="1" sqref="A8:XFD8" start="0" length="0">
      <dxf>
        <font>
          <color auto="1"/>
        </font>
      </dxf>
    </rfmt>
    <rcc rId="0" sId="1" dxf="1">
      <nc r="A8">
        <v>156</v>
      </nc>
      <ndxf>
        <font>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B8" t="inlineStr">
        <is>
          <t xml:space="preserve">Количество учащихся, принявших участие в Окружном слете юнармейских отрядов, центров, клубов, объединений патриотической направленности </t>
        </is>
      </nc>
      <n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8" t="inlineStr">
        <is>
          <t>человек</t>
        </is>
      </nc>
      <ndxf>
        <font>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D8">
        <v>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0</v>
      </nc>
      <ndxf>
        <font>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G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8">
        <v>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288" sId="1" ref="A8:XFD8" action="deleteRow">
    <rfmt sheetId="1" xfDxf="1" sqref="A8:XFD8" start="0" length="0">
      <dxf>
        <font>
          <color rgb="FFFF0000"/>
        </font>
      </dxf>
    </rfmt>
    <rcc rId="0" sId="1" dxf="1">
      <nc r="A8">
        <v>157</v>
      </nc>
      <ndxf>
        <font>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B8" t="inlineStr">
        <is>
          <t xml:space="preserve">Доля молодёжи, вовлечённой в проекты, мероприятия по развитию духовно-нравственных и гражданско-патриотических качеств молодежи </t>
        </is>
      </nc>
      <n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ndxf>
    </rcc>
    <rcc rId="0" sId="1" dxf="1">
      <nc r="C8" t="inlineStr">
        <is>
          <t>процент</t>
        </is>
      </nc>
      <ndxf>
        <font>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D8">
        <v>22.08</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16.100000000000001</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0.28999999999999998</v>
      </nc>
      <ndxf>
        <font>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G8">
        <v>1.6</v>
      </nc>
      <ndxf>
        <font>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H8">
        <v>1.6</v>
      </nc>
      <ndxf>
        <font>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I8">
        <v>10.199999999999999</v>
      </nc>
      <ndxf>
        <font>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J8">
        <v>15.8</v>
      </nc>
      <ndxf>
        <font>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K8">
        <v>17.510000000000002</v>
      </nc>
      <ndxf>
        <font>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L8">
        <v>17.510000000000002</v>
      </nc>
      <ndxf>
        <font>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M8">
        <v>17.510000000000002</v>
      </nc>
      <ndxf>
        <font>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N8">
        <v>17.510000000000002</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289" sId="1" ref="A8:XFD8" action="deleteRow">
    <rfmt sheetId="1" xfDxf="1" sqref="A8:XFD8" start="0" length="0">
      <dxf>
        <font>
          <color rgb="FFFF0000"/>
        </font>
      </dxf>
    </rfmt>
    <rcc rId="0" sId="1" dxf="1">
      <nc r="A8">
        <v>158</v>
      </nc>
      <ndxf>
        <font>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B8" t="inlineStr">
        <is>
          <t xml:space="preserve">Доля обучающихся 5-11 классов общеобразовательных организаций, обеспеченных горячим завтраком с привлечением родительских средств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процент</t>
        </is>
      </nc>
      <ndxf>
        <font>
          <sz val="12"/>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c r="D8">
        <v>50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26</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34</v>
      </nc>
      <ndxf>
        <font>
          <color auto="1"/>
          <name val="Times New Roman"/>
          <scheme val="none"/>
        </font>
        <alignment horizontal="center" vertical="center" wrapText="1" readingOrder="0"/>
        <border outline="0">
          <right style="thin">
            <color indexed="64"/>
          </right>
          <top style="thin">
            <color indexed="64"/>
          </top>
          <bottom style="thin">
            <color indexed="64"/>
          </bottom>
        </border>
      </ndxf>
    </rcc>
    <rcc rId="0" sId="1" dxf="1" numFmtId="4">
      <nc r="G8">
        <v>34</v>
      </nc>
      <ndxf>
        <font>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34</v>
      </nc>
      <ndxf>
        <font>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34</v>
      </nc>
      <ndxf>
        <font>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31</v>
      </nc>
      <ndxf>
        <font>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31</v>
      </nc>
      <ndxf>
        <font>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31</v>
      </nc>
      <ndxf>
        <font>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31</v>
      </nc>
      <ndxf>
        <font>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28</v>
      </nc>
      <ndxf>
        <font>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numFmt numFmtId="165" formatCode="#,##0.0"/>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290" sId="1" ref="A8:XFD8" action="deleteRow">
    <rfmt sheetId="1" xfDxf="1" sqref="A8:XFD8" start="0" length="0">
      <dxf>
        <font>
          <color rgb="FFFF0000"/>
        </font>
      </dxf>
    </rfmt>
    <rcc rId="0" sId="1" dxf="1">
      <nc r="A8">
        <v>159</v>
      </nc>
      <ndxf>
        <font>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B8" t="inlineStr">
        <is>
          <t xml:space="preserve">Доля обучающихся получающих начальное общее образование в муниципальных образовательных организациях, получающих бесплатное горячее питание, к общему количеству обучающихся, получающих начальное общее образование в муниципальных образовательных организациях </t>
        </is>
      </nc>
      <ndxf>
        <font>
          <sz val="12"/>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cc rId="0" sId="1" dxf="1">
      <nc r="C8" t="inlineStr">
        <is>
          <t>процент</t>
        </is>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8">
        <v>100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8">
        <v>100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100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100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100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100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100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100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100</v>
      </nc>
      <ndxf>
        <font>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291" sId="1" ref="A8:XFD8" action="deleteRow">
    <rfmt sheetId="1" xfDxf="1" sqref="A8:XFD8" start="0" length="0">
      <dxf>
        <font>
          <color rgb="FFFF0000"/>
        </font>
      </dxf>
    </rfmt>
    <rcc rId="0" sId="1" dxf="1">
      <nc r="A8">
        <v>160</v>
      </nc>
      <ndxf>
        <font>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B8" t="inlineStr">
        <is>
          <t xml:space="preserve">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t>
        </is>
      </nc>
      <ndxf>
        <font>
          <sz val="12"/>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cc rId="0" sId="1" dxf="1">
      <nc r="C8" t="inlineStr">
        <is>
          <t>процент</t>
        </is>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8">
        <v>98.2</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F8">
        <v>100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G8">
        <v>100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H8">
        <v>100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I8">
        <v>100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J8">
        <v>100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K8">
        <v>100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L8">
        <v>100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M8">
        <v>100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cc rId="0" sId="1" dxf="1" numFmtId="4">
      <nc r="N8">
        <v>100</v>
      </nc>
      <ndxf>
        <font>
          <color auto="1"/>
          <name val="Times New Roman"/>
          <scheme val="none"/>
        </font>
        <numFmt numFmtId="3" formatCode="#,##0"/>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numFmt numFmtId="169" formatCode="#,##0.000000"/>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numFmt numFmtId="169" formatCode="#,##0.000000"/>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numFmt numFmtId="4" formatCode="#,##0.00"/>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292" sId="1" ref="A8:XFD8" action="deleteRow">
    <rfmt sheetId="1" xfDxf="1" sqref="A8:XFD8" start="0" length="0">
      <dxf>
        <font>
          <color rgb="FFFF0000"/>
        </font>
      </dxf>
    </rfmt>
    <rcc rId="0" sId="1" dxf="1">
      <nc r="A8">
        <v>161</v>
      </nc>
      <ndxf>
        <font>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B8" t="inlineStr">
        <is>
          <t xml:space="preserve">Количество введенных в эксплуатацию объектов образования </t>
        </is>
      </nc>
      <ndxf>
        <font>
          <sz val="12"/>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cc rId="0" sId="1" dxf="1">
      <nc r="C8" t="inlineStr">
        <is>
          <t>единиц</t>
        </is>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1</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8">
        <v>1</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8">
        <v>1</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8">
        <v>1</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8">
        <v>1</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8">
        <v>1</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8">
        <v>1</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8">
        <v>1</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8">
        <v>1</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b/>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293" sId="1" ref="A8:XFD8" action="deleteRow">
    <rfmt sheetId="1" xfDxf="1" sqref="A8:XFD8" start="0" length="0">
      <dxf>
        <font>
          <color rgb="FFFF0000"/>
        </font>
      </dxf>
    </rfmt>
    <rcc rId="0" sId="1" dxf="1">
      <nc r="A8">
        <v>162</v>
      </nc>
      <ndxf>
        <font>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B8" t="inlineStr">
        <is>
          <t>Доля  общеобразовательных организаций, в которых создана универсальная безбарьерная среда для инклюзивного образования детей-инвалидов, в общем количестве общеобразовательных организаций</t>
        </is>
      </nc>
      <ndxf>
        <font>
          <sz val="12"/>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cc rId="0" sId="1" dxf="1">
      <nc r="C8" t="inlineStr">
        <is>
          <t>процент</t>
        </is>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8">
        <v>28.5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28.5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28.5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8">
        <v>28.5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8">
        <v>28.5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8">
        <v>28.5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8">
        <v>28.5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8">
        <v>28.5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8">
        <v>28.5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8">
        <v>28.5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8">
        <v>28.5</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rc>
  <rrc rId="10294" sId="1" ref="A8:XFD8" action="deleteRow">
    <rfmt sheetId="1" xfDxf="1" sqref="A8:XFD8" start="0" length="0">
      <dxf>
        <font>
          <color auto="1"/>
        </font>
      </dxf>
    </rfmt>
    <rcc rId="0" sId="1" dxf="1">
      <nc r="A8">
        <v>163</v>
      </nc>
      <ndxf>
        <font>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B8" t="inlineStr">
        <is>
          <t xml:space="preserve">Доля детей в возрасте от 6 до 17 лет (включительно), охваченных всеми формами отдыха и оздоровления, от общей численности детей, нуждающихся в оздоровлении </t>
        </is>
      </nc>
      <ndxf>
        <font>
          <sz val="12"/>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cc rId="0" sId="1" dxf="1">
      <nc r="C8" t="inlineStr">
        <is>
          <t>процент</t>
        </is>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8">
        <v>97.3</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98</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8">
        <v>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8">
        <v>13</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8">
        <v>13</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8">
        <v>13</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8">
        <v>23</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8">
        <v>62.3</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8">
        <v>90.1</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8">
        <v>90.1</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dxf>
    </rfmt>
  </rrc>
  <rrc rId="10295" sId="1" ref="A8:XFD8" action="deleteRow">
    <rfmt sheetId="1" xfDxf="1" sqref="A8:XFD8" start="0" length="0">
      <dxf>
        <font>
          <color auto="1"/>
        </font>
      </dxf>
    </rfmt>
    <rcc rId="0" sId="1" dxf="1">
      <nc r="A8">
        <v>164</v>
      </nc>
      <ndxf>
        <font>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B8" t="inlineStr">
        <is>
          <t>Количество негосударственных, в том числе некоммерческих, организаций, предоставляющих услуги в сфере образования, в общем числе организаций, предоставляющих услуги в сфере образовани</t>
        </is>
      </nc>
      <ndxf>
        <font>
          <sz val="12"/>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cc rId="0" sId="1" dxf="1">
      <nc r="C8" t="inlineStr">
        <is>
          <t>единиц</t>
        </is>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8">
        <v>3</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4</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4</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8">
        <v>4</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8">
        <v>4</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8">
        <v>4</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8">
        <v>4</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8">
        <v>3</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8">
        <v>3</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8">
        <v>3</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8">
        <v>3</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dxf>
    </rfmt>
  </rrc>
  <rrc rId="10296" sId="1" ref="A8:XFD8" action="deleteRow">
    <rfmt sheetId="1" xfDxf="1" sqref="A8:XFD8" start="0" length="0">
      <dxf>
        <font>
          <color auto="1"/>
        </font>
      </dxf>
    </rfmt>
    <rcc rId="0" sId="1" dxf="1">
      <nc r="A8">
        <v>165</v>
      </nc>
      <ndxf>
        <font>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B8" t="inlineStr">
        <is>
          <t xml:space="preserve">Доля немуниципальных организаций (коммерческих, некоммерческих), желающих оказывать услуги (работы) в сфере образования города Когалыма, организации отдыха и оздоровления детей, охваченных методической, консультационной и информационной поддержкой </t>
        </is>
      </nc>
      <ndxf>
        <font>
          <sz val="12"/>
          <color auto="1"/>
          <name val="Times New Roman"/>
          <scheme val="none"/>
        </font>
        <alignment vertical="top" wrapText="1" readingOrder="0"/>
        <border outline="0">
          <left style="thin">
            <color indexed="64"/>
          </left>
          <right style="thin">
            <color indexed="64"/>
          </right>
          <top style="thin">
            <color indexed="64"/>
          </top>
          <bottom style="thin">
            <color indexed="64"/>
          </bottom>
        </border>
      </ndxf>
    </rcc>
    <rcc rId="0" sId="1" dxf="1">
      <nc r="C8" t="inlineStr">
        <is>
          <t>процент</t>
        </is>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8">
        <v>100</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dxf>
    </rfmt>
  </rrc>
  <rrc rId="10297" sId="1" ref="A8:XFD8" action="deleteRow">
    <undo index="0" exp="area" ref3D="1" dr="$B$1:$B$8" dn="Z_DB99321D_2738_44A0_9783_290218640B67_.wvu.FilterData" sId="1"/>
    <undo index="0" exp="area" ref3D="1" dr="$B$1:$B$8" dn="Z_D8819D0B_C367_4601_A3B2_2EFA753DE6B1_.wvu.FilterData" sId="1"/>
    <undo index="0" exp="area" ref3D="1" dr="$B$1:$B$8" dn="Z_DA9D166C_73E4_4AF0_BA87_FD1B1F064FD1_.wvu.FilterData" sId="1"/>
    <undo index="0" exp="area" ref3D="1" dr="$B$1:$B$8" dn="Z_CC54D513_20D8_48EE_B3A8_FA795281D19E_.wvu.FilterData" sId="1"/>
    <undo index="0" exp="area" ref3D="1" dr="$B$1:$B$8" dn="Z_D64B10A3_F080_4003_8DA9_52AD154EB970_.wvu.FilterData" sId="1"/>
    <undo index="0" exp="area" ref3D="1" dr="$B$1:$B$8" dn="Z_D390A300_DB65_4AA8_96B8_2D891972D629_.wvu.FilterData" sId="1"/>
    <undo index="0" exp="area" ref3D="1" dr="$B$1:$B$8" dn="Z_AA24871D_464B_40DF_9926_772DF8219A54_.wvu.FilterData" sId="1"/>
    <undo index="0" exp="area" ref3D="1" dr="$B$1:$B$8" dn="Z_C5170D8F_9E8C_4274_806B_EC1923B08FFC_.wvu.FilterData" sId="1"/>
    <undo index="0" exp="area" ref3D="1" dr="$B$1:$B$8" dn="Z_9AAC3DD1_5EED_418B_B181_5917A4EC146A_.wvu.FilterData" sId="1"/>
    <undo index="0" exp="area" ref3D="1" dr="$B$1:$B$8" dn="Z_8B919EB3_121D_4C28_B7CB_5F2CA6FC1006_.wvu.FilterData" sId="1"/>
    <undo index="0" exp="area" ref3D="1" dr="$B$1:$B$8" dn="Z_96644365_2A39_4519_B8E7_0B27FD181E54_.wvu.FilterData" sId="1"/>
    <undo index="0" exp="area" ref3D="1" dr="$B$1:$B$8" dn="Z_873551C1_B90F_48E6_9E71_AF7266B17A6B_.wvu.FilterData" sId="1"/>
    <undo index="0" exp="area" ref3D="1" dr="$B$1:$B$8" dn="Z_8AC54897_4EA3_44AC_8471_C165985EB3F2_.wvu.FilterData" sId="1"/>
    <undo index="0" exp="area" ref3D="1" dr="$B$1:$B$8" dn="Z_89180B11_F85F_43AB_A1AE_434D6F6400AD_.wvu.FilterData" sId="1"/>
    <undo index="0" exp="area" ref3D="1" dr="$B$1:$B$8" dn="Z_75326CCB_8B2D_4938_8578_FD660195DA28_.wvu.FilterData" sId="1"/>
    <undo index="0" exp="area" ref3D="1" dr="$B$1:$B$8" dn="Z_51BEFC2A_D0CD_4DED_8545_530F2787818C_.wvu.FilterData" sId="1"/>
    <undo index="0" exp="area" ref3D="1" dr="$B$1:$B$8" dn="Z_61EF0633_7940_4673_A6A4_B0CC2BDA66F0_.wvu.FilterData" sId="1"/>
    <undo index="0" exp="area" ref3D="1" dr="$B$1:$B$8" dn="Z_78CD0B5A_77F1_4436_8EFB_C59E1525C99B_.wvu.FilterData" sId="1"/>
    <undo index="0" exp="area" ref3D="1" dr="$B$1:$B$8" dn="Z_7600AD05_54BF_42F6_A94C_8F36F747F539_.wvu.FilterData" sId="1"/>
    <undo index="0" exp="area" ref3D="1" dr="$B$1:$B$8" dn="Z_4CE27EDA_8940_4856_9353_4C2165724CBF_.wvu.FilterData" sId="1"/>
    <undo index="0" exp="area" ref3D="1" dr="$B$1:$B$8" dn="Z_43EF499D_BC58_4720_8C2B_75B175473AF0_.wvu.FilterData" sId="1"/>
    <undo index="0" exp="area" ref3D="1" dr="$B$1:$B$8" dn="Z_4A7A8459_F102_4006_BFCD_B40D85977EA3_.wvu.FilterData" sId="1"/>
    <undo index="0" exp="area" ref3D="1" dr="$B$1:$B$8" dn="Z_4685F9B8_7B02_417B_A449_AD30140A0F63_.wvu.FilterData" sId="1"/>
    <undo index="0" exp="area" ref3D="1" dr="$B$1:$B$8" dn="Z_DC83F167_2D74_4B88_8AFB_CA89035729DC_.wvu.FilterData" sId="1"/>
    <undo index="0" exp="area" ref3D="1" dr="$B$1:$B$8" dn="Z_E5A0E5C8_27D2_4CBE_AC99_55FC98F271F0_.wvu.FilterData" sId="1"/>
    <undo index="0" exp="area" ref3D="1" dr="$B$1:$B$8" dn="Z_F6E62FC3_2EC8_4211_B3A5_D853609905E5_.wvu.FilterData" sId="1"/>
    <undo index="0" exp="area" ref3D="1" dr="$B$1:$B$8" dn="Z_2636A38E_11F0_41AC_8947_F7DFC82AA394_.wvu.FilterData" sId="1"/>
    <undo index="0" exp="area" ref3D="1" dr="$B$1:$B$8" dn="Z_0EAAA481_7D43_4B39_A231_252AA5D2BB48_.wvu.FilterData" sId="1"/>
    <undo index="0" exp="area" ref3D="1" dr="$B$1:$B$8" dn="Z_0E965F54_95DE_4A4D_84A6_A7DA734314CB_.wvu.FilterData" sId="1"/>
    <undo index="0" exp="area" ref3D="1" dr="$B$1:$B$8" dn="Z_0D03AF6A_4F6D_49BC_BE46_F8AF83BA8015_.wvu.FilterData" sId="1"/>
    <undo index="0" exp="area" ref3D="1" dr="$B$1:$B$8" dn="Z_0BE6A845_0C11_4FB2_A3D6_BB28B3D9CDCE_.wvu.FilterData" sId="1"/>
    <undo index="0" exp="area" ref3D="1" dr="$B$1:$B$8" dn="Z_3CD1CF48_F671_4444_87F1_D52FF013E7D4_.wvu.FilterData" sId="1"/>
    <undo index="0" exp="area" ref3D="1" dr="$B$1:$B$8" dn="Z_3C371E9D_A6BE_4DD0_BA79_4C3BE855C468_.wvu.FilterData" sId="1"/>
    <rfmt sheetId="1" xfDxf="1" sqref="A8:XFD8" start="0" length="0">
      <dxf>
        <font>
          <color auto="1"/>
        </font>
      </dxf>
    </rfmt>
    <rcc rId="0" sId="1" dxf="1">
      <nc r="A8">
        <v>166</v>
      </nc>
      <ndxf>
        <font>
          <color auto="1"/>
          <name val="Times New Roman"/>
          <scheme val="none"/>
        </font>
        <alignment horizontal="center" vertical="center" wrapText="1" readingOrder="0"/>
        <border outline="0">
          <left style="thin">
            <color indexed="64"/>
          </left>
          <top style="thin">
            <color indexed="64"/>
          </top>
          <bottom style="thin">
            <color indexed="64"/>
          </bottom>
        </border>
      </ndxf>
    </rcc>
    <rcc rId="0" sId="1" dxf="1">
      <nc r="B8" t="inlineStr">
        <is>
          <t xml:space="preserve">Доля средств бюджета города Когалыма, выделяемых немуниципальным организациям, в том числе социально-ориентированным некоммерческим организациям, на предоставление услуг (работ), в общем объеме средств бюджета города Когалыма, выделяемых на предоставление услуг в сфере образования </t>
        </is>
      </nc>
      <ndxf>
        <font>
          <sz val="12"/>
          <color auto="1"/>
          <name val="Times New Roman"/>
          <scheme val="none"/>
        </font>
        <alignment horizontal="justify" vertical="top" wrapText="1" readingOrder="0"/>
        <border outline="0">
          <left style="thin">
            <color indexed="64"/>
          </left>
          <right style="thin">
            <color indexed="64"/>
          </right>
          <top style="thin">
            <color indexed="64"/>
          </top>
          <bottom style="thin">
            <color indexed="64"/>
          </bottom>
        </border>
      </ndxf>
    </rcc>
    <rcc rId="0" sId="1" dxf="1">
      <nc r="C8" t="inlineStr">
        <is>
          <t>процент</t>
        </is>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D8">
        <v>1.7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E8">
        <v>1.71</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F8">
        <v>1.7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G8">
        <v>1.7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H8">
        <v>1.7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I8">
        <v>1.7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J8">
        <v>1.7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K8">
        <v>1.7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L8">
        <v>1.7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M8">
        <v>1.7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1" dxf="1">
      <nc r="N8">
        <v>1.7</v>
      </nc>
      <n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dxf>
    </rfmt>
    <rfmt sheetId="1" sqref="R8" start="0" length="0">
      <dxf>
        <font>
          <sz val="12"/>
          <color auto="1"/>
          <name val="Times New Roman"/>
          <scheme val="none"/>
        </font>
        <alignment vertical="center" wrapText="1" readingOrder="0"/>
        <border outline="0">
          <left style="thin">
            <color indexed="64"/>
          </left>
          <right style="thin">
            <color indexed="64"/>
          </right>
          <top style="thin">
            <color indexed="64"/>
          </top>
          <bottom style="thin">
            <color indexed="64"/>
          </bottom>
        </border>
      </dxf>
    </rfmt>
  </rrc>
  <rrc rId="10298" sId="1" ref="A8:XFD8" action="deleteRow">
    <undo index="0" exp="area" ref3D="1" dr="$B$1:$B$8" dn="Z_D7236510_F03B_4DE9_B734_17D90E10C8A2_.wvu.FilterData" sId="1"/>
    <undo index="0" exp="area" ref3D="1" dr="$B$1:$B$8" dn="Z_D85B3F66_B6F4_41FB_9C4E_44FDFC3DB6E3_.wvu.FilterData" sId="1"/>
    <undo index="0" exp="area" ref3D="1" dr="$B$1:$B$8" dn="Z_CDF88CF1_6C44_4BF8_AC85_2FE1907C77A3_.wvu.FilterData" sId="1"/>
    <undo index="0" exp="area" ref3D="1" dr="$B$1:$B$8" dn="Z_C66D6FB4_3D63_4A3D_872E_FC08EBE1B505_.wvu.FilterData" sId="1"/>
    <undo index="0" exp="area" ref3D="1" dr="$B$1:$B$8" dn="Z_A1848812_FE48_4121_8DA7_07B6CCCADC0D_.wvu.FilterData" sId="1"/>
    <undo index="0" exp="area" ref3D="1" dr="$B$1:$B$8" dn="Z_A2E499A3_D96B_43B9_A753_1F5CA4D04F31_.wvu.FilterData" sId="1"/>
    <undo index="0" exp="area" ref3D="1" dr="$B$1:$B$8" dn="Z_B23B274A_1B4A_404F_80AF_DB38A9EA84FF_.wvu.FilterData" sId="1"/>
    <undo index="0" exp="area" ref3D="1" dr="$B$1:$B$8" dn="Z_9CA57FEE_3225_43BE_8D88_A86E62ED5930_.wvu.FilterData" sId="1"/>
    <undo index="0" exp="area" ref3D="1" dr="$B$1:$B$8" dn="Z_9097CA15_FD65_47B7_A8B8_15D9ADCEB027_.wvu.FilterData" sId="1"/>
    <undo index="0" exp="area" ref3D="1" dr="$B$1:$B$8" dn="Z_8D889F0D_6A67_4AD7_9A0A_3141E22A1705_.wvu.FilterData" sId="1"/>
    <undo index="0" exp="area" ref3D="1" dr="$B$1:$B$8" dn="Z_5E717D30_552E_4CB6_A8A5_21A87C3CC255_.wvu.FilterData" sId="1"/>
    <undo index="0" exp="area" ref3D="1" dr="$B$1:$B$8" dn="Z_6BB19632_AE7C_4B37_8A12_F3D8375121BF_.wvu.FilterData" sId="1"/>
    <undo index="0" exp="area" ref3D="1" dr="$B$1:$B$8" dn="Z_5E21CBF0_7AC3_474D_8B03_017813B2BFEB_.wvu.FilterData" sId="1"/>
    <undo index="0" exp="area" ref3D="1" dr="$B$1:$B$8" dn="Z_6C2B4687_565B_46DC_BBC1_8CB5E475F52F_.wvu.FilterData" sId="1"/>
    <undo index="0" exp="area" ref3D="1" dr="$B$1:$B$8" dn="Z_79D52E91_91D3_4660_A5A1_F8E63BAE3AFD_.wvu.FilterData" sId="1"/>
    <undo index="0" exp="area" ref3D="1" dr="$B$1:$B$8" dn="Z_4053874E_FBC2_4EA0_9B95_293EFE82F70C_.wvu.FilterData" sId="1"/>
    <undo index="0" exp="area" ref3D="1" dr="$B$1:$B$8" dn="Z_4E0D83F6_5920_42AF_A934_9127831F8C28_.wvu.FilterData" sId="1"/>
    <undo index="0" exp="area" ref3D="1" dr="$B$1:$B$8" dn="Z_FE144461_EC2E_482C_8365_89512417FA0F_.wvu.FilterData" sId="1"/>
    <undo index="0" exp="area" ref3D="1" dr="$B$1:$B$8" dn="Z_F904CC89_9735_4D5B_86E9_1202AB34D724_.wvu.FilterData" sId="1"/>
    <undo index="0" exp="area" ref3D="1" dr="$B$1:$B$8" dn="Z_EF421FDF_D3A8_40DB_83F2_DDEEE9F91069_.wvu.FilterData" sId="1"/>
    <undo index="0" exp="area" ref3D="1" dr="$B$1:$B$8" dn="Z_DE2449A4_0B36_46BE_A370_9D37878605EC_.wvu.FilterData" sId="1"/>
    <undo index="0" exp="area" ref3D="1" dr="$B$1:$B$8" dn="Z_E953041A_B145_491F_BDC8_1F110CCA91B2_.wvu.FilterData" sId="1"/>
    <undo index="0" exp="area" ref3D="1" dr="$B$1:$B$8" dn="Z_E0367769_842D_46BD_AEC4_DCC1B6C7990E_.wvu.FilterData" sId="1"/>
    <undo index="0" exp="area" ref3D="1" dr="$B$1:$B$8" dn="Z_F3265916_3696_4B7A_B3D4_50BF86742C71_.wvu.FilterData" sId="1"/>
    <undo index="0" exp="area" ref3D="1" dr="$B$1:$B$8" dn="Z_2FCD400C_1228_4791_9A69_9C91EE453DF7_.wvu.FilterData" sId="1"/>
    <undo index="0" exp="area" ref3D="1" dr="$B$1:$B$8" dn="Z_2E8A952D_E985_40E8_8EC5_ACD08050691F_.wvu.FilterData" sId="1"/>
    <undo index="0" exp="area" ref3D="1" dr="$B$1:$B$8" dn="Z_1C6B5243_EE4B_4484_9439_335F8885CC7D_.wvu.FilterData" sId="1"/>
    <undo index="0" exp="area" ref3D="1" dr="$B$1:$B$8" dn="Z_1AB05C5A_40AF_415D_9F20_B95C359A8DA1_.wvu.FilterData" sId="1"/>
    <undo index="0" exp="area" ref3D="1" dr="$B$1:$B$8" dn="Z_195FE612_4666_4EC0_80DC_80469FDC55F0_.wvu.FilterData" sId="1"/>
    <undo index="0" exp="area" ref3D="1" dr="$B$1:$B$8" dn="_ФильтрБазыДанных" sId="1"/>
    <undo index="0" exp="area" ref3D="1" dr="$B$1:$B$8" dn="Z_0CCC334F_A139_4164_902F_4CBEBAD64F14_.wvu.FilterData" sId="1"/>
    <undo index="0" exp="area" ref3D="1" dr="$B$1:$B$8" dn="Z_0347691E_489E_477B_B554_E3A4A2F83B43_.wvu.FilterData" sId="1"/>
    <undo index="0" exp="area" ref3D="1" dr="$B$1:$B$8" dn="Z_3418E6FA_B48F_409D_9DC6_66EAA7D1CAE1_.wvu.FilterData" sId="1"/>
    <undo index="0" exp="area" ref3D="1" dr="$B$1:$B$8" dn="Z_3E0C6E8C_1A97_4E3B_87BA_F9EB1CE600FD_.wvu.FilterData" sId="1"/>
    <undo index="0" exp="area" ref3D="1" dr="$B$1:$B$8" dn="Z_30534FF5_32B9_431E_939A_B570D4775157_.wvu.FilterData" sId="1"/>
    <rfmt sheetId="1" xfDxf="1" sqref="A8:XFD8" start="0" length="0">
      <dxf>
        <font>
          <color rgb="FFFF0000"/>
        </font>
      </dxf>
    </rfmt>
    <rcc rId="0" sId="1" dxf="1">
      <nc r="A8">
        <v>167</v>
      </nc>
      <ndxf>
        <font>
          <color auto="1"/>
          <name val="Times New Roman"/>
          <scheme val="none"/>
        </font>
        <fill>
          <patternFill patternType="solid">
            <bgColor rgb="FFFFFF00"/>
          </patternFill>
        </fill>
        <alignment horizontal="center" vertical="center" wrapText="1" readingOrder="0"/>
        <border outline="0">
          <left style="thin">
            <color indexed="64"/>
          </left>
          <top style="thin">
            <color indexed="64"/>
          </top>
          <bottom style="thin">
            <color indexed="64"/>
          </bottom>
        </border>
      </ndxf>
    </rcc>
    <rcc rId="0" sId="1" dxf="1">
      <nc r="B8" t="inlineStr">
        <is>
          <t xml:space="preserve">Улучшение технических характеристик, поддержание эксплуатационного ресурса объектов, эксплуатируемых учреждением в сфере молодежной политики </t>
        </is>
      </nc>
      <ndxf>
        <font>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1" dxf="1">
      <nc r="C8" t="inlineStr">
        <is>
          <t>единиц</t>
        </is>
      </nc>
      <n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D8">
        <v>0</v>
      </nc>
      <n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E8">
        <v>1</v>
      </nc>
      <n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F8">
        <v>0</v>
      </nc>
      <n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G8">
        <v>0</v>
      </nc>
      <n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H8">
        <v>0</v>
      </nc>
      <n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I8">
        <v>0</v>
      </nc>
      <n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J8">
        <v>0</v>
      </nc>
      <n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K8">
        <v>0</v>
      </nc>
      <n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L8">
        <v>0</v>
      </nc>
      <n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M8">
        <v>1</v>
      </nc>
      <n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1" dxf="1">
      <nc r="N8">
        <v>1</v>
      </nc>
      <n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fmt sheetId="1" sqref="O8" start="0" length="0">
      <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P8" start="0" length="0">
      <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Q8" start="0" length="0">
      <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fmt sheetId="1" sqref="R8" start="0" length="0">
      <dxf>
        <font>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dxf>
    </rfmt>
  </rrc>
  <rrc rId="10299" sId="1" ref="A8:XFD8" action="deleteRow">
    <rfmt sheetId="1" xfDxf="1" sqref="A8:XFD8" start="0" length="0">
      <dxf>
        <font>
          <color rgb="FFFF0000"/>
        </font>
      </dxf>
    </rfmt>
  </rrc>
  <rrc rId="10300" sId="1" ref="A8:XFD8" action="deleteRow">
    <rfmt sheetId="1" xfDxf="1" sqref="A8:XFD8" start="0" length="0">
      <dxf>
        <font>
          <color rgb="FFFF0000"/>
        </font>
      </dxf>
    </rfmt>
  </rrc>
  <rrc rId="10301" sId="1" ref="A8:XFD8" action="deleteRow">
    <rfmt sheetId="1" xfDxf="1" sqref="A8:XFD8" start="0" length="0">
      <dxf>
        <font>
          <color rgb="FFFF0000"/>
        </font>
      </dxf>
    </rfmt>
  </rrc>
  <rrc rId="10302" sId="1" ref="A8:XFD8" action="deleteRow">
    <rfmt sheetId="1" xfDxf="1" sqref="A8:XFD8" start="0" length="0">
      <dxf>
        <font>
          <color rgb="FFFF0000"/>
        </font>
      </dxf>
    </rfmt>
  </rrc>
  <rrc rId="10303" sId="1" ref="A8:XFD8" action="deleteRow">
    <rfmt sheetId="1" xfDxf="1" sqref="A8:XFD8" start="0" length="0">
      <dxf>
        <font>
          <color rgb="FFFF0000"/>
        </font>
      </dxf>
    </rfmt>
  </rrc>
  <rrc rId="10304" sId="1" ref="A8:XFD8" action="deleteRow">
    <rfmt sheetId="1" xfDxf="1" sqref="A8:XFD8" start="0" length="0">
      <dxf>
        <font>
          <color rgb="FFFF0000"/>
        </font>
      </dxf>
    </rfmt>
  </rrc>
  <rrc rId="10305" sId="1" ref="A8:XFD8" action="deleteRow">
    <rfmt sheetId="1" xfDxf="1" sqref="A8:XFD8" start="0" length="0">
      <dxf>
        <font>
          <color rgb="FFFF0000"/>
        </font>
      </dxf>
    </rfmt>
  </rrc>
  <rrc rId="10306" sId="1" ref="A8:XFD8" action="deleteRow">
    <rfmt sheetId="1" xfDxf="1" sqref="A8:XFD8" start="0" length="0">
      <dxf>
        <font>
          <color rgb="FFFF0000"/>
        </font>
      </dxf>
    </rfmt>
  </rrc>
  <rrc rId="10307" sId="1" ref="A8:XFD8" action="deleteRow">
    <rfmt sheetId="1" xfDxf="1" sqref="A8:XFD8" start="0" length="0">
      <dxf>
        <font>
          <color rgb="FFFF0000"/>
        </font>
      </dxf>
    </rfmt>
  </rrc>
  <rrc rId="10308" sId="1" ref="A8:XFD8" action="deleteRow">
    <rfmt sheetId="1" xfDxf="1" sqref="A8:XFD8" start="0" length="0">
      <dxf>
        <font>
          <color rgb="FFFF0000"/>
        </font>
      </dxf>
    </rfmt>
  </rrc>
  <rrc rId="10309" sId="1" ref="A8:XFD8" action="deleteRow">
    <rfmt sheetId="1" xfDxf="1" sqref="A8:XFD8" start="0" length="0">
      <dxf>
        <font>
          <color rgb="FFFF0000"/>
        </font>
      </dxf>
    </rfmt>
  </rrc>
  <rrc rId="10310" sId="1" ref="A8:XFD8" action="deleteRow">
    <rfmt sheetId="1" xfDxf="1" sqref="A8:XFD8" start="0" length="0">
      <dxf>
        <font>
          <color rgb="FFFF0000"/>
        </font>
      </dxf>
    </rfmt>
  </rrc>
  <rrc rId="10311" sId="1" ref="A8:XFD8" action="deleteRow">
    <rfmt sheetId="1" xfDxf="1" sqref="A8:XFD8" start="0" length="0">
      <dxf>
        <font>
          <color rgb="FFFF0000"/>
        </font>
      </dxf>
    </rfmt>
  </rrc>
  <rrc rId="10312" sId="1" ref="A8:XFD8" action="deleteRow">
    <rfmt sheetId="1" xfDxf="1" sqref="A8:XFD8" start="0" length="0">
      <dxf>
        <font>
          <color rgb="FFFF0000"/>
        </font>
      </dxf>
    </rfmt>
  </rrc>
  <rrc rId="10313" sId="1" ref="A8:XFD8" action="deleteRow">
    <rfmt sheetId="1" xfDxf="1" sqref="A8:XFD8" start="0" length="0">
      <dxf>
        <font>
          <color rgb="FFFF0000"/>
        </font>
      </dxf>
    </rfmt>
  </rrc>
  <rrc rId="10314" sId="1" ref="A8:XFD8" action="deleteRow">
    <rfmt sheetId="1" xfDxf="1" sqref="A8:XFD8" start="0" length="0">
      <dxf>
        <font>
          <color rgb="FFFF0000"/>
        </font>
      </dxf>
    </rfmt>
  </rrc>
  <rrc rId="10315" sId="1" ref="A8:XFD8" action="deleteRow">
    <rfmt sheetId="1" xfDxf="1" sqref="A8:XFD8" start="0" length="0">
      <dxf>
        <font>
          <color rgb="FFFF0000"/>
        </font>
      </dxf>
    </rfmt>
  </rrc>
  <rrc rId="10316" sId="1" ref="A8:XFD8" action="deleteRow">
    <rfmt sheetId="1" xfDxf="1" sqref="A8:XFD8" start="0" length="0">
      <dxf>
        <font>
          <color rgb="FFFF0000"/>
        </font>
      </dxf>
    </rfmt>
  </rrc>
  <rrc rId="10317" sId="1" ref="A8:XFD8" action="deleteRow">
    <rfmt sheetId="1" xfDxf="1" sqref="A8:XFD8" start="0" length="0">
      <dxf>
        <font>
          <color rgb="FFFF0000"/>
        </font>
      </dxf>
    </rfmt>
  </rrc>
  <rrc rId="10318" sId="1" ref="A8:XFD8" action="deleteRow">
    <rfmt sheetId="1" xfDxf="1" sqref="A8:XFD8" start="0" length="0">
      <dxf>
        <font>
          <color rgb="FFFF0000"/>
        </font>
      </dxf>
    </rfmt>
  </rrc>
  <rrc rId="10319" sId="1" ref="A8:XFD8" action="deleteRow">
    <rfmt sheetId="1" xfDxf="1" sqref="A8:XFD8" start="0" length="0">
      <dxf>
        <font>
          <color rgb="FFFF0000"/>
        </font>
      </dxf>
    </rfmt>
  </rrc>
  <rrc rId="10320" sId="1" ref="A8:XFD8" action="deleteRow">
    <rfmt sheetId="1" xfDxf="1" sqref="A8:XFD8" start="0" length="0">
      <dxf>
        <font>
          <color rgb="FFFF0000"/>
        </font>
      </dxf>
    </rfmt>
  </rrc>
  <rrc rId="10321" sId="1" ref="A8:XFD8" action="deleteRow">
    <rfmt sheetId="1" xfDxf="1" sqref="A8:XFD8" start="0" length="0">
      <dxf>
        <font>
          <color rgb="FFFF0000"/>
        </font>
      </dxf>
    </rfmt>
  </rrc>
  <rrc rId="10322" sId="1" ref="A8:XFD8" action="deleteRow">
    <rfmt sheetId="1" xfDxf="1" sqref="A8:XFD8" start="0" length="0">
      <dxf>
        <font>
          <color rgb="FFFF0000"/>
        </font>
      </dxf>
    </rfmt>
  </rrc>
  <rrc rId="10323" sId="1" ref="A8:XFD8" action="deleteRow">
    <rfmt sheetId="1" xfDxf="1" sqref="A8:XFD8" start="0" length="0">
      <dxf>
        <font>
          <color rgb="FFFF0000"/>
        </font>
      </dxf>
    </rfmt>
  </rrc>
  <rrc rId="10324" sId="1" ref="A8:XFD8" action="deleteRow">
    <rfmt sheetId="1" xfDxf="1" sqref="A8:XFD8" start="0" length="0">
      <dxf>
        <font>
          <color rgb="FFFF0000"/>
        </font>
      </dxf>
    </rfmt>
  </rrc>
  <rrc rId="10325" sId="1" ref="A8:XFD8" action="deleteRow">
    <rfmt sheetId="1" xfDxf="1" sqref="A8:XFD8" start="0" length="0">
      <dxf>
        <font>
          <color rgb="FFFF0000"/>
        </font>
      </dxf>
    </rfmt>
  </rrc>
  <rrc rId="10326" sId="1" ref="A8:XFD8" action="deleteRow">
    <rfmt sheetId="1" xfDxf="1" sqref="A8:XFD8" start="0" length="0">
      <dxf>
        <font>
          <color rgb="FFFF0000"/>
        </font>
      </dxf>
    </rfmt>
  </rrc>
  <rrc rId="10327" sId="1" ref="A8:XFD8" action="deleteRow">
    <rfmt sheetId="1" xfDxf="1" sqref="A8:XFD8" start="0" length="0">
      <dxf>
        <font>
          <color rgb="FFFF0000"/>
        </font>
      </dxf>
    </rfmt>
  </rrc>
  <rrc rId="10328" sId="1" ref="A8:XFD8" action="deleteRow">
    <rfmt sheetId="1" xfDxf="1" sqref="A8:XFD8" start="0" length="0">
      <dxf>
        <font>
          <color rgb="FFFF0000"/>
        </font>
      </dxf>
    </rfmt>
  </rrc>
  <rrc rId="10329" sId="1" ref="A8:XFD8" action="deleteRow">
    <rfmt sheetId="1" xfDxf="1" sqref="A8:XFD8" start="0" length="0">
      <dxf>
        <font>
          <color rgb="FFFF0000"/>
        </font>
      </dxf>
    </rfmt>
  </rrc>
  <rrc rId="10330" sId="1" ref="A8:XFD8" action="deleteRow">
    <rfmt sheetId="1" xfDxf="1" sqref="A8:XFD8" start="0" length="0">
      <dxf>
        <font>
          <color rgb="FFFF0000"/>
        </font>
      </dxf>
    </rfmt>
  </rrc>
  <rrc rId="10331" sId="1" ref="A8:XFD8" action="deleteRow">
    <rfmt sheetId="1" xfDxf="1" sqref="A8:XFD8" start="0" length="0">
      <dxf>
        <font>
          <color rgb="FFFF0000"/>
        </font>
      </dxf>
    </rfmt>
  </rrc>
  <rrc rId="10332" sId="1" ref="A8:XFD8" action="deleteRow">
    <rfmt sheetId="1" xfDxf="1" sqref="A8:XFD8" start="0" length="0">
      <dxf>
        <font>
          <color rgb="FFFF0000"/>
        </font>
      </dxf>
    </rfmt>
  </rrc>
  <rrc rId="10333" sId="1" ref="A8:XFD8" action="deleteRow">
    <rfmt sheetId="1" xfDxf="1" sqref="A8:XFD8" start="0" length="0">
      <dxf>
        <font>
          <color rgb="FFFF0000"/>
        </font>
      </dxf>
    </rfmt>
  </rrc>
  <rrc rId="10334" sId="1" ref="A8:XFD8" action="deleteRow">
    <rfmt sheetId="1" xfDxf="1" sqref="A8:XFD8" start="0" length="0">
      <dxf>
        <font>
          <color rgb="FFFF0000"/>
        </font>
      </dxf>
    </rfmt>
  </rrc>
  <rrc rId="10335" sId="1" ref="A8:XFD8" action="deleteRow">
    <rfmt sheetId="1" xfDxf="1" sqref="A8:XFD8" start="0" length="0">
      <dxf>
        <font>
          <color rgb="FFFF0000"/>
        </font>
      </dxf>
    </rfmt>
  </rrc>
  <rrc rId="10336" sId="1" ref="A8:XFD8" action="deleteRow">
    <rfmt sheetId="1" xfDxf="1" sqref="A8:XFD8" start="0" length="0">
      <dxf>
        <font>
          <color rgb="FFFF0000"/>
        </font>
      </dxf>
    </rfmt>
  </rrc>
  <rrc rId="10337" sId="1" ref="A8:XFD8" action="deleteRow">
    <rfmt sheetId="1" xfDxf="1" sqref="A8:XFD8" start="0" length="0">
      <dxf>
        <font>
          <color rgb="FFFF0000"/>
        </font>
      </dxf>
    </rfmt>
  </rrc>
  <rrc rId="10338" sId="1" ref="A8:XFD8" action="deleteRow">
    <rfmt sheetId="1" xfDxf="1" sqref="A8:XFD8" start="0" length="0">
      <dxf>
        <font>
          <color rgb="FFFF0000"/>
        </font>
      </dxf>
    </rfmt>
  </rrc>
  <rrc rId="10339" sId="1" ref="A8:XFD8" action="deleteRow">
    <rfmt sheetId="1" xfDxf="1" sqref="A8:XFD8" start="0" length="0">
      <dxf>
        <font>
          <color rgb="FFFF0000"/>
        </font>
      </dxf>
    </rfmt>
  </rrc>
  <rrc rId="10340" sId="1" ref="A8:XFD8" action="deleteRow">
    <rfmt sheetId="1" xfDxf="1" sqref="A8:XFD8" start="0" length="0">
      <dxf>
        <font>
          <color rgb="FFFF0000"/>
        </font>
      </dxf>
    </rfmt>
  </rrc>
  <rrc rId="10341" sId="1" ref="A8:XFD8" action="deleteRow">
    <rfmt sheetId="1" xfDxf="1" sqref="A8:XFD8" start="0" length="0">
      <dxf>
        <font>
          <color rgb="FFFF0000"/>
        </font>
      </dxf>
    </rfmt>
  </rrc>
  <rrc rId="10342" sId="1" ref="A8:XFD8" action="deleteRow">
    <rfmt sheetId="1" xfDxf="1" sqref="A8:XFD8" start="0" length="0">
      <dxf>
        <font>
          <color rgb="FFFF0000"/>
        </font>
      </dxf>
    </rfmt>
  </rrc>
  <rrc rId="10343" sId="1" ref="A8:XFD8" action="deleteRow">
    <rfmt sheetId="1" xfDxf="1" sqref="A8:XFD8" start="0" length="0">
      <dxf>
        <font>
          <color rgb="FFFF0000"/>
        </font>
      </dxf>
    </rfmt>
  </rrc>
  <rrc rId="10344" sId="1" ref="A8:XFD8" action="deleteRow">
    <rfmt sheetId="1" xfDxf="1" sqref="A8:XFD8" start="0" length="0">
      <dxf>
        <font>
          <color rgb="FFFF0000"/>
        </font>
      </dxf>
    </rfmt>
  </rrc>
  <rrc rId="10345" sId="1" ref="A8:XFD8" action="deleteRow">
    <rfmt sheetId="1" xfDxf="1" sqref="A8:XFD8" start="0" length="0">
      <dxf>
        <font>
          <color rgb="FFFF0000"/>
        </font>
      </dxf>
    </rfmt>
  </rrc>
  <rrc rId="10346" sId="1" ref="A8:XFD8" action="deleteRow">
    <rfmt sheetId="1" xfDxf="1" sqref="A8:XFD8" start="0" length="0">
      <dxf>
        <font>
          <color rgb="FFFF0000"/>
        </font>
      </dxf>
    </rfmt>
  </rrc>
  <rrc rId="10347" sId="1" ref="A8:XFD8" action="deleteRow">
    <rfmt sheetId="1" xfDxf="1" sqref="A8:XFD8" start="0" length="0">
      <dxf>
        <font>
          <color rgb="FFFF0000"/>
        </font>
      </dxf>
    </rfmt>
  </rrc>
  <rrc rId="10348" sId="1" ref="A8:XFD8" action="deleteRow">
    <rfmt sheetId="1" xfDxf="1" sqref="A8:XFD8" start="0" length="0">
      <dxf>
        <font>
          <color rgb="FFFF0000"/>
        </font>
      </dxf>
    </rfmt>
  </rrc>
  <rrc rId="10349" sId="1" ref="A8:XFD8" action="deleteRow">
    <rfmt sheetId="1" xfDxf="1" sqref="A8:XFD8" start="0" length="0">
      <dxf>
        <font>
          <color rgb="FFFF0000"/>
        </font>
      </dxf>
    </rfmt>
  </rrc>
  <rrc rId="10350" sId="1" ref="A8:XFD8" action="deleteRow">
    <rfmt sheetId="1" xfDxf="1" sqref="A8:XFD8" start="0" length="0">
      <dxf>
        <font>
          <color rgb="FFFF0000"/>
        </font>
      </dxf>
    </rfmt>
  </rrc>
  <rrc rId="10351" sId="1" ref="A8:XFD8" action="deleteRow">
    <rfmt sheetId="1" xfDxf="1" sqref="A8:XFD8" start="0" length="0">
      <dxf>
        <font>
          <color rgb="FFFF0000"/>
        </font>
      </dxf>
    </rfmt>
  </rrc>
  <rrc rId="10352" sId="1" ref="A8:XFD8" action="deleteRow">
    <rfmt sheetId="1" xfDxf="1" sqref="A8:XFD8" start="0" length="0">
      <dxf>
        <font>
          <color rgb="FFFF0000"/>
        </font>
      </dxf>
    </rfmt>
  </rrc>
  <rrc rId="10353" sId="1" ref="A8:XFD8" action="deleteRow">
    <rfmt sheetId="1" xfDxf="1" sqref="A8:XFD8" start="0" length="0">
      <dxf>
        <font>
          <color rgb="FFFF0000"/>
        </font>
      </dxf>
    </rfmt>
  </rrc>
  <rrc rId="10354" sId="1" ref="A8:XFD8" action="deleteRow">
    <rfmt sheetId="1" xfDxf="1" sqref="A8:XFD8" start="0" length="0">
      <dxf>
        <font>
          <color rgb="FFFF0000"/>
        </font>
      </dxf>
    </rfmt>
  </rrc>
  <rrc rId="10355" sId="1" ref="A8:XFD8" action="deleteRow">
    <rfmt sheetId="1" xfDxf="1" sqref="A8:XFD8" start="0" length="0">
      <dxf>
        <font>
          <color rgb="FFFF0000"/>
        </font>
      </dxf>
    </rfmt>
  </rrc>
  <rrc rId="10356" sId="1" ref="A8:XFD8" action="deleteRow">
    <rfmt sheetId="1" xfDxf="1" sqref="A8:XFD8" start="0" length="0">
      <dxf>
        <font>
          <color rgb="FFFF0000"/>
        </font>
      </dxf>
    </rfmt>
  </rrc>
  <rrc rId="10357" sId="1" ref="A8:XFD8" action="deleteRow">
    <rfmt sheetId="1" xfDxf="1" sqref="A8:XFD8" start="0" length="0">
      <dxf>
        <font>
          <color rgb="FFFF0000"/>
        </font>
      </dxf>
    </rfmt>
  </rrc>
  <rrc rId="10358" sId="1" ref="A8:XFD8" action="deleteRow">
    <rfmt sheetId="1" xfDxf="1" sqref="A8:XFD8" start="0" length="0">
      <dxf>
        <font>
          <color rgb="FFFF0000"/>
        </font>
      </dxf>
    </rfmt>
  </rrc>
  <rrc rId="10359" sId="1" ref="A8:XFD8" action="deleteRow">
    <rfmt sheetId="1" xfDxf="1" sqref="A8:XFD8" start="0" length="0">
      <dxf>
        <font>
          <color rgb="FFFF0000"/>
        </font>
      </dxf>
    </rfmt>
  </rrc>
  <rrc rId="10360" sId="1" ref="A8:XFD8" action="deleteRow">
    <rfmt sheetId="1" xfDxf="1" sqref="A8:XFD8" start="0" length="0">
      <dxf>
        <font>
          <color rgb="FFFF0000"/>
        </font>
      </dxf>
    </rfmt>
  </rrc>
  <rrc rId="10361" sId="1" ref="A8:XFD8" action="deleteRow">
    <rfmt sheetId="1" xfDxf="1" sqref="A8:XFD8" start="0" length="0">
      <dxf>
        <font>
          <color rgb="FFFF0000"/>
        </font>
      </dxf>
    </rfmt>
  </rrc>
  <rrc rId="10362" sId="1" ref="A8:XFD8" action="deleteRow">
    <rfmt sheetId="1" xfDxf="1" sqref="A8:XFD8" start="0" length="0">
      <dxf>
        <font>
          <color rgb="FFFF0000"/>
        </font>
      </dxf>
    </rfmt>
  </rrc>
  <rrc rId="10363" sId="1" ref="A8:XFD8" action="deleteRow">
    <rfmt sheetId="1" xfDxf="1" sqref="A8:XFD8" start="0" length="0">
      <dxf>
        <font>
          <color rgb="FFFF0000"/>
        </font>
      </dxf>
    </rfmt>
  </rrc>
  <rrc rId="10364" sId="1" ref="A8:XFD8" action="deleteRow">
    <rfmt sheetId="1" xfDxf="1" sqref="A8:XFD8" start="0" length="0">
      <dxf>
        <font>
          <color rgb="FFFF0000"/>
        </font>
      </dxf>
    </rfmt>
  </rrc>
  <rrc rId="10365" sId="1" ref="A8:XFD8" action="deleteRow">
    <rfmt sheetId="1" xfDxf="1" sqref="A8:XFD8" start="0" length="0">
      <dxf>
        <font>
          <color rgb="FFFF0000"/>
        </font>
      </dxf>
    </rfmt>
  </rrc>
  <rrc rId="10366" sId="1" ref="A8:XFD8" action="deleteRow">
    <rfmt sheetId="1" xfDxf="1" sqref="A8:XFD8" start="0" length="0">
      <dxf>
        <font>
          <color rgb="FFFF0000"/>
        </font>
      </dxf>
    </rfmt>
  </rrc>
  <rrc rId="10367" sId="1" ref="A8:XFD8" action="deleteRow">
    <rfmt sheetId="1" xfDxf="1" sqref="A8:XFD8" start="0" length="0">
      <dxf>
        <font>
          <color rgb="FFFF0000"/>
        </font>
      </dxf>
    </rfmt>
  </rrc>
  <rrc rId="10368" sId="1" ref="A8:XFD8" action="deleteRow">
    <rfmt sheetId="1" xfDxf="1" sqref="A8:XFD8" start="0" length="0">
      <dxf>
        <font>
          <color rgb="FFFF0000"/>
        </font>
      </dxf>
    </rfmt>
  </rrc>
  <rrc rId="10369" sId="1" ref="A8:XFD8" action="deleteRow">
    <rfmt sheetId="1" xfDxf="1" sqref="A8:XFD8" start="0" length="0">
      <dxf>
        <font>
          <color rgb="FFFF0000"/>
        </font>
      </dxf>
    </rfmt>
  </rrc>
  <rrc rId="10370" sId="1" ref="A8:XFD8" action="deleteRow">
    <rfmt sheetId="1" xfDxf="1" sqref="A8:XFD8" start="0" length="0">
      <dxf>
        <font>
          <color rgb="FFFF0000"/>
        </font>
      </dxf>
    </rfmt>
  </rrc>
  <rrc rId="10371" sId="1" ref="A8:XFD8" action="deleteRow">
    <rfmt sheetId="1" xfDxf="1" sqref="A8:XFD8" start="0" length="0">
      <dxf>
        <font>
          <color rgb="FFFF0000"/>
        </font>
      </dxf>
    </rfmt>
  </rrc>
  <rrc rId="10372" sId="1" ref="A8:XFD8" action="deleteRow">
    <rfmt sheetId="1" xfDxf="1" sqref="A8:XFD8" start="0" length="0">
      <dxf>
        <font>
          <color rgb="FFFF0000"/>
        </font>
      </dxf>
    </rfmt>
  </rrc>
  <rrc rId="10373" sId="1" ref="A8:XFD8" action="deleteRow">
    <rfmt sheetId="1" xfDxf="1" sqref="A8:XFD8" start="0" length="0">
      <dxf>
        <font>
          <color rgb="FFFF0000"/>
        </font>
      </dxf>
    </rfmt>
  </rrc>
  <rrc rId="10374" sId="1" ref="A8:XFD8" action="deleteRow">
    <rfmt sheetId="1" xfDxf="1" sqref="A8:XFD8" start="0" length="0">
      <dxf>
        <font>
          <color rgb="FFFF0000"/>
        </font>
      </dxf>
    </rfmt>
  </rrc>
  <rrc rId="10375" sId="1" ref="A8:XFD8" action="deleteRow">
    <rfmt sheetId="1" xfDxf="1" sqref="A8:XFD8" start="0" length="0">
      <dxf>
        <font>
          <color rgb="FFFF0000"/>
        </font>
      </dxf>
    </rfmt>
  </rrc>
  <rrc rId="10376" sId="1" ref="A8:XFD8" action="deleteRow">
    <rfmt sheetId="1" xfDxf="1" sqref="A8:XFD8" start="0" length="0">
      <dxf>
        <font>
          <color rgb="FFFF0000"/>
        </font>
      </dxf>
    </rfmt>
  </rrc>
  <rrc rId="10377" sId="1" ref="A8:XFD8" action="deleteRow">
    <rfmt sheetId="1" xfDxf="1" sqref="A8:XFD8" start="0" length="0">
      <dxf>
        <font>
          <color rgb="FFFF0000"/>
        </font>
      </dxf>
    </rfmt>
  </rrc>
  <rrc rId="10378" sId="1" ref="A8:XFD8" action="deleteRow">
    <rfmt sheetId="1" xfDxf="1" sqref="A8:XFD8" start="0" length="0">
      <dxf>
        <font>
          <color rgb="FFFF0000"/>
        </font>
      </dxf>
    </rfmt>
  </rrc>
  <rrc rId="10379" sId="1" ref="A8:XFD8" action="deleteRow">
    <rfmt sheetId="1" xfDxf="1" sqref="A8:XFD8" start="0" length="0">
      <dxf>
        <font>
          <color rgb="FFFF0000"/>
        </font>
      </dxf>
    </rfmt>
  </rrc>
  <rrc rId="10380" sId="1" ref="A8:XFD8" action="deleteRow">
    <rfmt sheetId="1" xfDxf="1" sqref="A8:XFD8" start="0" length="0">
      <dxf>
        <font>
          <color rgb="FFFF0000"/>
        </font>
      </dxf>
    </rfmt>
  </rrc>
  <rrc rId="10381" sId="1" ref="A8:XFD8" action="deleteRow">
    <rfmt sheetId="1" xfDxf="1" sqref="A8:XFD8" start="0" length="0">
      <dxf>
        <font>
          <color rgb="FFFF0000"/>
        </font>
      </dxf>
    </rfmt>
  </rrc>
  <rrc rId="10382" sId="1" ref="A8:XFD8" action="deleteRow">
    <rfmt sheetId="1" xfDxf="1" sqref="A8:XFD8" start="0" length="0">
      <dxf>
        <font>
          <color rgb="FFFF0000"/>
        </font>
      </dxf>
    </rfmt>
  </rrc>
  <rrc rId="10383" sId="1" ref="A8:XFD8" action="deleteRow">
    <rfmt sheetId="1" xfDxf="1" sqref="A8:XFD8" start="0" length="0">
      <dxf>
        <font>
          <color rgb="FFFF0000"/>
        </font>
      </dxf>
    </rfmt>
  </rrc>
  <rrc rId="10384" sId="1" ref="A8:XFD8" action="deleteRow">
    <rfmt sheetId="1" xfDxf="1" sqref="A8:XFD8" start="0" length="0">
      <dxf>
        <font>
          <color rgb="FFFF0000"/>
        </font>
      </dxf>
    </rfmt>
  </rrc>
  <rrc rId="10385" sId="1" ref="A8:XFD8" action="deleteRow">
    <rfmt sheetId="1" xfDxf="1" sqref="A8:XFD8" start="0" length="0">
      <dxf>
        <font>
          <color rgb="FFFF0000"/>
        </font>
      </dxf>
    </rfmt>
  </rrc>
  <rrc rId="10386" sId="1" ref="A8:XFD8" action="deleteRow">
    <rfmt sheetId="1" xfDxf="1" sqref="A8:XFD8" start="0" length="0">
      <dxf>
        <font>
          <color rgb="FFFF0000"/>
        </font>
      </dxf>
    </rfmt>
  </rrc>
  <rrc rId="10387" sId="1" ref="A8:XFD8" action="deleteRow">
    <rfmt sheetId="1" xfDxf="1" sqref="A8:XFD8" start="0" length="0">
      <dxf>
        <font>
          <color rgb="FFFF0000"/>
        </font>
      </dxf>
    </rfmt>
  </rrc>
  <rrc rId="10388" sId="1" ref="A8:XFD8" action="deleteRow">
    <rfmt sheetId="1" xfDxf="1" sqref="A8:XFD8" start="0" length="0">
      <dxf>
        <font>
          <color rgb="FFFF0000"/>
        </font>
      </dxf>
    </rfmt>
  </rrc>
  <rrc rId="10389" sId="1" ref="A8:XFD8" action="deleteRow">
    <rfmt sheetId="1" xfDxf="1" sqref="A8:XFD8" start="0" length="0">
      <dxf>
        <font>
          <color rgb="FFFF0000"/>
        </font>
      </dxf>
    </rfmt>
  </rrc>
  <rrc rId="10390" sId="1" ref="A8:XFD8" action="deleteRow">
    <rfmt sheetId="1" xfDxf="1" sqref="A8:XFD8" start="0" length="0">
      <dxf>
        <font>
          <color rgb="FFFF0000"/>
        </font>
      </dxf>
    </rfmt>
  </rrc>
  <rrc rId="10391" sId="1" ref="A8:XFD8" action="deleteRow">
    <rfmt sheetId="1" xfDxf="1" sqref="A8:XFD8" start="0" length="0">
      <dxf>
        <font>
          <color rgb="FFFF0000"/>
        </font>
      </dxf>
    </rfmt>
  </rrc>
  <rrc rId="10392" sId="1" ref="A8:XFD8" action="deleteRow">
    <rfmt sheetId="1" xfDxf="1" sqref="A8:XFD8" start="0" length="0">
      <dxf>
        <font>
          <color rgb="FFFF0000"/>
        </font>
      </dxf>
    </rfmt>
  </rrc>
  <rrc rId="10393" sId="1" ref="A8:XFD8" action="deleteRow">
    <rfmt sheetId="1" xfDxf="1" sqref="A8:XFD8" start="0" length="0">
      <dxf>
        <font>
          <color rgb="FFFF0000"/>
        </font>
      </dxf>
    </rfmt>
  </rrc>
  <rrc rId="10394" sId="1" ref="A8:XFD8" action="deleteRow">
    <rfmt sheetId="1" xfDxf="1" sqref="A8:XFD8" start="0" length="0">
      <dxf>
        <font>
          <color rgb="FFFF0000"/>
        </font>
      </dxf>
    </rfmt>
  </rrc>
  <rrc rId="10395" sId="1" ref="A8:XFD8" action="deleteRow">
    <rfmt sheetId="1" xfDxf="1" sqref="A8:XFD8" start="0" length="0">
      <dxf>
        <font>
          <color rgb="FFFF0000"/>
        </font>
      </dxf>
    </rfmt>
  </rrc>
  <rrc rId="10396" sId="1" ref="A8:XFD8" action="deleteRow">
    <rfmt sheetId="1" xfDxf="1" sqref="A8:XFD8" start="0" length="0">
      <dxf>
        <font>
          <color rgb="FFFF0000"/>
        </font>
      </dxf>
    </rfmt>
  </rrc>
  <rrc rId="10397" sId="1" ref="A8:XFD8" action="deleteRow">
    <rfmt sheetId="1" xfDxf="1" sqref="A8:XFD8" start="0" length="0">
      <dxf>
        <font>
          <color rgb="FFFF0000"/>
        </font>
      </dxf>
    </rfmt>
  </rrc>
  <rrc rId="10398" sId="1" ref="A8:XFD8" action="deleteRow">
    <rfmt sheetId="1" xfDxf="1" sqref="A8:XFD8" start="0" length="0">
      <dxf>
        <font>
          <color rgb="FFFF0000"/>
        </font>
      </dxf>
    </rfmt>
  </rrc>
  <rrc rId="10399" sId="1" ref="A8:XFD8" action="deleteRow">
    <rfmt sheetId="1" xfDxf="1" sqref="A8:XFD8" start="0" length="0">
      <dxf>
        <font>
          <color rgb="FFFF0000"/>
        </font>
      </dxf>
    </rfmt>
  </rrc>
  <rrc rId="10400" sId="1" ref="A8:XFD8" action="deleteRow">
    <rfmt sheetId="1" xfDxf="1" sqref="A8:XFD8" start="0" length="0">
      <dxf>
        <font>
          <color rgb="FFFF0000"/>
        </font>
      </dxf>
    </rfmt>
  </rrc>
  <rrc rId="10401" sId="1" ref="A8:XFD8" action="deleteRow">
    <rfmt sheetId="1" xfDxf="1" sqref="A8:XFD8" start="0" length="0">
      <dxf>
        <font>
          <color rgb="FFFF0000"/>
        </font>
      </dxf>
    </rfmt>
  </rrc>
  <rrc rId="10402" sId="1" ref="A8:XFD8" action="deleteRow">
    <rfmt sheetId="1" xfDxf="1" sqref="A8:XFD8" start="0" length="0">
      <dxf>
        <font>
          <color rgb="FFFF0000"/>
        </font>
      </dxf>
    </rfmt>
  </rrc>
  <rcc rId="10403" sId="1" xfDxf="1" dxf="1">
    <nc r="B10" t="inlineStr">
      <is>
        <t>Председатель  Комитета финансов  Администрации города Когалыма</t>
      </is>
    </nc>
    <ndxf>
      <font>
        <color rgb="FFFF0000"/>
      </font>
    </ndxf>
  </rcc>
  <rfmt sheetId="1" xfDxf="1" sqref="C10" start="0" length="0">
    <dxf>
      <font>
        <color rgb="FFFF0000"/>
      </font>
    </dxf>
  </rfmt>
  <rcc rId="10404" sId="1" xfDxf="1" dxf="1">
    <nc r="D10" t="inlineStr">
      <is>
        <t>______________</t>
      </is>
    </nc>
    <ndxf>
      <font>
        <color rgb="FFFF0000"/>
      </font>
    </ndxf>
  </rcc>
  <rcc rId="10405" sId="1" xfDxf="1" dxf="1">
    <nc r="E10" t="inlineStr">
      <is>
        <t>М.Г. Рыбачок</t>
      </is>
    </nc>
    <ndxf>
      <font>
        <color rgb="FFFF0000"/>
      </font>
    </ndxf>
  </rcc>
  <rfmt sheetId="1" xfDxf="1" sqref="B11" start="0" length="0">
    <dxf>
      <font>
        <color rgb="FFFF0000"/>
      </font>
    </dxf>
  </rfmt>
  <rfmt sheetId="1" xfDxf="1" sqref="C11" start="0" length="0">
    <dxf>
      <font>
        <color rgb="FFFF0000"/>
      </font>
    </dxf>
  </rfmt>
  <rfmt sheetId="1" xfDxf="1" sqref="D11" start="0" length="0">
    <dxf>
      <font>
        <color rgb="FFFF0000"/>
      </font>
    </dxf>
  </rfmt>
  <rfmt sheetId="1" xfDxf="1" sqref="E11" start="0" length="0">
    <dxf>
      <font>
        <color rgb="FFFF0000"/>
      </font>
    </dxf>
  </rfmt>
  <rcc rId="10406" sId="1" xfDxf="1" dxf="1">
    <nc r="B12" t="inlineStr">
      <is>
        <t xml:space="preserve">Исполнитель: Главный специалист </t>
      </is>
    </nc>
    <ndxf>
      <font>
        <color rgb="FFFF0000"/>
      </font>
    </ndxf>
  </rcc>
  <rfmt sheetId="1" xfDxf="1" sqref="C12" start="0" length="0">
    <dxf>
      <font>
        <color rgb="FFFF0000"/>
      </font>
    </dxf>
  </rfmt>
  <rfmt sheetId="1" xfDxf="1" sqref="D12" start="0" length="0">
    <dxf>
      <font>
        <color rgb="FFFF0000"/>
      </font>
    </dxf>
  </rfmt>
  <rfmt sheetId="1" xfDxf="1" sqref="E12" start="0" length="0">
    <dxf>
      <font>
        <color rgb="FFFF0000"/>
      </font>
    </dxf>
  </rfmt>
  <rcc rId="10407" sId="1" xfDxf="1" dxf="1">
    <nc r="B13" t="inlineStr">
      <is>
        <t xml:space="preserve">Сенив М.В. </t>
      </is>
    </nc>
    <ndxf>
      <font>
        <color rgb="FFFF0000"/>
      </font>
    </ndxf>
  </rcc>
  <rfmt sheetId="1" xfDxf="1" sqref="C13" start="0" length="0">
    <dxf>
      <font>
        <color rgb="FFFF0000"/>
      </font>
    </dxf>
  </rfmt>
  <rfmt sheetId="1" xfDxf="1" sqref="D13" start="0" length="0">
    <dxf>
      <font>
        <color rgb="FFFF0000"/>
      </font>
    </dxf>
  </rfmt>
  <rfmt sheetId="1" xfDxf="1" sqref="E13" start="0" length="0">
    <dxf>
      <font>
        <color rgb="FFFF0000"/>
      </font>
    </dxf>
  </rfmt>
  <rfmt sheetId="1" sqref="B10:E13" start="0" length="2147483647">
    <dxf>
      <font>
        <color auto="1"/>
      </font>
    </dxf>
  </rfmt>
  <rfmt sheetId="1" sqref="B10">
    <dxf>
      <alignment wrapText="1" readingOrder="0"/>
    </dxf>
  </rfmt>
  <rcv guid="{9CA57FEE-3225-43BE-8D88-A86E62ED5930}" action="delete"/>
  <rdn rId="0" localSheetId="1" customView="1" name="Z_9CA57FEE_3225_43BE_8D88_A86E62ED5930_.wvu.PrintTitles" hidden="1" oldHidden="1">
    <formula>'Все целевые показатели'!$1:$3</formula>
    <oldFormula>'Все целевые показатели'!$1:$3</oldFormula>
  </rdn>
  <rdn rId="0" localSheetId="1" customView="1" name="Z_9CA57FEE_3225_43BE_8D88_A86E62ED5930_.wvu.FilterData" hidden="1" oldHidden="1">
    <formula>'Все целевые показатели'!$B$1:$B$7</formula>
    <oldFormula>'Все целевые показатели'!$B$1:$B$7</oldFormula>
  </rdn>
  <rdn rId="0" localSheetId="2" customView="1" name="Z_9CA57FEE_3225_43BE_8D88_A86E62ED5930_.wvu.PrintArea" hidden="1" oldHidden="1">
    <formula>'по Указу Президента (НЕ БРАТЬ!)'!$A$1:$AK$39</formula>
    <oldFormula>'по Указу Президента (НЕ БРАТЬ!)'!$A$1:$AK$39</oldFormula>
  </rdn>
  <rdn rId="0" localSheetId="2" customView="1" name="Z_9CA57FEE_3225_43BE_8D88_A86E62ED5930_.wvu.PrintTitles" hidden="1" oldHidden="1">
    <formula>'по Указу Президента (НЕ БРАТЬ!)'!$4:$5</formula>
    <oldFormula>'по Указу Президента (НЕ БРАТЬ!)'!$4:$5</oldFormula>
  </rdn>
  <rdn rId="0" localSheetId="2" customView="1" name="Z_9CA57FEE_3225_43BE_8D88_A86E62ED5930_.wvu.Rows" hidden="1" oldHidden="1">
    <formula>'по Указу Президента (НЕ БРАТЬ!)'!$6:$6,'по Указу Президента (НЕ БРАТЬ!)'!$32:$32,'по Указу Президента (НЕ БРАТЬ!)'!$35:$35</formula>
    <oldFormula>'по Указу Президента (НЕ БРАТЬ!)'!$6:$6,'по Указу Президента (НЕ БРАТЬ!)'!$32:$32,'по Указу Президента (НЕ БРАТЬ!)'!$35:$35</oldFormula>
  </rdn>
  <rdn rId="0" localSheetId="2" customView="1" name="Z_9CA57FEE_3225_43BE_8D88_A86E62ED5930_.wvu.Cols" hidden="1" oldHidden="1">
    <formula>'по Указу Президента (НЕ БРАТЬ!)'!$B:$B,'по Указу Президента (НЕ БРАТЬ!)'!$F:$S,'по Указу Президента (НЕ БРАТЬ!)'!$U:$AE,'по Указу Президента (НЕ БРАТЬ!)'!$AL:$BK,'по Указу Президента (НЕ БРАТЬ!)'!$BN:$BN</formula>
    <oldFormula>'по Указу Президента (НЕ БРАТЬ!)'!$B:$B,'по Указу Президента (НЕ БРАТЬ!)'!$F:$S,'по Указу Президента (НЕ БРАТЬ!)'!$U:$AE,'по Указу Президента (НЕ БРАТЬ!)'!$AL:$BK,'по Указу Президента (НЕ БРАТЬ!)'!$BN:$BN</oldFormula>
  </rdn>
  <rcv guid="{9CA57FEE-3225-43BE-8D88-A86E62ED593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9" Type="http://schemas.openxmlformats.org/officeDocument/2006/relationships/printerSettings" Target="../printerSettings/printerSettings39.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41" Type="http://schemas.openxmlformats.org/officeDocument/2006/relationships/printerSettings" Target="../printerSettings/printerSettings41.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40" Type="http://schemas.openxmlformats.org/officeDocument/2006/relationships/printerSettings" Target="../printerSettings/printerSettings40.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9.bin"/><Relationship Id="rId13" Type="http://schemas.openxmlformats.org/officeDocument/2006/relationships/printerSettings" Target="../printerSettings/printerSettings54.bin"/><Relationship Id="rId18" Type="http://schemas.openxmlformats.org/officeDocument/2006/relationships/printerSettings" Target="../printerSettings/printerSettings59.bin"/><Relationship Id="rId26" Type="http://schemas.openxmlformats.org/officeDocument/2006/relationships/printerSettings" Target="../printerSettings/printerSettings67.bin"/><Relationship Id="rId39" Type="http://schemas.openxmlformats.org/officeDocument/2006/relationships/printerSettings" Target="../printerSettings/printerSettings80.bin"/><Relationship Id="rId3" Type="http://schemas.openxmlformats.org/officeDocument/2006/relationships/printerSettings" Target="../printerSettings/printerSettings44.bin"/><Relationship Id="rId21" Type="http://schemas.openxmlformats.org/officeDocument/2006/relationships/printerSettings" Target="../printerSettings/printerSettings62.bin"/><Relationship Id="rId34" Type="http://schemas.openxmlformats.org/officeDocument/2006/relationships/printerSettings" Target="../printerSettings/printerSettings75.bin"/><Relationship Id="rId7" Type="http://schemas.openxmlformats.org/officeDocument/2006/relationships/printerSettings" Target="../printerSettings/printerSettings48.bin"/><Relationship Id="rId12" Type="http://schemas.openxmlformats.org/officeDocument/2006/relationships/printerSettings" Target="../printerSettings/printerSettings53.bin"/><Relationship Id="rId17" Type="http://schemas.openxmlformats.org/officeDocument/2006/relationships/printerSettings" Target="../printerSettings/printerSettings58.bin"/><Relationship Id="rId25" Type="http://schemas.openxmlformats.org/officeDocument/2006/relationships/printerSettings" Target="../printerSettings/printerSettings66.bin"/><Relationship Id="rId33" Type="http://schemas.openxmlformats.org/officeDocument/2006/relationships/printerSettings" Target="../printerSettings/printerSettings74.bin"/><Relationship Id="rId38" Type="http://schemas.openxmlformats.org/officeDocument/2006/relationships/printerSettings" Target="../printerSettings/printerSettings79.bin"/><Relationship Id="rId2" Type="http://schemas.openxmlformats.org/officeDocument/2006/relationships/printerSettings" Target="../printerSettings/printerSettings43.bin"/><Relationship Id="rId16" Type="http://schemas.openxmlformats.org/officeDocument/2006/relationships/printerSettings" Target="../printerSettings/printerSettings57.bin"/><Relationship Id="rId20" Type="http://schemas.openxmlformats.org/officeDocument/2006/relationships/printerSettings" Target="../printerSettings/printerSettings61.bin"/><Relationship Id="rId29" Type="http://schemas.openxmlformats.org/officeDocument/2006/relationships/printerSettings" Target="../printerSettings/printerSettings70.bin"/><Relationship Id="rId41" Type="http://schemas.openxmlformats.org/officeDocument/2006/relationships/printerSettings" Target="../printerSettings/printerSettings82.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11" Type="http://schemas.openxmlformats.org/officeDocument/2006/relationships/printerSettings" Target="../printerSettings/printerSettings52.bin"/><Relationship Id="rId24" Type="http://schemas.openxmlformats.org/officeDocument/2006/relationships/printerSettings" Target="../printerSettings/printerSettings65.bin"/><Relationship Id="rId32" Type="http://schemas.openxmlformats.org/officeDocument/2006/relationships/printerSettings" Target="../printerSettings/printerSettings73.bin"/><Relationship Id="rId37" Type="http://schemas.openxmlformats.org/officeDocument/2006/relationships/printerSettings" Target="../printerSettings/printerSettings78.bin"/><Relationship Id="rId40" Type="http://schemas.openxmlformats.org/officeDocument/2006/relationships/printerSettings" Target="../printerSettings/printerSettings81.bin"/><Relationship Id="rId5" Type="http://schemas.openxmlformats.org/officeDocument/2006/relationships/printerSettings" Target="../printerSettings/printerSettings46.bin"/><Relationship Id="rId15" Type="http://schemas.openxmlformats.org/officeDocument/2006/relationships/printerSettings" Target="../printerSettings/printerSettings56.bin"/><Relationship Id="rId23" Type="http://schemas.openxmlformats.org/officeDocument/2006/relationships/printerSettings" Target="../printerSettings/printerSettings64.bin"/><Relationship Id="rId28" Type="http://schemas.openxmlformats.org/officeDocument/2006/relationships/printerSettings" Target="../printerSettings/printerSettings69.bin"/><Relationship Id="rId36" Type="http://schemas.openxmlformats.org/officeDocument/2006/relationships/printerSettings" Target="../printerSettings/printerSettings77.bin"/><Relationship Id="rId10" Type="http://schemas.openxmlformats.org/officeDocument/2006/relationships/printerSettings" Target="../printerSettings/printerSettings51.bin"/><Relationship Id="rId19" Type="http://schemas.openxmlformats.org/officeDocument/2006/relationships/printerSettings" Target="../printerSettings/printerSettings60.bin"/><Relationship Id="rId31" Type="http://schemas.openxmlformats.org/officeDocument/2006/relationships/printerSettings" Target="../printerSettings/printerSettings72.bin"/><Relationship Id="rId4" Type="http://schemas.openxmlformats.org/officeDocument/2006/relationships/printerSettings" Target="../printerSettings/printerSettings45.bin"/><Relationship Id="rId9" Type="http://schemas.openxmlformats.org/officeDocument/2006/relationships/printerSettings" Target="../printerSettings/printerSettings50.bin"/><Relationship Id="rId14" Type="http://schemas.openxmlformats.org/officeDocument/2006/relationships/printerSettings" Target="../printerSettings/printerSettings55.bin"/><Relationship Id="rId22" Type="http://schemas.openxmlformats.org/officeDocument/2006/relationships/printerSettings" Target="../printerSettings/printerSettings63.bin"/><Relationship Id="rId27" Type="http://schemas.openxmlformats.org/officeDocument/2006/relationships/printerSettings" Target="../printerSettings/printerSettings68.bin"/><Relationship Id="rId30" Type="http://schemas.openxmlformats.org/officeDocument/2006/relationships/printerSettings" Target="../printerSettings/printerSettings71.bin"/><Relationship Id="rId35" Type="http://schemas.openxmlformats.org/officeDocument/2006/relationships/printerSettings" Target="../printerSettings/printerSettings76.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90.bin"/><Relationship Id="rId13" Type="http://schemas.openxmlformats.org/officeDocument/2006/relationships/printerSettings" Target="../printerSettings/printerSettings95.bin"/><Relationship Id="rId18" Type="http://schemas.openxmlformats.org/officeDocument/2006/relationships/printerSettings" Target="../printerSettings/printerSettings100.bin"/><Relationship Id="rId26" Type="http://schemas.openxmlformats.org/officeDocument/2006/relationships/printerSettings" Target="../printerSettings/printerSettings108.bin"/><Relationship Id="rId39" Type="http://schemas.openxmlformats.org/officeDocument/2006/relationships/printerSettings" Target="../printerSettings/printerSettings121.bin"/><Relationship Id="rId3" Type="http://schemas.openxmlformats.org/officeDocument/2006/relationships/printerSettings" Target="../printerSettings/printerSettings85.bin"/><Relationship Id="rId21" Type="http://schemas.openxmlformats.org/officeDocument/2006/relationships/printerSettings" Target="../printerSettings/printerSettings103.bin"/><Relationship Id="rId34" Type="http://schemas.openxmlformats.org/officeDocument/2006/relationships/printerSettings" Target="../printerSettings/printerSettings116.bin"/><Relationship Id="rId7" Type="http://schemas.openxmlformats.org/officeDocument/2006/relationships/printerSettings" Target="../printerSettings/printerSettings89.bin"/><Relationship Id="rId12" Type="http://schemas.openxmlformats.org/officeDocument/2006/relationships/printerSettings" Target="../printerSettings/printerSettings94.bin"/><Relationship Id="rId17" Type="http://schemas.openxmlformats.org/officeDocument/2006/relationships/printerSettings" Target="../printerSettings/printerSettings99.bin"/><Relationship Id="rId25" Type="http://schemas.openxmlformats.org/officeDocument/2006/relationships/printerSettings" Target="../printerSettings/printerSettings107.bin"/><Relationship Id="rId33" Type="http://schemas.openxmlformats.org/officeDocument/2006/relationships/printerSettings" Target="../printerSettings/printerSettings115.bin"/><Relationship Id="rId38" Type="http://schemas.openxmlformats.org/officeDocument/2006/relationships/printerSettings" Target="../printerSettings/printerSettings120.bin"/><Relationship Id="rId2" Type="http://schemas.openxmlformats.org/officeDocument/2006/relationships/printerSettings" Target="../printerSettings/printerSettings84.bin"/><Relationship Id="rId16" Type="http://schemas.openxmlformats.org/officeDocument/2006/relationships/printerSettings" Target="../printerSettings/printerSettings98.bin"/><Relationship Id="rId20" Type="http://schemas.openxmlformats.org/officeDocument/2006/relationships/printerSettings" Target="../printerSettings/printerSettings102.bin"/><Relationship Id="rId29" Type="http://schemas.openxmlformats.org/officeDocument/2006/relationships/printerSettings" Target="../printerSettings/printerSettings111.bin"/><Relationship Id="rId41" Type="http://schemas.openxmlformats.org/officeDocument/2006/relationships/printerSettings" Target="../printerSettings/printerSettings123.bin"/><Relationship Id="rId1" Type="http://schemas.openxmlformats.org/officeDocument/2006/relationships/printerSettings" Target="../printerSettings/printerSettings83.bin"/><Relationship Id="rId6" Type="http://schemas.openxmlformats.org/officeDocument/2006/relationships/printerSettings" Target="../printerSettings/printerSettings88.bin"/><Relationship Id="rId11" Type="http://schemas.openxmlformats.org/officeDocument/2006/relationships/printerSettings" Target="../printerSettings/printerSettings93.bin"/><Relationship Id="rId24" Type="http://schemas.openxmlformats.org/officeDocument/2006/relationships/printerSettings" Target="../printerSettings/printerSettings106.bin"/><Relationship Id="rId32" Type="http://schemas.openxmlformats.org/officeDocument/2006/relationships/printerSettings" Target="../printerSettings/printerSettings114.bin"/><Relationship Id="rId37" Type="http://schemas.openxmlformats.org/officeDocument/2006/relationships/printerSettings" Target="../printerSettings/printerSettings119.bin"/><Relationship Id="rId40" Type="http://schemas.openxmlformats.org/officeDocument/2006/relationships/printerSettings" Target="../printerSettings/printerSettings122.bin"/><Relationship Id="rId5" Type="http://schemas.openxmlformats.org/officeDocument/2006/relationships/printerSettings" Target="../printerSettings/printerSettings87.bin"/><Relationship Id="rId15" Type="http://schemas.openxmlformats.org/officeDocument/2006/relationships/printerSettings" Target="../printerSettings/printerSettings97.bin"/><Relationship Id="rId23" Type="http://schemas.openxmlformats.org/officeDocument/2006/relationships/printerSettings" Target="../printerSettings/printerSettings105.bin"/><Relationship Id="rId28" Type="http://schemas.openxmlformats.org/officeDocument/2006/relationships/printerSettings" Target="../printerSettings/printerSettings110.bin"/><Relationship Id="rId36" Type="http://schemas.openxmlformats.org/officeDocument/2006/relationships/printerSettings" Target="../printerSettings/printerSettings118.bin"/><Relationship Id="rId10" Type="http://schemas.openxmlformats.org/officeDocument/2006/relationships/printerSettings" Target="../printerSettings/printerSettings92.bin"/><Relationship Id="rId19" Type="http://schemas.openxmlformats.org/officeDocument/2006/relationships/printerSettings" Target="../printerSettings/printerSettings101.bin"/><Relationship Id="rId31" Type="http://schemas.openxmlformats.org/officeDocument/2006/relationships/printerSettings" Target="../printerSettings/printerSettings113.bin"/><Relationship Id="rId4" Type="http://schemas.openxmlformats.org/officeDocument/2006/relationships/printerSettings" Target="../printerSettings/printerSettings86.bin"/><Relationship Id="rId9" Type="http://schemas.openxmlformats.org/officeDocument/2006/relationships/printerSettings" Target="../printerSettings/printerSettings91.bin"/><Relationship Id="rId14" Type="http://schemas.openxmlformats.org/officeDocument/2006/relationships/printerSettings" Target="../printerSettings/printerSettings96.bin"/><Relationship Id="rId22" Type="http://schemas.openxmlformats.org/officeDocument/2006/relationships/printerSettings" Target="../printerSettings/printerSettings104.bin"/><Relationship Id="rId27" Type="http://schemas.openxmlformats.org/officeDocument/2006/relationships/printerSettings" Target="../printerSettings/printerSettings109.bin"/><Relationship Id="rId30" Type="http://schemas.openxmlformats.org/officeDocument/2006/relationships/printerSettings" Target="../printerSettings/printerSettings112.bin"/><Relationship Id="rId35" Type="http://schemas.openxmlformats.org/officeDocument/2006/relationships/printerSettings" Target="../printerSettings/printerSettings1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
  <sheetViews>
    <sheetView tabSelected="1" zoomScale="60" zoomScaleNormal="60" workbookViewId="0">
      <pane ySplit="3" topLeftCell="A4" activePane="bottomLeft" state="frozen"/>
      <selection pane="bottomLeft" activeCell="Q8" sqref="Q8"/>
    </sheetView>
  </sheetViews>
  <sheetFormatPr defaultColWidth="9.109375" defaultRowHeight="14.4" x14ac:dyDescent="0.3"/>
  <cols>
    <col min="1" max="1" width="11.6640625" style="123" customWidth="1"/>
    <col min="2" max="2" width="39.109375" style="123" customWidth="1"/>
    <col min="3" max="4" width="18" style="123" customWidth="1"/>
    <col min="5" max="5" width="16.5546875" style="123" customWidth="1"/>
    <col min="6" max="6" width="12.88671875" style="123" customWidth="1"/>
    <col min="7" max="7" width="12.6640625" style="123" customWidth="1"/>
    <col min="8" max="8" width="13.33203125" style="123" customWidth="1"/>
    <col min="9" max="9" width="11.5546875" style="123" customWidth="1"/>
    <col min="10" max="11" width="10.88671875" style="123" customWidth="1"/>
    <col min="12" max="13" width="12.6640625" style="123" customWidth="1"/>
    <col min="14" max="14" width="12.44140625" style="123" customWidth="1"/>
    <col min="15" max="15" width="10.6640625" style="123" customWidth="1"/>
    <col min="16" max="16" width="11.109375" style="123" customWidth="1"/>
    <col min="17" max="17" width="17.33203125" style="123" customWidth="1"/>
    <col min="18" max="18" width="75.88671875" style="123" customWidth="1"/>
    <col min="19" max="19" width="9.33203125" style="123" bestFit="1" customWidth="1"/>
    <col min="20" max="20" width="8.6640625" style="123" customWidth="1"/>
    <col min="21" max="21" width="16.33203125" style="123" customWidth="1"/>
    <col min="22" max="24" width="9.109375" style="123"/>
    <col min="25" max="25" width="6.5546875" style="123" customWidth="1"/>
    <col min="26" max="26" width="0.5546875" style="123" customWidth="1"/>
    <col min="27" max="28" width="9.109375" style="123"/>
    <col min="29" max="29" width="5.6640625" style="123" customWidth="1"/>
    <col min="30" max="33" width="9.109375" style="123"/>
    <col min="34" max="34" width="21.88671875" style="123" bestFit="1" customWidth="1"/>
    <col min="35" max="35" width="9.109375" style="123"/>
    <col min="36" max="36" width="6.33203125" style="123" customWidth="1"/>
    <col min="37" max="37" width="4" style="123" customWidth="1"/>
    <col min="38" max="16384" width="9.109375" style="123"/>
  </cols>
  <sheetData>
    <row r="1" spans="1:42" ht="47.25" customHeight="1" x14ac:dyDescent="0.3">
      <c r="A1" s="152" t="s">
        <v>137</v>
      </c>
      <c r="B1" s="153"/>
      <c r="C1" s="153"/>
      <c r="D1" s="153"/>
      <c r="E1" s="153"/>
      <c r="F1" s="153"/>
      <c r="G1" s="153"/>
      <c r="H1" s="153"/>
      <c r="I1" s="153"/>
      <c r="J1" s="153"/>
      <c r="K1" s="153"/>
      <c r="L1" s="153"/>
      <c r="M1" s="153"/>
      <c r="N1" s="153"/>
      <c r="O1" s="153"/>
      <c r="P1" s="153"/>
      <c r="Q1" s="153"/>
      <c r="R1" s="153"/>
    </row>
    <row r="2" spans="1:42" ht="15.75" customHeight="1" x14ac:dyDescent="0.3">
      <c r="A2" s="143" t="s">
        <v>1</v>
      </c>
      <c r="B2" s="141" t="s">
        <v>0</v>
      </c>
      <c r="C2" s="141" t="s">
        <v>25</v>
      </c>
      <c r="D2" s="141" t="s">
        <v>2</v>
      </c>
      <c r="E2" s="141" t="s">
        <v>136</v>
      </c>
      <c r="F2" s="146" t="s">
        <v>15</v>
      </c>
      <c r="G2" s="147"/>
      <c r="H2" s="147"/>
      <c r="I2" s="147"/>
      <c r="J2" s="147"/>
      <c r="K2" s="147"/>
      <c r="L2" s="147"/>
      <c r="M2" s="147"/>
      <c r="N2" s="147"/>
      <c r="O2" s="147"/>
      <c r="P2" s="147"/>
      <c r="Q2" s="148"/>
      <c r="R2" s="129"/>
    </row>
    <row r="3" spans="1:42" ht="119.25" customHeight="1" x14ac:dyDescent="0.3">
      <c r="A3" s="144"/>
      <c r="B3" s="142"/>
      <c r="C3" s="145"/>
      <c r="D3" s="145"/>
      <c r="E3" s="145"/>
      <c r="F3" s="134" t="s">
        <v>3</v>
      </c>
      <c r="G3" s="134" t="s">
        <v>4</v>
      </c>
      <c r="H3" s="134" t="s">
        <v>5</v>
      </c>
      <c r="I3" s="134" t="s">
        <v>6</v>
      </c>
      <c r="J3" s="134" t="s">
        <v>7</v>
      </c>
      <c r="K3" s="134" t="s">
        <v>8</v>
      </c>
      <c r="L3" s="134" t="s">
        <v>9</v>
      </c>
      <c r="M3" s="134" t="s">
        <v>10</v>
      </c>
      <c r="N3" s="134" t="s">
        <v>11</v>
      </c>
      <c r="O3" s="134" t="s">
        <v>12</v>
      </c>
      <c r="P3" s="134" t="s">
        <v>13</v>
      </c>
      <c r="Q3" s="134" t="s">
        <v>14</v>
      </c>
      <c r="R3" s="138" t="s">
        <v>16</v>
      </c>
      <c r="U3" s="154" t="s">
        <v>140</v>
      </c>
      <c r="V3" s="154"/>
      <c r="W3" s="154"/>
      <c r="X3" s="154"/>
      <c r="Y3" s="154"/>
      <c r="Z3" s="154"/>
      <c r="AA3" s="132"/>
      <c r="AB3" s="155"/>
      <c r="AC3" s="155"/>
      <c r="AD3" s="155"/>
      <c r="AE3" s="155"/>
      <c r="AF3" s="155"/>
      <c r="AG3" s="132"/>
      <c r="AH3" s="155"/>
      <c r="AI3" s="155"/>
      <c r="AJ3" s="155"/>
      <c r="AK3" s="155"/>
      <c r="AL3" s="155"/>
      <c r="AM3" s="132"/>
      <c r="AN3" s="132"/>
      <c r="AO3" s="132"/>
      <c r="AP3" s="132"/>
    </row>
    <row r="4" spans="1:42" ht="16.5" customHeight="1" x14ac:dyDescent="0.3">
      <c r="A4" s="127">
        <v>1</v>
      </c>
      <c r="B4" s="127">
        <v>2</v>
      </c>
      <c r="C4" s="127">
        <v>3</v>
      </c>
      <c r="D4" s="127">
        <v>4</v>
      </c>
      <c r="E4" s="127">
        <v>5</v>
      </c>
      <c r="F4" s="127">
        <v>6</v>
      </c>
      <c r="G4" s="127">
        <v>7</v>
      </c>
      <c r="H4" s="127">
        <v>8</v>
      </c>
      <c r="I4" s="127">
        <v>9</v>
      </c>
      <c r="J4" s="127">
        <v>10</v>
      </c>
      <c r="K4" s="127">
        <v>11</v>
      </c>
      <c r="L4" s="127">
        <v>12</v>
      </c>
      <c r="M4" s="127">
        <v>13</v>
      </c>
      <c r="N4" s="127">
        <v>14</v>
      </c>
      <c r="O4" s="127">
        <v>15</v>
      </c>
      <c r="P4" s="127">
        <v>16</v>
      </c>
      <c r="Q4" s="135">
        <v>17</v>
      </c>
      <c r="R4" s="130">
        <v>18</v>
      </c>
      <c r="U4" s="131"/>
      <c r="V4" s="131"/>
      <c r="W4" s="131"/>
      <c r="X4" s="131"/>
      <c r="Y4" s="131"/>
      <c r="Z4" s="131"/>
      <c r="AA4" s="132"/>
      <c r="AB4" s="131"/>
      <c r="AC4" s="131"/>
      <c r="AD4" s="131"/>
      <c r="AE4" s="131"/>
      <c r="AF4" s="131"/>
      <c r="AG4" s="132"/>
      <c r="AH4" s="131"/>
      <c r="AI4" s="131"/>
      <c r="AJ4" s="131"/>
      <c r="AK4" s="131"/>
      <c r="AL4" s="131"/>
      <c r="AM4" s="132"/>
      <c r="AN4" s="132"/>
      <c r="AO4" s="132"/>
      <c r="AP4" s="132"/>
    </row>
    <row r="5" spans="1:42" ht="44.25" customHeight="1" x14ac:dyDescent="0.3">
      <c r="A5" s="149" t="s">
        <v>29</v>
      </c>
      <c r="B5" s="150"/>
      <c r="C5" s="150"/>
      <c r="D5" s="150"/>
      <c r="E5" s="150"/>
      <c r="F5" s="150"/>
      <c r="G5" s="150"/>
      <c r="H5" s="150"/>
      <c r="I5" s="150"/>
      <c r="J5" s="150"/>
      <c r="K5" s="150"/>
      <c r="L5" s="150"/>
      <c r="M5" s="150"/>
      <c r="N5" s="150"/>
      <c r="O5" s="150"/>
      <c r="P5" s="150"/>
      <c r="Q5" s="150"/>
      <c r="R5" s="151"/>
    </row>
    <row r="6" spans="1:42" ht="81" customHeight="1" x14ac:dyDescent="0.3">
      <c r="A6" s="139" t="s">
        <v>141</v>
      </c>
      <c r="B6" s="125" t="s">
        <v>138</v>
      </c>
      <c r="C6" s="139" t="s">
        <v>27</v>
      </c>
      <c r="D6" s="139">
        <v>105</v>
      </c>
      <c r="E6" s="139" t="s">
        <v>28</v>
      </c>
      <c r="F6" s="139">
        <v>89.2</v>
      </c>
      <c r="G6" s="139">
        <v>87.4</v>
      </c>
      <c r="H6" s="139">
        <v>94.6</v>
      </c>
      <c r="I6" s="126">
        <v>103.07</v>
      </c>
      <c r="J6" s="139">
        <v>103.9</v>
      </c>
      <c r="K6" s="139">
        <v>100.7</v>
      </c>
      <c r="L6" s="139">
        <v>104.3</v>
      </c>
      <c r="M6" s="139">
        <v>102.5</v>
      </c>
      <c r="N6" s="139">
        <v>102</v>
      </c>
      <c r="O6" s="139">
        <v>96.9</v>
      </c>
      <c r="P6" s="139">
        <v>97.4</v>
      </c>
      <c r="Q6" s="126">
        <v>0</v>
      </c>
      <c r="R6" s="136"/>
    </row>
    <row r="7" spans="1:42" ht="82.8" x14ac:dyDescent="0.3">
      <c r="A7" s="124" t="s">
        <v>142</v>
      </c>
      <c r="B7" s="125" t="s">
        <v>139</v>
      </c>
      <c r="C7" s="139" t="s">
        <v>27</v>
      </c>
      <c r="D7" s="133">
        <v>87.4</v>
      </c>
      <c r="E7" s="139" t="s">
        <v>131</v>
      </c>
      <c r="F7" s="139">
        <v>90</v>
      </c>
      <c r="G7" s="139">
        <v>89.8</v>
      </c>
      <c r="H7" s="139">
        <v>93.7</v>
      </c>
      <c r="I7" s="139">
        <v>90.3</v>
      </c>
      <c r="J7" s="139">
        <v>90.1</v>
      </c>
      <c r="K7" s="139">
        <v>93</v>
      </c>
      <c r="L7" s="139">
        <v>95.4</v>
      </c>
      <c r="M7" s="139">
        <v>95</v>
      </c>
      <c r="N7" s="139">
        <v>93.93</v>
      </c>
      <c r="O7" s="139">
        <v>93.5</v>
      </c>
      <c r="P7" s="139">
        <v>91.1</v>
      </c>
      <c r="Q7" s="139">
        <v>0</v>
      </c>
      <c r="R7" s="137" t="s">
        <v>143</v>
      </c>
    </row>
    <row r="10" spans="1:42" ht="28.8" x14ac:dyDescent="0.3">
      <c r="B10" s="140" t="s">
        <v>144</v>
      </c>
      <c r="C10" s="128"/>
      <c r="D10" s="128" t="s">
        <v>145</v>
      </c>
      <c r="E10" s="128" t="s">
        <v>146</v>
      </c>
    </row>
    <row r="11" spans="1:42" x14ac:dyDescent="0.3">
      <c r="B11" s="128"/>
      <c r="C11" s="128"/>
      <c r="D11" s="128"/>
      <c r="E11" s="128"/>
    </row>
    <row r="12" spans="1:42" x14ac:dyDescent="0.3">
      <c r="B12" s="128" t="s">
        <v>147</v>
      </c>
      <c r="C12" s="128"/>
      <c r="D12" s="128"/>
      <c r="E12" s="128"/>
    </row>
    <row r="13" spans="1:42" x14ac:dyDescent="0.3">
      <c r="B13" s="128" t="s">
        <v>148</v>
      </c>
      <c r="C13" s="128"/>
      <c r="D13" s="128"/>
      <c r="E13" s="128"/>
    </row>
  </sheetData>
  <customSheetViews>
    <customSheetView guid="{9CA57FEE-3225-43BE-8D88-A86E62ED5930}" scale="60" showPageBreaks="1">
      <pane ySplit="3" topLeftCell="A4" activePane="bottomLeft" state="frozen"/>
      <selection pane="bottomLeft" activeCell="Q8" sqref="Q8"/>
      <colBreaks count="1" manualBreakCount="1">
        <brk id="18" max="1048575" man="1"/>
      </colBreaks>
      <pageMargins left="0.39370078740157483" right="0.39370078740157483" top="0.39370078740157483" bottom="0.39370078740157483" header="0.31496062992125984" footer="0.31496062992125984"/>
      <pageSetup paperSize="9" scale="40" orientation="landscape" r:id="rId1"/>
    </customSheetView>
    <customSheetView guid="{FE144461-EC2E-482C-8365-89512417FA0F}" scale="60" showPageBreaks="1" showAutoFilter="1">
      <pane xSplit="5" ySplit="4" topLeftCell="F165" activePane="bottomRight" state="frozen"/>
      <selection pane="bottomRight" activeCell="E168" sqref="E168"/>
      <pageMargins left="0.39370078740157483" right="0.39370078740157483" top="0.39370078740157483" bottom="0.39370078740157483" header="0.31496062992125984" footer="0.31496062992125984"/>
      <pageSetup paperSize="9" scale="55" orientation="landscape" r:id="rId2"/>
      <autoFilter ref="B1:B202"/>
    </customSheetView>
    <customSheetView guid="{4E0D83F6-5920-42AF-A934-9127831F8C28}" scale="60" showPageBreaks="1" fitToPage="1" showAutoFilter="1">
      <pane xSplit="5" ySplit="4" topLeftCell="R143" activePane="bottomRight" state="frozen"/>
      <selection pane="bottomRight" activeCell="R147" sqref="R147"/>
      <rowBreaks count="3" manualBreakCount="3">
        <brk id="118" max="42" man="1"/>
        <brk id="132" max="16383" man="1"/>
        <brk id="142" max="16383" man="1"/>
      </rowBreaks>
      <colBreaks count="1" manualBreakCount="1">
        <brk id="18" max="1048575" man="1"/>
      </colBreaks>
      <pageMargins left="0.39370078740157483" right="0.39370078740157483" top="0.39370078740157483" bottom="0.39370078740157483" header="0.31496062992125984" footer="0.31496062992125984"/>
      <pageSetup paperSize="9" scale="10" orientation="landscape" horizontalDpi="4294967295" verticalDpi="4294967295" r:id="rId3"/>
      <autoFilter ref="B1:B202"/>
    </customSheetView>
    <customSheetView guid="{DE2449A4-0B36-46BE-A370-9D37878605EC}" scale="70" showPageBreaks="1">
      <pane xSplit="5" ySplit="4" topLeftCell="J154" activePane="bottomRight" state="frozen"/>
      <selection pane="bottomRight" activeCell="Q158" sqref="Q158"/>
      <pageMargins left="0.39370078740157483" right="0.39370078740157483" top="0.39370078740157483" bottom="0.39370078740157483" header="0.31496062992125984" footer="0.31496062992125984"/>
      <pageSetup paperSize="9" scale="55" orientation="landscape" r:id="rId4"/>
    </customSheetView>
    <customSheetView guid="{1AB05C5A-40AF-415D-9F20-B95C359A8DA1}" scale="70" showPageBreaks="1">
      <pane xSplit="5" ySplit="4" topLeftCell="H50" activePane="bottomRight" state="frozen"/>
      <selection pane="bottomRight" activeCell="Q52" sqref="Q52"/>
      <pageMargins left="0.39370078740157483" right="0.39370078740157483" top="0.39370078740157483" bottom="0.39370078740157483" header="0.31496062992125984" footer="0.31496062992125984"/>
      <pageSetup paperSize="9" scale="55" orientation="landscape" r:id="rId5"/>
    </customSheetView>
    <customSheetView guid="{D7236510-F03B-4DE9-B734-17D90E10C8A2}" scale="55" showPageBreaks="1">
      <pane xSplit="5" ySplit="4" topLeftCell="F5" activePane="bottomRight" state="frozen"/>
      <selection pane="bottomRight" activeCell="B2" sqref="B2:B3"/>
      <pageMargins left="0.39370078740157483" right="0.39370078740157483" top="0.39370078740157483" bottom="0.39370078740157483" header="0.31496062992125984" footer="0.31496062992125984"/>
      <pageSetup paperSize="9" scale="55" orientation="landscape" r:id="rId6"/>
    </customSheetView>
    <customSheetView guid="{EF421FDF-D3A8-40DB-83F2-DDEEE9F91069}" scale="70" showPageBreaks="1">
      <pane xSplit="5" ySplit="4" topLeftCell="R113" activePane="bottomRight" state="frozen"/>
      <selection pane="bottomRight" activeCell="R114" sqref="R114"/>
      <pageMargins left="0.39370078740157483" right="0.39370078740157483" top="0.39370078740157483" bottom="0.39370078740157483" header="0.31496062992125984" footer="0.31496062992125984"/>
      <pageSetup paperSize="9" scale="55" orientation="landscape" r:id="rId7"/>
    </customSheetView>
    <customSheetView guid="{6BB19632-AE7C-4B37-8A12-F3D8375121BF}" scale="90" showAutoFilter="1">
      <pane xSplit="5" ySplit="4" topLeftCell="F80" activePane="bottomRight" state="frozen"/>
      <selection pane="bottomRight" activeCell="N95" sqref="N95"/>
      <pageMargins left="0.39370078740157483" right="0.39370078740157483" top="0.39370078740157483" bottom="0.39370078740157483" header="0.31496062992125984" footer="0.31496062992125984"/>
      <pageSetup paperSize="9" scale="55" orientation="landscape" r:id="rId8"/>
      <autoFilter ref="B1:B199"/>
    </customSheetView>
    <customSheetView guid="{79D52E91-91D3-4660-A5A1-F8E63BAE3AFD}" scale="70">
      <pane xSplit="5" ySplit="4" topLeftCell="F125" activePane="bottomRight" state="frozen"/>
      <selection pane="bottomRight" activeCell="I139" sqref="I139"/>
      <pageMargins left="0.39370078740157483" right="0.39370078740157483" top="0.39370078740157483" bottom="0.39370078740157483" header="0.31496062992125984" footer="0.31496062992125984"/>
      <pageSetup paperSize="9" scale="55" orientation="landscape" r:id="rId9"/>
    </customSheetView>
    <customSheetView guid="{2E8A952D-E985-40E8-8EC5-ACD08050691F}" scale="50" showPageBreaks="1" fitToPage="1">
      <pane xSplit="5" ySplit="4" topLeftCell="F145" activePane="bottomRight" state="frozen"/>
      <selection pane="bottomRight" activeCell="R145" sqref="R145"/>
      <pageMargins left="0.39370078740157483" right="0.39370078740157483" top="0.39370078740157483" bottom="0.39370078740157483" header="0.31496062992125984" footer="0.31496062992125984"/>
      <pageSetup paperSize="9" scale="10" orientation="landscape" r:id="rId10"/>
    </customSheetView>
    <customSheetView guid="{1C6B5243-EE4B-4484-9439-335F8885CC7D}" scale="70" showPageBreaks="1">
      <pane xSplit="5" ySplit="4" topLeftCell="F46" activePane="bottomRight" state="frozen"/>
      <selection pane="bottomRight" activeCell="K57" sqref="K57"/>
      <pageMargins left="0.39370078740157483" right="0.39370078740157483" top="0.39370078740157483" bottom="0.39370078740157483" header="0.31496062992125984" footer="0.31496062992125984"/>
      <pageSetup paperSize="9" scale="55" orientation="landscape" r:id="rId11"/>
    </customSheetView>
    <customSheetView guid="{43EF499D-BC58-4720-8C2B-75B175473AF0}" scale="70" showPageBreaks="1">
      <pane xSplit="5" ySplit="4" topLeftCell="F114" activePane="bottomRight" state="frozen"/>
      <selection pane="bottomRight" activeCell="B118" sqref="B118"/>
      <pageMargins left="0.39370078740157483" right="0.39370078740157483" top="0.39370078740157483" bottom="0.39370078740157483" header="0.31496062992125984" footer="0.31496062992125984"/>
      <pageSetup paperSize="9" scale="55" orientation="landscape" r:id="rId12"/>
    </customSheetView>
    <customSheetView guid="{4685F9B8-7B02-417B-A449-AD30140A0F63}">
      <pane xSplit="5" ySplit="4" topLeftCell="K126" activePane="bottomRight" state="frozen"/>
      <selection pane="bottomRight" activeCell="A127" sqref="A127:R127"/>
      <pageMargins left="0.39370078740157483" right="0.39370078740157483" top="0.39370078740157483" bottom="0.39370078740157483" header="0.31496062992125984" footer="0.31496062992125984"/>
      <pageSetup paperSize="9" scale="55" orientation="landscape" r:id="rId13"/>
    </customSheetView>
    <customSheetView guid="{0E965F54-95DE-4A4D-84A6-A7DA734314CB}" scale="70" showPageBreaks="1">
      <pane xSplit="5" ySplit="4" topLeftCell="F151" activePane="bottomRight" state="frozen"/>
      <selection pane="bottomRight" activeCell="M153" sqref="M153"/>
      <pageMargins left="0.39370078740157483" right="0.39370078740157483" top="0.39370078740157483" bottom="0.39370078740157483" header="0.31496062992125984" footer="0.31496062992125984"/>
      <pageSetup paperSize="9" scale="55" orientation="landscape" r:id="rId14"/>
    </customSheetView>
    <customSheetView guid="{C5170D8F-9E8C-4274-806B-EC1923B08FFC}" scale="70" showAutoFilter="1">
      <pane xSplit="5" ySplit="4" topLeftCell="F152" activePane="bottomRight" state="frozen"/>
      <selection pane="bottomRight" activeCell="R153" sqref="R153"/>
      <pageMargins left="0.39370078740157483" right="0.39370078740157483" top="0.39370078740157483" bottom="0.39370078740157483" header="0.31496062992125984" footer="0.31496062992125984"/>
      <pageSetup paperSize="9" scale="50" orientation="landscape" r:id="rId15"/>
      <autoFilter ref="B1:B236"/>
    </customSheetView>
    <customSheetView guid="{DC83F167-2D74-4B88-8AFB-CA89035729DC}" scale="80" showPageBreaks="1" view="pageBreakPreview">
      <pane xSplit="5" ySplit="4" topLeftCell="F155" activePane="bottomRight" state="frozen"/>
      <selection pane="bottomRight" activeCell="J156" sqref="J156"/>
      <colBreaks count="1" manualBreakCount="1">
        <brk id="18" max="1048575" man="1"/>
      </colBreaks>
      <pageMargins left="0.39370078740157483" right="0.39370078740157483" top="0.39370078740157483" bottom="0.39370078740157483" header="0.31496062992125984" footer="0.31496062992125984"/>
      <pageSetup paperSize="9" scale="51" orientation="landscape" r:id="rId16"/>
    </customSheetView>
    <customSheetView guid="{ABB8B301-13EF-4253-A382-5228B0DEDE46}" scale="70" showPageBreaks="1">
      <pane xSplit="5" ySplit="4" topLeftCell="F16" activePane="bottomRight" state="frozen"/>
      <selection pane="bottomRight" activeCell="M16" sqref="M16"/>
      <pageMargins left="0.39370078740157483" right="0.39370078740157483" top="0.39370078740157483" bottom="0.39370078740157483" header="0.31496062992125984" footer="0.31496062992125984"/>
      <pageSetup paperSize="9" scale="55" orientation="landscape" r:id="rId17"/>
    </customSheetView>
    <customSheetView guid="{7AF049B1-FF33-4C96-8CF2-F9143048B7E6}" scale="70">
      <pane xSplit="5" ySplit="4" topLeftCell="F5" activePane="bottomRight" state="frozen"/>
      <selection pane="bottomRight" activeCell="R201" sqref="R201"/>
      <pageMargins left="0.39370078740157483" right="0.39370078740157483" top="0.39370078740157483" bottom="0.39370078740157483" header="0.31496062992125984" footer="0.31496062992125984"/>
      <pageSetup paperSize="9" scale="55" orientation="landscape" r:id="rId18"/>
    </customSheetView>
    <customSheetView guid="{D8819D0B-C367-4601-A3B2-2EFA753DE6B1}" scale="80" showPageBreaks="1" showAutoFilter="1">
      <pane xSplit="5" ySplit="4" topLeftCell="F160" activePane="bottomRight" state="frozen"/>
      <selection pane="bottomRight" activeCell="H159" sqref="H159"/>
      <pageMargins left="0.39370078740157483" right="0.39370078740157483" top="0.39370078740157483" bottom="0.39370078740157483" header="0.31496062992125984" footer="0.31496062992125984"/>
      <pageSetup paperSize="9" scale="55" orientation="landscape" r:id="rId19"/>
      <autoFilter ref="B1:B237"/>
    </customSheetView>
    <customSheetView guid="{96644365-2A39-4519-B8E7-0B27FD181E54}" scale="70" showAutoFilter="1">
      <pane xSplit="5" ySplit="4" topLeftCell="F135" activePane="bottomRight" state="frozen"/>
      <selection pane="bottomRight" activeCell="X143" sqref="X143"/>
      <pageMargins left="0.39370078740157483" right="0.39370078740157483" top="0.39370078740157483" bottom="0.39370078740157483" header="0.31496062992125984" footer="0.31496062992125984"/>
      <pageSetup paperSize="9" scale="50" orientation="landscape" r:id="rId20"/>
      <autoFilter ref="B1:B237"/>
    </customSheetView>
    <customSheetView guid="{D390A300-DB65-4AA8-96B8-2D891972D629}" scale="80" showPageBreaks="1" showAutoFilter="1">
      <pane xSplit="5" ySplit="4" topLeftCell="F108" activePane="bottomRight" state="frozen"/>
      <selection pane="bottomRight" activeCell="K105" sqref="K105"/>
      <pageMargins left="0.39370078740157483" right="0.39370078740157483" top="0.39370078740157483" bottom="0.39370078740157483" header="0.31496062992125984" footer="0.31496062992125984"/>
      <pageSetup paperSize="9" scale="55" orientation="landscape" r:id="rId21"/>
      <autoFilter ref="B1:B237"/>
    </customSheetView>
    <customSheetView guid="{4CE27EDA-8940-4856-9353-4C2165724CBF}" scale="70" showPageBreaks="1" view="pageBreakPreview">
      <pane xSplit="5" ySplit="4" topLeftCell="F209" activePane="bottomRight" state="frozen"/>
      <selection pane="bottomRight" activeCell="L213" sqref="L213"/>
      <colBreaks count="1" manualBreakCount="1">
        <brk id="18" max="1048575" man="1"/>
      </colBreaks>
      <pageMargins left="0.39370078740157483" right="0.39370078740157483" top="0.39370078740157483" bottom="0.39370078740157483" header="0.31496062992125984" footer="0.31496062992125984"/>
      <pageSetup paperSize="9" scale="51" orientation="landscape" r:id="rId22"/>
    </customSheetView>
    <customSheetView guid="{89180B11-F85F-43AB-A1AE-434D6F6400AD}" scale="70" showPageBreaks="1">
      <pane ySplit="3" topLeftCell="A106" activePane="bottomLeft" state="frozen"/>
      <selection pane="bottomLeft" activeCell="R106" sqref="R106"/>
      <pageMargins left="0.39370078740157483" right="0.39370078740157483" top="0.39370078740157483" bottom="0.39370078740157483" header="0.31496062992125984" footer="0.31496062992125984"/>
      <pageSetup paperSize="9" scale="55" orientation="landscape" r:id="rId23"/>
    </customSheetView>
    <customSheetView guid="{61EF0633-7940-4673-A6A4-B0CC2BDA66F0}" scale="60" showPageBreaks="1" showAutoFilter="1">
      <pane xSplit="5" ySplit="4" topLeftCell="F5" activePane="bottomRight" state="frozen"/>
      <selection pane="bottomRight" activeCell="N7" sqref="N7"/>
      <pageMargins left="0.39370078740157483" right="0.39370078740157483" top="0.39370078740157483" bottom="0.39370078740157483" header="0.31496062992125984" footer="0.31496062992125984"/>
      <pageSetup paperSize="9" scale="55" orientation="landscape" r:id="rId24"/>
      <autoFilter ref="B1:B240"/>
    </customSheetView>
    <customSheetView guid="{8AC54897-4EA3-44AC-8471-C165985EB3F2}" scale="60" showPageBreaks="1" view="pageBreakPreview">
      <pane xSplit="5" ySplit="4" topLeftCell="F99" activePane="bottomRight" state="frozen"/>
      <selection pane="bottomRight" activeCell="O105" sqref="O105"/>
      <colBreaks count="1" manualBreakCount="1">
        <brk id="18" max="1048575" man="1"/>
      </colBreaks>
      <pageMargins left="0.39370078740157483" right="0.39370078740157483" top="0.39370078740157483" bottom="0.39370078740157483" header="0.31496062992125984" footer="0.31496062992125984"/>
      <pageSetup paperSize="9" scale="51" orientation="landscape" r:id="rId25"/>
    </customSheetView>
    <customSheetView guid="{8B919EB3-121D-4C28-B7CB-5F2CA6FC1006}" scale="70">
      <pane ySplit="3" topLeftCell="A131" activePane="bottomLeft" state="frozen"/>
      <selection pane="bottomLeft" activeCell="E133" sqref="E133"/>
      <pageMargins left="0.39370078740157483" right="0.39370078740157483" top="0.39370078740157483" bottom="0.39370078740157483" header="0.31496062992125984" footer="0.31496062992125984"/>
      <pageSetup paperSize="9" scale="55" orientation="landscape" r:id="rId26"/>
    </customSheetView>
    <customSheetView guid="{0EAAA481-7D43-4B39-A231-252AA5D2BB48}" scale="70" showPageBreaks="1" showAutoFilter="1">
      <pane xSplit="5" ySplit="4" topLeftCell="F158" activePane="bottomRight" state="frozen"/>
      <selection pane="bottomRight" activeCell="L176" sqref="L176"/>
      <pageMargins left="0.39370078740157483" right="0.39370078740157483" top="0.39370078740157483" bottom="0.39370078740157483" header="0.31496062992125984" footer="0.31496062992125984"/>
      <pageSetup paperSize="9" scale="45" orientation="landscape" r:id="rId27"/>
      <autoFilter ref="B1:B191"/>
    </customSheetView>
    <customSheetView guid="{DA9D166C-73E4-4AF0-BA87-FD1B1F064FD1}" scale="70" showAutoFilter="1">
      <pane xSplit="5" ySplit="4" topLeftCell="F23" activePane="bottomRight" state="frozen"/>
      <selection pane="bottomRight" activeCell="I26" sqref="I26"/>
      <pageMargins left="0.39370078740157483" right="0.39370078740157483" top="0.39370078740157483" bottom="0.39370078740157483" header="0.31496062992125984" footer="0.31496062992125984"/>
      <pageSetup paperSize="9" scale="50" orientation="landscape" r:id="rId28"/>
      <autoFilter ref="B1:B191"/>
    </customSheetView>
    <customSheetView guid="{F6E62FC3-2EC8-4211-B3A5-D853609905E5}" scale="75" showPageBreaks="1">
      <pane xSplit="5" ySplit="4" topLeftCell="F110" activePane="bottomRight" state="frozen"/>
      <selection pane="bottomRight" activeCell="K6" sqref="K6"/>
      <pageMargins left="0.39370078740157483" right="0.39370078740157483" top="0.39370078740157483" bottom="0.39370078740157483" header="0.31496062992125984" footer="0.31496062992125984"/>
      <pageSetup paperSize="9" scale="55" orientation="landscape" r:id="rId29"/>
    </customSheetView>
    <customSheetView guid="{75326CCB-8B2D-4938-8578-FD660195DA28}" scale="70" showPageBreaks="1" view="pageBreakPreview">
      <pane xSplit="5" ySplit="4" topLeftCell="F116" activePane="bottomRight" state="frozen"/>
      <selection pane="bottomRight" activeCell="U120" sqref="U120"/>
      <colBreaks count="1" manualBreakCount="1">
        <brk id="18" max="1048575" man="1"/>
      </colBreaks>
      <pageMargins left="0.39370078740157483" right="0.39370078740157483" top="0.39370078740157483" bottom="0.39370078740157483" header="0.31496062992125984" footer="0.31496062992125984"/>
      <pageSetup paperSize="9" scale="51" orientation="landscape" r:id="rId30"/>
    </customSheetView>
    <customSheetView guid="{30534FF5-32B9-431E-939A-B570D4775157}" scale="70" showAutoFilter="1">
      <pane xSplit="5" ySplit="4" topLeftCell="F22" activePane="bottomRight" state="frozen"/>
      <selection pane="bottomRight" activeCell="L25" sqref="L25"/>
      <pageMargins left="0.39370078740157483" right="0.39370078740157483" top="0.39370078740157483" bottom="0.39370078740157483" header="0.31496062992125984" footer="0.31496062992125984"/>
      <pageSetup paperSize="9" scale="55" orientation="landscape" r:id="rId31"/>
      <autoFilter ref="B1:B192"/>
    </customSheetView>
    <customSheetView guid="{B23B274A-1B4A-404F-80AF-DB38A9EA84FF}" scale="70" showPageBreaks="1" showAutoFilter="1">
      <pane xSplit="5" ySplit="4" topLeftCell="F11" activePane="bottomRight" state="frozen"/>
      <selection pane="bottomRight" activeCell="L15" sqref="L15"/>
      <pageMargins left="0.39370078740157483" right="0.39370078740157483" top="0.39370078740157483" bottom="0.39370078740157483" header="0.31496062992125984" footer="0.31496062992125984"/>
      <pageSetup paperSize="9" scale="55" orientation="landscape" r:id="rId32"/>
      <autoFilter ref="B1:B192"/>
    </customSheetView>
    <customSheetView guid="{A1848812-FE48-4121-8DA7-07B6CCCADC0D}" scale="60" showPageBreaks="1" topLeftCell="F1">
      <pane ySplit="3" topLeftCell="A106" activePane="bottomLeft" state="frozen"/>
      <selection pane="bottomLeft" activeCell="R110" sqref="R110"/>
      <pageMargins left="0.39370078740157483" right="0.39370078740157483" top="0.39370078740157483" bottom="0.39370078740157483" header="0.31496062992125984" footer="0.31496062992125984"/>
      <pageSetup paperSize="9" scale="55" orientation="landscape" r:id="rId33"/>
    </customSheetView>
    <customSheetView guid="{A2E499A3-D96B-43B9-A753-1F5CA4D04F31}" showPageBreaks="1">
      <pane xSplit="5" ySplit="4" topLeftCell="F195" activePane="bottomRight" state="frozen"/>
      <selection pane="bottomRight" activeCell="N189" sqref="N189"/>
      <pageMargins left="0.39370078740157483" right="0.39370078740157483" top="0.39370078740157483" bottom="0.39370078740157483" header="0.31496062992125984" footer="0.31496062992125984"/>
      <pageSetup paperSize="9" scale="55" orientation="landscape" r:id="rId34"/>
    </customSheetView>
    <customSheetView guid="{C66D6FB4-3D63-4A3D-872E-FC08EBE1B505}" scale="70" showPageBreaks="1" fitToPage="1" showAutoFilter="1">
      <pane xSplit="5" ySplit="3" topLeftCell="H25" activePane="bottomRight" state="frozen"/>
      <selection pane="bottomRight" activeCell="Q44" sqref="Q44"/>
      <pageMargins left="0.39370078740157483" right="0.39370078740157483" top="0.39370078740157483" bottom="0.39370078740157483" header="0.31496062992125984" footer="0.31496062992125984"/>
      <pageSetup paperSize="9" scale="23" fitToHeight="0" orientation="landscape" r:id="rId35"/>
      <autoFilter ref="B1:B199"/>
    </customSheetView>
    <customSheetView guid="{3E0C6E8C-1A97-4E3B-87BA-F9EB1CE600FD}" scale="70" showPageBreaks="1" showAutoFilter="1">
      <pane xSplit="5" ySplit="4" topLeftCell="F105" activePane="bottomRight" state="frozen"/>
      <selection pane="bottomRight" activeCell="Q109" sqref="Q109"/>
      <pageMargins left="0.39370078740157483" right="0.39370078740157483" top="0.39370078740157483" bottom="0.39370078740157483" header="0.31496062992125984" footer="0.31496062992125984"/>
      <pageSetup paperSize="9" scale="50" orientation="landscape" r:id="rId36"/>
      <autoFilter ref="B1:B199"/>
    </customSheetView>
    <customSheetView guid="{2FCD400C-1228-4791-9A69-9C91EE453DF7}" scale="70" showPageBreaks="1" showAutoFilter="1">
      <pane xSplit="5" ySplit="4" topLeftCell="H11" activePane="bottomRight" state="frozen"/>
      <selection pane="bottomRight" activeCell="Q12" sqref="Q12"/>
      <pageMargins left="0.39370078740157483" right="0.39370078740157483" top="0.39370078740157483" bottom="0.39370078740157483" header="0.31496062992125984" footer="0.31496062992125984"/>
      <pageSetup paperSize="9" scale="50" orientation="landscape" r:id="rId37"/>
      <autoFilter ref="B1:B199"/>
    </customSheetView>
    <customSheetView guid="{D85B3F66-B6F4-41FB-9C4E-44FDFC3DB6E3}" scale="70" showPageBreaks="1" showAutoFilter="1">
      <pane xSplit="5" ySplit="4" topLeftCell="H23" activePane="bottomRight" state="frozen"/>
      <selection pane="bottomRight" activeCell="Q25" sqref="Q25"/>
      <pageMargins left="0.39370078740157483" right="0.39370078740157483" top="0.39370078740157483" bottom="0.39370078740157483" header="0.31496062992125984" footer="0.31496062992125984"/>
      <pageSetup paperSize="9" scale="50" orientation="landscape" r:id="rId38"/>
      <autoFilter ref="B1:B202"/>
    </customSheetView>
    <customSheetView guid="{E0367769-842D-46BD-AEC4-DCC1B6C7990E}" scale="60" showPageBreaks="1" showAutoFilter="1" view="pageBreakPreview">
      <pane xSplit="5" ySplit="4" topLeftCell="F123" activePane="bottomRight" state="frozen"/>
      <selection pane="bottomRight" activeCell="A116" sqref="A116:XFD123"/>
      <rowBreaks count="1" manualBreakCount="1">
        <brk id="113" max="16383" man="1"/>
      </rowBreaks>
      <colBreaks count="1" manualBreakCount="1">
        <brk id="18" max="1048575" man="1"/>
      </colBreaks>
      <pageMargins left="0.39370078740157483" right="0.39370078740157483" top="0.39370078740157483" bottom="0.39370078740157483" header="0.31496062992125984" footer="0.31496062992125984"/>
      <pageSetup paperSize="9" scale="34" orientation="landscape" r:id="rId39"/>
      <autoFilter ref="B1:B202"/>
    </customSheetView>
    <customSheetView guid="{0CCC334F-A139-4164-902F-4CBEBAD64F14}" scale="70" showPageBreaks="1" showAutoFilter="1">
      <pane xSplit="5" ySplit="4" topLeftCell="F71" activePane="bottomRight" state="frozen"/>
      <selection pane="bottomRight" activeCell="R140" sqref="R140"/>
      <pageMargins left="0.39370078740157483" right="0.39370078740157483" top="0.39370078740157483" bottom="0.39370078740157483" header="0.31496062992125984" footer="0.31496062992125984"/>
      <pageSetup paperSize="9" scale="50" orientation="landscape" r:id="rId40"/>
      <autoFilter ref="B1:B202"/>
    </customSheetView>
  </customSheetViews>
  <mergeCells count="11">
    <mergeCell ref="AH3:AL3"/>
    <mergeCell ref="F2:Q2"/>
    <mergeCell ref="A5:R5"/>
    <mergeCell ref="A1:R1"/>
    <mergeCell ref="U3:Z3"/>
    <mergeCell ref="AB3:AF3"/>
    <mergeCell ref="B2:B3"/>
    <mergeCell ref="A2:A3"/>
    <mergeCell ref="C2:C3"/>
    <mergeCell ref="D2:D3"/>
    <mergeCell ref="E2:E3"/>
  </mergeCells>
  <pageMargins left="0.39370078740157483" right="0.39370078740157483" top="0.39370078740157483" bottom="0.39370078740157483" header="0.31496062992125984" footer="0.31496062992125984"/>
  <pageSetup paperSize="9" scale="40" orientation="landscape" r:id="rId41"/>
  <colBreaks count="1" manualBreakCount="1">
    <brk id="1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R12"/>
    </sheetView>
  </sheetViews>
  <sheetFormatPr defaultRowHeight="14.4" x14ac:dyDescent="0.3"/>
  <sheetData/>
  <customSheetViews>
    <customSheetView guid="{9CA57FEE-3225-43BE-8D88-A86E62ED5930}">
      <selection sqref="A1:R12"/>
      <pageMargins left="0.7" right="0.7" top="0.75" bottom="0.75" header="0.3" footer="0.3"/>
    </customSheetView>
    <customSheetView guid="{FE144461-EC2E-482C-8365-89512417FA0F}">
      <selection sqref="A1:R12"/>
      <pageMargins left="0.7" right="0.7" top="0.75" bottom="0.75" header="0.3" footer="0.3"/>
    </customSheetView>
    <customSheetView guid="{4E0D83F6-5920-42AF-A934-9127831F8C28}">
      <selection sqref="A1:R12"/>
      <pageMargins left="0.7" right="0.7" top="0.75" bottom="0.75" header="0.3" footer="0.3"/>
    </customSheetView>
    <customSheetView guid="{DE2449A4-0B36-46BE-A370-9D37878605EC}">
      <selection sqref="A1:R12"/>
      <pageMargins left="0.7" right="0.7" top="0.75" bottom="0.75" header="0.3" footer="0.3"/>
    </customSheetView>
    <customSheetView guid="{1AB05C5A-40AF-415D-9F20-B95C359A8DA1}">
      <selection sqref="A1:R12"/>
      <pageMargins left="0.7" right="0.7" top="0.75" bottom="0.75" header="0.3" footer="0.3"/>
    </customSheetView>
    <customSheetView guid="{D7236510-F03B-4DE9-B734-17D90E10C8A2}" state="hidden">
      <selection sqref="A1:R12"/>
      <pageMargins left="0.7" right="0.7" top="0.75" bottom="0.75" header="0.3" footer="0.3"/>
    </customSheetView>
    <customSheetView guid="{EF421FDF-D3A8-40DB-83F2-DDEEE9F91069}">
      <selection sqref="A1:R12"/>
      <pageMargins left="0.7" right="0.7" top="0.75" bottom="0.75" header="0.3" footer="0.3"/>
    </customSheetView>
    <customSheetView guid="{6BB19632-AE7C-4B37-8A12-F3D8375121BF}">
      <selection sqref="A1:R12"/>
      <pageMargins left="0.7" right="0.7" top="0.75" bottom="0.75" header="0.3" footer="0.3"/>
    </customSheetView>
    <customSheetView guid="{79D52E91-91D3-4660-A5A1-F8E63BAE3AFD}">
      <selection sqref="A1:R12"/>
      <pageMargins left="0.7" right="0.7" top="0.75" bottom="0.75" header="0.3" footer="0.3"/>
    </customSheetView>
    <customSheetView guid="{2E8A952D-E985-40E8-8EC5-ACD08050691F}">
      <selection sqref="A1:R12"/>
      <pageMargins left="0.7" right="0.7" top="0.75" bottom="0.75" header="0.3" footer="0.3"/>
    </customSheetView>
    <customSheetView guid="{1C6B5243-EE4B-4484-9439-335F8885CC7D}">
      <selection sqref="A1:R12"/>
      <pageMargins left="0.7" right="0.7" top="0.75" bottom="0.75" header="0.3" footer="0.3"/>
    </customSheetView>
    <customSheetView guid="{43EF499D-BC58-4720-8C2B-75B175473AF0}">
      <selection sqref="A1:R12"/>
      <pageMargins left="0.7" right="0.7" top="0.75" bottom="0.75" header="0.3" footer="0.3"/>
    </customSheetView>
    <customSheetView guid="{61EF0633-7940-4673-A6A4-B0CC2BDA66F0}">
      <selection sqref="A1:R12"/>
      <pageMargins left="0.7" right="0.7" top="0.75" bottom="0.75" header="0.3" footer="0.3"/>
    </customSheetView>
    <customSheetView guid="{8AC54897-4EA3-44AC-8471-C165985EB3F2}">
      <selection sqref="A1:R12"/>
      <pageMargins left="0.7" right="0.7" top="0.75" bottom="0.75" header="0.3" footer="0.3"/>
    </customSheetView>
    <customSheetView guid="{8B919EB3-121D-4C28-B7CB-5F2CA6FC1006}">
      <selection sqref="A1:R12"/>
      <pageMargins left="0.7" right="0.7" top="0.75" bottom="0.75" header="0.3" footer="0.3"/>
    </customSheetView>
    <customSheetView guid="{0EAAA481-7D43-4B39-A231-252AA5D2BB48}">
      <selection sqref="A1:R12"/>
      <pageMargins left="0.7" right="0.7" top="0.75" bottom="0.75" header="0.3" footer="0.3"/>
    </customSheetView>
    <customSheetView guid="{DA9D166C-73E4-4AF0-BA87-FD1B1F064FD1}">
      <selection sqref="A1:R12"/>
      <pageMargins left="0.7" right="0.7" top="0.75" bottom="0.75" header="0.3" footer="0.3"/>
    </customSheetView>
    <customSheetView guid="{F6E62FC3-2EC8-4211-B3A5-D853609905E5}">
      <selection sqref="A1:R12"/>
      <pageMargins left="0.7" right="0.7" top="0.75" bottom="0.75" header="0.3" footer="0.3"/>
    </customSheetView>
    <customSheetView guid="{75326CCB-8B2D-4938-8578-FD660195DA28}">
      <selection sqref="A1:R12"/>
      <pageMargins left="0.7" right="0.7" top="0.75" bottom="0.75" header="0.3" footer="0.3"/>
    </customSheetView>
    <customSheetView guid="{30534FF5-32B9-431E-939A-B570D4775157}">
      <selection sqref="A1:R12"/>
      <pageMargins left="0.7" right="0.7" top="0.75" bottom="0.75" header="0.3" footer="0.3"/>
    </customSheetView>
    <customSheetView guid="{B23B274A-1B4A-404F-80AF-DB38A9EA84FF}">
      <selection sqref="A1:R12"/>
      <pageMargins left="0.7" right="0.7" top="0.75" bottom="0.75" header="0.3" footer="0.3"/>
    </customSheetView>
    <customSheetView guid="{A1848812-FE48-4121-8DA7-07B6CCCADC0D}">
      <selection sqref="A1:R12"/>
      <pageMargins left="0.7" right="0.7" top="0.75" bottom="0.75" header="0.3" footer="0.3"/>
    </customSheetView>
    <customSheetView guid="{A2E499A3-D96B-43B9-A753-1F5CA4D04F31}">
      <selection sqref="A1:R12"/>
      <pageMargins left="0.7" right="0.7" top="0.75" bottom="0.75" header="0.3" footer="0.3"/>
    </customSheetView>
    <customSheetView guid="{C66D6FB4-3D63-4A3D-872E-FC08EBE1B505}">
      <selection sqref="A1:R12"/>
      <pageMargins left="0.7" right="0.7" top="0.75" bottom="0.75" header="0.3" footer="0.3"/>
    </customSheetView>
    <customSheetView guid="{3E0C6E8C-1A97-4E3B-87BA-F9EB1CE600FD}">
      <selection sqref="A1:R12"/>
      <pageMargins left="0.7" right="0.7" top="0.75" bottom="0.75" header="0.3" footer="0.3"/>
    </customSheetView>
    <customSheetView guid="{2FCD400C-1228-4791-9A69-9C91EE453DF7}">
      <selection sqref="A1:R12"/>
      <pageMargins left="0.7" right="0.7" top="0.75" bottom="0.75" header="0.3" footer="0.3"/>
    </customSheetView>
    <customSheetView guid="{D85B3F66-B6F4-41FB-9C4E-44FDFC3DB6E3}">
      <selection sqref="A1:R12"/>
      <pageMargins left="0.7" right="0.7" top="0.75" bottom="0.75" header="0.3" footer="0.3"/>
    </customSheetView>
    <customSheetView guid="{E0367769-842D-46BD-AEC4-DCC1B6C7990E}">
      <selection sqref="A1:R12"/>
      <pageMargins left="0.7" right="0.7" top="0.75" bottom="0.75" header="0.3" footer="0.3"/>
    </customSheetView>
    <customSheetView guid="{0CCC334F-A139-4164-902F-4CBEBAD64F14}">
      <selection sqref="A1:R12"/>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BN192"/>
  <sheetViews>
    <sheetView view="pageBreakPreview" zoomScale="80" zoomScaleNormal="75" zoomScaleSheetLayoutView="75" workbookViewId="0">
      <pane xSplit="19" ySplit="8" topLeftCell="T15" activePane="bottomRight" state="frozen"/>
      <selection pane="topRight" activeCell="T1" sqref="T1"/>
      <selection pane="bottomLeft" activeCell="A9" sqref="A9"/>
      <selection pane="bottomRight" activeCell="T29" sqref="T29"/>
    </sheetView>
  </sheetViews>
  <sheetFormatPr defaultColWidth="9.33203125" defaultRowHeight="73.5" customHeight="1" x14ac:dyDescent="0.3"/>
  <cols>
    <col min="1" max="1" width="5.6640625" style="5" customWidth="1"/>
    <col min="2" max="2" width="9.33203125" style="5" hidden="1" customWidth="1"/>
    <col min="3" max="3" width="59.5546875" style="41" customWidth="1"/>
    <col min="4" max="4" width="12.6640625" style="41" customWidth="1"/>
    <col min="5" max="5" width="23.33203125" style="41" customWidth="1"/>
    <col min="6" max="6" width="0.44140625" style="41" hidden="1" customWidth="1"/>
    <col min="7" max="7" width="8.33203125" style="41" hidden="1" customWidth="1"/>
    <col min="8" max="8" width="8.33203125" style="48" hidden="1" customWidth="1"/>
    <col min="9" max="9" width="6.44140625" style="41" hidden="1" customWidth="1"/>
    <col min="10" max="10" width="8.5546875" style="48" hidden="1" customWidth="1"/>
    <col min="11" max="11" width="7.44140625" style="48" hidden="1" customWidth="1"/>
    <col min="12" max="12" width="8.6640625" style="48" hidden="1" customWidth="1"/>
    <col min="13" max="13" width="8.5546875" style="48" hidden="1" customWidth="1"/>
    <col min="14" max="14" width="11.5546875" style="48" hidden="1" customWidth="1"/>
    <col min="15" max="15" width="13" style="48" hidden="1" customWidth="1"/>
    <col min="16" max="16" width="12.44140625" style="48" hidden="1" customWidth="1"/>
    <col min="17" max="17" width="1.44140625" style="48" hidden="1" customWidth="1"/>
    <col min="18" max="19" width="10.44140625" style="49" hidden="1" customWidth="1"/>
    <col min="20" max="20" width="10.44140625" style="87" customWidth="1"/>
    <col min="21" max="24" width="10.44140625" style="49" hidden="1" customWidth="1"/>
    <col min="25" max="25" width="11.6640625" style="49" hidden="1" customWidth="1"/>
    <col min="26" max="31" width="10.44140625" style="49" hidden="1" customWidth="1"/>
    <col min="32" max="34" width="10.44140625" style="87" customWidth="1"/>
    <col min="35" max="35" width="99.44140625" style="50" customWidth="1"/>
    <col min="36" max="36" width="20.33203125" style="93" customWidth="1"/>
    <col min="37" max="37" width="34" style="68" customWidth="1"/>
    <col min="38" max="38" width="26.33203125" style="41" hidden="1" customWidth="1"/>
    <col min="39" max="39" width="22.33203125" style="5" hidden="1" customWidth="1"/>
    <col min="40" max="40" width="14.6640625" style="5" hidden="1" customWidth="1"/>
    <col min="41" max="41" width="15.44140625" style="5" hidden="1" customWidth="1"/>
    <col min="42" max="42" width="17" style="5" hidden="1" customWidth="1"/>
    <col min="43" max="54" width="9.33203125" style="5" hidden="1" customWidth="1"/>
    <col min="55" max="55" width="16" style="5" hidden="1" customWidth="1"/>
    <col min="56" max="56" width="15.5546875" style="5" hidden="1" customWidth="1"/>
    <col min="57" max="57" width="16" style="5" hidden="1" customWidth="1"/>
    <col min="58" max="58" width="16.33203125" style="5" hidden="1" customWidth="1"/>
    <col min="59" max="59" width="11.5546875" style="5" hidden="1" customWidth="1"/>
    <col min="60" max="60" width="19.6640625" style="5" hidden="1" customWidth="1"/>
    <col min="61" max="62" width="29.44140625" style="5" hidden="1" customWidth="1"/>
    <col min="63" max="63" width="13" style="5" hidden="1" customWidth="1"/>
    <col min="64" max="64" width="40.5546875" style="5" customWidth="1"/>
    <col min="65" max="65" width="41.6640625" style="5" customWidth="1"/>
    <col min="66" max="66" width="14.6640625" style="5" hidden="1" customWidth="1"/>
    <col min="67" max="67" width="22.6640625" style="5" customWidth="1"/>
    <col min="68" max="68" width="21.6640625" style="5" customWidth="1"/>
    <col min="69" max="69" width="24.33203125" style="5" customWidth="1"/>
    <col min="70" max="70" width="21.6640625" style="5" customWidth="1"/>
    <col min="71" max="71" width="25.5546875" style="5" customWidth="1"/>
    <col min="72" max="72" width="23.6640625" style="5" customWidth="1"/>
    <col min="73" max="73" width="25" style="5" customWidth="1"/>
    <col min="74" max="74" width="29.33203125" style="5" customWidth="1"/>
    <col min="75" max="75" width="25.33203125" style="5" customWidth="1"/>
    <col min="76" max="76" width="51.33203125" style="5" customWidth="1"/>
    <col min="77" max="77" width="48.44140625" style="5" customWidth="1"/>
    <col min="78" max="78" width="29.6640625" style="5" customWidth="1"/>
    <col min="79" max="79" width="20.44140625" style="5" customWidth="1"/>
    <col min="80" max="80" width="24.5546875" style="5" customWidth="1"/>
    <col min="81" max="81" width="22.33203125" style="5" customWidth="1"/>
    <col min="82" max="82" width="29.5546875" style="5" customWidth="1"/>
    <col min="83" max="83" width="20" style="5" customWidth="1"/>
    <col min="84" max="84" width="15" style="5" customWidth="1"/>
    <col min="85" max="85" width="19.5546875" style="5" customWidth="1"/>
    <col min="86" max="86" width="24" style="5" customWidth="1"/>
    <col min="87" max="87" width="33.5546875" style="5" customWidth="1"/>
    <col min="88" max="88" width="32" style="5" customWidth="1"/>
    <col min="89" max="89" width="40.5546875" style="5" customWidth="1"/>
    <col min="90" max="90" width="32.5546875" style="5" customWidth="1"/>
    <col min="91" max="91" width="51.5546875" style="5" customWidth="1"/>
    <col min="92" max="16384" width="9.33203125" style="5"/>
  </cols>
  <sheetData>
    <row r="1" spans="1:64" ht="9" customHeight="1" x14ac:dyDescent="0.3">
      <c r="A1" s="1"/>
      <c r="B1" s="1"/>
      <c r="C1" s="1"/>
      <c r="D1" s="1"/>
      <c r="E1" s="1"/>
      <c r="F1" s="1"/>
      <c r="G1" s="1"/>
      <c r="H1" s="1"/>
      <c r="I1" s="1"/>
      <c r="J1" s="1"/>
      <c r="K1" s="1"/>
      <c r="L1" s="1"/>
      <c r="M1" s="1"/>
      <c r="N1" s="1"/>
      <c r="O1" s="1"/>
      <c r="P1" s="1"/>
      <c r="Q1" s="1"/>
      <c r="R1" s="2"/>
      <c r="S1" s="2"/>
      <c r="T1" s="78"/>
      <c r="U1" s="2"/>
      <c r="V1" s="2"/>
      <c r="W1" s="2"/>
      <c r="X1" s="2"/>
      <c r="Y1" s="2"/>
      <c r="Z1" s="2"/>
      <c r="AA1" s="2"/>
      <c r="AB1" s="2"/>
      <c r="AC1" s="2"/>
      <c r="AD1" s="2"/>
      <c r="AE1" s="2"/>
      <c r="AF1" s="78"/>
      <c r="AG1" s="78"/>
      <c r="AH1" s="78"/>
      <c r="AI1" s="3"/>
      <c r="AJ1" s="90"/>
      <c r="AK1" s="67"/>
      <c r="AL1" s="4"/>
      <c r="AM1" s="4"/>
      <c r="AN1" s="4"/>
      <c r="AO1" s="4"/>
      <c r="AP1" s="4"/>
      <c r="AQ1" s="4"/>
      <c r="AR1" s="4"/>
      <c r="AS1" s="4"/>
      <c r="AT1" s="4"/>
      <c r="AU1" s="4"/>
      <c r="AV1" s="4"/>
      <c r="AW1" s="4"/>
    </row>
    <row r="2" spans="1:64" ht="35.25" customHeight="1" x14ac:dyDescent="0.3">
      <c r="A2" s="156" t="s">
        <v>33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4"/>
      <c r="AM2" s="4"/>
      <c r="AN2" s="4"/>
      <c r="AO2" s="4"/>
      <c r="AP2" s="4"/>
      <c r="AQ2" s="4"/>
      <c r="AR2" s="4"/>
      <c r="AS2" s="4"/>
      <c r="AT2" s="4"/>
      <c r="AU2" s="4"/>
      <c r="AV2" s="4"/>
      <c r="AW2" s="4"/>
    </row>
    <row r="3" spans="1:64" ht="15" customHeight="1" x14ac:dyDescent="0.3">
      <c r="A3" s="1"/>
      <c r="B3" s="1"/>
      <c r="C3" s="1"/>
      <c r="D3" s="1"/>
      <c r="E3" s="1"/>
      <c r="F3" s="1"/>
      <c r="G3" s="1"/>
      <c r="H3" s="1"/>
      <c r="I3" s="1"/>
      <c r="J3" s="1"/>
      <c r="K3" s="1"/>
      <c r="L3" s="1"/>
      <c r="M3" s="1"/>
      <c r="N3" s="1"/>
      <c r="O3" s="1"/>
      <c r="P3" s="1"/>
      <c r="Q3" s="1"/>
      <c r="R3" s="2"/>
      <c r="S3" s="2"/>
      <c r="T3" s="78"/>
      <c r="U3" s="2"/>
      <c r="V3" s="2"/>
      <c r="W3" s="2"/>
      <c r="X3" s="2"/>
      <c r="Y3" s="2"/>
      <c r="Z3" s="2"/>
      <c r="AA3" s="2"/>
      <c r="AB3" s="2"/>
      <c r="AC3" s="2"/>
      <c r="AD3" s="2"/>
      <c r="AE3" s="2"/>
      <c r="AF3" s="78"/>
      <c r="AG3" s="78"/>
      <c r="AH3" s="78"/>
      <c r="AI3" s="6"/>
      <c r="AJ3" s="91"/>
      <c r="AK3" s="67"/>
      <c r="AL3" s="4"/>
      <c r="AM3" s="4"/>
      <c r="AN3" s="4"/>
      <c r="AO3" s="7">
        <f>AO4/1039.5*100-100</f>
        <v>2.3802789802789732</v>
      </c>
      <c r="AP3" s="4" t="s">
        <v>34</v>
      </c>
      <c r="AQ3" s="4"/>
      <c r="AR3" s="4"/>
      <c r="AS3" s="4"/>
      <c r="AT3" s="4"/>
      <c r="AU3" s="4"/>
      <c r="AV3" s="4"/>
      <c r="AW3" s="4"/>
      <c r="BH3" s="5" t="s">
        <v>35</v>
      </c>
    </row>
    <row r="4" spans="1:64" ht="14.4" x14ac:dyDescent="0.3">
      <c r="A4" s="157" t="s">
        <v>36</v>
      </c>
      <c r="B4" s="157" t="s">
        <v>37</v>
      </c>
      <c r="C4" s="158" t="s">
        <v>38</v>
      </c>
      <c r="D4" s="159" t="s">
        <v>39</v>
      </c>
      <c r="E4" s="160" t="s">
        <v>40</v>
      </c>
      <c r="F4" s="162">
        <v>2014</v>
      </c>
      <c r="G4" s="162"/>
      <c r="H4" s="157">
        <v>2015</v>
      </c>
      <c r="I4" s="157"/>
      <c r="J4" s="163">
        <v>2016</v>
      </c>
      <c r="K4" s="164"/>
      <c r="L4" s="164"/>
      <c r="M4" s="164"/>
      <c r="N4" s="164"/>
      <c r="O4" s="164"/>
      <c r="P4" s="164"/>
      <c r="Q4" s="165"/>
      <c r="R4" s="166">
        <v>2018</v>
      </c>
      <c r="S4" s="167"/>
      <c r="T4" s="170">
        <v>2019</v>
      </c>
      <c r="U4" s="171"/>
      <c r="V4" s="171"/>
      <c r="W4" s="171"/>
      <c r="X4" s="171"/>
      <c r="Y4" s="171"/>
      <c r="Z4" s="171"/>
      <c r="AA4" s="171"/>
      <c r="AB4" s="171"/>
      <c r="AC4" s="171"/>
      <c r="AD4" s="171"/>
      <c r="AE4" s="171"/>
      <c r="AF4" s="172"/>
      <c r="AG4" s="170">
        <v>2020</v>
      </c>
      <c r="AH4" s="172"/>
      <c r="AI4" s="168" t="s">
        <v>41</v>
      </c>
      <c r="AJ4" s="168" t="s">
        <v>129</v>
      </c>
      <c r="AK4" s="162" t="s">
        <v>42</v>
      </c>
      <c r="AL4" s="8"/>
      <c r="AM4" s="9"/>
      <c r="AN4" s="9"/>
      <c r="AO4" s="10">
        <f>1039.5+24.743</f>
        <v>1064.2429999999999</v>
      </c>
      <c r="AP4" s="9" t="s">
        <v>43</v>
      </c>
      <c r="AQ4" s="9"/>
      <c r="AR4" s="9"/>
      <c r="AS4" s="9"/>
      <c r="AT4" s="9"/>
      <c r="AU4" s="9"/>
      <c r="AV4" s="9"/>
      <c r="AW4" s="9"/>
      <c r="AX4" s="11"/>
      <c r="AY4" s="11"/>
      <c r="BH4" s="5" t="s">
        <v>44</v>
      </c>
    </row>
    <row r="5" spans="1:64" ht="51.75" customHeight="1" x14ac:dyDescent="0.3">
      <c r="A5" s="157"/>
      <c r="B5" s="157"/>
      <c r="C5" s="158"/>
      <c r="D5" s="159"/>
      <c r="E5" s="161"/>
      <c r="F5" s="12" t="s">
        <v>34</v>
      </c>
      <c r="G5" s="12" t="s">
        <v>45</v>
      </c>
      <c r="H5" s="13" t="s">
        <v>46</v>
      </c>
      <c r="I5" s="13" t="s">
        <v>45</v>
      </c>
      <c r="J5" s="13" t="s">
        <v>47</v>
      </c>
      <c r="K5" s="13" t="s">
        <v>3</v>
      </c>
      <c r="L5" s="13" t="s">
        <v>4</v>
      </c>
      <c r="M5" s="13" t="s">
        <v>48</v>
      </c>
      <c r="N5" s="13" t="s">
        <v>49</v>
      </c>
      <c r="O5" s="13" t="s">
        <v>50</v>
      </c>
      <c r="P5" s="13" t="s">
        <v>51</v>
      </c>
      <c r="Q5" s="13" t="s">
        <v>45</v>
      </c>
      <c r="R5" s="14" t="s">
        <v>52</v>
      </c>
      <c r="S5" s="14" t="s">
        <v>45</v>
      </c>
      <c r="T5" s="79" t="s">
        <v>52</v>
      </c>
      <c r="U5" s="52" t="s">
        <v>3</v>
      </c>
      <c r="V5" s="52" t="s">
        <v>4</v>
      </c>
      <c r="W5" s="52" t="s">
        <v>5</v>
      </c>
      <c r="X5" s="52" t="s">
        <v>6</v>
      </c>
      <c r="Y5" s="52" t="s">
        <v>7</v>
      </c>
      <c r="Z5" s="52" t="s">
        <v>8</v>
      </c>
      <c r="AA5" s="71" t="s">
        <v>9</v>
      </c>
      <c r="AB5" s="71" t="s">
        <v>10</v>
      </c>
      <c r="AC5" s="71" t="s">
        <v>11</v>
      </c>
      <c r="AD5" s="71" t="s">
        <v>12</v>
      </c>
      <c r="AE5" s="71" t="s">
        <v>13</v>
      </c>
      <c r="AF5" s="79" t="s">
        <v>45</v>
      </c>
      <c r="AG5" s="94" t="s">
        <v>47</v>
      </c>
      <c r="AH5" s="94" t="s">
        <v>45</v>
      </c>
      <c r="AI5" s="169"/>
      <c r="AJ5" s="169"/>
      <c r="AK5" s="162"/>
      <c r="AL5" s="8"/>
      <c r="AM5" s="9" t="s">
        <v>53</v>
      </c>
      <c r="AN5" s="9"/>
      <c r="AO5" s="9"/>
      <c r="AP5" s="9"/>
      <c r="AQ5" s="9"/>
      <c r="AR5" s="9"/>
      <c r="AS5" s="9"/>
      <c r="AT5" s="9"/>
      <c r="AU5" s="9"/>
      <c r="AV5" s="9"/>
      <c r="AW5" s="9"/>
      <c r="AX5" s="11"/>
      <c r="AY5" s="11"/>
    </row>
    <row r="6" spans="1:64" ht="15" hidden="1" customHeight="1" x14ac:dyDescent="0.3">
      <c r="A6" s="180" t="s">
        <v>54</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5"/>
      <c r="AM6" s="16"/>
      <c r="AN6" s="16"/>
      <c r="AO6" s="16"/>
      <c r="AP6" s="16"/>
      <c r="AQ6" s="16"/>
      <c r="AR6" s="16"/>
      <c r="AS6" s="16"/>
      <c r="AT6" s="16"/>
      <c r="AU6" s="16"/>
      <c r="AV6" s="16"/>
      <c r="AW6" s="16"/>
    </row>
    <row r="7" spans="1:64" ht="15" customHeight="1" x14ac:dyDescent="0.3">
      <c r="A7" s="180" t="s">
        <v>55</v>
      </c>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7"/>
      <c r="AM7" s="1"/>
      <c r="AN7" s="1"/>
      <c r="AO7" s="1"/>
      <c r="AP7" s="1"/>
      <c r="AQ7" s="1"/>
      <c r="AR7" s="1"/>
      <c r="AS7" s="1"/>
      <c r="AT7" s="1"/>
      <c r="AU7" s="1"/>
      <c r="AV7" s="1"/>
      <c r="AW7" s="1"/>
    </row>
    <row r="8" spans="1:64" ht="18.75" customHeight="1" x14ac:dyDescent="0.3">
      <c r="A8" s="177" t="s">
        <v>56</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9"/>
      <c r="AL8" s="15"/>
      <c r="AM8" s="16"/>
      <c r="AN8" s="16"/>
      <c r="AO8" s="16"/>
      <c r="AP8" s="16"/>
      <c r="AQ8" s="16"/>
      <c r="AR8" s="16"/>
      <c r="AS8" s="16"/>
      <c r="AT8" s="16"/>
      <c r="AU8" s="16"/>
      <c r="AV8" s="16"/>
      <c r="AW8" s="16"/>
    </row>
    <row r="9" spans="1:64" ht="69.75" customHeight="1" x14ac:dyDescent="0.3">
      <c r="A9" s="14">
        <v>1</v>
      </c>
      <c r="B9" s="18"/>
      <c r="C9" s="96" t="s">
        <v>57</v>
      </c>
      <c r="D9" s="14" t="s">
        <v>58</v>
      </c>
      <c r="E9" s="13" t="s">
        <v>59</v>
      </c>
      <c r="F9" s="14">
        <v>70.8</v>
      </c>
      <c r="G9" s="14">
        <v>70.8</v>
      </c>
      <c r="H9" s="20">
        <v>73.599999999999994</v>
      </c>
      <c r="I9" s="14">
        <v>70.8</v>
      </c>
      <c r="J9" s="14">
        <v>74.099999999999994</v>
      </c>
      <c r="K9" s="14">
        <v>70.8</v>
      </c>
      <c r="L9" s="14">
        <v>70.8</v>
      </c>
      <c r="M9" s="14">
        <v>70.8</v>
      </c>
      <c r="N9" s="14">
        <v>70.8</v>
      </c>
      <c r="O9" s="14">
        <v>70.8</v>
      </c>
      <c r="P9" s="14">
        <v>70.8</v>
      </c>
      <c r="Q9" s="14">
        <v>70.8</v>
      </c>
      <c r="R9" s="13">
        <v>74.099999999999994</v>
      </c>
      <c r="S9" s="14">
        <v>70.8</v>
      </c>
      <c r="T9" s="79">
        <v>72.8</v>
      </c>
      <c r="U9" s="14">
        <v>70.8</v>
      </c>
      <c r="V9" s="14">
        <v>70.8</v>
      </c>
      <c r="W9" s="52">
        <v>70.8</v>
      </c>
      <c r="X9" s="52">
        <v>70.8</v>
      </c>
      <c r="Y9" s="62">
        <v>70.8</v>
      </c>
      <c r="Z9" s="62">
        <v>70.8</v>
      </c>
      <c r="AA9" s="72">
        <v>70.8</v>
      </c>
      <c r="AB9" s="77">
        <v>70.8</v>
      </c>
      <c r="AC9" s="77">
        <v>70.8</v>
      </c>
      <c r="AD9" s="77">
        <v>70.8</v>
      </c>
      <c r="AE9" s="88">
        <v>70.8</v>
      </c>
      <c r="AF9" s="79">
        <v>70.8</v>
      </c>
      <c r="AG9" s="79">
        <v>72.8</v>
      </c>
      <c r="AH9" s="79">
        <v>70.8</v>
      </c>
      <c r="AI9" s="74" t="s">
        <v>121</v>
      </c>
      <c r="AJ9" s="92">
        <f>AH9/AG9*100</f>
        <v>97.252747252747255</v>
      </c>
      <c r="AK9" s="51" t="s">
        <v>116</v>
      </c>
      <c r="AL9" s="21"/>
      <c r="AM9" s="16"/>
      <c r="AN9" s="16"/>
      <c r="AO9" s="16"/>
      <c r="AP9" s="16"/>
      <c r="AQ9" s="16"/>
      <c r="AR9" s="16"/>
      <c r="AS9" s="16"/>
      <c r="AT9" s="16"/>
      <c r="AU9" s="16"/>
      <c r="AV9" s="16"/>
      <c r="AW9" s="16"/>
      <c r="BK9" s="55">
        <f>W9/T9*100</f>
        <v>97.252747252747255</v>
      </c>
    </row>
    <row r="10" spans="1:64" ht="48" customHeight="1" x14ac:dyDescent="0.3">
      <c r="A10" s="182">
        <v>2</v>
      </c>
      <c r="B10" s="18"/>
      <c r="C10" s="181" t="s">
        <v>60</v>
      </c>
      <c r="D10" s="14" t="s">
        <v>61</v>
      </c>
      <c r="E10" s="13" t="s">
        <v>62</v>
      </c>
      <c r="F10" s="23">
        <v>1.01</v>
      </c>
      <c r="G10" s="23">
        <v>1.0029999999999999</v>
      </c>
      <c r="H10" s="23">
        <v>0.995</v>
      </c>
      <c r="I10" s="23">
        <v>0.97699999999999998</v>
      </c>
      <c r="J10" s="23">
        <v>0.98799999999999999</v>
      </c>
      <c r="K10" s="23">
        <v>7.0000000000000007E-2</v>
      </c>
      <c r="L10" s="23">
        <f>K10+0.066</f>
        <v>0.13600000000000001</v>
      </c>
      <c r="M10" s="23">
        <f>0.303</f>
        <v>0.30299999999999999</v>
      </c>
      <c r="N10" s="23">
        <v>0.38100000000000001</v>
      </c>
      <c r="O10" s="23">
        <v>0.48699999999999999</v>
      </c>
      <c r="P10" s="23">
        <v>0.55600000000000005</v>
      </c>
      <c r="Q10" s="23">
        <v>0.94299999999999995</v>
      </c>
      <c r="R10" s="14">
        <v>0.86799999999999999</v>
      </c>
      <c r="S10" s="23">
        <v>0.88300000000000001</v>
      </c>
      <c r="T10" s="85">
        <v>0.84499999999999997</v>
      </c>
      <c r="U10" s="53">
        <v>7.3999999999999996E-2</v>
      </c>
      <c r="V10" s="27">
        <f>0.074+0.061</f>
        <v>0.13500000000000001</v>
      </c>
      <c r="W10" s="27">
        <f>V10+0.069</f>
        <v>0.20400000000000001</v>
      </c>
      <c r="X10" s="58">
        <v>0.28199999999999997</v>
      </c>
      <c r="Y10" s="63">
        <v>0.34899999999999998</v>
      </c>
      <c r="Z10" s="64">
        <v>0.41</v>
      </c>
      <c r="AA10" s="64">
        <v>0.49099999999999999</v>
      </c>
      <c r="AB10" s="64">
        <v>0.56100000000000005</v>
      </c>
      <c r="AC10" s="64">
        <v>0.629</v>
      </c>
      <c r="AD10" s="64">
        <v>0.69599999999999995</v>
      </c>
      <c r="AE10" s="64">
        <v>0.752</v>
      </c>
      <c r="AF10" s="80">
        <v>0.80500000000000005</v>
      </c>
      <c r="AG10" s="80"/>
      <c r="AH10" s="80">
        <v>6.5000000000000002E-2</v>
      </c>
      <c r="AI10" s="74" t="s">
        <v>127</v>
      </c>
      <c r="AJ10" s="92" t="e">
        <f>AH10/AG10*100</f>
        <v>#DIV/0!</v>
      </c>
      <c r="AK10" s="27"/>
      <c r="AL10" s="21"/>
      <c r="AM10" s="16"/>
      <c r="AN10" s="16"/>
      <c r="AO10" s="16"/>
      <c r="AP10" s="16"/>
      <c r="AQ10" s="16"/>
      <c r="AR10" s="16"/>
      <c r="AS10" s="16"/>
      <c r="AT10" s="16"/>
      <c r="AU10" s="16"/>
      <c r="AV10" s="16"/>
      <c r="AW10" s="16"/>
      <c r="BH10" s="22"/>
      <c r="BK10" s="55">
        <f t="shared" ref="BK10:BK39" si="0">W10/T10*100</f>
        <v>24.142011834319529</v>
      </c>
    </row>
    <row r="11" spans="1:64" ht="48.75" customHeight="1" x14ac:dyDescent="0.3">
      <c r="A11" s="183"/>
      <c r="B11" s="18"/>
      <c r="C11" s="181"/>
      <c r="D11" s="71" t="s">
        <v>63</v>
      </c>
      <c r="E11" s="13" t="s">
        <v>62</v>
      </c>
      <c r="F11" s="14">
        <v>16.649999999999999</v>
      </c>
      <c r="G11" s="20">
        <f>1003/61737*1000</f>
        <v>16.246335260864637</v>
      </c>
      <c r="H11" s="20">
        <f>995/62902*1000</f>
        <v>15.818256971161491</v>
      </c>
      <c r="I11" s="20">
        <f>I10/62.86*1000</f>
        <v>15.542475342029908</v>
      </c>
      <c r="J11" s="20">
        <f>J10/64.057*1000</f>
        <v>15.4237632108903</v>
      </c>
      <c r="K11" s="20">
        <f>K10/63.5*1000</f>
        <v>1.1023622047244095</v>
      </c>
      <c r="L11" s="20">
        <f>L10/63.5*1000</f>
        <v>2.1417322834645671</v>
      </c>
      <c r="M11" s="20">
        <f>M10/63.6*1000</f>
        <v>4.7641509433962268</v>
      </c>
      <c r="N11" s="20">
        <f>N10/63.82*1000</f>
        <v>5.9699153870260107</v>
      </c>
      <c r="O11" s="20">
        <f>O10/63.85*1000</f>
        <v>7.6272513703993736</v>
      </c>
      <c r="P11" s="20">
        <f>P10/63.87*1000</f>
        <v>8.7051824017535626</v>
      </c>
      <c r="Q11" s="20">
        <f>Q10/64.11*1000</f>
        <v>14.709093745125564</v>
      </c>
      <c r="R11" s="20">
        <f>R10*1000/66512*1000</f>
        <v>13.050276641808995</v>
      </c>
      <c r="S11" s="20">
        <f>S10*1000/66619*1000</f>
        <v>13.25447695101998</v>
      </c>
      <c r="T11" s="82">
        <f>T10*1000/67226*1000</f>
        <v>12.569541546425491</v>
      </c>
      <c r="U11" s="54">
        <f>U10*1000/66711*1000</f>
        <v>1.1092623405435387</v>
      </c>
      <c r="V11" s="26">
        <v>2</v>
      </c>
      <c r="W11" s="26">
        <v>3</v>
      </c>
      <c r="X11" s="61">
        <v>4.2</v>
      </c>
      <c r="Y11" s="61">
        <f>349/66859*1000</f>
        <v>5.219940471739033</v>
      </c>
      <c r="Z11" s="61">
        <f>410/66859*1000</f>
        <v>6.1323082905816717</v>
      </c>
      <c r="AA11" s="61">
        <f>491/66859*1000</f>
        <v>7.3438130992087833</v>
      </c>
      <c r="AB11" s="61">
        <f>491/66859*1000</f>
        <v>7.3438130992087833</v>
      </c>
      <c r="AC11" s="61">
        <f>629/66864*1000</f>
        <v>9.407154821727687</v>
      </c>
      <c r="AD11" s="61">
        <f>696/66864*1000</f>
        <v>10.4091888011486</v>
      </c>
      <c r="AE11" s="61">
        <f>752/66864*1000</f>
        <v>11.246709739172051</v>
      </c>
      <c r="AF11" s="81">
        <f>805/66864*1000</f>
        <v>12.039363484087103</v>
      </c>
      <c r="AG11" s="81"/>
      <c r="AH11" s="81">
        <v>1</v>
      </c>
      <c r="AI11" s="74" t="s">
        <v>128</v>
      </c>
      <c r="AJ11" s="92" t="e">
        <f>AH11/AG11*100</f>
        <v>#DIV/0!</v>
      </c>
      <c r="AK11" s="27"/>
      <c r="AL11" s="21"/>
      <c r="AM11" s="16"/>
      <c r="AN11" s="16"/>
      <c r="AO11" s="16"/>
      <c r="AP11" s="16"/>
      <c r="AQ11" s="16"/>
      <c r="AR11" s="16"/>
      <c r="AS11" s="16"/>
      <c r="AT11" s="16"/>
      <c r="AU11" s="16"/>
      <c r="AV11" s="16"/>
      <c r="AW11" s="16"/>
      <c r="BH11" s="54">
        <f>V10*1000/66711*1000</f>
        <v>2.0236542699105096</v>
      </c>
      <c r="BI11" s="54">
        <f>W10*1000/67004*1000</f>
        <v>3.0445943525759662</v>
      </c>
      <c r="BJ11" s="54">
        <f>X10*1000/67051*1000</f>
        <v>4.2057538291748076</v>
      </c>
      <c r="BK11" s="55">
        <f>BI11/T11*100</f>
        <v>24.221999993641642</v>
      </c>
    </row>
    <row r="12" spans="1:64" ht="82.8" x14ac:dyDescent="0.3">
      <c r="A12" s="14">
        <v>3</v>
      </c>
      <c r="B12" s="18" t="s">
        <v>64</v>
      </c>
      <c r="C12" s="107" t="s">
        <v>26</v>
      </c>
      <c r="D12" s="14" t="s">
        <v>65</v>
      </c>
      <c r="E12" s="13" t="s">
        <v>66</v>
      </c>
      <c r="F12" s="20">
        <v>25.8</v>
      </c>
      <c r="G12" s="25">
        <f>15970/61146*100</f>
        <v>26.117816373924708</v>
      </c>
      <c r="H12" s="26">
        <v>25.3</v>
      </c>
      <c r="I12" s="20">
        <v>25.9</v>
      </c>
      <c r="J12" s="20">
        <v>32</v>
      </c>
      <c r="K12" s="20">
        <v>3.4</v>
      </c>
      <c r="L12" s="20">
        <v>3.4</v>
      </c>
      <c r="M12" s="20">
        <v>3.4</v>
      </c>
      <c r="N12" s="20">
        <v>3.4</v>
      </c>
      <c r="O12" s="20">
        <v>15</v>
      </c>
      <c r="P12" s="20">
        <v>19.2</v>
      </c>
      <c r="Q12" s="20">
        <v>34.31</v>
      </c>
      <c r="R12" s="20">
        <v>36.5</v>
      </c>
      <c r="S12" s="20">
        <v>36.6</v>
      </c>
      <c r="T12" s="82">
        <v>39</v>
      </c>
      <c r="U12" s="20">
        <v>36.6</v>
      </c>
      <c r="V12" s="20">
        <v>36.6</v>
      </c>
      <c r="W12" s="20">
        <v>37.4</v>
      </c>
      <c r="X12" s="33">
        <v>38</v>
      </c>
      <c r="Y12" s="33">
        <v>38</v>
      </c>
      <c r="Z12" s="33">
        <v>38.4</v>
      </c>
      <c r="AA12" s="33">
        <v>38.4</v>
      </c>
      <c r="AB12" s="33">
        <v>38.4</v>
      </c>
      <c r="AC12" s="33">
        <v>38.5</v>
      </c>
      <c r="AD12" s="33">
        <v>38.799999999999997</v>
      </c>
      <c r="AE12" s="33">
        <v>38.799999999999997</v>
      </c>
      <c r="AF12" s="82">
        <v>39</v>
      </c>
      <c r="AG12" s="82">
        <v>43</v>
      </c>
      <c r="AH12" s="82">
        <v>0</v>
      </c>
      <c r="AI12" s="24" t="s">
        <v>70</v>
      </c>
      <c r="AJ12" s="92">
        <f>AH12/AG12*100</f>
        <v>0</v>
      </c>
      <c r="AK12" s="65" t="s">
        <v>67</v>
      </c>
      <c r="AL12" s="21"/>
      <c r="AM12" s="16">
        <v>16413</v>
      </c>
      <c r="AN12" s="16">
        <v>62328</v>
      </c>
      <c r="AO12" s="16"/>
      <c r="AP12" s="16"/>
      <c r="AQ12" s="16"/>
      <c r="AR12" s="16"/>
      <c r="AS12" s="16"/>
      <c r="AT12" s="16"/>
      <c r="AU12" s="16"/>
      <c r="AV12" s="16"/>
      <c r="AW12" s="16"/>
      <c r="BH12" s="5" t="s">
        <v>120</v>
      </c>
      <c r="BK12" s="55">
        <f t="shared" si="0"/>
        <v>95.897435897435884</v>
      </c>
    </row>
    <row r="13" spans="1:64" s="104" customFormat="1" ht="82.8" x14ac:dyDescent="0.3">
      <c r="A13" s="110">
        <v>4</v>
      </c>
      <c r="B13" s="111" t="s">
        <v>68</v>
      </c>
      <c r="C13" s="109" t="s">
        <v>69</v>
      </c>
      <c r="D13" s="110" t="s">
        <v>65</v>
      </c>
      <c r="E13" s="110" t="s">
        <v>66</v>
      </c>
      <c r="F13" s="112"/>
      <c r="G13" s="113">
        <v>19.3</v>
      </c>
      <c r="H13" s="114">
        <v>20</v>
      </c>
      <c r="I13" s="112">
        <v>20.2</v>
      </c>
      <c r="J13" s="112">
        <v>32</v>
      </c>
      <c r="K13" s="112">
        <v>2.2000000000000002</v>
      </c>
      <c r="L13" s="112">
        <v>2.2000000000000002</v>
      </c>
      <c r="M13" s="112">
        <v>2.2000000000000002</v>
      </c>
      <c r="N13" s="112">
        <v>2.2000000000000002</v>
      </c>
      <c r="O13" s="112">
        <v>21</v>
      </c>
      <c r="P13" s="112">
        <v>21</v>
      </c>
      <c r="Q13" s="112">
        <v>35</v>
      </c>
      <c r="R13" s="112">
        <v>38</v>
      </c>
      <c r="S13" s="112">
        <v>44</v>
      </c>
      <c r="T13" s="112">
        <v>43.8</v>
      </c>
      <c r="U13" s="112">
        <v>44</v>
      </c>
      <c r="V13" s="112">
        <v>44</v>
      </c>
      <c r="W13" s="112">
        <v>44</v>
      </c>
      <c r="X13" s="112">
        <v>44</v>
      </c>
      <c r="Y13" s="112">
        <v>44</v>
      </c>
      <c r="Z13" s="112">
        <v>43.1</v>
      </c>
      <c r="AA13" s="112">
        <v>43.1</v>
      </c>
      <c r="AB13" s="112">
        <v>43.1</v>
      </c>
      <c r="AC13" s="112">
        <v>43.5</v>
      </c>
      <c r="AD13" s="112">
        <v>44</v>
      </c>
      <c r="AE13" s="112">
        <v>44</v>
      </c>
      <c r="AF13" s="112">
        <v>46.2</v>
      </c>
      <c r="AG13" s="112">
        <v>43.9</v>
      </c>
      <c r="AH13" s="112">
        <v>46.2</v>
      </c>
      <c r="AI13" s="115" t="s">
        <v>70</v>
      </c>
      <c r="AJ13" s="116">
        <f>AH13/AG13*100</f>
        <v>105.23917995444192</v>
      </c>
      <c r="AK13" s="110" t="s">
        <v>67</v>
      </c>
      <c r="AL13" s="108"/>
      <c r="AM13" s="106"/>
      <c r="AN13" s="106"/>
      <c r="AO13" s="106"/>
      <c r="AP13" s="106"/>
      <c r="AQ13" s="106"/>
      <c r="AR13" s="106"/>
      <c r="AS13" s="106"/>
      <c r="AT13" s="106"/>
      <c r="AU13" s="106"/>
      <c r="AV13" s="106"/>
      <c r="AW13" s="106"/>
      <c r="BK13" s="105">
        <f t="shared" si="0"/>
        <v>100.45662100456623</v>
      </c>
      <c r="BL13" s="104" t="s">
        <v>135</v>
      </c>
    </row>
    <row r="14" spans="1:64" ht="18.75" customHeight="1" x14ac:dyDescent="0.3">
      <c r="A14" s="177" t="s">
        <v>71</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9"/>
      <c r="AL14" s="15"/>
      <c r="AM14" s="16"/>
      <c r="AN14" s="16"/>
      <c r="AO14" s="16"/>
      <c r="AP14" s="16"/>
      <c r="AQ14" s="16"/>
      <c r="AR14" s="16"/>
      <c r="AS14" s="16"/>
      <c r="AT14" s="16"/>
      <c r="AU14" s="16"/>
      <c r="AV14" s="16"/>
      <c r="AW14" s="16"/>
      <c r="BK14" s="55" t="e">
        <f t="shared" si="0"/>
        <v>#DIV/0!</v>
      </c>
    </row>
    <row r="15" spans="1:64" ht="80.25" customHeight="1" x14ac:dyDescent="0.3">
      <c r="A15" s="14">
        <v>5</v>
      </c>
      <c r="B15" s="14"/>
      <c r="C15" s="96" t="s">
        <v>72</v>
      </c>
      <c r="D15" s="14" t="s">
        <v>73</v>
      </c>
      <c r="E15" s="13" t="s">
        <v>59</v>
      </c>
      <c r="F15" s="14"/>
      <c r="G15" s="14">
        <v>148.9</v>
      </c>
      <c r="H15" s="20">
        <v>287.5</v>
      </c>
      <c r="I15" s="14">
        <v>169.9</v>
      </c>
      <c r="J15" s="14">
        <v>287.5</v>
      </c>
      <c r="K15" s="14">
        <v>22.68</v>
      </c>
      <c r="L15" s="14">
        <v>37.299999999999997</v>
      </c>
      <c r="M15" s="14">
        <v>66.41</v>
      </c>
      <c r="N15" s="14">
        <v>87.47</v>
      </c>
      <c r="O15" s="14">
        <v>103.66</v>
      </c>
      <c r="P15" s="14">
        <v>103.66</v>
      </c>
      <c r="Q15" s="14">
        <v>184.7</v>
      </c>
      <c r="R15" s="33">
        <v>432</v>
      </c>
      <c r="S15" s="33">
        <v>258.77</v>
      </c>
      <c r="T15" s="82">
        <v>432</v>
      </c>
      <c r="U15" s="33">
        <v>9.66</v>
      </c>
      <c r="V15" s="33">
        <v>29.02</v>
      </c>
      <c r="W15" s="33">
        <v>45.95</v>
      </c>
      <c r="X15" s="33">
        <v>74.97</v>
      </c>
      <c r="Y15" s="33">
        <v>113.66</v>
      </c>
      <c r="Z15" s="33">
        <v>137.85</v>
      </c>
      <c r="AA15" s="33">
        <v>142.68</v>
      </c>
      <c r="AB15" s="33">
        <v>181.38</v>
      </c>
      <c r="AC15" s="33">
        <v>202.77</v>
      </c>
      <c r="AD15" s="33">
        <v>226.91</v>
      </c>
      <c r="AE15" s="33">
        <v>248.63</v>
      </c>
      <c r="AF15" s="82">
        <v>265.5</v>
      </c>
      <c r="AG15" s="82">
        <v>400</v>
      </c>
      <c r="AH15" s="82">
        <v>19.600000000000001</v>
      </c>
      <c r="AI15" s="24" t="s">
        <v>121</v>
      </c>
      <c r="AJ15" s="33">
        <f>AG15/AH15*100</f>
        <v>2040.8163265306123</v>
      </c>
      <c r="AK15" s="65"/>
      <c r="AL15" s="28"/>
      <c r="AM15" s="16"/>
      <c r="AN15" s="16"/>
      <c r="AO15" s="16"/>
      <c r="AP15" s="16"/>
      <c r="AQ15" s="16"/>
      <c r="AR15" s="16"/>
      <c r="AS15" s="16"/>
      <c r="AT15" s="16"/>
      <c r="AU15" s="16"/>
      <c r="AV15" s="16"/>
      <c r="AW15" s="16"/>
      <c r="BH15" s="29"/>
      <c r="BK15" s="55">
        <f t="shared" si="0"/>
        <v>10.636574074074074</v>
      </c>
      <c r="BL15" s="5" t="s">
        <v>124</v>
      </c>
    </row>
    <row r="16" spans="1:64" ht="72.75" customHeight="1" x14ac:dyDescent="0.3">
      <c r="A16" s="14">
        <v>6</v>
      </c>
      <c r="B16" s="14"/>
      <c r="C16" s="99" t="s">
        <v>74</v>
      </c>
      <c r="D16" s="14" t="s">
        <v>73</v>
      </c>
      <c r="E16" s="13" t="s">
        <v>59</v>
      </c>
      <c r="F16" s="14"/>
      <c r="G16" s="14">
        <v>71.900000000000006</v>
      </c>
      <c r="H16" s="20">
        <v>107.4</v>
      </c>
      <c r="I16" s="14">
        <v>67.599999999999994</v>
      </c>
      <c r="J16" s="14">
        <v>110</v>
      </c>
      <c r="K16" s="14">
        <v>11.34</v>
      </c>
      <c r="L16" s="14">
        <v>16.2</v>
      </c>
      <c r="M16" s="14">
        <v>21.06</v>
      </c>
      <c r="N16" s="14">
        <v>29.16</v>
      </c>
      <c r="O16" s="14">
        <v>34.01</v>
      </c>
      <c r="P16" s="14">
        <v>34.01</v>
      </c>
      <c r="Q16" s="14">
        <v>61.6</v>
      </c>
      <c r="R16" s="33">
        <v>113.5</v>
      </c>
      <c r="S16" s="33">
        <v>76.37</v>
      </c>
      <c r="T16" s="82">
        <v>68</v>
      </c>
      <c r="U16" s="33">
        <v>3.05</v>
      </c>
      <c r="V16" s="33">
        <v>7.62</v>
      </c>
      <c r="W16" s="56">
        <v>12.2</v>
      </c>
      <c r="X16" s="56">
        <v>18.29</v>
      </c>
      <c r="Y16" s="56">
        <v>22.86</v>
      </c>
      <c r="Z16" s="56">
        <v>30.48</v>
      </c>
      <c r="AA16" s="56">
        <v>32.01</v>
      </c>
      <c r="AB16" s="56">
        <v>41.15</v>
      </c>
      <c r="AC16" s="56">
        <v>48.77</v>
      </c>
      <c r="AD16" s="56">
        <v>53.35</v>
      </c>
      <c r="AE16" s="56">
        <v>59.44</v>
      </c>
      <c r="AF16" s="83">
        <v>64</v>
      </c>
      <c r="AG16" s="83">
        <v>68</v>
      </c>
      <c r="AH16" s="83">
        <v>12.01</v>
      </c>
      <c r="AI16" s="73" t="s">
        <v>115</v>
      </c>
      <c r="AJ16" s="33">
        <f>T16/AF16*100</f>
        <v>106.25</v>
      </c>
      <c r="AK16" s="51" t="s">
        <v>117</v>
      </c>
      <c r="AL16" s="28"/>
      <c r="AM16" s="16"/>
      <c r="AN16" s="16"/>
      <c r="AO16" s="16"/>
      <c r="AP16" s="16"/>
      <c r="AQ16" s="16"/>
      <c r="AR16" s="16"/>
      <c r="AS16" s="16"/>
      <c r="AT16" s="16"/>
      <c r="AU16" s="16"/>
      <c r="AV16" s="16"/>
      <c r="AW16" s="16"/>
      <c r="BK16" s="55">
        <f t="shared" si="0"/>
        <v>17.941176470588236</v>
      </c>
      <c r="BL16" s="5" t="s">
        <v>124</v>
      </c>
    </row>
    <row r="17" spans="1:64" ht="61.5" customHeight="1" x14ac:dyDescent="0.3">
      <c r="A17" s="14">
        <v>7</v>
      </c>
      <c r="B17" s="18" t="s">
        <v>75</v>
      </c>
      <c r="C17" s="98" t="s">
        <v>76</v>
      </c>
      <c r="D17" s="14" t="s">
        <v>23</v>
      </c>
      <c r="E17" s="13" t="s">
        <v>59</v>
      </c>
      <c r="F17" s="20"/>
      <c r="G17" s="25"/>
      <c r="H17" s="26"/>
      <c r="I17" s="20"/>
      <c r="J17" s="20"/>
      <c r="K17" s="20"/>
      <c r="L17" s="20"/>
      <c r="M17" s="20"/>
      <c r="N17" s="20"/>
      <c r="O17" s="20"/>
      <c r="P17" s="20"/>
      <c r="Q17" s="20"/>
      <c r="R17" s="33">
        <v>100</v>
      </c>
      <c r="S17" s="33">
        <v>100</v>
      </c>
      <c r="T17" s="82">
        <v>100</v>
      </c>
      <c r="U17" s="33">
        <v>15</v>
      </c>
      <c r="V17" s="33">
        <v>16.3</v>
      </c>
      <c r="W17" s="33">
        <v>20.63</v>
      </c>
      <c r="X17" s="33">
        <v>30.16</v>
      </c>
      <c r="Y17" s="33">
        <v>35.32</v>
      </c>
      <c r="Z17" s="33">
        <v>39.619999999999997</v>
      </c>
      <c r="AA17" s="33">
        <v>55.32</v>
      </c>
      <c r="AB17" s="33">
        <v>59.27</v>
      </c>
      <c r="AC17" s="33">
        <v>65.87</v>
      </c>
      <c r="AD17" s="33">
        <v>72.27</v>
      </c>
      <c r="AE17" s="33">
        <v>99.35</v>
      </c>
      <c r="AF17" s="82">
        <v>100</v>
      </c>
      <c r="AG17" s="82">
        <v>100</v>
      </c>
      <c r="AH17" s="82">
        <v>6.19</v>
      </c>
      <c r="AI17" s="74" t="s">
        <v>126</v>
      </c>
      <c r="AJ17" s="33">
        <f t="shared" ref="AJ17" si="1">AF17/T17*100</f>
        <v>100</v>
      </c>
      <c r="AK17" s="27"/>
      <c r="AL17" s="21"/>
      <c r="AM17" s="16"/>
      <c r="AN17" s="16"/>
      <c r="AO17" s="16"/>
      <c r="AP17" s="16"/>
      <c r="AQ17" s="16"/>
      <c r="AR17" s="16"/>
      <c r="AS17" s="16"/>
      <c r="AT17" s="16"/>
      <c r="AU17" s="16"/>
      <c r="AV17" s="16"/>
      <c r="AW17" s="16"/>
      <c r="BH17" s="176"/>
      <c r="BI17" s="176"/>
      <c r="BJ17" s="59"/>
      <c r="BK17" s="55">
        <f t="shared" si="0"/>
        <v>20.63</v>
      </c>
      <c r="BL17" s="5" t="s">
        <v>124</v>
      </c>
    </row>
    <row r="18" spans="1:64" ht="18.75" customHeight="1" x14ac:dyDescent="0.3">
      <c r="A18" s="177" t="s">
        <v>77</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9"/>
      <c r="AL18" s="15"/>
      <c r="AM18" s="16"/>
      <c r="AN18" s="16"/>
      <c r="AO18" s="16"/>
      <c r="AP18" s="16"/>
      <c r="AQ18" s="16"/>
      <c r="AR18" s="16"/>
      <c r="AS18" s="16"/>
      <c r="AT18" s="16"/>
      <c r="AU18" s="16"/>
      <c r="AV18" s="16"/>
      <c r="AW18" s="16"/>
      <c r="BK18" s="55" t="e">
        <f t="shared" si="0"/>
        <v>#DIV/0!</v>
      </c>
    </row>
    <row r="19" spans="1:64" ht="80.25" customHeight="1" x14ac:dyDescent="0.3">
      <c r="A19" s="14">
        <v>8</v>
      </c>
      <c r="B19" s="18"/>
      <c r="C19" s="117" t="s">
        <v>20</v>
      </c>
      <c r="D19" s="110" t="s">
        <v>21</v>
      </c>
      <c r="E19" s="110" t="s">
        <v>78</v>
      </c>
      <c r="F19" s="112"/>
      <c r="G19" s="118"/>
      <c r="H19" s="114"/>
      <c r="I19" s="112"/>
      <c r="J19" s="112"/>
      <c r="K19" s="112"/>
      <c r="L19" s="112"/>
      <c r="M19" s="112"/>
      <c r="N19" s="112"/>
      <c r="O19" s="112"/>
      <c r="P19" s="112"/>
      <c r="Q19" s="112"/>
      <c r="R19" s="112"/>
      <c r="S19" s="112">
        <v>730</v>
      </c>
      <c r="T19" s="112">
        <v>750</v>
      </c>
      <c r="U19" s="112">
        <v>698</v>
      </c>
      <c r="V19" s="112">
        <v>643</v>
      </c>
      <c r="W19" s="112">
        <v>584</v>
      </c>
      <c r="X19" s="112">
        <v>584</v>
      </c>
      <c r="Y19" s="112">
        <v>584</v>
      </c>
      <c r="Z19" s="112">
        <v>380</v>
      </c>
      <c r="AA19" s="112">
        <v>343</v>
      </c>
      <c r="AB19" s="112">
        <v>343</v>
      </c>
      <c r="AC19" s="112">
        <v>770</v>
      </c>
      <c r="AD19" s="112">
        <v>779</v>
      </c>
      <c r="AE19" s="112">
        <v>772</v>
      </c>
      <c r="AF19" s="112">
        <v>758</v>
      </c>
      <c r="AG19" s="112">
        <v>750</v>
      </c>
      <c r="AH19" s="112">
        <v>700</v>
      </c>
      <c r="AI19" s="115"/>
      <c r="AJ19" s="112">
        <f>AF19/T19*100</f>
        <v>101.06666666666666</v>
      </c>
      <c r="AK19" s="110" t="s">
        <v>79</v>
      </c>
      <c r="AL19" s="21"/>
      <c r="AM19" s="16"/>
      <c r="AN19" s="16"/>
      <c r="AO19" s="16"/>
      <c r="AP19" s="16"/>
      <c r="AQ19" s="16"/>
      <c r="AR19" s="16"/>
      <c r="AS19" s="16"/>
      <c r="AT19" s="16"/>
      <c r="AU19" s="16"/>
      <c r="AV19" s="16"/>
      <c r="AW19" s="16"/>
      <c r="BH19" s="30" t="s">
        <v>118</v>
      </c>
      <c r="BK19" s="55">
        <f t="shared" si="0"/>
        <v>77.86666666666666</v>
      </c>
    </row>
    <row r="20" spans="1:64" ht="41.4" x14ac:dyDescent="0.3">
      <c r="A20" s="14">
        <v>9</v>
      </c>
      <c r="B20" s="18"/>
      <c r="C20" s="101" t="s">
        <v>17</v>
      </c>
      <c r="D20" s="14" t="s">
        <v>23</v>
      </c>
      <c r="E20" s="13" t="s">
        <v>78</v>
      </c>
      <c r="F20" s="20"/>
      <c r="G20" s="25"/>
      <c r="H20" s="26"/>
      <c r="I20" s="20"/>
      <c r="J20" s="20"/>
      <c r="K20" s="20"/>
      <c r="L20" s="20"/>
      <c r="M20" s="20"/>
      <c r="N20" s="20"/>
      <c r="O20" s="20"/>
      <c r="P20" s="20"/>
      <c r="Q20" s="20"/>
      <c r="R20" s="20">
        <v>36</v>
      </c>
      <c r="S20" s="20">
        <v>36.200000000000003</v>
      </c>
      <c r="T20" s="82">
        <v>36.200000000000003</v>
      </c>
      <c r="U20" s="20">
        <v>0.6</v>
      </c>
      <c r="V20" s="20">
        <v>2.8</v>
      </c>
      <c r="W20" s="20">
        <v>4</v>
      </c>
      <c r="X20" s="33">
        <v>7.2</v>
      </c>
      <c r="Y20" s="33">
        <v>10.8</v>
      </c>
      <c r="Z20" s="33">
        <v>15.2</v>
      </c>
      <c r="AA20" s="33">
        <v>33.200000000000003</v>
      </c>
      <c r="AB20" s="33">
        <v>33.200000000000003</v>
      </c>
      <c r="AC20" s="33">
        <v>33.200000000000003</v>
      </c>
      <c r="AD20" s="33">
        <v>33.200000000000003</v>
      </c>
      <c r="AE20" s="33">
        <v>36.200000000000003</v>
      </c>
      <c r="AF20" s="82">
        <v>36.200000000000003</v>
      </c>
      <c r="AG20" s="82">
        <v>36.200000000000003</v>
      </c>
      <c r="AH20" s="82">
        <v>0</v>
      </c>
      <c r="AI20" s="24"/>
      <c r="AJ20" s="33">
        <f>AF20/T20*100</f>
        <v>100</v>
      </c>
      <c r="AK20" s="65" t="s">
        <v>79</v>
      </c>
      <c r="AL20" s="21"/>
      <c r="AM20" s="16"/>
      <c r="AN20" s="16"/>
      <c r="AO20" s="16"/>
      <c r="AP20" s="16"/>
      <c r="AQ20" s="16"/>
      <c r="AR20" s="16"/>
      <c r="AS20" s="16"/>
      <c r="AT20" s="16"/>
      <c r="AU20" s="16"/>
      <c r="AV20" s="16"/>
      <c r="AW20" s="16"/>
      <c r="BH20" s="31"/>
      <c r="BK20" s="55">
        <f t="shared" si="0"/>
        <v>11.049723756906078</v>
      </c>
    </row>
    <row r="21" spans="1:64" ht="72" customHeight="1" x14ac:dyDescent="0.3">
      <c r="A21" s="14">
        <v>10</v>
      </c>
      <c r="B21" s="18" t="s">
        <v>75</v>
      </c>
      <c r="C21" s="117" t="s">
        <v>122</v>
      </c>
      <c r="D21" s="110" t="s">
        <v>30</v>
      </c>
      <c r="E21" s="110" t="s">
        <v>78</v>
      </c>
      <c r="F21" s="112"/>
      <c r="G21" s="118"/>
      <c r="H21" s="114"/>
      <c r="I21" s="112"/>
      <c r="J21" s="112"/>
      <c r="K21" s="112"/>
      <c r="L21" s="112"/>
      <c r="M21" s="112"/>
      <c r="N21" s="112"/>
      <c r="O21" s="112"/>
      <c r="P21" s="112"/>
      <c r="Q21" s="112"/>
      <c r="R21" s="112"/>
      <c r="S21" s="119">
        <v>1420</v>
      </c>
      <c r="T21" s="119">
        <v>2917</v>
      </c>
      <c r="U21" s="119">
        <v>361</v>
      </c>
      <c r="V21" s="119">
        <v>746</v>
      </c>
      <c r="W21" s="119">
        <v>1243</v>
      </c>
      <c r="X21" s="119">
        <v>1770</v>
      </c>
      <c r="Y21" s="119">
        <v>2138</v>
      </c>
      <c r="Z21" s="119">
        <v>2138</v>
      </c>
      <c r="AA21" s="119">
        <v>2138</v>
      </c>
      <c r="AB21" s="119">
        <v>2138</v>
      </c>
      <c r="AC21" s="119">
        <v>2480</v>
      </c>
      <c r="AD21" s="119">
        <v>2863</v>
      </c>
      <c r="AE21" s="119">
        <v>2863</v>
      </c>
      <c r="AF21" s="119">
        <v>2917</v>
      </c>
      <c r="AG21" s="119">
        <v>4547</v>
      </c>
      <c r="AH21" s="119">
        <v>3235</v>
      </c>
      <c r="AI21" s="115"/>
      <c r="AJ21" s="112">
        <f t="shared" ref="AJ21:AJ22" si="2">AF21/T21*100</f>
        <v>100</v>
      </c>
      <c r="AK21" s="110" t="s">
        <v>79</v>
      </c>
      <c r="AL21" s="21"/>
      <c r="AM21" s="16"/>
      <c r="AN21" s="16"/>
      <c r="AO21" s="16"/>
      <c r="AP21" s="16"/>
      <c r="AQ21" s="16"/>
      <c r="AR21" s="16"/>
      <c r="AS21" s="16"/>
      <c r="AT21" s="16"/>
      <c r="AU21" s="16"/>
      <c r="AV21" s="16"/>
      <c r="AW21" s="16"/>
      <c r="BH21" s="31"/>
      <c r="BK21" s="55">
        <f t="shared" si="0"/>
        <v>42.612272883099074</v>
      </c>
    </row>
    <row r="22" spans="1:64" ht="41.4" x14ac:dyDescent="0.3">
      <c r="A22" s="14">
        <v>11</v>
      </c>
      <c r="B22" s="18"/>
      <c r="C22" s="117" t="s">
        <v>123</v>
      </c>
      <c r="D22" s="110" t="s">
        <v>23</v>
      </c>
      <c r="E22" s="110" t="s">
        <v>78</v>
      </c>
      <c r="F22" s="112"/>
      <c r="G22" s="118"/>
      <c r="H22" s="114"/>
      <c r="I22" s="112"/>
      <c r="J22" s="112"/>
      <c r="K22" s="112"/>
      <c r="L22" s="112"/>
      <c r="M22" s="112"/>
      <c r="N22" s="112"/>
      <c r="O22" s="112"/>
      <c r="P22" s="112"/>
      <c r="Q22" s="112"/>
      <c r="R22" s="112"/>
      <c r="S22" s="118">
        <v>0.04</v>
      </c>
      <c r="T22" s="112">
        <v>14</v>
      </c>
      <c r="U22" s="112">
        <v>0</v>
      </c>
      <c r="V22" s="112">
        <v>0</v>
      </c>
      <c r="W22" s="112">
        <v>0</v>
      </c>
      <c r="X22" s="112">
        <v>0</v>
      </c>
      <c r="Y22" s="112">
        <v>1.9</v>
      </c>
      <c r="Z22" s="112">
        <v>2.2999999999999998</v>
      </c>
      <c r="AA22" s="112">
        <v>3.6</v>
      </c>
      <c r="AB22" s="112">
        <v>3.6</v>
      </c>
      <c r="AC22" s="112">
        <v>9.1</v>
      </c>
      <c r="AD22" s="112">
        <v>9.1999999999999993</v>
      </c>
      <c r="AE22" s="112">
        <v>9.3000000000000007</v>
      </c>
      <c r="AF22" s="112">
        <v>14</v>
      </c>
      <c r="AG22" s="112">
        <v>16</v>
      </c>
      <c r="AH22" s="112">
        <v>1.3</v>
      </c>
      <c r="AI22" s="115"/>
      <c r="AJ22" s="112">
        <f t="shared" si="2"/>
        <v>100</v>
      </c>
      <c r="AK22" s="110" t="s">
        <v>79</v>
      </c>
      <c r="AL22" s="21"/>
      <c r="AM22" s="16"/>
      <c r="AN22" s="16"/>
      <c r="AO22" s="16"/>
      <c r="AP22" s="16"/>
      <c r="AQ22" s="16"/>
      <c r="AR22" s="16"/>
      <c r="AS22" s="16"/>
      <c r="AT22" s="16"/>
      <c r="AU22" s="16"/>
      <c r="AV22" s="16"/>
      <c r="AW22" s="16"/>
      <c r="BH22" s="31"/>
      <c r="BK22" s="55">
        <f t="shared" si="0"/>
        <v>0</v>
      </c>
    </row>
    <row r="23" spans="1:64" ht="18.75" customHeight="1" x14ac:dyDescent="0.3">
      <c r="A23" s="177">
        <v>12</v>
      </c>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9"/>
      <c r="AL23" s="15"/>
      <c r="AM23" s="16"/>
      <c r="AN23" s="16"/>
      <c r="AO23" s="16"/>
      <c r="AP23" s="16"/>
      <c r="AQ23" s="16"/>
      <c r="AR23" s="16"/>
      <c r="AS23" s="16"/>
      <c r="AT23" s="16"/>
      <c r="AU23" s="16"/>
      <c r="AV23" s="16"/>
      <c r="AW23" s="16"/>
      <c r="BK23" s="55" t="e">
        <f t="shared" si="0"/>
        <v>#DIV/0!</v>
      </c>
    </row>
    <row r="24" spans="1:64" ht="66" customHeight="1" x14ac:dyDescent="0.3">
      <c r="A24" s="14">
        <v>12</v>
      </c>
      <c r="B24" s="18" t="s">
        <v>75</v>
      </c>
      <c r="C24" s="109" t="s">
        <v>130</v>
      </c>
      <c r="D24" s="110" t="s">
        <v>80</v>
      </c>
      <c r="E24" s="110" t="s">
        <v>81</v>
      </c>
      <c r="F24" s="112"/>
      <c r="G24" s="118"/>
      <c r="H24" s="114"/>
      <c r="I24" s="112"/>
      <c r="J24" s="112"/>
      <c r="K24" s="112"/>
      <c r="L24" s="112"/>
      <c r="M24" s="112"/>
      <c r="N24" s="112"/>
      <c r="O24" s="112"/>
      <c r="P24" s="112"/>
      <c r="Q24" s="112"/>
      <c r="R24" s="120">
        <v>1.4999999999999999E-2</v>
      </c>
      <c r="S24" s="120">
        <v>6.0000000000000001E-3</v>
      </c>
      <c r="T24" s="120">
        <v>2.5000000000000001E-2</v>
      </c>
      <c r="U24" s="112">
        <v>0</v>
      </c>
      <c r="V24" s="112">
        <v>0</v>
      </c>
      <c r="W24" s="112">
        <v>0</v>
      </c>
      <c r="X24" s="112">
        <v>0</v>
      </c>
      <c r="Y24" s="112">
        <v>0</v>
      </c>
      <c r="Z24" s="121">
        <v>4.4000000000000002E-4</v>
      </c>
      <c r="AA24" s="121">
        <v>4.4000000000000002E-4</v>
      </c>
      <c r="AB24" s="121">
        <v>4.4000000000000002E-4</v>
      </c>
      <c r="AC24" s="121">
        <v>2.6459999999999999E-3</v>
      </c>
      <c r="AD24" s="121">
        <v>2.6459999999999999E-3</v>
      </c>
      <c r="AE24" s="121">
        <v>2.6459999999999999E-3</v>
      </c>
      <c r="AF24" s="121">
        <v>7.2979999999999998E-3</v>
      </c>
      <c r="AG24" s="121">
        <v>1.7517000000000001E-2</v>
      </c>
      <c r="AH24" s="119">
        <v>0</v>
      </c>
      <c r="AI24" s="115" t="s">
        <v>132</v>
      </c>
      <c r="AJ24" s="112">
        <f>AF24/T24*100</f>
        <v>29.191999999999997</v>
      </c>
      <c r="AK24" s="110" t="s">
        <v>82</v>
      </c>
      <c r="AL24" s="21"/>
      <c r="AM24" s="16"/>
      <c r="AN24" s="16"/>
      <c r="AO24" s="16"/>
      <c r="AP24" s="16"/>
      <c r="AQ24" s="16"/>
      <c r="AR24" s="16"/>
      <c r="AS24" s="16"/>
      <c r="AT24" s="16"/>
      <c r="AU24" s="16"/>
      <c r="AV24" s="16"/>
      <c r="AW24" s="16"/>
      <c r="BH24" s="31"/>
      <c r="BK24" s="55">
        <f t="shared" si="0"/>
        <v>0</v>
      </c>
    </row>
    <row r="25" spans="1:64" ht="83.25" customHeight="1" x14ac:dyDescent="0.3">
      <c r="A25" s="14">
        <v>13</v>
      </c>
      <c r="B25" s="18" t="s">
        <v>75</v>
      </c>
      <c r="C25" s="109" t="s">
        <v>32</v>
      </c>
      <c r="D25" s="110" t="s">
        <v>80</v>
      </c>
      <c r="E25" s="110" t="s">
        <v>83</v>
      </c>
      <c r="F25" s="112"/>
      <c r="G25" s="118"/>
      <c r="H25" s="114"/>
      <c r="I25" s="112"/>
      <c r="J25" s="112"/>
      <c r="K25" s="112"/>
      <c r="L25" s="112"/>
      <c r="M25" s="112"/>
      <c r="N25" s="112"/>
      <c r="O25" s="112"/>
      <c r="P25" s="112"/>
      <c r="Q25" s="112"/>
      <c r="R25" s="120">
        <v>5.0000000000000001E-3</v>
      </c>
      <c r="S25" s="120">
        <v>3.0000000000000001E-3</v>
      </c>
      <c r="T25" s="120">
        <v>5.0000000000000001E-3</v>
      </c>
      <c r="U25" s="120">
        <v>1E-3</v>
      </c>
      <c r="V25" s="120">
        <f>0.001</f>
        <v>1E-3</v>
      </c>
      <c r="W25" s="120">
        <f>0.001</f>
        <v>1E-3</v>
      </c>
      <c r="X25" s="120">
        <f>0.001</f>
        <v>1E-3</v>
      </c>
      <c r="Y25" s="120">
        <v>2E-3</v>
      </c>
      <c r="Z25" s="120">
        <v>2E-3</v>
      </c>
      <c r="AA25" s="120">
        <v>2E-3</v>
      </c>
      <c r="AB25" s="120">
        <v>2E-3</v>
      </c>
      <c r="AC25" s="120">
        <v>2E-3</v>
      </c>
      <c r="AD25" s="120">
        <v>3.0000000000000001E-3</v>
      </c>
      <c r="AE25" s="120">
        <v>3.0000000000000001E-3</v>
      </c>
      <c r="AF25" s="120">
        <v>3.0000000000000001E-3</v>
      </c>
      <c r="AG25" s="120">
        <v>5.0000000000000001E-3</v>
      </c>
      <c r="AH25" s="119">
        <v>0</v>
      </c>
      <c r="AI25" s="115" t="s">
        <v>125</v>
      </c>
      <c r="AJ25" s="112">
        <f>AF25/T25*100</f>
        <v>60</v>
      </c>
      <c r="AK25" s="110" t="s">
        <v>82</v>
      </c>
      <c r="AL25" s="21"/>
      <c r="AM25" s="16"/>
      <c r="AN25" s="16"/>
      <c r="AO25" s="16"/>
      <c r="AP25" s="16"/>
      <c r="AQ25" s="16"/>
      <c r="AR25" s="16"/>
      <c r="AS25" s="16"/>
      <c r="AT25" s="16"/>
      <c r="AU25" s="16"/>
      <c r="AV25" s="16"/>
      <c r="AW25" s="16"/>
      <c r="BH25" s="60" t="s">
        <v>119</v>
      </c>
      <c r="BK25" s="55">
        <f t="shared" si="0"/>
        <v>20</v>
      </c>
    </row>
    <row r="26" spans="1:64" ht="18.75" customHeight="1" x14ac:dyDescent="0.3">
      <c r="A26" s="177" t="s">
        <v>84</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9"/>
      <c r="AL26" s="15"/>
      <c r="AM26" s="16"/>
      <c r="AN26" s="16"/>
      <c r="AO26" s="16"/>
      <c r="AP26" s="16"/>
      <c r="AQ26" s="16"/>
      <c r="AR26" s="16"/>
      <c r="AS26" s="16"/>
      <c r="AT26" s="16"/>
      <c r="AU26" s="16"/>
      <c r="AV26" s="16"/>
      <c r="AW26" s="16"/>
      <c r="BH26" s="31"/>
      <c r="BK26" s="55" t="e">
        <f t="shared" si="0"/>
        <v>#DIV/0!</v>
      </c>
    </row>
    <row r="27" spans="1:64" ht="69" x14ac:dyDescent="0.3">
      <c r="A27" s="14">
        <v>14</v>
      </c>
      <c r="B27" s="18" t="s">
        <v>75</v>
      </c>
      <c r="C27" s="103" t="s">
        <v>85</v>
      </c>
      <c r="D27" s="14" t="s">
        <v>31</v>
      </c>
      <c r="E27" s="13" t="s">
        <v>83</v>
      </c>
      <c r="F27" s="20"/>
      <c r="G27" s="25"/>
      <c r="H27" s="26"/>
      <c r="I27" s="20"/>
      <c r="J27" s="20"/>
      <c r="K27" s="20"/>
      <c r="L27" s="20"/>
      <c r="M27" s="20"/>
      <c r="N27" s="20"/>
      <c r="O27" s="20"/>
      <c r="P27" s="20"/>
      <c r="Q27" s="20"/>
      <c r="R27" s="32">
        <v>1</v>
      </c>
      <c r="S27" s="32">
        <v>1</v>
      </c>
      <c r="T27" s="84">
        <v>2</v>
      </c>
      <c r="U27" s="32">
        <v>0</v>
      </c>
      <c r="V27" s="32">
        <v>0</v>
      </c>
      <c r="W27" s="32">
        <v>0</v>
      </c>
      <c r="X27" s="36">
        <v>0</v>
      </c>
      <c r="Y27" s="36">
        <v>0</v>
      </c>
      <c r="Z27" s="36">
        <v>0</v>
      </c>
      <c r="AA27" s="36">
        <v>0</v>
      </c>
      <c r="AB27" s="36">
        <v>0</v>
      </c>
      <c r="AC27" s="36">
        <v>0</v>
      </c>
      <c r="AD27" s="36">
        <v>0</v>
      </c>
      <c r="AE27" s="36">
        <v>0</v>
      </c>
      <c r="AF27" s="84">
        <v>2</v>
      </c>
      <c r="AG27" s="84">
        <v>0</v>
      </c>
      <c r="AH27" s="84">
        <v>0</v>
      </c>
      <c r="AI27" s="24"/>
      <c r="AJ27" s="33">
        <v>100</v>
      </c>
      <c r="AK27" s="65" t="s">
        <v>86</v>
      </c>
      <c r="AL27" s="21"/>
      <c r="AM27" s="16"/>
      <c r="AN27" s="16"/>
      <c r="AO27" s="16"/>
      <c r="AP27" s="16"/>
      <c r="AQ27" s="16"/>
      <c r="AR27" s="16"/>
      <c r="AS27" s="16"/>
      <c r="AT27" s="16"/>
      <c r="AU27" s="16"/>
      <c r="AV27" s="16"/>
      <c r="AW27" s="16"/>
      <c r="BH27" s="31"/>
      <c r="BK27" s="55">
        <f t="shared" si="0"/>
        <v>0</v>
      </c>
    </row>
    <row r="28" spans="1:64" ht="18.75" customHeight="1" x14ac:dyDescent="0.3">
      <c r="A28" s="177" t="s">
        <v>87</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9"/>
      <c r="AL28" s="15"/>
      <c r="AM28" s="16"/>
      <c r="AN28" s="16"/>
      <c r="AO28" s="16"/>
      <c r="AP28" s="16"/>
      <c r="AQ28" s="16"/>
      <c r="AR28" s="16"/>
      <c r="AS28" s="16"/>
      <c r="AT28" s="16"/>
      <c r="AU28" s="16"/>
      <c r="AV28" s="16"/>
      <c r="AW28" s="16"/>
      <c r="BK28" s="55" t="e">
        <f t="shared" si="0"/>
        <v>#DIV/0!</v>
      </c>
    </row>
    <row r="29" spans="1:64" ht="57" customHeight="1" x14ac:dyDescent="0.3">
      <c r="A29" s="14">
        <v>15</v>
      </c>
      <c r="B29" s="14"/>
      <c r="C29" s="97" t="s">
        <v>88</v>
      </c>
      <c r="D29" s="14" t="s">
        <v>73</v>
      </c>
      <c r="E29" s="13" t="s">
        <v>59</v>
      </c>
      <c r="F29" s="14"/>
      <c r="G29" s="20">
        <v>13.38</v>
      </c>
      <c r="H29" s="20">
        <v>13</v>
      </c>
      <c r="I29" s="14">
        <v>9.89</v>
      </c>
      <c r="J29" s="14">
        <v>17</v>
      </c>
      <c r="K29" s="14">
        <v>0</v>
      </c>
      <c r="L29" s="14">
        <v>0</v>
      </c>
      <c r="M29" s="14">
        <v>0</v>
      </c>
      <c r="N29" s="14">
        <v>1.62</v>
      </c>
      <c r="O29" s="14">
        <v>1.62</v>
      </c>
      <c r="P29" s="14">
        <v>1.62</v>
      </c>
      <c r="Q29" s="14">
        <v>8.1</v>
      </c>
      <c r="R29" s="33">
        <v>13</v>
      </c>
      <c r="S29" s="20">
        <v>12.47</v>
      </c>
      <c r="T29" s="82">
        <v>10</v>
      </c>
      <c r="U29" s="33">
        <v>0</v>
      </c>
      <c r="V29" s="33">
        <v>0</v>
      </c>
      <c r="W29" s="33">
        <v>0</v>
      </c>
      <c r="X29" s="33">
        <v>0</v>
      </c>
      <c r="Y29" s="33">
        <v>0</v>
      </c>
      <c r="Z29" s="33">
        <v>1.5</v>
      </c>
      <c r="AA29" s="33">
        <v>1.5</v>
      </c>
      <c r="AB29" s="33">
        <v>1.52</v>
      </c>
      <c r="AC29" s="33">
        <v>3.05</v>
      </c>
      <c r="AD29" s="33">
        <v>3.05</v>
      </c>
      <c r="AE29" s="33">
        <v>4.57</v>
      </c>
      <c r="AF29" s="82">
        <v>4.57</v>
      </c>
      <c r="AG29" s="82">
        <v>10</v>
      </c>
      <c r="AH29" s="82">
        <v>0</v>
      </c>
      <c r="AI29" s="24" t="s">
        <v>89</v>
      </c>
      <c r="AJ29" s="33">
        <f>T29/AF29*100</f>
        <v>218.81838074398249</v>
      </c>
      <c r="AK29" s="51" t="s">
        <v>116</v>
      </c>
      <c r="AL29" s="28"/>
      <c r="AM29" s="16"/>
      <c r="AN29" s="16"/>
      <c r="AO29" s="16"/>
      <c r="AP29" s="16"/>
      <c r="AQ29" s="16"/>
      <c r="AR29" s="16"/>
      <c r="AS29" s="16"/>
      <c r="AT29" s="16"/>
      <c r="AU29" s="16"/>
      <c r="AV29" s="16"/>
      <c r="AW29" s="16"/>
      <c r="BH29" s="31"/>
      <c r="BK29" s="55">
        <f t="shared" si="0"/>
        <v>0</v>
      </c>
    </row>
    <row r="30" spans="1:64" ht="18.75" customHeight="1" x14ac:dyDescent="0.3">
      <c r="A30" s="177" t="s">
        <v>90</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9"/>
      <c r="AL30" s="15"/>
      <c r="AM30" s="16"/>
      <c r="AN30" s="16"/>
      <c r="AO30" s="16"/>
      <c r="AP30" s="16"/>
      <c r="AQ30" s="16"/>
      <c r="AR30" s="16"/>
      <c r="AS30" s="16"/>
      <c r="AT30" s="16"/>
      <c r="AU30" s="16"/>
      <c r="AV30" s="16"/>
      <c r="AW30" s="16"/>
      <c r="BK30" s="55" t="e">
        <f t="shared" si="0"/>
        <v>#DIV/0!</v>
      </c>
    </row>
    <row r="31" spans="1:64" ht="93" customHeight="1" x14ac:dyDescent="0.3">
      <c r="A31" s="14">
        <v>16</v>
      </c>
      <c r="B31" s="18" t="s">
        <v>75</v>
      </c>
      <c r="C31" s="102" t="s">
        <v>24</v>
      </c>
      <c r="D31" s="14" t="s">
        <v>19</v>
      </c>
      <c r="E31" s="13" t="s">
        <v>91</v>
      </c>
      <c r="F31" s="20"/>
      <c r="G31" s="25"/>
      <c r="H31" s="26"/>
      <c r="I31" s="20"/>
      <c r="J31" s="20"/>
      <c r="K31" s="20"/>
      <c r="L31" s="20"/>
      <c r="M31" s="20"/>
      <c r="N31" s="20"/>
      <c r="O31" s="20"/>
      <c r="P31" s="20"/>
      <c r="Q31" s="20"/>
      <c r="R31" s="20"/>
      <c r="S31" s="69"/>
      <c r="T31" s="86">
        <v>8238</v>
      </c>
      <c r="U31" s="69" t="s">
        <v>22</v>
      </c>
      <c r="V31" s="69" t="s">
        <v>22</v>
      </c>
      <c r="W31" s="69">
        <v>7277</v>
      </c>
      <c r="X31" s="70" t="s">
        <v>22</v>
      </c>
      <c r="Y31" s="70" t="s">
        <v>22</v>
      </c>
      <c r="Z31" s="70">
        <v>7215</v>
      </c>
      <c r="AA31" s="70" t="s">
        <v>22</v>
      </c>
      <c r="AB31" s="70" t="s">
        <v>22</v>
      </c>
      <c r="AC31" s="70">
        <v>7112</v>
      </c>
      <c r="AD31" s="70" t="s">
        <v>22</v>
      </c>
      <c r="AE31" s="70" t="s">
        <v>22</v>
      </c>
      <c r="AF31" s="86">
        <v>7203</v>
      </c>
      <c r="AG31" s="86">
        <v>5825</v>
      </c>
      <c r="AH31" s="95"/>
      <c r="AI31" s="24"/>
      <c r="AJ31" s="33">
        <f>AF31/T31*100</f>
        <v>87.436270939548436</v>
      </c>
      <c r="AK31" s="65" t="s">
        <v>92</v>
      </c>
      <c r="AL31" s="21"/>
      <c r="AM31" s="16"/>
      <c r="AN31" s="16"/>
      <c r="AO31" s="16"/>
      <c r="AP31" s="16"/>
      <c r="AQ31" s="16"/>
      <c r="AR31" s="16"/>
      <c r="AS31" s="16"/>
      <c r="AT31" s="16"/>
      <c r="AU31" s="16"/>
      <c r="AV31" s="16"/>
      <c r="AW31" s="16"/>
      <c r="BK31" s="55">
        <f>W31/T31*100</f>
        <v>88.334547220199084</v>
      </c>
    </row>
    <row r="32" spans="1:64" ht="12.75" hidden="1" customHeight="1" x14ac:dyDescent="0.3">
      <c r="A32" s="14">
        <v>9</v>
      </c>
      <c r="B32" s="18" t="s">
        <v>75</v>
      </c>
      <c r="C32" s="34" t="s">
        <v>93</v>
      </c>
      <c r="D32" s="14" t="s">
        <v>65</v>
      </c>
      <c r="E32" s="13" t="s">
        <v>66</v>
      </c>
      <c r="F32" s="20"/>
      <c r="G32" s="25">
        <v>25.3</v>
      </c>
      <c r="H32" s="26">
        <v>26.12</v>
      </c>
      <c r="I32" s="20">
        <v>27.2</v>
      </c>
      <c r="J32" s="20">
        <v>27.2</v>
      </c>
      <c r="K32" s="20">
        <v>4.5</v>
      </c>
      <c r="L32" s="20">
        <v>4.5</v>
      </c>
      <c r="M32" s="20">
        <v>4.5</v>
      </c>
      <c r="N32" s="20">
        <v>4.5</v>
      </c>
      <c r="O32" s="20">
        <v>4.5</v>
      </c>
      <c r="P32" s="20">
        <v>11.4</v>
      </c>
      <c r="Q32" s="20">
        <v>27.2</v>
      </c>
      <c r="R32" s="20">
        <v>27.3</v>
      </c>
      <c r="S32" s="20">
        <v>27.3</v>
      </c>
      <c r="T32" s="82">
        <v>27.3</v>
      </c>
      <c r="U32" s="20">
        <v>27.3</v>
      </c>
      <c r="V32" s="20"/>
      <c r="W32" s="20"/>
      <c r="X32" s="20"/>
      <c r="Y32" s="20"/>
      <c r="Z32" s="20"/>
      <c r="AA32" s="20"/>
      <c r="AB32" s="20"/>
      <c r="AC32" s="20"/>
      <c r="AD32" s="20"/>
      <c r="AE32" s="20"/>
      <c r="AF32" s="82"/>
      <c r="AG32" s="82"/>
      <c r="AH32" s="82"/>
      <c r="AI32" s="24" t="s">
        <v>94</v>
      </c>
      <c r="AJ32" s="33"/>
      <c r="AK32" s="27" t="s">
        <v>95</v>
      </c>
      <c r="AL32" s="21"/>
      <c r="AM32" s="16"/>
      <c r="AN32" s="16"/>
      <c r="AO32" s="16"/>
      <c r="AP32" s="16"/>
      <c r="AQ32" s="16"/>
      <c r="AR32" s="16"/>
      <c r="AS32" s="16"/>
      <c r="AT32" s="16"/>
      <c r="AU32" s="16"/>
      <c r="AV32" s="16"/>
      <c r="AW32" s="16"/>
      <c r="BH32" s="5" t="s">
        <v>96</v>
      </c>
      <c r="BK32" s="55">
        <f t="shared" si="0"/>
        <v>0</v>
      </c>
    </row>
    <row r="33" spans="1:63" ht="17.25" customHeight="1" x14ac:dyDescent="0.3">
      <c r="A33" s="180" t="s">
        <v>134</v>
      </c>
      <c r="B33" s="180"/>
      <c r="C33" s="180"/>
      <c r="D33" s="180"/>
      <c r="E33" s="180"/>
      <c r="F33" s="180"/>
      <c r="G33" s="180"/>
      <c r="H33" s="180"/>
      <c r="I33" s="180"/>
      <c r="J33" s="180"/>
      <c r="K33" s="180"/>
      <c r="L33" s="180"/>
      <c r="M33" s="180"/>
      <c r="N33" s="180"/>
      <c r="O33" s="180"/>
      <c r="P33" s="180"/>
      <c r="Q33" s="180"/>
      <c r="R33" s="180"/>
      <c r="S33" s="180"/>
      <c r="T33" s="180"/>
      <c r="U33" s="180"/>
      <c r="V33" s="180"/>
      <c r="W33" s="180"/>
      <c r="X33" s="180"/>
      <c r="Y33" s="180"/>
      <c r="Z33" s="180"/>
      <c r="AA33" s="180"/>
      <c r="AB33" s="180"/>
      <c r="AC33" s="180"/>
      <c r="AD33" s="180"/>
      <c r="AE33" s="180"/>
      <c r="AF33" s="180"/>
      <c r="AG33" s="180"/>
      <c r="AH33" s="180"/>
      <c r="AI33" s="180"/>
      <c r="AJ33" s="180"/>
      <c r="AK33" s="180"/>
      <c r="AL33" s="17"/>
      <c r="AM33" s="21"/>
      <c r="AN33" s="21"/>
      <c r="AO33" s="21"/>
      <c r="AP33" s="21"/>
      <c r="AQ33" s="21"/>
      <c r="AR33" s="21"/>
      <c r="AS33" s="21"/>
      <c r="AT33" s="21"/>
      <c r="AU33" s="21"/>
      <c r="AV33" s="21"/>
      <c r="AW33" s="21"/>
      <c r="BK33" s="55" t="e">
        <f t="shared" si="0"/>
        <v>#DIV/0!</v>
      </c>
    </row>
    <row r="34" spans="1:63" ht="19.5" customHeight="1" x14ac:dyDescent="0.3">
      <c r="A34" s="173" t="s">
        <v>97</v>
      </c>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5"/>
      <c r="AL34" s="37"/>
      <c r="AM34" s="38"/>
      <c r="AN34" s="38"/>
      <c r="AO34" s="38"/>
      <c r="AP34" s="38"/>
      <c r="AQ34" s="38"/>
      <c r="AR34" s="38"/>
      <c r="AS34" s="38"/>
      <c r="AT34" s="38"/>
      <c r="AU34" s="38"/>
      <c r="AV34" s="38"/>
      <c r="AW34" s="38"/>
      <c r="BK34" s="55" t="e">
        <f t="shared" si="0"/>
        <v>#DIV/0!</v>
      </c>
    </row>
    <row r="35" spans="1:63" ht="78" hidden="1" customHeight="1" x14ac:dyDescent="0.3">
      <c r="A35" s="13">
        <v>14</v>
      </c>
      <c r="B35" s="39" t="s">
        <v>98</v>
      </c>
      <c r="C35" s="34" t="s">
        <v>99</v>
      </c>
      <c r="D35" s="14" t="s">
        <v>100</v>
      </c>
      <c r="E35" s="13" t="s">
        <v>78</v>
      </c>
      <c r="F35" s="20">
        <v>100</v>
      </c>
      <c r="G35" s="20">
        <v>100</v>
      </c>
      <c r="H35" s="20">
        <v>100</v>
      </c>
      <c r="I35" s="20">
        <v>100</v>
      </c>
      <c r="J35" s="20">
        <v>100</v>
      </c>
      <c r="K35" s="20">
        <v>100</v>
      </c>
      <c r="L35" s="20">
        <v>100</v>
      </c>
      <c r="M35" s="20">
        <v>100</v>
      </c>
      <c r="N35" s="20">
        <v>100</v>
      </c>
      <c r="O35" s="20">
        <v>100</v>
      </c>
      <c r="P35" s="20">
        <v>100</v>
      </c>
      <c r="Q35" s="20">
        <v>100</v>
      </c>
      <c r="R35" s="13">
        <v>100</v>
      </c>
      <c r="S35" s="14">
        <v>100</v>
      </c>
      <c r="T35" s="79">
        <v>100</v>
      </c>
      <c r="U35" s="14">
        <v>100</v>
      </c>
      <c r="V35" s="14"/>
      <c r="W35" s="52"/>
      <c r="X35" s="52"/>
      <c r="Y35" s="52"/>
      <c r="Z35" s="52"/>
      <c r="AA35" s="71"/>
      <c r="AB35" s="71"/>
      <c r="AC35" s="71"/>
      <c r="AD35" s="71"/>
      <c r="AE35" s="71"/>
      <c r="AF35" s="79"/>
      <c r="AG35" s="79"/>
      <c r="AH35" s="79"/>
      <c r="AI35" s="19" t="s">
        <v>101</v>
      </c>
      <c r="AJ35" s="71"/>
      <c r="AK35" s="27" t="s">
        <v>95</v>
      </c>
      <c r="AL35" s="40"/>
      <c r="AM35" s="1"/>
      <c r="AN35" s="1"/>
      <c r="AO35" s="1"/>
      <c r="AP35" s="1"/>
      <c r="AQ35" s="1"/>
      <c r="AR35" s="1"/>
      <c r="AS35" s="1"/>
      <c r="AT35" s="1"/>
      <c r="AU35" s="1"/>
      <c r="AV35" s="1"/>
      <c r="AW35" s="1"/>
      <c r="BH35" s="5" t="s">
        <v>102</v>
      </c>
      <c r="BK35" s="55">
        <f t="shared" si="0"/>
        <v>0</v>
      </c>
    </row>
    <row r="36" spans="1:63" s="41" customFormat="1" ht="67.5" customHeight="1" x14ac:dyDescent="0.3">
      <c r="A36" s="13">
        <v>17</v>
      </c>
      <c r="B36" s="39" t="s">
        <v>103</v>
      </c>
      <c r="C36" s="117" t="s">
        <v>18</v>
      </c>
      <c r="D36" s="110" t="s">
        <v>65</v>
      </c>
      <c r="E36" s="110" t="s">
        <v>78</v>
      </c>
      <c r="F36" s="112">
        <v>75</v>
      </c>
      <c r="G36" s="112">
        <v>74.2</v>
      </c>
      <c r="H36" s="112">
        <v>67.8</v>
      </c>
      <c r="I36" s="112">
        <v>68.5</v>
      </c>
      <c r="J36" s="112">
        <v>61.5</v>
      </c>
      <c r="K36" s="112">
        <f>7191/11146*100</f>
        <v>64.516418446079314</v>
      </c>
      <c r="L36" s="112">
        <f>7191/11146*100</f>
        <v>64.516418446079314</v>
      </c>
      <c r="M36" s="112">
        <v>68.099999999999994</v>
      </c>
      <c r="N36" s="112">
        <v>68.099999999999994</v>
      </c>
      <c r="O36" s="112">
        <v>61.9</v>
      </c>
      <c r="P36" s="112">
        <v>61.9</v>
      </c>
      <c r="Q36" s="112">
        <v>61.9</v>
      </c>
      <c r="R36" s="112">
        <v>71</v>
      </c>
      <c r="S36" s="112">
        <v>71</v>
      </c>
      <c r="T36" s="112">
        <v>72</v>
      </c>
      <c r="U36" s="112">
        <v>71</v>
      </c>
      <c r="V36" s="112">
        <v>71</v>
      </c>
      <c r="W36" s="112">
        <v>71</v>
      </c>
      <c r="X36" s="112">
        <v>71.7</v>
      </c>
      <c r="Y36" s="112">
        <v>71.7</v>
      </c>
      <c r="Z36" s="112">
        <v>71.8</v>
      </c>
      <c r="AA36" s="112">
        <v>71.8</v>
      </c>
      <c r="AB36" s="112">
        <v>71.8</v>
      </c>
      <c r="AC36" s="112">
        <v>71.8</v>
      </c>
      <c r="AD36" s="112">
        <v>71.8</v>
      </c>
      <c r="AE36" s="112">
        <v>71.8</v>
      </c>
      <c r="AF36" s="112">
        <v>73.099999999999994</v>
      </c>
      <c r="AG36" s="112">
        <v>75</v>
      </c>
      <c r="AH36" s="112">
        <v>73.2</v>
      </c>
      <c r="AI36" s="122"/>
      <c r="AJ36" s="112">
        <f>AF36/T36*100</f>
        <v>101.52777777777777</v>
      </c>
      <c r="AK36" s="110" t="s">
        <v>79</v>
      </c>
      <c r="AL36" s="40" t="s">
        <v>104</v>
      </c>
      <c r="AM36" s="35">
        <v>11020</v>
      </c>
      <c r="AN36" s="1">
        <v>6823</v>
      </c>
      <c r="AO36" s="1"/>
      <c r="AP36" s="1" t="s">
        <v>105</v>
      </c>
      <c r="AQ36" s="1"/>
      <c r="AR36" s="1"/>
      <c r="AS36" s="1"/>
      <c r="AT36" s="1"/>
      <c r="AU36" s="1"/>
      <c r="AV36" s="1"/>
      <c r="AW36" s="1"/>
      <c r="BH36" s="41" t="s">
        <v>106</v>
      </c>
      <c r="BK36" s="55">
        <f t="shared" si="0"/>
        <v>98.611111111111114</v>
      </c>
    </row>
    <row r="37" spans="1:63" ht="18.75" customHeight="1" x14ac:dyDescent="0.3">
      <c r="A37" s="180" t="s">
        <v>133</v>
      </c>
      <c r="B37" s="180"/>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c r="AI37" s="180"/>
      <c r="AJ37" s="180"/>
      <c r="AK37" s="180"/>
      <c r="AL37" s="17"/>
      <c r="AM37" s="1"/>
      <c r="AN37" s="1"/>
      <c r="AO37" s="1"/>
      <c r="AP37" s="1"/>
      <c r="AQ37" s="1"/>
      <c r="AR37" s="1"/>
      <c r="AS37" s="1"/>
      <c r="AT37" s="1"/>
      <c r="AU37" s="1"/>
      <c r="AV37" s="1"/>
      <c r="AW37" s="1"/>
      <c r="BK37" s="55" t="e">
        <f t="shared" si="0"/>
        <v>#DIV/0!</v>
      </c>
    </row>
    <row r="38" spans="1:63" ht="17.25" customHeight="1" x14ac:dyDescent="0.3">
      <c r="A38" s="173" t="s">
        <v>107</v>
      </c>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5"/>
      <c r="AL38" s="42"/>
      <c r="AM38" s="43"/>
      <c r="AN38" s="43"/>
      <c r="AO38" s="43"/>
      <c r="AP38" s="43"/>
      <c r="AQ38" s="43"/>
      <c r="AR38" s="43"/>
      <c r="AS38" s="43"/>
      <c r="AT38" s="43"/>
      <c r="AU38" s="43"/>
      <c r="AV38" s="43"/>
      <c r="AW38" s="43"/>
      <c r="BK38" s="55" t="e">
        <f t="shared" si="0"/>
        <v>#DIV/0!</v>
      </c>
    </row>
    <row r="39" spans="1:63" ht="79.2" x14ac:dyDescent="0.3">
      <c r="A39" s="14">
        <v>18</v>
      </c>
      <c r="B39" s="18" t="s">
        <v>108</v>
      </c>
      <c r="C39" s="100" t="s">
        <v>109</v>
      </c>
      <c r="D39" s="14" t="s">
        <v>65</v>
      </c>
      <c r="E39" s="13" t="s">
        <v>110</v>
      </c>
      <c r="F39" s="27"/>
      <c r="G39" s="27">
        <v>67</v>
      </c>
      <c r="H39" s="44">
        <v>100</v>
      </c>
      <c r="I39" s="26">
        <v>6.7</v>
      </c>
      <c r="J39" s="26">
        <v>6.82</v>
      </c>
      <c r="K39" s="26">
        <v>0</v>
      </c>
      <c r="L39" s="26">
        <v>0</v>
      </c>
      <c r="M39" s="26">
        <v>0</v>
      </c>
      <c r="N39" s="26">
        <v>0</v>
      </c>
      <c r="O39" s="26">
        <v>0</v>
      </c>
      <c r="P39" s="26">
        <v>0</v>
      </c>
      <c r="Q39" s="26">
        <v>13.51</v>
      </c>
      <c r="R39" s="14">
        <v>7.0000000000000007E-2</v>
      </c>
      <c r="S39" s="14">
        <v>0.34</v>
      </c>
      <c r="T39" s="79">
        <v>2.4900000000000002</v>
      </c>
      <c r="U39" s="14">
        <v>0.4</v>
      </c>
      <c r="V39" s="14">
        <v>1.2</v>
      </c>
      <c r="W39" s="52">
        <v>1.41</v>
      </c>
      <c r="X39" s="57">
        <v>1.77</v>
      </c>
      <c r="Y39" s="62">
        <v>2.14</v>
      </c>
      <c r="Z39" s="62">
        <v>2.2200000000000002</v>
      </c>
      <c r="AA39" s="72">
        <v>2.44</v>
      </c>
      <c r="AB39" s="75">
        <v>2.44</v>
      </c>
      <c r="AC39" s="75">
        <v>2.5099999999999998</v>
      </c>
      <c r="AD39" s="76">
        <v>4.88</v>
      </c>
      <c r="AE39" s="88">
        <v>5.25</v>
      </c>
      <c r="AF39" s="79">
        <v>5.54</v>
      </c>
      <c r="AG39" s="79">
        <v>3.03</v>
      </c>
      <c r="AH39" s="79">
        <v>0</v>
      </c>
      <c r="AI39" s="89"/>
      <c r="AJ39" s="33">
        <f>AF39/T39*100</f>
        <v>222.4899598393574</v>
      </c>
      <c r="AK39" s="66" t="s">
        <v>111</v>
      </c>
      <c r="AL39" s="45" t="s">
        <v>112</v>
      </c>
      <c r="AM39" s="46">
        <f>4/30*100</f>
        <v>13.333333333333334</v>
      </c>
      <c r="AN39" s="47"/>
      <c r="AO39" s="47"/>
      <c r="AP39" s="47"/>
      <c r="AQ39" s="16"/>
      <c r="AR39" s="16"/>
      <c r="AS39" s="16"/>
      <c r="AT39" s="16"/>
      <c r="AU39" s="16"/>
      <c r="AV39" s="16"/>
      <c r="AW39" s="16"/>
      <c r="BH39" s="5" t="s">
        <v>113</v>
      </c>
      <c r="BI39" s="5" t="s">
        <v>114</v>
      </c>
      <c r="BK39" s="55">
        <f t="shared" si="0"/>
        <v>56.626506024096379</v>
      </c>
    </row>
    <row r="40" spans="1:63" ht="73.5" customHeight="1" x14ac:dyDescent="0.3">
      <c r="S40" s="48"/>
      <c r="U40" s="48"/>
      <c r="V40" s="48"/>
      <c r="W40" s="48"/>
      <c r="X40" s="48"/>
      <c r="Y40" s="48"/>
      <c r="Z40" s="48"/>
      <c r="AA40" s="48"/>
      <c r="AB40" s="48"/>
      <c r="AC40" s="48"/>
      <c r="AD40" s="48"/>
      <c r="AE40" s="48"/>
    </row>
    <row r="192" spans="25:25" ht="73.5" customHeight="1" x14ac:dyDescent="0.3">
      <c r="Y192" s="49">
        <v>534.39</v>
      </c>
    </row>
  </sheetData>
  <customSheetViews>
    <customSheetView guid="{9CA57FEE-3225-43BE-8D88-A86E62ED5930}" scale="80" showPageBreaks="1" fitToPage="1" printArea="1" hiddenRows="1" hiddenColumns="1" view="pageBreakPreview">
      <pane xSplit="18" ySplit="8" topLeftCell="T15"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1"/>
    </customSheetView>
    <customSheetView guid="{FE144461-EC2E-482C-8365-89512417FA0F}" scale="80" showPageBreaks="1" fitToPage="1" printArea="1" hiddenRows="1" hiddenColumns="1" view="pageBreakPreview">
      <pane xSplit="18" ySplit="8" topLeftCell="T9"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2"/>
    </customSheetView>
    <customSheetView guid="{4E0D83F6-5920-42AF-A934-9127831F8C28}" scale="80" showPageBreaks="1" fitToPage="1" printArea="1" hiddenRows="1" hiddenColumns="1" view="pageBreakPreview">
      <pane xSplit="18" ySplit="8" topLeftCell="T12" activePane="bottomRight" state="frozen"/>
      <selection pane="bottomRight" activeCell="D15" sqref="D15"/>
      <rowBreaks count="2" manualBreakCount="2">
        <brk id="17" max="22" man="1"/>
        <brk id="31" max="22" man="1"/>
      </rowBreaks>
      <pageMargins left="0.23622047244094491" right="0.23622047244094491" top="0" bottom="0" header="0" footer="0"/>
      <printOptions horizontalCentered="1"/>
      <pageSetup paperSize="9" scale="48" fitToHeight="3" orientation="landscape" r:id="rId3"/>
    </customSheetView>
    <customSheetView guid="{DE2449A4-0B36-46BE-A370-9D37878605EC}" scale="60" showPageBreaks="1" fitToPage="1" printArea="1" hiddenRows="1" hiddenColumns="1" view="pageBreakPreview">
      <pane xSplit="18" ySplit="8" topLeftCell="T18" activePane="bottomRight" state="frozen"/>
      <selection pane="bottomRight" activeCell="C29" sqref="C29"/>
      <rowBreaks count="2" manualBreakCount="2">
        <brk id="17" max="22" man="1"/>
        <brk id="31" max="22" man="1"/>
      </rowBreaks>
      <pageMargins left="0.23622047244094491" right="0.23622047244094491" top="0" bottom="0" header="0" footer="0"/>
      <printOptions horizontalCentered="1"/>
      <pageSetup paperSize="9" scale="48" fitToHeight="3" orientation="landscape" r:id="rId4"/>
    </customSheetView>
    <customSheetView guid="{1AB05C5A-40AF-415D-9F20-B95C359A8DA1}" scale="80" showPageBreaks="1" fitToPage="1" printArea="1" hiddenRows="1" hiddenColumns="1" view="pageBreakPreview">
      <pane xSplit="18" ySplit="8" topLeftCell="T15"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5"/>
    </customSheetView>
    <customSheetView guid="{D7236510-F03B-4DE9-B734-17D90E10C8A2}" scale="60" showPageBreaks="1" fitToPage="1" printArea="1" hiddenRows="1" hiddenColumns="1" view="pageBreakPreview">
      <pane xSplit="18" ySplit="8" topLeftCell="T18" activePane="bottomRight" state="frozen"/>
      <selection pane="bottomRight" activeCell="C29" sqref="C29"/>
      <rowBreaks count="2" manualBreakCount="2">
        <brk id="17" max="22" man="1"/>
        <brk id="31" max="22" man="1"/>
      </rowBreaks>
      <pageMargins left="0.23622047244094491" right="0.23622047244094491" top="0" bottom="0" header="0" footer="0"/>
      <printOptions horizontalCentered="1"/>
      <pageSetup paperSize="9" scale="48" fitToHeight="3" orientation="landscape" r:id="rId6"/>
    </customSheetView>
    <customSheetView guid="{EF421FDF-D3A8-40DB-83F2-DDEEE9F91069}" scale="60" showPageBreaks="1" fitToPage="1" printArea="1" hiddenRows="1" hiddenColumns="1" view="pageBreakPreview">
      <pane xSplit="18" ySplit="8" topLeftCell="T18" activePane="bottomRight" state="frozen"/>
      <selection pane="bottomRight" activeCell="C29" sqref="C29"/>
      <rowBreaks count="2" manualBreakCount="2">
        <brk id="17" max="22" man="1"/>
        <brk id="31" max="22" man="1"/>
      </rowBreaks>
      <pageMargins left="0.23622047244094491" right="0.23622047244094491" top="0" bottom="0" header="0" footer="0"/>
      <printOptions horizontalCentered="1"/>
      <pageSetup paperSize="9" scale="48" fitToHeight="3" orientation="landscape" r:id="rId7"/>
    </customSheetView>
    <customSheetView guid="{6BB19632-AE7C-4B37-8A12-F3D8375121BF}" scale="80" showPageBreaks="1" fitToPage="1" printArea="1" hiddenRows="1" hiddenColumns="1" view="pageBreakPreview">
      <pane xSplit="18" ySplit="8" topLeftCell="T9"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8"/>
    </customSheetView>
    <customSheetView guid="{79D52E91-91D3-4660-A5A1-F8E63BAE3AFD}" scale="60" showPageBreaks="1" fitToPage="1" printArea="1" hiddenRows="1" hiddenColumns="1" view="pageBreakPreview">
      <pane xSplit="18" ySplit="8" topLeftCell="T18" activePane="bottomRight" state="frozen"/>
      <selection pane="bottomRight" activeCell="C29" sqref="C29"/>
      <rowBreaks count="2" manualBreakCount="2">
        <brk id="17" max="22" man="1"/>
        <brk id="31" max="22" man="1"/>
      </rowBreaks>
      <pageMargins left="0.23622047244094491" right="0.23622047244094491" top="0" bottom="0" header="0" footer="0"/>
      <printOptions horizontalCentered="1"/>
      <pageSetup paperSize="9" scale="48" fitToHeight="3" orientation="landscape" r:id="rId9"/>
    </customSheetView>
    <customSheetView guid="{2E8A952D-E985-40E8-8EC5-ACD08050691F}" scale="60" showPageBreaks="1" fitToPage="1" printArea="1" hiddenRows="1" hiddenColumns="1" view="pageBreakPreview">
      <pane xSplit="18" ySplit="8" topLeftCell="T18" activePane="bottomRight" state="frozen"/>
      <selection pane="bottomRight" activeCell="C29" sqref="C29"/>
      <rowBreaks count="2" manualBreakCount="2">
        <brk id="17" max="22" man="1"/>
        <brk id="31" max="22" man="1"/>
      </rowBreaks>
      <pageMargins left="0.23622047244094491" right="0.23622047244094491" top="0" bottom="0" header="0" footer="0"/>
      <printOptions horizontalCentered="1"/>
      <pageSetup paperSize="9" scale="48" fitToHeight="3" orientation="landscape" r:id="rId10"/>
    </customSheetView>
    <customSheetView guid="{1C6B5243-EE4B-4484-9439-335F8885CC7D}" scale="80" showPageBreaks="1" fitToPage="1" printArea="1" hiddenRows="1" hiddenColumns="1" view="pageBreakPreview">
      <pane xSplit="18" ySplit="8" topLeftCell="T15"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11"/>
    </customSheetView>
    <customSheetView guid="{43EF499D-BC58-4720-8C2B-75B175473AF0}" scale="60" showPageBreaks="1" fitToPage="1" printArea="1" hiddenRows="1" hiddenColumns="1" view="pageBreakPreview">
      <pane xSplit="18" ySplit="8" topLeftCell="T18" activePane="bottomRight" state="frozen"/>
      <selection pane="bottomRight" activeCell="C29" sqref="C29"/>
      <rowBreaks count="2" manualBreakCount="2">
        <brk id="17" max="22" man="1"/>
        <brk id="31" max="22" man="1"/>
      </rowBreaks>
      <pageMargins left="0.23622047244094491" right="0.23622047244094491" top="0" bottom="0" header="0" footer="0"/>
      <printOptions horizontalCentered="1"/>
      <pageSetup paperSize="9" scale="48" fitToHeight="3" orientation="landscape" r:id="rId12"/>
    </customSheetView>
    <customSheetView guid="{4685F9B8-7B02-417B-A449-AD30140A0F63}" scale="80" showPageBreaks="1" fitToPage="1" printArea="1" hiddenRows="1" hiddenColumns="1" view="pageBreakPreview">
      <pane xSplit="18" ySplit="8" topLeftCell="T18"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13"/>
    </customSheetView>
    <customSheetView guid="{0E965F54-95DE-4A4D-84A6-A7DA734314CB}" scale="60" showPageBreaks="1" fitToPage="1" printArea="1" hiddenRows="1" hiddenColumns="1" view="pageBreakPreview">
      <pane xSplit="18" ySplit="8" topLeftCell="T18" activePane="bottomRight" state="frozen"/>
      <selection pane="bottomRight" activeCell="C29" sqref="C29"/>
      <rowBreaks count="2" manualBreakCount="2">
        <brk id="17" max="22" man="1"/>
        <brk id="31" max="22" man="1"/>
      </rowBreaks>
      <pageMargins left="0.23622047244094491" right="0.23622047244094491" top="0" bottom="0" header="0" footer="0"/>
      <printOptions horizontalCentered="1"/>
      <pageSetup paperSize="9" scale="48" fitToHeight="3" orientation="landscape" r:id="rId14"/>
    </customSheetView>
    <customSheetView guid="{C5170D8F-9E8C-4274-806B-EC1923B08FFC}" scale="75" showPageBreaks="1" fitToPage="1" printArea="1" hiddenRows="1" hiddenColumns="1" view="pageBreakPreview">
      <pane xSplit="18" ySplit="8" topLeftCell="T9" activePane="bottomRight" state="frozen"/>
      <selection pane="bottomRight" activeCell="AI12" sqref="AI12"/>
      <rowBreaks count="2" manualBreakCount="2">
        <brk id="17" max="22" man="1"/>
        <brk id="31" max="22" man="1"/>
      </rowBreaks>
      <pageMargins left="0.23622047244094491" right="0.23622047244094491" top="0" bottom="0" header="0" footer="0"/>
      <printOptions horizontalCentered="1"/>
      <pageSetup paperSize="9" scale="48" fitToHeight="3" orientation="landscape" r:id="rId15"/>
    </customSheetView>
    <customSheetView guid="{DC83F167-2D74-4B88-8AFB-CA89035729DC}" scale="60" showPageBreaks="1" fitToPage="1" printArea="1" hiddenRows="1" hiddenColumns="1" view="pageBreakPreview">
      <pane xSplit="18" ySplit="8" topLeftCell="T18"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16"/>
    </customSheetView>
    <customSheetView guid="{ABB8B301-13EF-4253-A382-5228B0DEDE46}" scale="80" showPageBreaks="1" fitToPage="1" printArea="1" hiddenRows="1" hiddenColumns="1" view="pageBreakPreview">
      <pane xSplit="18" ySplit="8" topLeftCell="T15"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17"/>
    </customSheetView>
    <customSheetView guid="{7AF049B1-FF33-4C96-8CF2-F9143048B7E6}" scale="80" showPageBreaks="1" fitToPage="1" printArea="1" hiddenRows="1" hiddenColumns="1" view="pageBreakPreview">
      <pane xSplit="18" ySplit="8" topLeftCell="T15"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18"/>
    </customSheetView>
    <customSheetView guid="{D8819D0B-C367-4601-A3B2-2EFA753DE6B1}" scale="80" showPageBreaks="1" fitToPage="1" printArea="1" hiddenRows="1" hiddenColumns="1" view="pageBreakPreview">
      <pane xSplit="18" ySplit="8" topLeftCell="T24"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19"/>
    </customSheetView>
    <customSheetView guid="{96644365-2A39-4519-B8E7-0B27FD181E54}" scale="80" showPageBreaks="1" fitToPage="1" printArea="1" hiddenRows="1" hiddenColumns="1" view="pageBreakPreview">
      <pane xSplit="18" ySplit="8" topLeftCell="T9" activePane="bottomRight" state="frozen"/>
      <selection pane="bottomRight" activeCell="AI12" sqref="AI12"/>
      <rowBreaks count="2" manualBreakCount="2">
        <brk id="17" max="22" man="1"/>
        <brk id="31" max="22" man="1"/>
      </rowBreaks>
      <pageMargins left="0.23622047244094491" right="0.23622047244094491" top="0" bottom="0" header="0" footer="0"/>
      <printOptions horizontalCentered="1"/>
      <pageSetup paperSize="9" scale="48" fitToHeight="3" orientation="landscape" r:id="rId20"/>
    </customSheetView>
    <customSheetView guid="{D390A300-DB65-4AA8-96B8-2D891972D629}" scale="80" showPageBreaks="1" fitToPage="1" printArea="1" hiddenRows="1" hiddenColumns="1" view="pageBreakPreview">
      <pane xSplit="18" ySplit="8" topLeftCell="T9"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21"/>
    </customSheetView>
    <customSheetView guid="{4CE27EDA-8940-4856-9353-4C2165724CBF}" scale="60" showPageBreaks="1" fitToPage="1" printArea="1" hiddenRows="1" hiddenColumns="1" view="pageBreakPreview">
      <pane xSplit="18" ySplit="8" topLeftCell="T18"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22"/>
    </customSheetView>
    <customSheetView guid="{89180B11-F85F-43AB-A1AE-434D6F6400AD}" scale="80" showPageBreaks="1" fitToPage="1" printArea="1" hiddenRows="1" hiddenColumns="1" view="pageBreakPreview">
      <pane xSplit="18" ySplit="8" topLeftCell="T15"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23"/>
    </customSheetView>
    <customSheetView guid="{61EF0633-7940-4673-A6A4-B0CC2BDA66F0}" scale="80" showPageBreaks="1" fitToPage="1" printArea="1" hiddenRows="1" hiddenColumns="1" view="pageBreakPreview">
      <pane xSplit="18" ySplit="8" topLeftCell="T9"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24"/>
    </customSheetView>
    <customSheetView guid="{8AC54897-4EA3-44AC-8471-C165985EB3F2}" scale="60" showPageBreaks="1" fitToPage="1" printArea="1" hiddenRows="1" hiddenColumns="1" view="pageBreakPreview">
      <pane xSplit="18" ySplit="8" topLeftCell="T18"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25"/>
    </customSheetView>
    <customSheetView guid="{8B919EB3-121D-4C28-B7CB-5F2CA6FC1006}" scale="80" showPageBreaks="1" fitToPage="1" printArea="1" hiddenRows="1" hiddenColumns="1" view="pageBreakPreview">
      <pane xSplit="18" ySplit="8" topLeftCell="T15"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26"/>
    </customSheetView>
    <customSheetView guid="{0EAAA481-7D43-4B39-A231-252AA5D2BB48}" scale="80" showPageBreaks="1" fitToPage="1" printArea="1" hiddenRows="1" hiddenColumns="1" view="pageBreakPreview">
      <pane xSplit="18" ySplit="8" topLeftCell="T9"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27"/>
    </customSheetView>
    <customSheetView guid="{DA9D166C-73E4-4AF0-BA87-FD1B1F064FD1}" scale="75" showPageBreaks="1" fitToPage="1" printArea="1" hiddenRows="1" hiddenColumns="1" view="pageBreakPreview">
      <pane xSplit="18" ySplit="8" topLeftCell="T9" activePane="bottomRight" state="frozen"/>
      <selection pane="bottomRight" activeCell="AI12" sqref="AI12"/>
      <rowBreaks count="2" manualBreakCount="2">
        <brk id="17" max="22" man="1"/>
        <brk id="31" max="22" man="1"/>
      </rowBreaks>
      <pageMargins left="0.23622047244094491" right="0.23622047244094491" top="0" bottom="0" header="0" footer="0"/>
      <printOptions horizontalCentered="1"/>
      <pageSetup paperSize="9" scale="48" fitToHeight="3" orientation="landscape" r:id="rId28"/>
    </customSheetView>
    <customSheetView guid="{F6E62FC3-2EC8-4211-B3A5-D853609905E5}" scale="80" showPageBreaks="1" fitToPage="1" printArea="1" hiddenRows="1" hiddenColumns="1" view="pageBreakPreview">
      <pane xSplit="18" ySplit="8" topLeftCell="T18"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29"/>
    </customSheetView>
    <customSheetView guid="{75326CCB-8B2D-4938-8578-FD660195DA28}" scale="60" showPageBreaks="1" fitToPage="1" printArea="1" hiddenRows="1" hiddenColumns="1" view="pageBreakPreview">
      <pane xSplit="18" ySplit="8" topLeftCell="T18"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30"/>
    </customSheetView>
    <customSheetView guid="{30534FF5-32B9-431E-939A-B570D4775157}" scale="80" showPageBreaks="1" fitToPage="1" printArea="1" hiddenRows="1" hiddenColumns="1" view="pageBreakPreview">
      <pane xSplit="18" ySplit="8" topLeftCell="T9"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31"/>
    </customSheetView>
    <customSheetView guid="{B23B274A-1B4A-404F-80AF-DB38A9EA84FF}" scale="80" showPageBreaks="1" fitToPage="1" printArea="1" hiddenRows="1" hiddenColumns="1" view="pageBreakPreview">
      <pane xSplit="18" ySplit="8" topLeftCell="T9"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32"/>
    </customSheetView>
    <customSheetView guid="{A1848812-FE48-4121-8DA7-07B6CCCADC0D}" scale="80" showPageBreaks="1" fitToPage="1" printArea="1" hiddenRows="1" hiddenColumns="1" view="pageBreakPreview">
      <pane xSplit="18" ySplit="8" topLeftCell="T15"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33"/>
    </customSheetView>
    <customSheetView guid="{A2E499A3-D96B-43B9-A753-1F5CA4D04F31}" scale="80" showPageBreaks="1" fitToPage="1" printArea="1" hiddenRows="1" hiddenColumns="1" view="pageBreakPreview">
      <pane xSplit="18" ySplit="8" topLeftCell="T18"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48" fitToHeight="3" orientation="landscape" r:id="rId34"/>
    </customSheetView>
    <customSheetView guid="{C66D6FB4-3D63-4A3D-872E-FC08EBE1B505}" scale="80" showPageBreaks="1" fitToPage="1" view="pageBreakPreview">
      <pane xSplit="17" ySplit="8" topLeftCell="T9" activePane="bottomRight" state="frozen"/>
      <selection pane="bottomRight" activeCell="T29" sqref="T29"/>
      <rowBreaks count="2" manualBreakCount="2">
        <brk id="17" max="22" man="1"/>
        <brk id="31" max="22" man="1"/>
      </rowBreaks>
      <pageMargins left="0.23622047244094491" right="0.23622047244094491" top="0" bottom="0" header="0" footer="0"/>
      <printOptions horizontalCentered="1"/>
      <pageSetup paperSize="9" scale="13" fitToHeight="3" orientation="landscape" r:id="rId35"/>
    </customSheetView>
    <customSheetView guid="{3E0C6E8C-1A97-4E3B-87BA-F9EB1CE600FD}" scale="75" showPageBreaks="1" fitToPage="1" printArea="1" hiddenRows="1" hiddenColumns="1" view="pageBreakPreview">
      <pane xSplit="18" ySplit="8" topLeftCell="T9" activePane="bottomRight" state="frozen"/>
      <selection pane="bottomRight" activeCell="AI12" sqref="AI12"/>
      <rowBreaks count="2" manualBreakCount="2">
        <brk id="17" max="22" man="1"/>
        <brk id="31" max="22" man="1"/>
      </rowBreaks>
      <pageMargins left="0.23622047244094491" right="0.23622047244094491" top="0" bottom="0" header="0" footer="0"/>
      <printOptions horizontalCentered="1"/>
      <pageSetup paperSize="9" scale="48" fitToHeight="3" orientation="landscape" r:id="rId36"/>
    </customSheetView>
    <customSheetView guid="{2FCD400C-1228-4791-9A69-9C91EE453DF7}" scale="75" showPageBreaks="1" fitToPage="1" printArea="1" hiddenRows="1" hiddenColumns="1" view="pageBreakPreview">
      <pane xSplit="18" ySplit="8" topLeftCell="T9" activePane="bottomRight" state="frozen"/>
      <selection pane="bottomRight" activeCell="AI12" sqref="AI12"/>
      <rowBreaks count="2" manualBreakCount="2">
        <brk id="17" max="22" man="1"/>
        <brk id="31" max="22" man="1"/>
      </rowBreaks>
      <pageMargins left="0.23622047244094491" right="0.23622047244094491" top="0" bottom="0" header="0" footer="0"/>
      <printOptions horizontalCentered="1"/>
      <pageSetup paperSize="9" scale="48" fitToHeight="3" orientation="landscape" r:id="rId37"/>
    </customSheetView>
    <customSheetView guid="{D85B3F66-B6F4-41FB-9C4E-44FDFC3DB6E3}" scale="75" showPageBreaks="1" fitToPage="1" printArea="1" hiddenRows="1" hiddenColumns="1" view="pageBreakPreview">
      <pane xSplit="18" ySplit="8" topLeftCell="T9" activePane="bottomRight" state="frozen"/>
      <selection pane="bottomRight" activeCell="AI12" sqref="AI12"/>
      <rowBreaks count="2" manualBreakCount="2">
        <brk id="17" max="22" man="1"/>
        <brk id="31" max="22" man="1"/>
      </rowBreaks>
      <pageMargins left="0.23622047244094491" right="0.23622047244094491" top="0" bottom="0" header="0" footer="0"/>
      <printOptions horizontalCentered="1"/>
      <pageSetup paperSize="9" scale="48" fitToHeight="3" orientation="landscape" r:id="rId38"/>
    </customSheetView>
    <customSheetView guid="{E0367769-842D-46BD-AEC4-DCC1B6C7990E}" scale="75" showPageBreaks="1" fitToPage="1" printArea="1" hiddenRows="1" hiddenColumns="1" view="pageBreakPreview">
      <pane xSplit="18" ySplit="8" topLeftCell="T9" activePane="bottomRight" state="frozen"/>
      <selection pane="bottomRight" activeCell="AI12" sqref="AI12"/>
      <rowBreaks count="2" manualBreakCount="2">
        <brk id="17" max="22" man="1"/>
        <brk id="31" max="22" man="1"/>
      </rowBreaks>
      <pageMargins left="0.23622047244094491" right="0.23622047244094491" top="0" bottom="0" header="0" footer="0"/>
      <printOptions horizontalCentered="1"/>
      <pageSetup paperSize="9" scale="48" fitToHeight="3" orientation="landscape" r:id="rId39"/>
    </customSheetView>
    <customSheetView guid="{0CCC334F-A139-4164-902F-4CBEBAD64F14}" scale="80" showPageBreaks="1" fitToPage="1" printArea="1" hiddenRows="1" hiddenColumns="1" view="pageBreakPreview">
      <pane xSplit="18" ySplit="8" topLeftCell="T21" activePane="bottomRight" state="frozen"/>
      <selection pane="bottomRight" activeCell="AI12" sqref="AI12"/>
      <rowBreaks count="2" manualBreakCount="2">
        <brk id="17" max="22" man="1"/>
        <brk id="31" max="22" man="1"/>
      </rowBreaks>
      <pageMargins left="0.23622047244094491" right="0.23622047244094491" top="0" bottom="0" header="0" footer="0"/>
      <printOptions horizontalCentered="1"/>
      <pageSetup paperSize="9" scale="48" fitToHeight="3" orientation="landscape" r:id="rId40"/>
    </customSheetView>
  </customSheetViews>
  <mergeCells count="31">
    <mergeCell ref="A8:AK8"/>
    <mergeCell ref="A6:AK6"/>
    <mergeCell ref="A7:AK7"/>
    <mergeCell ref="C10:C11"/>
    <mergeCell ref="A14:AK14"/>
    <mergeCell ref="A10:A11"/>
    <mergeCell ref="A38:AK38"/>
    <mergeCell ref="BH17:BI17"/>
    <mergeCell ref="A18:AK18"/>
    <mergeCell ref="A23:AK23"/>
    <mergeCell ref="A26:AK26"/>
    <mergeCell ref="A28:AK28"/>
    <mergeCell ref="A30:AK30"/>
    <mergeCell ref="A33:AK33"/>
    <mergeCell ref="A34:AK34"/>
    <mergeCell ref="A37:AK37"/>
    <mergeCell ref="A2:AK2"/>
    <mergeCell ref="A4:A5"/>
    <mergeCell ref="B4:B5"/>
    <mergeCell ref="C4:C5"/>
    <mergeCell ref="D4:D5"/>
    <mergeCell ref="E4:E5"/>
    <mergeCell ref="F4:G4"/>
    <mergeCell ref="H4:I4"/>
    <mergeCell ref="J4:Q4"/>
    <mergeCell ref="R4:S4"/>
    <mergeCell ref="AI4:AI5"/>
    <mergeCell ref="AK4:AK5"/>
    <mergeCell ref="AJ4:AJ5"/>
    <mergeCell ref="T4:AF4"/>
    <mergeCell ref="AG4:AH4"/>
  </mergeCells>
  <printOptions horizontalCentered="1"/>
  <pageMargins left="0.23622047244094491" right="0.23622047244094491" top="0" bottom="0" header="0" footer="0"/>
  <pageSetup paperSize="9" scale="48" fitToHeight="3" orientation="landscape" r:id="rId41"/>
  <rowBreaks count="2" manualBreakCount="2">
    <brk id="17" max="22" man="1"/>
    <brk id="3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customSheetViews>
    <customSheetView guid="{9CA57FEE-3225-43BE-8D88-A86E62ED5930}" state="hidden">
      <pageMargins left="0.7" right="0.7" top="0.75" bottom="0.75" header="0.3" footer="0.3"/>
    </customSheetView>
    <customSheetView guid="{FE144461-EC2E-482C-8365-89512417FA0F}" state="hidden">
      <pageMargins left="0.7" right="0.7" top="0.75" bottom="0.75" header="0.3" footer="0.3"/>
    </customSheetView>
    <customSheetView guid="{4E0D83F6-5920-42AF-A934-9127831F8C28}" state="hidden">
      <pageMargins left="0.7" right="0.7" top="0.75" bottom="0.75" header="0.3" footer="0.3"/>
    </customSheetView>
    <customSheetView guid="{DE2449A4-0B36-46BE-A370-9D37878605EC}" state="hidden">
      <pageMargins left="0.7" right="0.7" top="0.75" bottom="0.75" header="0.3" footer="0.3"/>
    </customSheetView>
    <customSheetView guid="{1AB05C5A-40AF-415D-9F20-B95C359A8DA1}" state="hidden">
      <pageMargins left="0.7" right="0.7" top="0.75" bottom="0.75" header="0.3" footer="0.3"/>
    </customSheetView>
    <customSheetView guid="{D7236510-F03B-4DE9-B734-17D90E10C8A2}" state="hidden">
      <pageMargins left="0.7" right="0.7" top="0.75" bottom="0.75" header="0.3" footer="0.3"/>
    </customSheetView>
    <customSheetView guid="{3E0C6E8C-1A97-4E3B-87BA-F9EB1CE600FD}" state="hidden">
      <pageMargins left="0.7" right="0.7" top="0.75" bottom="0.75" header="0.3" footer="0.3"/>
    </customSheetView>
    <customSheetView guid="{2FCD400C-1228-4791-9A69-9C91EE453DF7}" state="hidden">
      <pageMargins left="0.7" right="0.7" top="0.75" bottom="0.75" header="0.3" footer="0.3"/>
    </customSheetView>
    <customSheetView guid="{D85B3F66-B6F4-41FB-9C4E-44FDFC3DB6E3}" state="hidden">
      <pageMargins left="0.7" right="0.7" top="0.75" bottom="0.75" header="0.3" footer="0.3"/>
    </customSheetView>
    <customSheetView guid="{E0367769-842D-46BD-AEC4-DCC1B6C7990E}" state="hidden">
      <pageMargins left="0.7" right="0.7" top="0.75" bottom="0.75" header="0.3" footer="0.3"/>
    </customSheetView>
    <customSheetView guid="{0CCC334F-A139-4164-902F-4CBEBAD64F14}" state="hidden">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5" sqref="L35"/>
    </sheetView>
  </sheetViews>
  <sheetFormatPr defaultRowHeight="14.4" x14ac:dyDescent="0.3"/>
  <sheetData>
    <row r="1" spans="1:1" x14ac:dyDescent="0.3">
      <c r="A1">
        <f>COUNT(100)</f>
        <v>1</v>
      </c>
    </row>
  </sheetData>
  <customSheetViews>
    <customSheetView guid="{9CA57FEE-3225-43BE-8D88-A86E62ED5930}">
      <selection activeCell="L35" sqref="L35"/>
      <pageMargins left="0.7" right="0.7" top="0.75" bottom="0.75" header="0.3" footer="0.3"/>
      <pageSetup paperSize="9" orientation="portrait" r:id="rId1"/>
    </customSheetView>
    <customSheetView guid="{FE144461-EC2E-482C-8365-89512417FA0F}">
      <selection activeCell="L35" sqref="L35"/>
      <pageMargins left="0.7" right="0.7" top="0.75" bottom="0.75" header="0.3" footer="0.3"/>
      <pageSetup paperSize="9" orientation="portrait" r:id="rId2"/>
    </customSheetView>
    <customSheetView guid="{4E0D83F6-5920-42AF-A934-9127831F8C28}">
      <selection activeCell="L35" sqref="L35"/>
      <pageMargins left="0.7" right="0.7" top="0.75" bottom="0.75" header="0.3" footer="0.3"/>
      <pageSetup paperSize="9" orientation="portrait" r:id="rId3"/>
    </customSheetView>
    <customSheetView guid="{DE2449A4-0B36-46BE-A370-9D37878605EC}">
      <selection activeCell="L35" sqref="L35"/>
      <pageMargins left="0.7" right="0.7" top="0.75" bottom="0.75" header="0.3" footer="0.3"/>
      <pageSetup paperSize="9" orientation="portrait" r:id="rId4"/>
    </customSheetView>
    <customSheetView guid="{1AB05C5A-40AF-415D-9F20-B95C359A8DA1}">
      <selection activeCell="L35" sqref="L35"/>
      <pageMargins left="0.7" right="0.7" top="0.75" bottom="0.75" header="0.3" footer="0.3"/>
      <pageSetup paperSize="9" orientation="portrait" r:id="rId5"/>
    </customSheetView>
    <customSheetView guid="{D7236510-F03B-4DE9-B734-17D90E10C8A2}" state="hidden">
      <selection activeCell="J36" sqref="J36"/>
      <pageMargins left="0.7" right="0.7" top="0.75" bottom="0.75" header="0.3" footer="0.3"/>
      <pageSetup paperSize="9" orientation="portrait" r:id="rId6"/>
    </customSheetView>
    <customSheetView guid="{EF421FDF-D3A8-40DB-83F2-DDEEE9F91069}">
      <selection activeCell="L35" sqref="L35"/>
      <pageMargins left="0.7" right="0.7" top="0.75" bottom="0.75" header="0.3" footer="0.3"/>
      <pageSetup paperSize="9" orientation="portrait" r:id="rId7"/>
    </customSheetView>
    <customSheetView guid="{6BB19632-AE7C-4B37-8A12-F3D8375121BF}">
      <selection activeCell="L35" sqref="L35"/>
      <pageMargins left="0.7" right="0.7" top="0.75" bottom="0.75" header="0.3" footer="0.3"/>
      <pageSetup paperSize="9" orientation="portrait" r:id="rId8"/>
    </customSheetView>
    <customSheetView guid="{79D52E91-91D3-4660-A5A1-F8E63BAE3AFD}">
      <selection activeCell="L35" sqref="L35"/>
      <pageMargins left="0.7" right="0.7" top="0.75" bottom="0.75" header="0.3" footer="0.3"/>
      <pageSetup paperSize="9" orientation="portrait" r:id="rId9"/>
    </customSheetView>
    <customSheetView guid="{2E8A952D-E985-40E8-8EC5-ACD08050691F}">
      <selection activeCell="L35" sqref="L35"/>
      <pageMargins left="0.7" right="0.7" top="0.75" bottom="0.75" header="0.3" footer="0.3"/>
      <pageSetup paperSize="9" orientation="portrait" r:id="rId10"/>
    </customSheetView>
    <customSheetView guid="{1C6B5243-EE4B-4484-9439-335F8885CC7D}">
      <selection activeCell="L35" sqref="L35"/>
      <pageMargins left="0.7" right="0.7" top="0.75" bottom="0.75" header="0.3" footer="0.3"/>
      <pageSetup paperSize="9" orientation="portrait" r:id="rId11"/>
    </customSheetView>
    <customSheetView guid="{43EF499D-BC58-4720-8C2B-75B175473AF0}" showPageBreaks="1">
      <selection activeCell="L35" sqref="L35"/>
      <pageMargins left="0.7" right="0.7" top="0.75" bottom="0.75" header="0.3" footer="0.3"/>
      <pageSetup paperSize="9" orientation="portrait" r:id="rId12"/>
    </customSheetView>
    <customSheetView guid="{4685F9B8-7B02-417B-A449-AD30140A0F63}">
      <selection activeCell="L35" sqref="L35"/>
      <pageMargins left="0.7" right="0.7" top="0.75" bottom="0.75" header="0.3" footer="0.3"/>
      <pageSetup paperSize="9" orientation="portrait" r:id="rId13"/>
    </customSheetView>
    <customSheetView guid="{0E965F54-95DE-4A4D-84A6-A7DA734314CB}">
      <selection activeCell="L35" sqref="L35"/>
      <pageMargins left="0.7" right="0.7" top="0.75" bottom="0.75" header="0.3" footer="0.3"/>
      <pageSetup paperSize="9" orientation="portrait" r:id="rId14"/>
    </customSheetView>
    <customSheetView guid="{C5170D8F-9E8C-4274-806B-EC1923B08FFC}">
      <selection activeCell="L35" sqref="L35"/>
      <pageMargins left="0.7" right="0.7" top="0.75" bottom="0.75" header="0.3" footer="0.3"/>
      <pageSetup paperSize="9" orientation="portrait" r:id="rId15"/>
    </customSheetView>
    <customSheetView guid="{DC83F167-2D74-4B88-8AFB-CA89035729DC}">
      <selection activeCell="L35" sqref="L35"/>
      <pageMargins left="0.7" right="0.7" top="0.75" bottom="0.75" header="0.3" footer="0.3"/>
      <pageSetup paperSize="9" orientation="portrait" r:id="rId16"/>
    </customSheetView>
    <customSheetView guid="{ABB8B301-13EF-4253-A382-5228B0DEDE46}">
      <selection activeCell="L35" sqref="L35"/>
      <pageMargins left="0.7" right="0.7" top="0.75" bottom="0.75" header="0.3" footer="0.3"/>
      <pageSetup paperSize="9" orientation="portrait" r:id="rId17"/>
    </customSheetView>
    <customSheetView guid="{7AF049B1-FF33-4C96-8CF2-F9143048B7E6}">
      <selection activeCell="L35" sqref="L35"/>
      <pageMargins left="0.7" right="0.7" top="0.75" bottom="0.75" header="0.3" footer="0.3"/>
      <pageSetup paperSize="9" orientation="portrait" r:id="rId18"/>
    </customSheetView>
    <customSheetView guid="{D8819D0B-C367-4601-A3B2-2EFA753DE6B1}">
      <selection activeCell="L35" sqref="L35"/>
      <pageMargins left="0.7" right="0.7" top="0.75" bottom="0.75" header="0.3" footer="0.3"/>
      <pageSetup paperSize="9" orientation="portrait" r:id="rId19"/>
    </customSheetView>
    <customSheetView guid="{96644365-2A39-4519-B8E7-0B27FD181E54}">
      <selection activeCell="L35" sqref="L35"/>
      <pageMargins left="0.7" right="0.7" top="0.75" bottom="0.75" header="0.3" footer="0.3"/>
      <pageSetup paperSize="9" orientation="portrait" r:id="rId20"/>
    </customSheetView>
    <customSheetView guid="{D390A300-DB65-4AA8-96B8-2D891972D629}">
      <selection activeCell="L35" sqref="L35"/>
      <pageMargins left="0.7" right="0.7" top="0.75" bottom="0.75" header="0.3" footer="0.3"/>
      <pageSetup paperSize="9" orientation="portrait" r:id="rId21"/>
    </customSheetView>
    <customSheetView guid="{4CE27EDA-8940-4856-9353-4C2165724CBF}">
      <selection activeCell="L35" sqref="L35"/>
      <pageMargins left="0.7" right="0.7" top="0.75" bottom="0.75" header="0.3" footer="0.3"/>
      <pageSetup paperSize="9" orientation="portrait" r:id="rId22"/>
    </customSheetView>
    <customSheetView guid="{89180B11-F85F-43AB-A1AE-434D6F6400AD}">
      <selection activeCell="L35" sqref="L35"/>
      <pageMargins left="0.7" right="0.7" top="0.75" bottom="0.75" header="0.3" footer="0.3"/>
      <pageSetup paperSize="9" orientation="portrait" r:id="rId23"/>
    </customSheetView>
    <customSheetView guid="{61EF0633-7940-4673-A6A4-B0CC2BDA66F0}">
      <selection activeCell="L35" sqref="L35"/>
      <pageMargins left="0.7" right="0.7" top="0.75" bottom="0.75" header="0.3" footer="0.3"/>
      <pageSetup paperSize="9" orientation="portrait" r:id="rId24"/>
    </customSheetView>
    <customSheetView guid="{8AC54897-4EA3-44AC-8471-C165985EB3F2}">
      <selection activeCell="L35" sqref="L35"/>
      <pageMargins left="0.7" right="0.7" top="0.75" bottom="0.75" header="0.3" footer="0.3"/>
      <pageSetup paperSize="9" orientation="portrait" r:id="rId25"/>
    </customSheetView>
    <customSheetView guid="{8B919EB3-121D-4C28-B7CB-5F2CA6FC1006}">
      <selection activeCell="L35" sqref="L35"/>
      <pageMargins left="0.7" right="0.7" top="0.75" bottom="0.75" header="0.3" footer="0.3"/>
      <pageSetup paperSize="9" orientation="portrait" r:id="rId26"/>
    </customSheetView>
    <customSheetView guid="{0EAAA481-7D43-4B39-A231-252AA5D2BB48}">
      <selection activeCell="L35" sqref="L35"/>
      <pageMargins left="0.7" right="0.7" top="0.75" bottom="0.75" header="0.3" footer="0.3"/>
      <pageSetup paperSize="9" orientation="portrait" r:id="rId27"/>
    </customSheetView>
    <customSheetView guid="{DA9D166C-73E4-4AF0-BA87-FD1B1F064FD1}">
      <selection activeCell="L35" sqref="L35"/>
      <pageMargins left="0.7" right="0.7" top="0.75" bottom="0.75" header="0.3" footer="0.3"/>
      <pageSetup paperSize="9" orientation="portrait" r:id="rId28"/>
    </customSheetView>
    <customSheetView guid="{F6E62FC3-2EC8-4211-B3A5-D853609905E5}">
      <selection activeCell="L35" sqref="L35"/>
      <pageMargins left="0.7" right="0.7" top="0.75" bottom="0.75" header="0.3" footer="0.3"/>
      <pageSetup paperSize="9" orientation="portrait" r:id="rId29"/>
    </customSheetView>
    <customSheetView guid="{75326CCB-8B2D-4938-8578-FD660195DA28}">
      <selection activeCell="L35" sqref="L35"/>
      <pageMargins left="0.7" right="0.7" top="0.75" bottom="0.75" header="0.3" footer="0.3"/>
      <pageSetup paperSize="9" orientation="portrait" r:id="rId30"/>
    </customSheetView>
    <customSheetView guid="{30534FF5-32B9-431E-939A-B570D4775157}">
      <selection activeCell="L35" sqref="L35"/>
      <pageMargins left="0.7" right="0.7" top="0.75" bottom="0.75" header="0.3" footer="0.3"/>
      <pageSetup paperSize="9" orientation="portrait" r:id="rId31"/>
    </customSheetView>
    <customSheetView guid="{B23B274A-1B4A-404F-80AF-DB38A9EA84FF}">
      <selection activeCell="L35" sqref="L35"/>
      <pageMargins left="0.7" right="0.7" top="0.75" bottom="0.75" header="0.3" footer="0.3"/>
      <pageSetup paperSize="9" orientation="portrait" r:id="rId32"/>
    </customSheetView>
    <customSheetView guid="{A1848812-FE48-4121-8DA7-07B6CCCADC0D}">
      <selection activeCell="L35" sqref="L35"/>
      <pageMargins left="0.7" right="0.7" top="0.75" bottom="0.75" header="0.3" footer="0.3"/>
      <pageSetup paperSize="9" orientation="portrait" r:id="rId33"/>
    </customSheetView>
    <customSheetView guid="{A2E499A3-D96B-43B9-A753-1F5CA4D04F31}">
      <selection activeCell="L35" sqref="L35"/>
      <pageMargins left="0.7" right="0.7" top="0.75" bottom="0.75" header="0.3" footer="0.3"/>
      <pageSetup paperSize="9" orientation="portrait" r:id="rId34"/>
    </customSheetView>
    <customSheetView guid="{C66D6FB4-3D63-4A3D-872E-FC08EBE1B505}">
      <selection activeCell="L35" sqref="L35"/>
      <pageMargins left="0.7" right="0.7" top="0.75" bottom="0.75" header="0.3" footer="0.3"/>
      <pageSetup paperSize="9" orientation="portrait" r:id="rId35"/>
    </customSheetView>
    <customSheetView guid="{3E0C6E8C-1A97-4E3B-87BA-F9EB1CE600FD}">
      <selection activeCell="L35" sqref="L35"/>
      <pageMargins left="0.7" right="0.7" top="0.75" bottom="0.75" header="0.3" footer="0.3"/>
      <pageSetup paperSize="9" orientation="portrait" r:id="rId36"/>
    </customSheetView>
    <customSheetView guid="{2FCD400C-1228-4791-9A69-9C91EE453DF7}">
      <selection activeCell="L35" sqref="L35"/>
      <pageMargins left="0.7" right="0.7" top="0.75" bottom="0.75" header="0.3" footer="0.3"/>
      <pageSetup paperSize="9" orientation="portrait" r:id="rId37"/>
    </customSheetView>
    <customSheetView guid="{D85B3F66-B6F4-41FB-9C4E-44FDFC3DB6E3}">
      <selection activeCell="L35" sqref="L35"/>
      <pageMargins left="0.7" right="0.7" top="0.75" bottom="0.75" header="0.3" footer="0.3"/>
      <pageSetup paperSize="9" orientation="portrait" r:id="rId38"/>
    </customSheetView>
    <customSheetView guid="{E0367769-842D-46BD-AEC4-DCC1B6C7990E}">
      <selection activeCell="L35" sqref="L35"/>
      <pageMargins left="0.7" right="0.7" top="0.75" bottom="0.75" header="0.3" footer="0.3"/>
      <pageSetup paperSize="9" orientation="portrait" r:id="rId39"/>
    </customSheetView>
    <customSheetView guid="{0CCC334F-A139-4164-902F-4CBEBAD64F14}">
      <selection activeCell="L35" sqref="L35"/>
      <pageMargins left="0.7" right="0.7" top="0.75" bottom="0.75" header="0.3" footer="0.3"/>
      <pageSetup paperSize="9" orientation="portrait" r:id="rId40"/>
    </customSheetView>
  </customSheetViews>
  <pageMargins left="0.7" right="0.7" top="0.75" bottom="0.75" header="0.3" footer="0.3"/>
  <pageSetup paperSize="9" orientation="portrait"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vt:i4>
      </vt:variant>
    </vt:vector>
  </HeadingPairs>
  <TitlesOfParts>
    <vt:vector size="8" baseType="lpstr">
      <vt:lpstr>Все целевые показатели</vt:lpstr>
      <vt:lpstr>Лист2</vt:lpstr>
      <vt:lpstr>по Указу Президента (НЕ БРАТЬ!)</vt:lpstr>
      <vt:lpstr>Лист3</vt:lpstr>
      <vt:lpstr>Лист1</vt:lpstr>
      <vt:lpstr>'Все целевые показатели'!Заголовки_для_печати</vt:lpstr>
      <vt:lpstr>'по Указу Президента (НЕ БРАТЬ!)'!Заголовки_для_печати</vt:lpstr>
      <vt:lpstr>'по Указу Президента (НЕ БРАТЬ!)'!Область_печати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Сысоева Оксана Петровна</dc:creator>
  <cp:lastModifiedBy>SenivMV</cp:lastModifiedBy>
  <cp:lastPrinted>2022-03-04T07:05:37Z</cp:lastPrinted>
  <dcterms:created xsi:type="dcterms:W3CDTF">2014-01-15T04:40:11Z</dcterms:created>
  <dcterms:modified xsi:type="dcterms:W3CDTF">2022-03-04T07:05:39Z</dcterms:modified>
</cp:coreProperties>
</file>