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июл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7" i="1" l="1"/>
  <c r="F79" i="1" l="1"/>
  <c r="F78" i="1"/>
  <c r="F77" i="1"/>
  <c r="E77" i="1"/>
  <c r="E78" i="1"/>
  <c r="D79" i="1"/>
  <c r="T50" i="1" l="1"/>
  <c r="S50" i="1"/>
  <c r="P50" i="1"/>
  <c r="O50" i="1"/>
  <c r="AE50" i="1"/>
  <c r="AE32" i="1" s="1"/>
  <c r="V32" i="1" l="1"/>
  <c r="V78" i="1"/>
  <c r="V77" i="1"/>
  <c r="V71" i="1"/>
  <c r="V65" i="1"/>
  <c r="T65" i="1"/>
  <c r="V59" i="1"/>
  <c r="V53" i="1"/>
  <c r="T53" i="1"/>
  <c r="V47" i="1"/>
  <c r="V41" i="1"/>
  <c r="V35" i="1"/>
  <c r="T35" i="1"/>
  <c r="V23" i="1"/>
  <c r="T23" i="1"/>
  <c r="V17" i="1"/>
  <c r="V10" i="1"/>
  <c r="D78" i="1"/>
  <c r="F73" i="1"/>
  <c r="D73" i="1"/>
  <c r="F72" i="1"/>
  <c r="D72" i="1"/>
  <c r="F68" i="1"/>
  <c r="E68" i="1" s="1"/>
  <c r="D68" i="1"/>
  <c r="F62" i="1"/>
  <c r="E62" i="1" s="1"/>
  <c r="D62" i="1"/>
  <c r="F56" i="1"/>
  <c r="E56" i="1" s="1"/>
  <c r="D56" i="1"/>
  <c r="F50" i="1"/>
  <c r="E50" i="1" s="1"/>
  <c r="D50" i="1"/>
  <c r="F44" i="1"/>
  <c r="E44" i="1" s="1"/>
  <c r="D44" i="1"/>
  <c r="F38" i="1"/>
  <c r="E38" i="1" s="1"/>
  <c r="D38" i="1"/>
  <c r="F20" i="1"/>
  <c r="E20" i="1" s="1"/>
  <c r="D20" i="1"/>
  <c r="F13" i="1"/>
  <c r="D13" i="1"/>
  <c r="V29" i="1" l="1"/>
  <c r="V79" i="1" s="1"/>
  <c r="V76" i="1" s="1"/>
  <c r="J76" i="1"/>
  <c r="K76" i="1"/>
  <c r="L76" i="1"/>
  <c r="M76" i="1"/>
  <c r="N76" i="1"/>
  <c r="Q76" i="1"/>
  <c r="R76" i="1"/>
  <c r="U76" i="1"/>
  <c r="I76" i="1"/>
  <c r="T32" i="1"/>
  <c r="T78" i="1" l="1"/>
  <c r="T77" i="1"/>
  <c r="T71" i="1"/>
  <c r="T59" i="1"/>
  <c r="T47" i="1"/>
  <c r="T41" i="1"/>
  <c r="T29" i="1"/>
  <c r="T17" i="1"/>
  <c r="T10" i="1"/>
  <c r="T79" i="1" l="1"/>
  <c r="F26" i="1"/>
  <c r="E26" i="1" s="1"/>
  <c r="D26" i="1"/>
  <c r="T76" i="1" l="1"/>
  <c r="J79" i="1"/>
  <c r="K79" i="1"/>
  <c r="L79" i="1"/>
  <c r="N79" i="1"/>
  <c r="Q79" i="1"/>
  <c r="R79" i="1"/>
  <c r="U79" i="1"/>
  <c r="W79" i="1"/>
  <c r="Y79" i="1"/>
  <c r="AA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W65" i="1"/>
  <c r="Y65" i="1"/>
  <c r="AA65" i="1"/>
  <c r="AC65" i="1"/>
  <c r="AC79" i="1" s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H77" i="1"/>
  <c r="C77" i="1"/>
  <c r="D71" i="1"/>
  <c r="H73" i="1"/>
  <c r="C73" i="1"/>
  <c r="H72" i="1"/>
  <c r="C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W32" i="1"/>
  <c r="W29" i="1" s="1"/>
  <c r="Y32" i="1"/>
  <c r="Y29" i="1" s="1"/>
  <c r="AA32" i="1"/>
  <c r="AA29" i="1" s="1"/>
  <c r="AC32" i="1"/>
  <c r="AC29" i="1" s="1"/>
  <c r="AE29" i="1"/>
  <c r="AE79" i="1" s="1"/>
  <c r="I32" i="1"/>
  <c r="J29" i="1"/>
  <c r="K29" i="1"/>
  <c r="L29" i="1"/>
  <c r="M29" i="1"/>
  <c r="N29" i="1"/>
  <c r="I29" i="1"/>
  <c r="P29" i="1" l="1"/>
  <c r="P79" i="1" s="1"/>
  <c r="O29" i="1"/>
  <c r="O79" i="1" s="1"/>
  <c r="D32" i="1"/>
  <c r="C79" i="1"/>
  <c r="C76" i="1" s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F59" i="1"/>
  <c r="D59" i="1"/>
  <c r="C59" i="1"/>
  <c r="C56" i="1"/>
  <c r="C53" i="1" s="1"/>
  <c r="D53" i="1"/>
  <c r="C50" i="1"/>
  <c r="G50" i="1" s="1"/>
  <c r="F47" i="1"/>
  <c r="D47" i="1"/>
  <c r="H44" i="1"/>
  <c r="C44" i="1"/>
  <c r="F41" i="1"/>
  <c r="H41" i="1" s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P76" i="1" l="1"/>
  <c r="G79" i="1"/>
  <c r="O76" i="1"/>
  <c r="F71" i="1"/>
  <c r="E71" i="1"/>
  <c r="C65" i="1"/>
  <c r="G65" i="1" s="1"/>
  <c r="H65" i="1"/>
  <c r="H59" i="1"/>
  <c r="C32" i="1"/>
  <c r="C29" i="1" s="1"/>
  <c r="G29" i="1" s="1"/>
  <c r="C47" i="1"/>
  <c r="G47" i="1" s="1"/>
  <c r="H32" i="1"/>
  <c r="H56" i="1"/>
  <c r="D29" i="1"/>
  <c r="H29" i="1" s="1"/>
  <c r="G32" i="1"/>
  <c r="C35" i="1"/>
  <c r="G35" i="1" s="1"/>
  <c r="G38" i="1"/>
  <c r="F10" i="1"/>
  <c r="G13" i="1"/>
  <c r="H13" i="1"/>
  <c r="H71" i="1"/>
  <c r="G71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E79" i="1" l="1"/>
  <c r="E76" i="1" s="1"/>
  <c r="F76" i="1"/>
  <c r="D76" i="1"/>
  <c r="H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<sst xmlns="http://schemas.openxmlformats.org/spreadsheetml/2006/main" count="135" uniqueCount="58">
  <si>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</si>
  <si>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</si>
  <si>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</si>
  <si>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</si>
  <si>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</si>
  <si>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</si>
  <si>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</si>
  <si>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</si>
  <si>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</si>
  <si>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</si>
  <si>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</si>
  <si>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</si>
  <si>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</si>
  <si>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</si>
  <si>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</si>
  <si>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</si>
  <si>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</si>
  <si>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</si>
  <si>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</si>
  <si>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</si>
  <si>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</si>
  <si>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</si>
  <si>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</si>
  <si>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</si>
  <si>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</si>
  <si>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</si>
  <si>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</si>
  <si>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</si>
  <si>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</si>
  <si>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</si>
  <si>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</si>
  <si>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</si>
  <si>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</si>
  <si>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</si>
  <si>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</si>
  <si>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</si>
  <si>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</si>
  <si>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</si>
  <si>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</si>
  <si>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</si>
  <si>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</si>
  <si>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</si>
  <si>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</si>
  <si>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</si>
  <si>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</si>
  <si>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</si>
  <si>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</si>
  <si>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</si>
  <si>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</si>
  <si>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</si>
  <si>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</si>
  <si>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</si>
  <si>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</si>
  <si>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</si>
  <si>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</si>
  <si>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</si>
  <si>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 xml:space="preserve"> Оплата по  муниципальному  контракту на оказание услуг по подписке на периодические печатные издания будет произведена в августе 2020 в связи с поздним предоставлением счёта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</si>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</sst>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99FFCC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57" zoomScale="87" zoomScaleNormal="87" workbookViewId="0">
      <selection activeCell="D77" sqref="D77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1"/>
      <c r="AG2" s="55"/>
    </row>
    <row r="3" spans="2:33" ht="22.5" x14ac:dyDescent="0.2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2"/>
      <c r="AG3" s="55"/>
    </row>
    <row r="4" spans="2:33" ht="18.75" x14ac:dyDescent="0.25">
      <c r="B4" s="106" t="s">
        <v>2</v>
      </c>
      <c r="C4" s="100" t="s">
        <v>3</v>
      </c>
      <c r="D4" s="101" t="s">
        <v>4</v>
      </c>
      <c r="E4" s="101" t="s">
        <v>5</v>
      </c>
      <c r="F4" s="103" t="s">
        <v>6</v>
      </c>
      <c r="G4" s="105" t="s">
        <v>7</v>
      </c>
      <c r="H4" s="105"/>
      <c r="I4" s="105" t="s">
        <v>8</v>
      </c>
      <c r="J4" s="105"/>
      <c r="K4" s="72" t="s">
        <v>9</v>
      </c>
      <c r="L4" s="73"/>
      <c r="M4" s="72" t="s">
        <v>10</v>
      </c>
      <c r="N4" s="73"/>
      <c r="O4" s="72" t="s">
        <v>11</v>
      </c>
      <c r="P4" s="73"/>
      <c r="Q4" s="72" t="s">
        <v>12</v>
      </c>
      <c r="R4" s="73"/>
      <c r="S4" s="72" t="s">
        <v>13</v>
      </c>
      <c r="T4" s="73"/>
      <c r="U4" s="72" t="s">
        <v>14</v>
      </c>
      <c r="V4" s="73"/>
      <c r="W4" s="72" t="s">
        <v>15</v>
      </c>
      <c r="X4" s="73"/>
      <c r="Y4" s="72" t="s">
        <v>16</v>
      </c>
      <c r="Z4" s="73"/>
      <c r="AA4" s="72" t="s">
        <v>17</v>
      </c>
      <c r="AB4" s="73"/>
      <c r="AC4" s="72" t="s">
        <v>18</v>
      </c>
      <c r="AD4" s="73"/>
      <c r="AE4" s="72" t="s">
        <v>19</v>
      </c>
      <c r="AF4" s="73"/>
      <c r="AG4" s="74" t="s">
        <v>20</v>
      </c>
    </row>
    <row r="5" spans="2:33" ht="18.75" x14ac:dyDescent="0.25">
      <c r="B5" s="107"/>
      <c r="C5" s="100"/>
      <c r="D5" s="102"/>
      <c r="E5" s="102"/>
      <c r="F5" s="104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5"/>
    </row>
    <row r="6" spans="2:33" ht="37.5" x14ac:dyDescent="0.25">
      <c r="B6" s="108"/>
      <c r="C6" s="19">
        <v>2020</v>
      </c>
      <c r="D6" s="18">
        <v>44044</v>
      </c>
      <c r="E6" s="18">
        <v>44044</v>
      </c>
      <c r="F6" s="18">
        <v>44044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76" t="s">
        <v>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</row>
    <row r="9" spans="2:33" ht="20.25" x14ac:dyDescent="0.25">
      <c r="B9" s="78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29.655000000000005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>
        <f>V11+V12+V13+V14</f>
        <v>0</v>
      </c>
      <c r="W10" s="41">
        <v>0</v>
      </c>
      <c r="X10" s="41"/>
      <c r="Y10" s="41">
        <v>0</v>
      </c>
      <c r="Z10" s="41"/>
      <c r="AA10" s="41">
        <v>0</v>
      </c>
      <c r="AB10" s="41"/>
      <c r="AC10" s="38">
        <v>379.6</v>
      </c>
      <c r="AD10" s="38"/>
      <c r="AE10" s="38">
        <v>0</v>
      </c>
      <c r="AF10" s="38"/>
      <c r="AG10" s="81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/>
      <c r="Y11" s="41">
        <v>0</v>
      </c>
      <c r="Z11" s="41"/>
      <c r="AA11" s="41">
        <v>0</v>
      </c>
      <c r="AB11" s="41"/>
      <c r="AC11" s="38">
        <v>0</v>
      </c>
      <c r="AD11" s="38"/>
      <c r="AE11" s="38">
        <v>0</v>
      </c>
      <c r="AF11" s="38"/>
      <c r="AG11" s="81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/>
      <c r="Y12" s="41">
        <v>0</v>
      </c>
      <c r="Z12" s="41"/>
      <c r="AA12" s="41">
        <v>0</v>
      </c>
      <c r="AB12" s="41"/>
      <c r="AC12" s="38">
        <v>0</v>
      </c>
      <c r="AD12" s="38"/>
      <c r="AE12" s="38">
        <v>0</v>
      </c>
      <c r="AF12" s="38"/>
      <c r="AG12" s="81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I13+K13+M13+O13+Q13+S13+U13</f>
        <v>200</v>
      </c>
      <c r="E13" s="39">
        <f>F13</f>
        <v>59.31</v>
      </c>
      <c r="F13" s="40">
        <f>J13+L13+N13+P13+R13+T13+V13</f>
        <v>59.31</v>
      </c>
      <c r="G13" s="38">
        <f>F13/C13*100</f>
        <v>10.232919254658384</v>
      </c>
      <c r="H13" s="42">
        <f>F13/D13*100</f>
        <v>29.655000000000005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>
        <v>0</v>
      </c>
      <c r="W13" s="49">
        <v>0</v>
      </c>
      <c r="X13" s="41"/>
      <c r="Y13" s="49">
        <v>0</v>
      </c>
      <c r="Z13" s="41"/>
      <c r="AA13" s="49">
        <v>0</v>
      </c>
      <c r="AB13" s="41"/>
      <c r="AC13" s="40">
        <v>379.6</v>
      </c>
      <c r="AD13" s="40"/>
      <c r="AE13" s="50">
        <v>0</v>
      </c>
      <c r="AF13" s="50"/>
      <c r="AG13" s="81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>
        <v>0</v>
      </c>
      <c r="Z14" s="41"/>
      <c r="AA14" s="41">
        <v>0</v>
      </c>
      <c r="AB14" s="41"/>
      <c r="AC14" s="38">
        <v>0</v>
      </c>
      <c r="AD14" s="38"/>
      <c r="AE14" s="38">
        <v>0</v>
      </c>
      <c r="AF14" s="38"/>
      <c r="AG14" s="82"/>
    </row>
    <row r="15" spans="2:33" ht="20.25" x14ac:dyDescent="0.2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46"/>
    </row>
    <row r="16" spans="2:33" ht="31.5" customHeight="1" x14ac:dyDescent="0.25"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3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41">
        <f>V18+V19+V20+V21</f>
        <v>0</v>
      </c>
      <c r="W17" s="35">
        <v>0</v>
      </c>
      <c r="X17" s="35"/>
      <c r="Y17" s="35">
        <v>0</v>
      </c>
      <c r="Z17" s="35"/>
      <c r="AA17" s="35">
        <v>0</v>
      </c>
      <c r="AB17" s="35"/>
      <c r="AC17" s="10">
        <v>0</v>
      </c>
      <c r="AD17" s="10"/>
      <c r="AE17" s="10">
        <v>0</v>
      </c>
      <c r="AF17" s="10"/>
      <c r="AG17" s="81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41">
        <v>0</v>
      </c>
      <c r="W18" s="35">
        <v>0</v>
      </c>
      <c r="X18" s="35"/>
      <c r="Y18" s="35">
        <v>0</v>
      </c>
      <c r="Z18" s="35"/>
      <c r="AA18" s="35">
        <v>0</v>
      </c>
      <c r="AB18" s="35"/>
      <c r="AC18" s="10">
        <v>0</v>
      </c>
      <c r="AD18" s="10"/>
      <c r="AE18" s="10">
        <v>0</v>
      </c>
      <c r="AF18" s="10"/>
      <c r="AG18" s="81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41">
        <v>0</v>
      </c>
      <c r="W19" s="35">
        <v>0</v>
      </c>
      <c r="X19" s="35"/>
      <c r="Y19" s="35">
        <v>0</v>
      </c>
      <c r="Z19" s="35"/>
      <c r="AA19" s="35">
        <v>0</v>
      </c>
      <c r="AB19" s="35"/>
      <c r="AC19" s="10">
        <v>0</v>
      </c>
      <c r="AD19" s="10"/>
      <c r="AE19" s="10">
        <v>0</v>
      </c>
      <c r="AF19" s="10"/>
      <c r="AG19" s="81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I20+K20+M20+O20+Q20+S20+U20</f>
        <v>0</v>
      </c>
      <c r="E20" s="39">
        <f>F20</f>
        <v>0</v>
      </c>
      <c r="F20" s="40">
        <f>J20+L20+N20+P20+R20+T20+V20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41">
        <v>0</v>
      </c>
      <c r="W20" s="51">
        <v>0</v>
      </c>
      <c r="X20" s="51"/>
      <c r="Y20" s="51">
        <v>0</v>
      </c>
      <c r="Z20" s="51"/>
      <c r="AA20" s="51">
        <v>0</v>
      </c>
      <c r="AB20" s="51"/>
      <c r="AC20" s="52">
        <v>0</v>
      </c>
      <c r="AD20" s="52"/>
      <c r="AE20" s="52">
        <v>0</v>
      </c>
      <c r="AF20" s="53"/>
      <c r="AG20" s="81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41">
        <v>0</v>
      </c>
      <c r="W21" s="35">
        <v>0</v>
      </c>
      <c r="X21" s="35"/>
      <c r="Y21" s="35">
        <v>0</v>
      </c>
      <c r="Z21" s="35"/>
      <c r="AA21" s="35">
        <v>0</v>
      </c>
      <c r="AB21" s="35"/>
      <c r="AC21" s="10">
        <v>0</v>
      </c>
      <c r="AD21" s="10"/>
      <c r="AE21" s="10">
        <v>0</v>
      </c>
      <c r="AF21" s="10"/>
      <c r="AG21" s="82"/>
    </row>
    <row r="22" spans="2:33" ht="37.5" customHeight="1" x14ac:dyDescent="0.25"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3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41">
        <f>V24+V25+V26+V27</f>
        <v>0</v>
      </c>
      <c r="W23" s="35">
        <v>0</v>
      </c>
      <c r="X23" s="35"/>
      <c r="Y23" s="35">
        <v>0</v>
      </c>
      <c r="Z23" s="35"/>
      <c r="AA23" s="35">
        <v>0</v>
      </c>
      <c r="AB23" s="35"/>
      <c r="AC23" s="10">
        <v>0</v>
      </c>
      <c r="AD23" s="10"/>
      <c r="AE23" s="10">
        <v>0</v>
      </c>
      <c r="AF23" s="10"/>
      <c r="AG23" s="81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41">
        <v>0</v>
      </c>
      <c r="W24" s="35">
        <v>0</v>
      </c>
      <c r="X24" s="35"/>
      <c r="Y24" s="35">
        <v>0</v>
      </c>
      <c r="Z24" s="35"/>
      <c r="AA24" s="35">
        <v>0</v>
      </c>
      <c r="AB24" s="35"/>
      <c r="AC24" s="10">
        <v>0</v>
      </c>
      <c r="AD24" s="10"/>
      <c r="AE24" s="10">
        <v>0</v>
      </c>
      <c r="AF24" s="10"/>
      <c r="AG24" s="81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41">
        <v>0</v>
      </c>
      <c r="W25" s="35">
        <v>0</v>
      </c>
      <c r="X25" s="35"/>
      <c r="Y25" s="35">
        <v>0</v>
      </c>
      <c r="Z25" s="35"/>
      <c r="AA25" s="35">
        <v>0</v>
      </c>
      <c r="AB25" s="35"/>
      <c r="AC25" s="10">
        <v>0</v>
      </c>
      <c r="AD25" s="10"/>
      <c r="AE25" s="10">
        <v>0</v>
      </c>
      <c r="AF25" s="10"/>
      <c r="AG25" s="81"/>
    </row>
    <row r="26" spans="2:33" ht="18.75" customHeight="1" x14ac:dyDescent="0.25">
      <c r="B26" s="48" t="s">
        <v>30</v>
      </c>
      <c r="C26" s="9">
        <v>0</v>
      </c>
      <c r="D26" s="39">
        <f>I26+K26+M26+O26+Q26+S26</f>
        <v>0</v>
      </c>
      <c r="E26" s="39">
        <f>F26</f>
        <v>0</v>
      </c>
      <c r="F26" s="40">
        <f>J26+L26+N26+P26+R26+T26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41">
        <v>0</v>
      </c>
      <c r="W26" s="51">
        <v>0</v>
      </c>
      <c r="X26" s="51"/>
      <c r="Y26" s="51">
        <v>0</v>
      </c>
      <c r="Z26" s="51"/>
      <c r="AA26" s="51">
        <v>0</v>
      </c>
      <c r="AB26" s="51"/>
      <c r="AC26" s="52">
        <v>0</v>
      </c>
      <c r="AD26" s="52"/>
      <c r="AE26" s="52">
        <v>0</v>
      </c>
      <c r="AF26" s="53"/>
      <c r="AG26" s="81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41">
        <v>0</v>
      </c>
      <c r="W27" s="35">
        <v>0</v>
      </c>
      <c r="X27" s="35"/>
      <c r="Y27" s="35">
        <v>0</v>
      </c>
      <c r="Z27" s="35"/>
      <c r="AA27" s="35">
        <v>0</v>
      </c>
      <c r="AB27" s="35"/>
      <c r="AC27" s="10">
        <v>0</v>
      </c>
      <c r="AD27" s="10"/>
      <c r="AE27" s="10">
        <v>0</v>
      </c>
      <c r="AF27" s="10"/>
      <c r="AG27" s="82"/>
    </row>
    <row r="28" spans="2:33" ht="20.25" x14ac:dyDescent="0.25">
      <c r="B28" s="78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83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62.096277321345518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4253.7093799999993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:V29" si="1">T33+T32+T31+T30</f>
        <v>1307.5818199999999</v>
      </c>
      <c r="U29" s="38">
        <f t="shared" si="0"/>
        <v>3383.6139000000003</v>
      </c>
      <c r="V29" s="38">
        <f t="shared" si="1"/>
        <v>1453.8543400000001</v>
      </c>
      <c r="W29" s="38">
        <f t="shared" si="0"/>
        <v>1316.0909999999999</v>
      </c>
      <c r="X29" s="38"/>
      <c r="Y29" s="38">
        <f t="shared" si="0"/>
        <v>845.69947000000002</v>
      </c>
      <c r="Z29" s="38"/>
      <c r="AA29" s="38">
        <f t="shared" si="0"/>
        <v>2127.96931</v>
      </c>
      <c r="AB29" s="38"/>
      <c r="AC29" s="38">
        <f t="shared" si="0"/>
        <v>605.89099999999996</v>
      </c>
      <c r="AD29" s="38"/>
      <c r="AE29" s="38">
        <f t="shared" si="0"/>
        <v>3912.2880700000001</v>
      </c>
      <c r="AF29" s="38"/>
      <c r="AG29" s="81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/>
      <c r="Y30" s="42">
        <v>0</v>
      </c>
      <c r="Z30" s="42"/>
      <c r="AA30" s="42">
        <v>0</v>
      </c>
      <c r="AB30" s="42"/>
      <c r="AC30" s="42">
        <v>0</v>
      </c>
      <c r="AD30" s="42"/>
      <c r="AE30" s="42">
        <v>0</v>
      </c>
      <c r="AF30" s="42"/>
      <c r="AG30" s="81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/>
      <c r="Y31" s="42">
        <v>0</v>
      </c>
      <c r="Z31" s="42"/>
      <c r="AA31" s="42">
        <v>0</v>
      </c>
      <c r="AB31" s="42"/>
      <c r="AC31" s="42">
        <v>0</v>
      </c>
      <c r="AD31" s="42"/>
      <c r="AE31" s="42">
        <v>0</v>
      </c>
      <c r="AF31" s="42"/>
      <c r="AG31" s="81"/>
    </row>
    <row r="32" spans="2:33" ht="20.25" customHeight="1" x14ac:dyDescent="0.25">
      <c r="B32" s="45" t="s">
        <v>30</v>
      </c>
      <c r="C32" s="42">
        <f>C38+C44+C50+C56</f>
        <v>23223.600000000002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26.86929308978797</v>
      </c>
      <c r="H32" s="42">
        <f>F32/D32*100</f>
        <v>56.562639812841617</v>
      </c>
      <c r="I32" s="42">
        <f>I38+I44+I50+I56</f>
        <v>760.29099999999994</v>
      </c>
      <c r="J32" s="42">
        <f t="shared" ref="J32:AC32" si="2">J38+J44+J50+J56</f>
        <v>497.07410000000004</v>
      </c>
      <c r="K32" s="42">
        <f t="shared" si="2"/>
        <v>1714.7910000000002</v>
      </c>
      <c r="L32" s="42">
        <f t="shared" si="2"/>
        <v>1379.9294799999998</v>
      </c>
      <c r="M32" s="42">
        <f t="shared" si="2"/>
        <v>907.29100000000005</v>
      </c>
      <c r="N32" s="42">
        <f t="shared" si="2"/>
        <v>824.16575999999998</v>
      </c>
      <c r="O32" s="42">
        <f t="shared" si="2"/>
        <v>4253.7093799999993</v>
      </c>
      <c r="P32" s="42">
        <f t="shared" si="2"/>
        <v>947.69848999999988</v>
      </c>
      <c r="Q32" s="42">
        <f t="shared" si="2"/>
        <v>1956.8530700000001</v>
      </c>
      <c r="R32" s="42">
        <f t="shared" si="2"/>
        <v>1283.5674999999999</v>
      </c>
      <c r="S32" s="42">
        <f t="shared" si="2"/>
        <v>1439.1118000000001</v>
      </c>
      <c r="T32" s="42">
        <f>T38+T44+T50+T56</f>
        <v>1307.5818199999999</v>
      </c>
      <c r="U32" s="42">
        <f t="shared" si="2"/>
        <v>3383.6139000000003</v>
      </c>
      <c r="V32" s="42">
        <f>V38+V44+V50+V56</f>
        <v>1453.8543400000001</v>
      </c>
      <c r="W32" s="42">
        <f t="shared" si="2"/>
        <v>1316.0909999999999</v>
      </c>
      <c r="X32" s="42"/>
      <c r="Y32" s="42">
        <f t="shared" si="2"/>
        <v>845.69947000000002</v>
      </c>
      <c r="Z32" s="42"/>
      <c r="AA32" s="42">
        <f t="shared" si="2"/>
        <v>2127.96931</v>
      </c>
      <c r="AB32" s="42"/>
      <c r="AC32" s="42">
        <f t="shared" si="2"/>
        <v>605.89099999999996</v>
      </c>
      <c r="AD32" s="42"/>
      <c r="AE32" s="42">
        <f>AE38+AE44+AE50+AE56</f>
        <v>3912.2880700000001</v>
      </c>
      <c r="AF32" s="42"/>
      <c r="AG32" s="81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/>
      <c r="Y33" s="42">
        <v>0</v>
      </c>
      <c r="Z33" s="42"/>
      <c r="AA33" s="42">
        <v>0</v>
      </c>
      <c r="AB33" s="42"/>
      <c r="AC33" s="42">
        <v>0</v>
      </c>
      <c r="AD33" s="42"/>
      <c r="AE33" s="42">
        <v>0</v>
      </c>
      <c r="AF33" s="42"/>
      <c r="AG33" s="82"/>
    </row>
    <row r="34" spans="1:33" ht="24.75" customHeight="1" x14ac:dyDescent="0.25">
      <c r="B34" s="84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3" t="s">
        <v>56</v>
      </c>
    </row>
    <row r="35" spans="1:33" ht="18.75" x14ac:dyDescent="0.3">
      <c r="B35" s="44" t="s">
        <v>27</v>
      </c>
      <c r="C35" s="38">
        <f>C36+C37+C38+C39</f>
        <v>191.2</v>
      </c>
      <c r="D35" s="39">
        <f>D36+D37+D38+D39</f>
        <v>95.6</v>
      </c>
      <c r="E35" s="39">
        <f>E36+E37+E38+E39</f>
        <v>0</v>
      </c>
      <c r="F35" s="40">
        <f>F36+F37+F38+F39</f>
        <v>0</v>
      </c>
      <c r="G35" s="38">
        <f>F35/C35*100</f>
        <v>0</v>
      </c>
      <c r="H35" s="42">
        <f>F35/D35*100</f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0</v>
      </c>
      <c r="P35" s="35">
        <v>0</v>
      </c>
      <c r="Q35" s="35">
        <v>95.6</v>
      </c>
      <c r="R35" s="10">
        <v>0</v>
      </c>
      <c r="S35" s="10">
        <v>0</v>
      </c>
      <c r="T35" s="38">
        <f t="shared" ref="T35" si="3">T39+T38+T37+T36</f>
        <v>0</v>
      </c>
      <c r="U35" s="10">
        <f>U36+U37+U38+U39</f>
        <v>0</v>
      </c>
      <c r="V35" s="38">
        <f t="shared" ref="V35" si="4">V39+V38+V37+V36</f>
        <v>0</v>
      </c>
      <c r="W35" s="10">
        <v>0</v>
      </c>
      <c r="X35" s="10"/>
      <c r="Y35" s="10">
        <v>0</v>
      </c>
      <c r="Z35" s="10"/>
      <c r="AA35" s="10">
        <v>0</v>
      </c>
      <c r="AB35" s="10"/>
      <c r="AC35" s="10">
        <v>95.6</v>
      </c>
      <c r="AD35" s="10"/>
      <c r="AE35" s="10">
        <v>0</v>
      </c>
      <c r="AF35" s="10"/>
      <c r="AG35" s="81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42">
        <v>0</v>
      </c>
      <c r="U36" s="9">
        <v>0</v>
      </c>
      <c r="V36" s="42">
        <v>0</v>
      </c>
      <c r="W36" s="9">
        <v>0</v>
      </c>
      <c r="X36" s="9"/>
      <c r="Y36" s="9">
        <v>0</v>
      </c>
      <c r="Z36" s="9"/>
      <c r="AA36" s="9">
        <v>0</v>
      </c>
      <c r="AB36" s="9"/>
      <c r="AC36" s="9">
        <v>0</v>
      </c>
      <c r="AD36" s="9"/>
      <c r="AE36" s="9">
        <v>0</v>
      </c>
      <c r="AF36" s="9"/>
      <c r="AG36" s="81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42">
        <v>0</v>
      </c>
      <c r="U37" s="9">
        <v>0</v>
      </c>
      <c r="V37" s="42">
        <v>0</v>
      </c>
      <c r="W37" s="9">
        <v>0</v>
      </c>
      <c r="X37" s="9"/>
      <c r="Y37" s="9">
        <v>0</v>
      </c>
      <c r="Z37" s="9"/>
      <c r="AA37" s="9">
        <v>0</v>
      </c>
      <c r="AB37" s="9"/>
      <c r="AC37" s="9">
        <v>0</v>
      </c>
      <c r="AD37" s="9"/>
      <c r="AE37" s="9">
        <v>0</v>
      </c>
      <c r="AF37" s="9"/>
      <c r="AG37" s="81"/>
    </row>
    <row r="38" spans="1:33" ht="18.75" customHeight="1" x14ac:dyDescent="0.25">
      <c r="B38" s="45" t="s">
        <v>30</v>
      </c>
      <c r="C38" s="42">
        <f>I38+K38+M38+O38+Q38+S38+U38+W38+Y38+AA38+AC38+AE38</f>
        <v>191.2</v>
      </c>
      <c r="D38" s="39">
        <f>I38+K38+M38+O38+Q38+S38+U38</f>
        <v>95.6</v>
      </c>
      <c r="E38" s="39">
        <f>F38</f>
        <v>0</v>
      </c>
      <c r="F38" s="40">
        <f>J38+L38+N38+P38+R38+T38+V38</f>
        <v>0</v>
      </c>
      <c r="G38" s="38">
        <f>F38/C38*100</f>
        <v>0</v>
      </c>
      <c r="H38" s="42">
        <f>F38/D38*100</f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95.6</v>
      </c>
      <c r="R38" s="9">
        <v>0</v>
      </c>
      <c r="S38" s="9">
        <v>0</v>
      </c>
      <c r="T38" s="42">
        <v>0</v>
      </c>
      <c r="U38" s="9">
        <v>0</v>
      </c>
      <c r="V38" s="42">
        <v>0</v>
      </c>
      <c r="W38" s="9">
        <v>0</v>
      </c>
      <c r="X38" s="9"/>
      <c r="Y38" s="9">
        <v>0</v>
      </c>
      <c r="Z38" s="9"/>
      <c r="AA38" s="9">
        <v>0</v>
      </c>
      <c r="AB38" s="9"/>
      <c r="AC38" s="9">
        <v>95.6</v>
      </c>
      <c r="AD38" s="9"/>
      <c r="AE38" s="9">
        <v>0</v>
      </c>
      <c r="AF38" s="9"/>
      <c r="AG38" s="81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42">
        <v>0</v>
      </c>
      <c r="U39" s="9">
        <v>0</v>
      </c>
      <c r="V39" s="42">
        <v>0</v>
      </c>
      <c r="W39" s="9">
        <v>0</v>
      </c>
      <c r="X39" s="9"/>
      <c r="Y39" s="9">
        <v>0</v>
      </c>
      <c r="Z39" s="9"/>
      <c r="AA39" s="9">
        <v>0</v>
      </c>
      <c r="AB39" s="9"/>
      <c r="AC39" s="9">
        <v>0</v>
      </c>
      <c r="AD39" s="9"/>
      <c r="AE39" s="9">
        <v>0</v>
      </c>
      <c r="AF39" s="9"/>
      <c r="AG39" s="82"/>
    </row>
    <row r="40" spans="1:33" ht="30" customHeight="1" x14ac:dyDescent="0.25">
      <c r="B40" s="84" t="s">
        <v>37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3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1121.7370000000003</v>
      </c>
      <c r="E41" s="39">
        <f>E42+E43+E44+E45</f>
        <v>589.46130000000005</v>
      </c>
      <c r="F41" s="40">
        <f>F42+F43+F44+F45</f>
        <v>589.46130000000005</v>
      </c>
      <c r="G41" s="38">
        <f>F41/C41*100</f>
        <v>23.732236895080113</v>
      </c>
      <c r="H41" s="42">
        <f>F41/D41*100</f>
        <v>52.548975383712929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10">
        <f>V42+V43+V44+V45</f>
        <v>25.705500000000001</v>
      </c>
      <c r="W41" s="38">
        <v>851.19100000000003</v>
      </c>
      <c r="X41" s="38"/>
      <c r="Y41" s="38">
        <v>180.79947000000001</v>
      </c>
      <c r="Z41" s="38"/>
      <c r="AA41" s="38">
        <v>113.291</v>
      </c>
      <c r="AB41" s="38"/>
      <c r="AC41" s="38">
        <v>45.390999999999998</v>
      </c>
      <c r="AD41" s="38"/>
      <c r="AE41" s="38">
        <v>171.39053000000001</v>
      </c>
      <c r="AF41" s="38"/>
      <c r="AG41" s="81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9">
        <v>0</v>
      </c>
      <c r="W42" s="42">
        <v>0</v>
      </c>
      <c r="X42" s="42"/>
      <c r="Y42" s="42">
        <v>0</v>
      </c>
      <c r="Z42" s="42"/>
      <c r="AA42" s="42">
        <v>0</v>
      </c>
      <c r="AB42" s="42"/>
      <c r="AC42" s="42">
        <v>0</v>
      </c>
      <c r="AD42" s="42"/>
      <c r="AE42" s="42">
        <v>0</v>
      </c>
      <c r="AF42" s="42"/>
      <c r="AG42" s="81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9">
        <v>0</v>
      </c>
      <c r="W43" s="42">
        <v>0</v>
      </c>
      <c r="X43" s="42"/>
      <c r="Y43" s="42">
        <v>0</v>
      </c>
      <c r="Z43" s="42"/>
      <c r="AA43" s="42">
        <v>0</v>
      </c>
      <c r="AB43" s="42"/>
      <c r="AC43" s="42">
        <v>0</v>
      </c>
      <c r="AD43" s="42"/>
      <c r="AE43" s="42">
        <v>0</v>
      </c>
      <c r="AF43" s="42"/>
      <c r="AG43" s="81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I44+K44+M44+O44+Q44+S44+U44</f>
        <v>1121.7370000000003</v>
      </c>
      <c r="E44" s="39">
        <f>F44</f>
        <v>589.46130000000005</v>
      </c>
      <c r="F44" s="40">
        <f>J44+L44+N44+P44+R44+T44+V44</f>
        <v>589.46130000000005</v>
      </c>
      <c r="G44" s="38">
        <f>F44/C44*100</f>
        <v>23.732236895080113</v>
      </c>
      <c r="H44" s="42">
        <f>F44/D44*100</f>
        <v>52.548975383712929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9">
        <v>25.705500000000001</v>
      </c>
      <c r="W44" s="42">
        <v>851.19100000000003</v>
      </c>
      <c r="X44" s="42"/>
      <c r="Y44" s="42">
        <v>180.79947000000001</v>
      </c>
      <c r="Z44" s="42"/>
      <c r="AA44" s="42">
        <v>113.291</v>
      </c>
      <c r="AB44" s="42"/>
      <c r="AC44" s="42">
        <v>45.390999999999998</v>
      </c>
      <c r="AD44" s="42"/>
      <c r="AE44" s="42">
        <v>171.39053000000001</v>
      </c>
      <c r="AF44" s="42"/>
      <c r="AG44" s="81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9">
        <v>0</v>
      </c>
      <c r="W45" s="42">
        <v>0</v>
      </c>
      <c r="X45" s="42"/>
      <c r="Y45" s="42">
        <v>0</v>
      </c>
      <c r="Z45" s="42"/>
      <c r="AA45" s="42">
        <v>0</v>
      </c>
      <c r="AB45" s="42"/>
      <c r="AC45" s="42">
        <v>0</v>
      </c>
      <c r="AD45" s="42"/>
      <c r="AE45" s="42">
        <v>0</v>
      </c>
      <c r="AF45" s="42"/>
      <c r="AG45" s="82"/>
    </row>
    <row r="46" spans="1:33" ht="44.25" customHeight="1" x14ac:dyDescent="0.25">
      <c r="B46" s="84" t="s">
        <v>38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7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11504.32415</v>
      </c>
      <c r="E47" s="39">
        <f>E48+E49+E50+E51</f>
        <v>6691.9180899999992</v>
      </c>
      <c r="F47" s="40">
        <f>F48+F49+F50+F51</f>
        <v>6691.9180899999992</v>
      </c>
      <c r="G47" s="38">
        <f>F47/C47*100</f>
        <v>35.779152934760518</v>
      </c>
      <c r="H47" s="42">
        <f>F47/D47*100</f>
        <v>58.168719889555611</v>
      </c>
      <c r="I47" s="41">
        <f>I48+I49+I50+I51</f>
        <v>538.70000000000005</v>
      </c>
      <c r="J47" s="41">
        <f t="shared" ref="J47:AE47" si="5">J48+J49+J50+J51</f>
        <v>382.62799999999999</v>
      </c>
      <c r="K47" s="41">
        <f t="shared" si="5"/>
        <v>1228.8</v>
      </c>
      <c r="L47" s="41">
        <f t="shared" si="5"/>
        <v>1196.67608</v>
      </c>
      <c r="M47" s="41">
        <f t="shared" si="5"/>
        <v>667.2</v>
      </c>
      <c r="N47" s="41">
        <f t="shared" si="5"/>
        <v>502.83616000000001</v>
      </c>
      <c r="O47" s="41">
        <f t="shared" si="5"/>
        <v>3480.7183799999998</v>
      </c>
      <c r="P47" s="41">
        <f t="shared" si="5"/>
        <v>963.68348999999989</v>
      </c>
      <c r="Q47" s="41">
        <f t="shared" si="5"/>
        <v>1244.96207</v>
      </c>
      <c r="R47" s="41">
        <f t="shared" si="5"/>
        <v>954.26800000000003</v>
      </c>
      <c r="S47" s="41">
        <f t="shared" si="5"/>
        <v>1378.1208000000001</v>
      </c>
      <c r="T47" s="10">
        <f>T48+T49+T50+T51</f>
        <v>1263.67752</v>
      </c>
      <c r="U47" s="41">
        <f t="shared" si="5"/>
        <v>2965.8229000000001</v>
      </c>
      <c r="V47" s="10">
        <f>V48+V49+V50+V51</f>
        <v>1428.1488400000001</v>
      </c>
      <c r="W47" s="41">
        <f t="shared" si="5"/>
        <v>464.9</v>
      </c>
      <c r="X47" s="41"/>
      <c r="Y47" s="41">
        <f t="shared" si="5"/>
        <v>664.9</v>
      </c>
      <c r="Z47" s="41"/>
      <c r="AA47" s="41">
        <f t="shared" si="5"/>
        <v>1863.47831</v>
      </c>
      <c r="AB47" s="41"/>
      <c r="AC47" s="41">
        <f t="shared" si="5"/>
        <v>464.9</v>
      </c>
      <c r="AD47" s="41"/>
      <c r="AE47" s="41">
        <f t="shared" si="5"/>
        <v>3740.8975399999999</v>
      </c>
      <c r="AF47" s="41"/>
      <c r="AG47" s="88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9">
        <v>0</v>
      </c>
      <c r="W48" s="43">
        <v>0</v>
      </c>
      <c r="X48" s="43"/>
      <c r="Y48" s="43">
        <v>0</v>
      </c>
      <c r="Z48" s="43"/>
      <c r="AA48" s="43">
        <v>0</v>
      </c>
      <c r="AB48" s="43"/>
      <c r="AC48" s="43">
        <v>0</v>
      </c>
      <c r="AD48" s="43"/>
      <c r="AE48" s="43">
        <v>0</v>
      </c>
      <c r="AF48" s="43"/>
      <c r="AG48" s="88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9">
        <v>0</v>
      </c>
      <c r="W49" s="43">
        <v>0</v>
      </c>
      <c r="X49" s="43"/>
      <c r="Y49" s="43">
        <v>0</v>
      </c>
      <c r="Z49" s="43"/>
      <c r="AA49" s="43">
        <v>0</v>
      </c>
      <c r="AB49" s="43"/>
      <c r="AC49" s="43">
        <v>0</v>
      </c>
      <c r="AD49" s="43"/>
      <c r="AE49" s="43">
        <v>0</v>
      </c>
      <c r="AF49" s="43"/>
      <c r="AG49" s="88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I50+K50+M50+O50+Q50+S50+U50</f>
        <v>11504.32415</v>
      </c>
      <c r="E50" s="39">
        <f>F50</f>
        <v>6691.9180899999992</v>
      </c>
      <c r="F50" s="40">
        <f>J50+L50+N50+P50+R50+T50+V50</f>
        <v>6691.9180899999992</v>
      </c>
      <c r="G50" s="38">
        <f>F50/C50*100</f>
        <v>35.779152934760518</v>
      </c>
      <c r="H50" s="42">
        <f>F50/D50*100</f>
        <v>58.168719889555611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9">
        <v>1428.1488400000001</v>
      </c>
      <c r="W50" s="43">
        <v>464.9</v>
      </c>
      <c r="X50" s="43"/>
      <c r="Y50" s="43">
        <v>664.9</v>
      </c>
      <c r="Z50" s="43"/>
      <c r="AA50" s="43">
        <v>1863.47831</v>
      </c>
      <c r="AB50" s="43"/>
      <c r="AC50" s="43">
        <v>464.9</v>
      </c>
      <c r="AD50" s="43"/>
      <c r="AE50" s="43">
        <f>3360.89754+380</f>
        <v>3740.8975399999999</v>
      </c>
      <c r="AF50" s="43"/>
      <c r="AG50" s="88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9">
        <v>0</v>
      </c>
      <c r="W51" s="43">
        <v>0</v>
      </c>
      <c r="X51" s="43"/>
      <c r="Y51" s="43">
        <v>0</v>
      </c>
      <c r="Z51" s="43"/>
      <c r="AA51" s="43">
        <v>0</v>
      </c>
      <c r="AB51" s="43"/>
      <c r="AC51" s="43">
        <v>0</v>
      </c>
      <c r="AD51" s="43"/>
      <c r="AE51" s="43">
        <v>0</v>
      </c>
      <c r="AF51" s="43"/>
      <c r="AG51" s="89"/>
    </row>
    <row r="52" spans="1:33" ht="18.75" x14ac:dyDescent="0.25">
      <c r="B52" s="84" t="s">
        <v>39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7" t="s">
        <v>54</v>
      </c>
    </row>
    <row r="53" spans="1:33" ht="18.75" x14ac:dyDescent="0.3">
      <c r="B53" s="44" t="s">
        <v>27</v>
      </c>
      <c r="C53" s="38">
        <f>C54+C55+C56+C57</f>
        <v>1845.2</v>
      </c>
      <c r="D53" s="39">
        <f>D54+D55+D56+D57</f>
        <v>1694</v>
      </c>
      <c r="E53" s="39">
        <f>E54+E55+E56+E57</f>
        <v>412.49209999999999</v>
      </c>
      <c r="F53" s="40">
        <f>F54+F55+F56+F57</f>
        <v>412.49209999999999</v>
      </c>
      <c r="G53" s="38">
        <f>F53/C53*100</f>
        <v>22.3548721005853</v>
      </c>
      <c r="H53" s="42">
        <f>F53/D53*100</f>
        <v>24.35018299881936</v>
      </c>
      <c r="I53" s="41">
        <f>I54+I55+I56+I57</f>
        <v>176.2</v>
      </c>
      <c r="J53" s="41">
        <f t="shared" ref="J53:AE53" si="6">J54+J55+J56+J57</f>
        <v>86.4</v>
      </c>
      <c r="K53" s="41">
        <f t="shared" si="6"/>
        <v>380.6</v>
      </c>
      <c r="L53" s="41">
        <f t="shared" si="6"/>
        <v>120.2848</v>
      </c>
      <c r="M53" s="41">
        <f t="shared" si="6"/>
        <v>76.5</v>
      </c>
      <c r="N53" s="41">
        <f t="shared" si="6"/>
        <v>221.4923</v>
      </c>
      <c r="O53" s="41">
        <f>O54+O55+O56+O57</f>
        <v>688.3</v>
      </c>
      <c r="P53" s="41">
        <f t="shared" si="6"/>
        <v>-15.984999999999999</v>
      </c>
      <c r="Q53" s="41">
        <f t="shared" si="6"/>
        <v>0</v>
      </c>
      <c r="R53" s="41">
        <f t="shared" si="6"/>
        <v>0.3</v>
      </c>
      <c r="S53" s="41">
        <f t="shared" si="6"/>
        <v>0</v>
      </c>
      <c r="T53" s="10">
        <f>T54+T55+T56+T57</f>
        <v>0</v>
      </c>
      <c r="U53" s="41">
        <f t="shared" si="6"/>
        <v>372.4</v>
      </c>
      <c r="V53" s="10">
        <f>V54+V55+V56+V57</f>
        <v>0</v>
      </c>
      <c r="W53" s="41">
        <f t="shared" si="6"/>
        <v>0</v>
      </c>
      <c r="X53" s="41"/>
      <c r="Y53" s="41">
        <f t="shared" si="6"/>
        <v>0</v>
      </c>
      <c r="Z53" s="41"/>
      <c r="AA53" s="41">
        <f t="shared" si="6"/>
        <v>151.19999999999999</v>
      </c>
      <c r="AB53" s="41"/>
      <c r="AC53" s="41">
        <f t="shared" si="6"/>
        <v>0</v>
      </c>
      <c r="AD53" s="41"/>
      <c r="AE53" s="41">
        <f t="shared" si="6"/>
        <v>0</v>
      </c>
      <c r="AF53" s="41"/>
      <c r="AG53" s="88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9">
        <v>0</v>
      </c>
      <c r="W54" s="42">
        <v>0</v>
      </c>
      <c r="X54" s="42"/>
      <c r="Y54" s="42">
        <v>0</v>
      </c>
      <c r="Z54" s="42"/>
      <c r="AA54" s="42">
        <v>0</v>
      </c>
      <c r="AB54" s="42"/>
      <c r="AC54" s="42">
        <v>0</v>
      </c>
      <c r="AD54" s="42"/>
      <c r="AE54" s="42">
        <v>0</v>
      </c>
      <c r="AF54" s="42"/>
      <c r="AG54" s="88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9">
        <v>0</v>
      </c>
      <c r="W55" s="42">
        <v>0</v>
      </c>
      <c r="X55" s="42"/>
      <c r="Y55" s="42">
        <v>0</v>
      </c>
      <c r="Z55" s="42"/>
      <c r="AA55" s="42">
        <v>0</v>
      </c>
      <c r="AB55" s="42"/>
      <c r="AC55" s="42">
        <v>0</v>
      </c>
      <c r="AD55" s="42"/>
      <c r="AE55" s="42">
        <v>0</v>
      </c>
      <c r="AF55" s="42"/>
      <c r="AG55" s="88"/>
    </row>
    <row r="56" spans="1:33" ht="19.5" customHeight="1" x14ac:dyDescent="0.25">
      <c r="B56" s="45" t="s">
        <v>30</v>
      </c>
      <c r="C56" s="42">
        <f>I56+K56+M56+O56+Q56+S56+U56+W56+Y56+AA56+AC56+AE56</f>
        <v>1845.2</v>
      </c>
      <c r="D56" s="39">
        <f>I56+K56+M56+O56+Q56+S56+U56</f>
        <v>1694</v>
      </c>
      <c r="E56" s="39">
        <f>F56</f>
        <v>412.49209999999999</v>
      </c>
      <c r="F56" s="40">
        <f>J56+L56+N56+P56+R56+T56+V56</f>
        <v>412.49209999999999</v>
      </c>
      <c r="G56" s="38">
        <f>F56/C56*100</f>
        <v>22.3548721005853</v>
      </c>
      <c r="H56" s="42">
        <f>F56/D56*100</f>
        <v>24.35018299881936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688.3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372.4</v>
      </c>
      <c r="V56" s="9">
        <v>0</v>
      </c>
      <c r="W56" s="42">
        <v>0</v>
      </c>
      <c r="X56" s="42"/>
      <c r="Y56" s="42">
        <v>0</v>
      </c>
      <c r="Z56" s="42"/>
      <c r="AA56" s="42">
        <v>151.19999999999999</v>
      </c>
      <c r="AB56" s="42"/>
      <c r="AC56" s="42">
        <v>0</v>
      </c>
      <c r="AD56" s="42"/>
      <c r="AE56" s="42">
        <v>0</v>
      </c>
      <c r="AF56" s="42"/>
      <c r="AG56" s="88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9">
        <v>0</v>
      </c>
      <c r="W57" s="42">
        <v>0</v>
      </c>
      <c r="X57" s="42"/>
      <c r="Y57" s="42">
        <v>0</v>
      </c>
      <c r="Z57" s="42"/>
      <c r="AA57" s="42">
        <v>0</v>
      </c>
      <c r="AB57" s="42"/>
      <c r="AC57" s="42">
        <v>0</v>
      </c>
      <c r="AD57" s="42"/>
      <c r="AE57" s="42">
        <v>0</v>
      </c>
      <c r="AF57" s="42"/>
      <c r="AG57" s="89"/>
    </row>
    <row r="58" spans="1:33" ht="20.25" x14ac:dyDescent="0.25">
      <c r="B58" s="78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83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221</v>
      </c>
      <c r="E59" s="39">
        <f>E60+E61+E62+E63</f>
        <v>90</v>
      </c>
      <c r="F59" s="40">
        <f>F60+F61+F62+F63</f>
        <v>90</v>
      </c>
      <c r="G59" s="38">
        <f>F59/C59*100</f>
        <v>11.673151750972762</v>
      </c>
      <c r="H59" s="42">
        <f>F59/D59*100</f>
        <v>40.723981900452486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>
        <f>V60+V61+V62+V63</f>
        <v>0</v>
      </c>
      <c r="W59" s="10">
        <v>0</v>
      </c>
      <c r="X59" s="10"/>
      <c r="Y59" s="10">
        <v>0</v>
      </c>
      <c r="Z59" s="10"/>
      <c r="AA59" s="10">
        <v>200.2</v>
      </c>
      <c r="AB59" s="10"/>
      <c r="AC59" s="10">
        <v>349.8</v>
      </c>
      <c r="AD59" s="10"/>
      <c r="AE59" s="10">
        <v>0</v>
      </c>
      <c r="AF59" s="10"/>
      <c r="AG59" s="81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/>
      <c r="Y60" s="9">
        <v>0</v>
      </c>
      <c r="Z60" s="9"/>
      <c r="AA60" s="9">
        <v>0</v>
      </c>
      <c r="AB60" s="9"/>
      <c r="AC60" s="9">
        <v>0</v>
      </c>
      <c r="AD60" s="9"/>
      <c r="AE60" s="9">
        <v>0</v>
      </c>
      <c r="AF60" s="9"/>
      <c r="AG60" s="81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/>
      <c r="Y61" s="9">
        <v>0</v>
      </c>
      <c r="Z61" s="9"/>
      <c r="AA61" s="9">
        <v>0</v>
      </c>
      <c r="AB61" s="9"/>
      <c r="AC61" s="9">
        <v>0</v>
      </c>
      <c r="AD61" s="9"/>
      <c r="AE61" s="9">
        <v>0</v>
      </c>
      <c r="AF61" s="9"/>
      <c r="AG61" s="81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I62+K62+M62+O62+Q62+S62+U62</f>
        <v>221</v>
      </c>
      <c r="E62" s="39">
        <f>F62</f>
        <v>90</v>
      </c>
      <c r="F62" s="40">
        <f>J62+L62+N62+P62+R62+T62+V62</f>
        <v>90</v>
      </c>
      <c r="G62" s="38">
        <f>F62/C62*100</f>
        <v>11.673151750972762</v>
      </c>
      <c r="H62" s="42">
        <f>F62/D62*100</f>
        <v>40.723981900452486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/>
      <c r="Y62" s="9">
        <v>0</v>
      </c>
      <c r="Z62" s="9"/>
      <c r="AA62" s="9">
        <v>200.2</v>
      </c>
      <c r="AB62" s="9"/>
      <c r="AC62" s="9">
        <v>349.8</v>
      </c>
      <c r="AD62" s="9"/>
      <c r="AE62" s="9"/>
      <c r="AF62" s="9"/>
      <c r="AG62" s="81"/>
    </row>
    <row r="63" spans="1:33" ht="21.7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/>
      <c r="Y63" s="9">
        <v>0</v>
      </c>
      <c r="Z63" s="9"/>
      <c r="AA63" s="9">
        <v>0</v>
      </c>
      <c r="AB63" s="9"/>
      <c r="AC63" s="9">
        <v>0</v>
      </c>
      <c r="AD63" s="9"/>
      <c r="AE63" s="9">
        <v>0</v>
      </c>
      <c r="AF63" s="9"/>
      <c r="AG63" s="82"/>
    </row>
    <row r="64" spans="1:33" ht="20.25" x14ac:dyDescent="0.25">
      <c r="B64" s="78" t="s">
        <v>41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  <c r="AG64" s="83" t="s">
        <v>55</v>
      </c>
    </row>
    <row r="65" spans="2:33" ht="18.75" x14ac:dyDescent="0.3">
      <c r="B65" s="44" t="s">
        <v>27</v>
      </c>
      <c r="C65" s="38">
        <f>C66+C67+C68+C69</f>
        <v>91165.2</v>
      </c>
      <c r="D65" s="39">
        <f>D66+D67+D68+D69</f>
        <v>60920.167000000001</v>
      </c>
      <c r="E65" s="39">
        <f>E66+E67+E68+E69</f>
        <v>55196.35512</v>
      </c>
      <c r="F65" s="40">
        <f>F66+F67+F68+F69</f>
        <v>55196.35512</v>
      </c>
      <c r="G65" s="38">
        <f>F65/C65*100</f>
        <v>60.54542206894736</v>
      </c>
      <c r="H65" s="42">
        <f>F65/D65*100</f>
        <v>90.604405467240426</v>
      </c>
      <c r="I65" s="41">
        <f>I66+I67+I68+I69</f>
        <v>11199.43</v>
      </c>
      <c r="J65" s="41">
        <f t="shared" ref="J65:AE65" si="7">J66+J67+J68+J69</f>
        <v>7825.9967900000001</v>
      </c>
      <c r="K65" s="41">
        <f t="shared" si="7"/>
        <v>7797.21</v>
      </c>
      <c r="L65" s="41">
        <f t="shared" si="7"/>
        <v>7361.8249900000001</v>
      </c>
      <c r="M65" s="41">
        <f t="shared" si="7"/>
        <v>4805.8959999999997</v>
      </c>
      <c r="N65" s="41">
        <f t="shared" si="7"/>
        <v>4494.9312600000003</v>
      </c>
      <c r="O65" s="41">
        <f t="shared" si="7"/>
        <v>12399.612999999999</v>
      </c>
      <c r="P65" s="41">
        <f t="shared" si="7"/>
        <v>9809.0279300000002</v>
      </c>
      <c r="Q65" s="41">
        <f t="shared" si="7"/>
        <v>7996.4780000000001</v>
      </c>
      <c r="R65" s="41">
        <f t="shared" si="7"/>
        <v>7724.8172000000004</v>
      </c>
      <c r="S65" s="41">
        <f t="shared" si="7"/>
        <v>4837.808</v>
      </c>
      <c r="T65" s="10">
        <f>T66+T67+T68+T69</f>
        <v>5802.1182200000003</v>
      </c>
      <c r="U65" s="41">
        <f t="shared" si="7"/>
        <v>11883.732</v>
      </c>
      <c r="V65" s="10">
        <f>V66+V67+V68+V69</f>
        <v>12177.638730000001</v>
      </c>
      <c r="W65" s="41">
        <f t="shared" si="7"/>
        <v>7126.893</v>
      </c>
      <c r="X65" s="41"/>
      <c r="Y65" s="41">
        <f t="shared" si="7"/>
        <v>4729.1760000000004</v>
      </c>
      <c r="Z65" s="41"/>
      <c r="AA65" s="41">
        <f t="shared" si="7"/>
        <v>9804.9959999999992</v>
      </c>
      <c r="AB65" s="41"/>
      <c r="AC65" s="41">
        <f t="shared" si="7"/>
        <v>4465.9639999999999</v>
      </c>
      <c r="AD65" s="41"/>
      <c r="AE65" s="41">
        <f t="shared" si="7"/>
        <v>4118.0039999999999</v>
      </c>
      <c r="AF65" s="41"/>
      <c r="AG65" s="81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9">
        <v>0</v>
      </c>
      <c r="W66" s="43">
        <v>0</v>
      </c>
      <c r="X66" s="43"/>
      <c r="Y66" s="43">
        <v>0</v>
      </c>
      <c r="Z66" s="43"/>
      <c r="AA66" s="43">
        <v>0</v>
      </c>
      <c r="AB66" s="43"/>
      <c r="AC66" s="43">
        <v>0</v>
      </c>
      <c r="AD66" s="43"/>
      <c r="AE66" s="43">
        <v>0</v>
      </c>
      <c r="AF66" s="43"/>
      <c r="AG66" s="81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9">
        <v>0</v>
      </c>
      <c r="W67" s="43">
        <v>0</v>
      </c>
      <c r="X67" s="43"/>
      <c r="Y67" s="43">
        <v>0</v>
      </c>
      <c r="Z67" s="43"/>
      <c r="AA67" s="43">
        <v>0</v>
      </c>
      <c r="AB67" s="43"/>
      <c r="AC67" s="43">
        <v>0</v>
      </c>
      <c r="AD67" s="43"/>
      <c r="AE67" s="43">
        <v>0</v>
      </c>
      <c r="AF67" s="43"/>
      <c r="AG67" s="81"/>
    </row>
    <row r="68" spans="2:33" ht="20.25" customHeight="1" x14ac:dyDescent="0.25">
      <c r="B68" s="45" t="s">
        <v>30</v>
      </c>
      <c r="C68" s="42">
        <f>I68+K68+M68+O68+Q68+S68+U68+W68+Y68+AA68+AC68+AE68</f>
        <v>91165.2</v>
      </c>
      <c r="D68" s="39">
        <f>I68+K68+M68+O68+Q68+S68+U68</f>
        <v>60920.167000000001</v>
      </c>
      <c r="E68" s="39">
        <f>F68</f>
        <v>55196.35512</v>
      </c>
      <c r="F68" s="40">
        <f>J68+L68+N68+P68+R68+T68+V68</f>
        <v>55196.35512</v>
      </c>
      <c r="G68" s="38">
        <f>F68/C68*100</f>
        <v>60.54542206894736</v>
      </c>
      <c r="H68" s="42">
        <f>F68/D68*100</f>
        <v>90.604405467240426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11883.732</v>
      </c>
      <c r="V68" s="9">
        <v>12177.638730000001</v>
      </c>
      <c r="W68" s="41">
        <v>7126.893</v>
      </c>
      <c r="X68" s="41"/>
      <c r="Y68" s="41">
        <v>4729.1760000000004</v>
      </c>
      <c r="Z68" s="41"/>
      <c r="AA68" s="41">
        <v>9804.9959999999992</v>
      </c>
      <c r="AB68" s="41"/>
      <c r="AC68" s="41">
        <v>4465.9639999999999</v>
      </c>
      <c r="AD68" s="41"/>
      <c r="AE68" s="41">
        <v>4118.0039999999999</v>
      </c>
      <c r="AF68" s="41"/>
      <c r="AG68" s="81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9">
        <v>0</v>
      </c>
      <c r="W69" s="43">
        <v>0</v>
      </c>
      <c r="X69" s="43"/>
      <c r="Y69" s="43">
        <v>0</v>
      </c>
      <c r="Z69" s="43"/>
      <c r="AA69" s="43">
        <v>0</v>
      </c>
      <c r="AB69" s="43"/>
      <c r="AC69" s="43">
        <v>0</v>
      </c>
      <c r="AD69" s="43"/>
      <c r="AE69" s="43">
        <v>0</v>
      </c>
      <c r="AF69" s="43"/>
      <c r="AG69" s="82"/>
    </row>
    <row r="70" spans="2:33" ht="20.25" x14ac:dyDescent="0.25">
      <c r="B70" s="78" t="s">
        <v>42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3"/>
    </row>
    <row r="71" spans="2:33" ht="18.75" x14ac:dyDescent="0.3">
      <c r="B71" s="44" t="s">
        <v>27</v>
      </c>
      <c r="C71" s="38">
        <f>C72+C73+C74+C75</f>
        <v>6792.5</v>
      </c>
      <c r="D71" s="39">
        <f>D72+D73+D74+D75</f>
        <v>4853.0007700000006</v>
      </c>
      <c r="E71" s="39">
        <f>E72+E73+E74+E75</f>
        <v>4632.3459899999998</v>
      </c>
      <c r="F71" s="40">
        <f>F72+F73+F74+F75</f>
        <v>4362.4768800000002</v>
      </c>
      <c r="G71" s="38">
        <f>F71/C71*100</f>
        <v>64.22490806036069</v>
      </c>
      <c r="H71" s="42">
        <f>F71/D71*100</f>
        <v>89.892359114544291</v>
      </c>
      <c r="I71" s="41">
        <f>I72+I73+I74+I75</f>
        <v>820.25900000000001</v>
      </c>
      <c r="J71" s="41">
        <f t="shared" ref="J71:AE71" si="8">J72+J73+J74+J75</f>
        <v>214.72757999999999</v>
      </c>
      <c r="K71" s="41">
        <f t="shared" si="8"/>
        <v>519.22399999999993</v>
      </c>
      <c r="L71" s="41">
        <f t="shared" si="8"/>
        <v>872.18579999999997</v>
      </c>
      <c r="M71" s="41">
        <f t="shared" si="8"/>
        <v>342.45600000000002</v>
      </c>
      <c r="N71" s="41">
        <f t="shared" si="8"/>
        <v>457.30664999999999</v>
      </c>
      <c r="O71" s="41">
        <f t="shared" si="8"/>
        <v>1008.65789</v>
      </c>
      <c r="P71" s="41">
        <f t="shared" si="8"/>
        <v>1025.14813</v>
      </c>
      <c r="Q71" s="41">
        <f t="shared" si="8"/>
        <v>853.19</v>
      </c>
      <c r="R71" s="41">
        <f t="shared" si="8"/>
        <v>643.00147000000004</v>
      </c>
      <c r="S71" s="41">
        <f t="shared" si="8"/>
        <v>378.00200000000001</v>
      </c>
      <c r="T71" s="41">
        <f t="shared" ref="T71:V71" si="9">T72+T73+T74+T75</f>
        <v>324.59458000000001</v>
      </c>
      <c r="U71" s="41">
        <f t="shared" si="8"/>
        <v>931.21188000000006</v>
      </c>
      <c r="V71" s="41">
        <f t="shared" si="9"/>
        <v>825.51267000000007</v>
      </c>
      <c r="W71" s="41">
        <f t="shared" si="8"/>
        <v>399.65</v>
      </c>
      <c r="X71" s="41"/>
      <c r="Y71" s="41">
        <f t="shared" si="8"/>
        <v>514.62199999999996</v>
      </c>
      <c r="Z71" s="41"/>
      <c r="AA71" s="41">
        <f t="shared" si="8"/>
        <v>632.68687999999997</v>
      </c>
      <c r="AB71" s="41"/>
      <c r="AC71" s="41">
        <f t="shared" si="8"/>
        <v>174.02</v>
      </c>
      <c r="AD71" s="41"/>
      <c r="AE71" s="41">
        <f t="shared" si="8"/>
        <v>218.52035000000001</v>
      </c>
      <c r="AF71" s="41"/>
      <c r="AG71" s="81"/>
    </row>
    <row r="72" spans="2:33" ht="18.75" customHeight="1" x14ac:dyDescent="0.25">
      <c r="B72" s="45" t="s">
        <v>28</v>
      </c>
      <c r="C72" s="42">
        <f>I72+K72+M72+O72+Q72+S72+U72+W72+Y72+AA72+AC72+AE72</f>
        <v>5396.5</v>
      </c>
      <c r="D72" s="39">
        <f>I72+K72+M72+O72+Q72+S72+U72</f>
        <v>3674.2007700000004</v>
      </c>
      <c r="E72" s="39">
        <v>3538.14599</v>
      </c>
      <c r="F72" s="40">
        <f>J72+L72+N72+P72+R72+T72+V72</f>
        <v>3538.14599</v>
      </c>
      <c r="G72" s="38">
        <f>F72/C72*100</f>
        <v>65.563717038821451</v>
      </c>
      <c r="H72" s="42">
        <f>F72/D72*100</f>
        <v>96.297023801451104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>
        <v>710.72454000000005</v>
      </c>
      <c r="W72" s="42">
        <v>399.65</v>
      </c>
      <c r="X72" s="42"/>
      <c r="Y72" s="42">
        <v>514.62199999999996</v>
      </c>
      <c r="Z72" s="42"/>
      <c r="AA72" s="42">
        <v>632.68687999999997</v>
      </c>
      <c r="AB72" s="42"/>
      <c r="AC72" s="42">
        <v>135.38800000000001</v>
      </c>
      <c r="AD72" s="42"/>
      <c r="AE72" s="42">
        <v>39.952350000000003</v>
      </c>
      <c r="AF72" s="42"/>
      <c r="AG72" s="81"/>
    </row>
    <row r="73" spans="2:33" ht="20.25" customHeight="1" x14ac:dyDescent="0.25">
      <c r="B73" s="45" t="s">
        <v>29</v>
      </c>
      <c r="C73" s="42">
        <f>I73+K73+M73+O73+Q73+S73+U73+W73+Y73+AA73+AC73+AE73</f>
        <v>1396</v>
      </c>
      <c r="D73" s="39">
        <f>I73+K73+M73+O73+Q73+S73+U73</f>
        <v>1178.8</v>
      </c>
      <c r="E73" s="39">
        <v>1094.2</v>
      </c>
      <c r="F73" s="40">
        <f>J73+L73+N73+P73+R73+T73+V73</f>
        <v>824.33089000000007</v>
      </c>
      <c r="G73" s="38">
        <f>F73/C73*100</f>
        <v>59.049490687679082</v>
      </c>
      <c r="H73" s="42">
        <f>F73/D73*100</f>
        <v>69.929664913471328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>
        <v>114.78813</v>
      </c>
      <c r="W73" s="42">
        <v>0</v>
      </c>
      <c r="X73" s="42"/>
      <c r="Y73" s="42">
        <v>0</v>
      </c>
      <c r="Z73" s="42"/>
      <c r="AA73" s="42">
        <v>0</v>
      </c>
      <c r="AB73" s="42"/>
      <c r="AC73" s="42">
        <v>38.631999999999998</v>
      </c>
      <c r="AD73" s="42"/>
      <c r="AE73" s="42">
        <v>178.56800000000001</v>
      </c>
      <c r="AF73" s="42"/>
      <c r="AG73" s="81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/>
      <c r="Y74" s="38">
        <v>0</v>
      </c>
      <c r="Z74" s="38"/>
      <c r="AA74" s="38">
        <v>0</v>
      </c>
      <c r="AB74" s="38"/>
      <c r="AC74" s="38">
        <v>0</v>
      </c>
      <c r="AD74" s="38"/>
      <c r="AE74" s="38">
        <v>0</v>
      </c>
      <c r="AF74" s="38"/>
      <c r="AG74" s="81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/>
      <c r="Y75" s="42">
        <v>0</v>
      </c>
      <c r="Z75" s="42"/>
      <c r="AA75" s="42">
        <v>0</v>
      </c>
      <c r="AB75" s="42"/>
      <c r="AC75" s="42">
        <v>0</v>
      </c>
      <c r="AD75" s="42"/>
      <c r="AE75" s="42">
        <v>0</v>
      </c>
      <c r="AF75" s="42"/>
      <c r="AG75" s="82"/>
    </row>
    <row r="76" spans="2:33" ht="36" customHeight="1" x14ac:dyDescent="0.3">
      <c r="B76" s="64" t="s">
        <v>43</v>
      </c>
      <c r="C76" s="65">
        <f>C77+C78+C79</f>
        <v>122531.9</v>
      </c>
      <c r="D76" s="65">
        <f>D77+D78+D79+D80</f>
        <v>80609.82892</v>
      </c>
      <c r="E76" s="65">
        <f>E77+E78+E79</f>
        <v>67671.882599999997</v>
      </c>
      <c r="F76" s="65">
        <f>F77+F78+F79</f>
        <v>67402.013489999998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10">J77+J78+J79</f>
        <v>8537.7984700000015</v>
      </c>
      <c r="K76" s="65">
        <f t="shared" si="10"/>
        <v>10031.225</v>
      </c>
      <c r="L76" s="65">
        <f t="shared" si="10"/>
        <v>9613.9402699999991</v>
      </c>
      <c r="M76" s="65">
        <f t="shared" si="10"/>
        <v>6155.643</v>
      </c>
      <c r="N76" s="65">
        <f t="shared" si="10"/>
        <v>5825.713670000001</v>
      </c>
      <c r="O76" s="65">
        <f t="shared" si="10"/>
        <v>17661.980269999996</v>
      </c>
      <c r="P76" s="65">
        <f t="shared" si="10"/>
        <v>11781.87455</v>
      </c>
      <c r="Q76" s="65">
        <f t="shared" si="10"/>
        <v>11001.721070000001</v>
      </c>
      <c r="R76" s="65">
        <f t="shared" si="10"/>
        <v>9741.3861699999998</v>
      </c>
      <c r="S76" s="65">
        <f t="shared" si="10"/>
        <v>6654.9218000000001</v>
      </c>
      <c r="T76" s="65">
        <f t="shared" si="10"/>
        <v>7444.2946199999997</v>
      </c>
      <c r="U76" s="65">
        <f t="shared" si="10"/>
        <v>16198.557780000001</v>
      </c>
      <c r="V76" s="65">
        <f t="shared" ref="V76" si="11">V77+V78+V79</f>
        <v>14457.005740000001</v>
      </c>
      <c r="W76" s="65">
        <v>8927.0339999999997</v>
      </c>
      <c r="X76" s="65"/>
      <c r="Y76" s="65">
        <v>6934.5724700000001</v>
      </c>
      <c r="Z76" s="65"/>
      <c r="AA76" s="65">
        <v>13353.852189999998</v>
      </c>
      <c r="AB76" s="65"/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5396.5</v>
      </c>
      <c r="D77" s="70">
        <f>I77+K77+M77+O77+Q77+S77+U77</f>
        <v>3674.2007700000004</v>
      </c>
      <c r="E77" s="70">
        <f>E72</f>
        <v>3538.14599</v>
      </c>
      <c r="F77" s="71">
        <f>J77+L77+N77+P77+R77+T77+V77</f>
        <v>3538.14599</v>
      </c>
      <c r="G77" s="65">
        <f>F77/C77*100</f>
        <v>65.563717038821451</v>
      </c>
      <c r="H77" s="66">
        <f>F77/D77*100</f>
        <v>96.297023801451104</v>
      </c>
      <c r="I77" s="68">
        <f>I72</f>
        <v>605.48699999999997</v>
      </c>
      <c r="J77" s="68">
        <f t="shared" ref="J77:AE77" si="12">J72</f>
        <v>154.77996999999999</v>
      </c>
      <c r="K77" s="68">
        <f t="shared" si="12"/>
        <v>319.22399999999999</v>
      </c>
      <c r="L77" s="68">
        <f t="shared" si="12"/>
        <v>708.49315999999999</v>
      </c>
      <c r="M77" s="68">
        <f t="shared" si="12"/>
        <v>255.62799999999999</v>
      </c>
      <c r="N77" s="68">
        <f t="shared" si="12"/>
        <v>317.06587000000002</v>
      </c>
      <c r="O77" s="68">
        <f t="shared" si="12"/>
        <v>808.65788999999995</v>
      </c>
      <c r="P77" s="68">
        <f t="shared" si="12"/>
        <v>791.35789</v>
      </c>
      <c r="Q77" s="68">
        <f t="shared" si="12"/>
        <v>535.82000000000005</v>
      </c>
      <c r="R77" s="68">
        <f t="shared" si="12"/>
        <v>531.12998000000005</v>
      </c>
      <c r="S77" s="68">
        <f t="shared" si="12"/>
        <v>302.733</v>
      </c>
      <c r="T77" s="68">
        <f t="shared" ref="T77:V77" si="13">T72</f>
        <v>324.59458000000001</v>
      </c>
      <c r="U77" s="68">
        <f t="shared" si="12"/>
        <v>846.65088000000003</v>
      </c>
      <c r="V77" s="68">
        <f t="shared" si="13"/>
        <v>710.72454000000005</v>
      </c>
      <c r="W77" s="68">
        <f t="shared" si="12"/>
        <v>399.65</v>
      </c>
      <c r="X77" s="68"/>
      <c r="Y77" s="68">
        <f t="shared" si="12"/>
        <v>514.62199999999996</v>
      </c>
      <c r="Z77" s="68"/>
      <c r="AA77" s="68">
        <f t="shared" si="12"/>
        <v>632.68687999999997</v>
      </c>
      <c r="AB77" s="68"/>
      <c r="AC77" s="68">
        <f t="shared" si="12"/>
        <v>135.38800000000001</v>
      </c>
      <c r="AD77" s="68"/>
      <c r="AE77" s="68">
        <f t="shared" si="12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1396</v>
      </c>
      <c r="D78" s="70">
        <f>I78+K78+M78+O78+Q78+S78+U78</f>
        <v>1178.8</v>
      </c>
      <c r="E78" s="70">
        <f>E73</f>
        <v>1094.2</v>
      </c>
      <c r="F78" s="71">
        <f>J78+L78+N78+P78+R78+T78+V78</f>
        <v>824.33089000000007</v>
      </c>
      <c r="G78" s="65">
        <f>F78/C78*100</f>
        <v>59.049490687679082</v>
      </c>
      <c r="H78" s="66">
        <f>F78/D78*100</f>
        <v>69.929664913471328</v>
      </c>
      <c r="I78" s="68">
        <f>I73</f>
        <v>214.77199999999999</v>
      </c>
      <c r="J78" s="68">
        <f t="shared" ref="J78:AE78" si="14">J73</f>
        <v>59.947609999999997</v>
      </c>
      <c r="K78" s="68">
        <f t="shared" si="14"/>
        <v>200</v>
      </c>
      <c r="L78" s="68">
        <f t="shared" si="14"/>
        <v>163.69264000000001</v>
      </c>
      <c r="M78" s="68">
        <f t="shared" si="14"/>
        <v>86.828000000000003</v>
      </c>
      <c r="N78" s="68">
        <f t="shared" si="14"/>
        <v>140.24078</v>
      </c>
      <c r="O78" s="68">
        <f t="shared" si="14"/>
        <v>200</v>
      </c>
      <c r="P78" s="68">
        <f t="shared" si="14"/>
        <v>233.79024000000001</v>
      </c>
      <c r="Q78" s="68">
        <f t="shared" si="14"/>
        <v>317.37</v>
      </c>
      <c r="R78" s="68">
        <f t="shared" si="14"/>
        <v>111.87148999999999</v>
      </c>
      <c r="S78" s="68">
        <f t="shared" si="14"/>
        <v>75.269000000000005</v>
      </c>
      <c r="T78" s="68">
        <f t="shared" ref="T78:V78" si="15">T73</f>
        <v>0</v>
      </c>
      <c r="U78" s="68">
        <f t="shared" si="14"/>
        <v>84.561000000000007</v>
      </c>
      <c r="V78" s="68">
        <f t="shared" si="15"/>
        <v>114.78813</v>
      </c>
      <c r="W78" s="68">
        <f t="shared" si="14"/>
        <v>0</v>
      </c>
      <c r="X78" s="68"/>
      <c r="Y78" s="68">
        <f t="shared" si="14"/>
        <v>0</v>
      </c>
      <c r="Z78" s="68"/>
      <c r="AA78" s="68">
        <f t="shared" si="14"/>
        <v>0</v>
      </c>
      <c r="AB78" s="68"/>
      <c r="AC78" s="68">
        <f t="shared" si="14"/>
        <v>38.631999999999998</v>
      </c>
      <c r="AD78" s="68"/>
      <c r="AE78" s="68">
        <f t="shared" si="14"/>
        <v>178.56800000000001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115739.4</v>
      </c>
      <c r="D79" s="70">
        <f>I79+K79+M79+O79+Q79+S79+U79</f>
        <v>75756.828150000001</v>
      </c>
      <c r="E79" s="70">
        <f>F79</f>
        <v>63039.536609999996</v>
      </c>
      <c r="F79" s="71">
        <f>J79+L79+N79+P79+R79+T79+V79</f>
        <v>63039.536609999996</v>
      </c>
      <c r="G79" s="65">
        <f>F79/C79*100</f>
        <v>54.466790574342014</v>
      </c>
      <c r="H79" s="66">
        <f>F79/D79*100</f>
        <v>83.213009506127264</v>
      </c>
      <c r="I79" s="65">
        <f>I10+I17+I23+I29+I59+I65</f>
        <v>12085.521000000001</v>
      </c>
      <c r="J79" s="65">
        <f t="shared" ref="J79:AE79" si="16">J10+J17+J23+J29+J59+J65</f>
        <v>8323.0708900000009</v>
      </c>
      <c r="K79" s="65">
        <f t="shared" si="16"/>
        <v>9512.0010000000002</v>
      </c>
      <c r="L79" s="65">
        <f t="shared" si="16"/>
        <v>8741.7544699999999</v>
      </c>
      <c r="M79" s="65">
        <f t="shared" si="16"/>
        <v>5813.1869999999999</v>
      </c>
      <c r="N79" s="65">
        <f t="shared" si="16"/>
        <v>5368.4070200000006</v>
      </c>
      <c r="O79" s="65">
        <f t="shared" si="16"/>
        <v>16653.322379999998</v>
      </c>
      <c r="P79" s="65">
        <f t="shared" si="16"/>
        <v>10756.726420000001</v>
      </c>
      <c r="Q79" s="65">
        <f t="shared" si="16"/>
        <v>10148.531070000001</v>
      </c>
      <c r="R79" s="65">
        <f t="shared" si="16"/>
        <v>9098.3847000000005</v>
      </c>
      <c r="S79" s="65">
        <f t="shared" si="16"/>
        <v>6276.9197999999997</v>
      </c>
      <c r="T79" s="65">
        <f t="shared" ref="T79:V79" si="17">T10+T17+T23+T29+T59+T65</f>
        <v>7119.7000399999997</v>
      </c>
      <c r="U79" s="65">
        <f t="shared" si="16"/>
        <v>15267.3459</v>
      </c>
      <c r="V79" s="65">
        <f t="shared" si="17"/>
        <v>13631.49307</v>
      </c>
      <c r="W79" s="65">
        <f t="shared" si="16"/>
        <v>8442.9840000000004</v>
      </c>
      <c r="X79" s="65"/>
      <c r="Y79" s="65">
        <f t="shared" si="16"/>
        <v>5574.8754700000009</v>
      </c>
      <c r="Z79" s="65"/>
      <c r="AA79" s="65">
        <f t="shared" si="16"/>
        <v>12133.165309999998</v>
      </c>
      <c r="AB79" s="65"/>
      <c r="AC79" s="65">
        <f t="shared" si="16"/>
        <v>5801.2550000000001</v>
      </c>
      <c r="AD79" s="65"/>
      <c r="AE79" s="65">
        <f t="shared" si="16"/>
        <v>8030.2920699999995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/>
      <c r="Y80" s="65">
        <v>0</v>
      </c>
      <c r="Z80" s="65"/>
      <c r="AA80" s="65">
        <v>0</v>
      </c>
      <c r="AB80" s="65"/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2020-12-23T05:22:55Z</dcterms:modified>
</cp:coreProperties>
</file>