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  <author>Сорокина Ольга Сергеевна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  <comment ref="A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03.15.10
</t>
        </r>
      </text>
    </comment>
    <comment ref="A19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03.15.20
</t>
        </r>
      </text>
    </comment>
    <comment ref="D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<sst xmlns="http://schemas.openxmlformats.org/spreadsheetml/2006/main" count="72" uniqueCount="39">
  <si>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</si>
  <si>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</si>
  <si>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</si>
  <si>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</si>
  <si>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</si>
  <si>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</si>
  <si>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</si>
  <si>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</si>
  <si>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</si>
  <si>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</si>
  <si>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</si>
  <si>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</si>
  <si>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</si>
  <si>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</si>
  <si>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</si>
  <si>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</si>
  <si>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</si>
  <si>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</si>
  <si>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</si>
  <si>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</si>
  <si>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</si>
  <si>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</si>
  <si>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</si>
  <si>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</si>
  <si>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</si>
  <si>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</si>
  <si>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</si>
  <si>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</si>
  <si>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</si>
  <si>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</si>
  <si>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</si>
  <si>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</si>
  <si>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</si>
  <si>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</si>
  <si>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2023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</si>
  <si>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</si>
  <si>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</si>
  <si>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</si>
  <si>
    <t>Исполнитель : Главный специалист: Грязнова Е.В. 93-678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</si>
</sst>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175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1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13" fillId="10" borderId="10" xfId="0" applyNumberFormat="1" applyFont="1" applyFill="1" applyBorder="1" applyAlignment="1">
      <alignment horizontal="right" vertical="center" wrapText="1"/>
    </xf>
    <xf numFmtId="4" fontId="13" fillId="1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Alignment="1">
      <alignment vertical="center" wrapText="1"/>
    </xf>
    <xf numFmtId="175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5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175" fontId="13" fillId="34" borderId="13" xfId="0" applyNumberFormat="1" applyFont="1" applyFill="1" applyBorder="1" applyAlignment="1">
      <alignment horizontal="center" vertical="center" wrapText="1"/>
    </xf>
    <xf numFmtId="175" fontId="13" fillId="34" borderId="14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3" fillId="35" borderId="13" xfId="0" applyNumberFormat="1" applyFont="1" applyFill="1" applyBorder="1" applyAlignment="1">
      <alignment horizontal="center" vertical="center" wrapText="1"/>
    </xf>
    <xf numFmtId="175" fontId="13" fillId="35" borderId="14" xfId="0" applyNumberFormat="1" applyFont="1" applyFill="1" applyBorder="1" applyAlignment="1">
      <alignment horizontal="center" vertical="center" wrapText="1"/>
    </xf>
    <xf numFmtId="175" fontId="14" fillId="0" borderId="0" xfId="0" applyNumberFormat="1" applyFont="1" applyFill="1" applyAlignment="1">
      <alignment horizontal="center" wrapText="1"/>
    </xf>
    <xf numFmtId="175" fontId="14" fillId="0" borderId="0" xfId="0" applyNumberFormat="1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5" fontId="13" fillId="0" borderId="12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5" fontId="13" fillId="34" borderId="12" xfId="0" applyNumberFormat="1" applyFont="1" applyFill="1" applyBorder="1" applyAlignment="1">
      <alignment horizontal="center" vertical="center" wrapText="1"/>
    </xf>
    <xf numFmtId="175" fontId="13" fillId="34" borderId="1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46" zoomScaleNormal="70" zoomScaleSheetLayoutView="46" workbookViewId="0" topLeftCell="A1">
      <selection activeCell="B22" sqref="B22"/>
    </sheetView>
  </sheetViews>
  <sheetFormatPr defaultColWidth="8.8515625" defaultRowHeight="12.75"/>
  <cols>
    <col min="1" max="1" width="79.00390625" style="2" customWidth="1"/>
    <col min="2" max="2" width="33.28125" style="2" customWidth="1"/>
    <col min="3" max="3" width="19.8515625" style="2" bestFit="1" customWidth="1"/>
    <col min="4" max="4" width="22.421875" style="11" customWidth="1"/>
    <col min="5" max="5" width="20.57421875" style="2" customWidth="1"/>
    <col min="6" max="6" width="17.8515625" style="2" customWidth="1"/>
    <col min="7" max="7" width="17.00390625" style="2" customWidth="1"/>
    <col min="8" max="8" width="15.57421875" style="1" customWidth="1"/>
    <col min="9" max="9" width="17.421875" style="1" bestFit="1" customWidth="1"/>
    <col min="10" max="10" width="16.140625" style="1" customWidth="1"/>
    <col min="11" max="11" width="17.8515625" style="1" customWidth="1"/>
    <col min="12" max="12" width="15.71093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5.7109375" style="1" bestFit="1" customWidth="1"/>
    <col min="19" max="19" width="18.421875" style="1" customWidth="1"/>
    <col min="20" max="20" width="15.7109375" style="3" bestFit="1" customWidth="1"/>
    <col min="21" max="21" width="17.28125" style="3" bestFit="1" customWidth="1"/>
    <col min="22" max="22" width="15.7109375" style="14" bestFit="1" customWidth="1"/>
    <col min="23" max="23" width="17.7109375" style="14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30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9"/>
    </row>
    <row r="2" spans="1:253" ht="30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2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0" customFormat="1" ht="29.25" customHeight="1">
      <c r="A4" s="84" t="s">
        <v>26</v>
      </c>
      <c r="B4" s="87" t="s">
        <v>27</v>
      </c>
      <c r="C4" s="89" t="s">
        <v>27</v>
      </c>
      <c r="D4" s="87" t="s">
        <v>28</v>
      </c>
      <c r="E4" s="89" t="s">
        <v>29</v>
      </c>
      <c r="F4" s="70" t="s">
        <v>23</v>
      </c>
      <c r="G4" s="71"/>
      <c r="H4" s="80" t="s">
        <v>0</v>
      </c>
      <c r="I4" s="81"/>
      <c r="J4" s="80" t="s">
        <v>1</v>
      </c>
      <c r="K4" s="81"/>
      <c r="L4" s="80" t="s">
        <v>2</v>
      </c>
      <c r="M4" s="81"/>
      <c r="N4" s="80" t="s">
        <v>3</v>
      </c>
      <c r="O4" s="81"/>
      <c r="P4" s="80" t="s">
        <v>4</v>
      </c>
      <c r="Q4" s="81"/>
      <c r="R4" s="80" t="s">
        <v>5</v>
      </c>
      <c r="S4" s="81"/>
      <c r="T4" s="80" t="s">
        <v>6</v>
      </c>
      <c r="U4" s="81"/>
      <c r="V4" s="70" t="s">
        <v>7</v>
      </c>
      <c r="W4" s="71"/>
      <c r="X4" s="70" t="s">
        <v>8</v>
      </c>
      <c r="Y4" s="71"/>
      <c r="Z4" s="70" t="s">
        <v>9</v>
      </c>
      <c r="AA4" s="71"/>
      <c r="AB4" s="70" t="s">
        <v>10</v>
      </c>
      <c r="AC4" s="71"/>
      <c r="AD4" s="70" t="s">
        <v>11</v>
      </c>
      <c r="AE4" s="71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51.75" customHeight="1">
      <c r="A5" s="85"/>
      <c r="B5" s="88"/>
      <c r="C5" s="90"/>
      <c r="D5" s="88"/>
      <c r="E5" s="90"/>
      <c r="F5" s="64" t="s">
        <v>21</v>
      </c>
      <c r="G5" s="64" t="s">
        <v>22</v>
      </c>
      <c r="H5" s="66" t="s">
        <v>12</v>
      </c>
      <c r="I5" s="64" t="s">
        <v>24</v>
      </c>
      <c r="J5" s="66" t="s">
        <v>12</v>
      </c>
      <c r="K5" s="64" t="s">
        <v>24</v>
      </c>
      <c r="L5" s="66" t="s">
        <v>12</v>
      </c>
      <c r="M5" s="64" t="s">
        <v>24</v>
      </c>
      <c r="N5" s="66" t="s">
        <v>12</v>
      </c>
      <c r="O5" s="64" t="s">
        <v>24</v>
      </c>
      <c r="P5" s="66" t="s">
        <v>12</v>
      </c>
      <c r="Q5" s="64" t="s">
        <v>24</v>
      </c>
      <c r="R5" s="66" t="s">
        <v>12</v>
      </c>
      <c r="S5" s="64" t="s">
        <v>24</v>
      </c>
      <c r="T5" s="66" t="s">
        <v>12</v>
      </c>
      <c r="U5" s="64" t="s">
        <v>24</v>
      </c>
      <c r="V5" s="68" t="s">
        <v>12</v>
      </c>
      <c r="W5" s="68" t="s">
        <v>24</v>
      </c>
      <c r="X5" s="66" t="s">
        <v>12</v>
      </c>
      <c r="Y5" s="64" t="s">
        <v>24</v>
      </c>
      <c r="Z5" s="66" t="s">
        <v>12</v>
      </c>
      <c r="AA5" s="64" t="s">
        <v>24</v>
      </c>
      <c r="AB5" s="66" t="s">
        <v>12</v>
      </c>
      <c r="AC5" s="64" t="s">
        <v>24</v>
      </c>
      <c r="AD5" s="66" t="s">
        <v>12</v>
      </c>
      <c r="AE5" s="64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8" customFormat="1" ht="26.25" customHeight="1">
      <c r="A6" s="86"/>
      <c r="B6" s="34" t="s">
        <v>34</v>
      </c>
      <c r="C6" s="35">
        <v>45139</v>
      </c>
      <c r="D6" s="35">
        <v>45139</v>
      </c>
      <c r="E6" s="35">
        <v>45139</v>
      </c>
      <c r="F6" s="65"/>
      <c r="G6" s="65"/>
      <c r="H6" s="67"/>
      <c r="I6" s="65"/>
      <c r="J6" s="67"/>
      <c r="K6" s="65"/>
      <c r="L6" s="67"/>
      <c r="M6" s="65"/>
      <c r="N6" s="67"/>
      <c r="O6" s="65"/>
      <c r="P6" s="67"/>
      <c r="Q6" s="65"/>
      <c r="R6" s="67"/>
      <c r="S6" s="65"/>
      <c r="T6" s="67"/>
      <c r="U6" s="65"/>
      <c r="V6" s="69"/>
      <c r="W6" s="69"/>
      <c r="X6" s="67"/>
      <c r="Y6" s="65"/>
      <c r="Z6" s="67"/>
      <c r="AA6" s="65"/>
      <c r="AB6" s="67"/>
      <c r="AC6" s="65"/>
      <c r="AD6" s="67"/>
      <c r="AE6" s="6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7">
        <v>22</v>
      </c>
      <c r="W7" s="37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6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72" t="s">
        <v>35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30" t="s">
        <v>16</v>
      </c>
      <c r="B9" s="38">
        <f>B10+B11+B12+B13</f>
        <v>48676.15</v>
      </c>
      <c r="C9" s="38">
        <f>C10+C11+C12+C14</f>
        <v>35652.17</v>
      </c>
      <c r="D9" s="38">
        <f>D10+D11+D12+D14</f>
        <v>30307.6</v>
      </c>
      <c r="E9" s="38">
        <f>E10+E11+E12+E14</f>
        <v>26593.5</v>
      </c>
      <c r="F9" s="38">
        <f>E9/B9*100</f>
        <v>54.6335320274919</v>
      </c>
      <c r="G9" s="39">
        <f>E9/C9*100</f>
        <v>74.59153257711944</v>
      </c>
      <c r="H9" s="39">
        <f aca="true" t="shared" si="0" ref="H9:AE9">H12</f>
        <v>6826.17</v>
      </c>
      <c r="I9" s="39">
        <f t="shared" si="0"/>
        <v>4903.83</v>
      </c>
      <c r="J9" s="39">
        <f t="shared" si="0"/>
        <v>2695.5</v>
      </c>
      <c r="K9" s="39">
        <f t="shared" si="0"/>
        <v>3852.88</v>
      </c>
      <c r="L9" s="39">
        <f t="shared" si="0"/>
        <v>2435.4</v>
      </c>
      <c r="M9" s="39">
        <f t="shared" si="0"/>
        <v>1844.63</v>
      </c>
      <c r="N9" s="39">
        <f t="shared" si="0"/>
        <v>6032.2</v>
      </c>
      <c r="O9" s="39">
        <f>O12</f>
        <v>2627.39</v>
      </c>
      <c r="P9" s="39">
        <f t="shared" si="0"/>
        <v>3025</v>
      </c>
      <c r="Q9" s="39">
        <f t="shared" si="0"/>
        <v>4413.47</v>
      </c>
      <c r="R9" s="39">
        <f>R12</f>
        <v>3965.5</v>
      </c>
      <c r="S9" s="39">
        <f t="shared" si="0"/>
        <v>4483.4</v>
      </c>
      <c r="T9" s="39">
        <f t="shared" si="0"/>
        <v>6531.15</v>
      </c>
      <c r="U9" s="39">
        <f t="shared" si="0"/>
        <v>4467.9</v>
      </c>
      <c r="V9" s="40">
        <f t="shared" si="0"/>
        <v>4141.25</v>
      </c>
      <c r="W9" s="40">
        <f t="shared" si="0"/>
        <v>3714.1000000000004</v>
      </c>
      <c r="X9" s="39">
        <f t="shared" si="0"/>
        <v>2168</v>
      </c>
      <c r="Y9" s="39">
        <f t="shared" si="0"/>
        <v>0</v>
      </c>
      <c r="Z9" s="39">
        <f t="shared" si="0"/>
        <v>4152.3</v>
      </c>
      <c r="AA9" s="39">
        <f t="shared" si="0"/>
        <v>0</v>
      </c>
      <c r="AB9" s="39">
        <f t="shared" si="0"/>
        <v>2168</v>
      </c>
      <c r="AC9" s="39">
        <f t="shared" si="0"/>
        <v>0</v>
      </c>
      <c r="AD9" s="39">
        <f t="shared" si="0"/>
        <v>4535.68</v>
      </c>
      <c r="AE9" s="4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28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29" t="s">
        <v>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3" customFormat="1" ht="26.25">
      <c r="A12" s="32" t="s">
        <v>13</v>
      </c>
      <c r="B12" s="43">
        <f>H12+J12+L12+N12+P12+R12+T12+V12+X12+Z12+AB12+AD12</f>
        <v>48676.15</v>
      </c>
      <c r="C12" s="43">
        <f>H12+J12+L12+N12+P12+R12+T12+V12</f>
        <v>35652.17</v>
      </c>
      <c r="D12" s="43">
        <f>I12+K12+M12+O12+Q12+S12+U12+W12</f>
        <v>30307.6</v>
      </c>
      <c r="E12" s="43">
        <f>I12+K12+M12+O12+Q12+S12+U12</f>
        <v>26593.5</v>
      </c>
      <c r="F12" s="43">
        <f>E12/B12*100</f>
        <v>54.6335320274919</v>
      </c>
      <c r="G12" s="44">
        <f>E12/C12*100</f>
        <v>74.59153257711944</v>
      </c>
      <c r="H12" s="45">
        <v>6826.17</v>
      </c>
      <c r="I12" s="44">
        <v>4903.83</v>
      </c>
      <c r="J12" s="44">
        <v>2695.5</v>
      </c>
      <c r="K12" s="45">
        <v>3852.88</v>
      </c>
      <c r="L12" s="44">
        <v>2435.4</v>
      </c>
      <c r="M12" s="44">
        <v>1844.63</v>
      </c>
      <c r="N12" s="44">
        <v>6032.2</v>
      </c>
      <c r="O12" s="44">
        <f>2597.1+30.29</f>
        <v>2627.39</v>
      </c>
      <c r="P12" s="44">
        <v>3025</v>
      </c>
      <c r="Q12" s="44">
        <f>4376.02+37.45</f>
        <v>4413.47</v>
      </c>
      <c r="R12" s="44">
        <v>3965.5</v>
      </c>
      <c r="S12" s="44">
        <f>4446+37.4</f>
        <v>4483.4</v>
      </c>
      <c r="T12" s="44">
        <v>6531.15</v>
      </c>
      <c r="U12" s="44">
        <f>4430.5+37.4</f>
        <v>4467.9</v>
      </c>
      <c r="V12" s="46">
        <v>4141.25</v>
      </c>
      <c r="W12" s="46">
        <f>3672.3+41.8</f>
        <v>3714.1000000000004</v>
      </c>
      <c r="X12" s="44">
        <v>2168</v>
      </c>
      <c r="Y12" s="44">
        <v>0</v>
      </c>
      <c r="Z12" s="44">
        <v>4152.3</v>
      </c>
      <c r="AA12" s="44">
        <v>0</v>
      </c>
      <c r="AB12" s="44">
        <v>2168</v>
      </c>
      <c r="AC12" s="44">
        <v>0</v>
      </c>
      <c r="AD12" s="44">
        <v>4535.68</v>
      </c>
      <c r="AE12" s="44">
        <v>0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52.5">
      <c r="A13" s="29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28" t="s">
        <v>15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72" t="s">
        <v>36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4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30" t="s">
        <v>16</v>
      </c>
      <c r="B16" s="38">
        <f>B17+B18+B19+B21</f>
        <v>44</v>
      </c>
      <c r="C16" s="38">
        <f>C17+C18+C19+C21</f>
        <v>0</v>
      </c>
      <c r="D16" s="38">
        <f>D17+D18+D19+D21</f>
        <v>0</v>
      </c>
      <c r="E16" s="38">
        <f>E17+E18+E19+E21</f>
        <v>0</v>
      </c>
      <c r="F16" s="39">
        <f>E16/B16*100</f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40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>AB19</f>
        <v>0</v>
      </c>
      <c r="AC16" s="39">
        <v>0</v>
      </c>
      <c r="AD16" s="39">
        <v>0</v>
      </c>
      <c r="AE16" s="41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28" t="s">
        <v>14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26.25">
      <c r="A18" s="29" t="s">
        <v>30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6.25">
      <c r="A19" s="29" t="s">
        <v>13</v>
      </c>
      <c r="B19" s="42">
        <v>44</v>
      </c>
      <c r="C19" s="42">
        <f>H19</f>
        <v>0</v>
      </c>
      <c r="D19" s="42">
        <v>0</v>
      </c>
      <c r="E19" s="42">
        <f>I19</f>
        <v>0</v>
      </c>
      <c r="F19" s="42">
        <f>E19/B19*100</f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44</v>
      </c>
      <c r="AA19" s="44">
        <v>0</v>
      </c>
      <c r="AB19" s="44">
        <v>0</v>
      </c>
      <c r="AC19" s="44">
        <v>0</v>
      </c>
      <c r="AD19" s="44">
        <v>0</v>
      </c>
      <c r="AE19" s="48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51.75" customHeight="1">
      <c r="A20" s="31" t="s">
        <v>18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32.25" customHeight="1">
      <c r="A21" s="31" t="s">
        <v>15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7" customFormat="1" ht="25.5">
      <c r="A22" s="27" t="s">
        <v>19</v>
      </c>
      <c r="B22" s="49">
        <f>B23+B24+B25+B27</f>
        <v>48720.15</v>
      </c>
      <c r="C22" s="49">
        <f aca="true" t="shared" si="1" ref="C22:AE22">C25</f>
        <v>35652.17</v>
      </c>
      <c r="D22" s="49">
        <f t="shared" si="1"/>
        <v>30307.6</v>
      </c>
      <c r="E22" s="49">
        <f>E25</f>
        <v>26593.5</v>
      </c>
      <c r="F22" s="50">
        <f t="shared" si="1"/>
        <v>54.6335320274919</v>
      </c>
      <c r="G22" s="49">
        <f t="shared" si="1"/>
        <v>0</v>
      </c>
      <c r="H22" s="50">
        <f t="shared" si="1"/>
        <v>6826.17</v>
      </c>
      <c r="I22" s="50">
        <f t="shared" si="1"/>
        <v>4903.83</v>
      </c>
      <c r="J22" s="50">
        <f t="shared" si="1"/>
        <v>2695.5</v>
      </c>
      <c r="K22" s="50">
        <f t="shared" si="1"/>
        <v>3852.88</v>
      </c>
      <c r="L22" s="50">
        <f t="shared" si="1"/>
        <v>2435.4</v>
      </c>
      <c r="M22" s="50">
        <f t="shared" si="1"/>
        <v>1844.63</v>
      </c>
      <c r="N22" s="50">
        <f t="shared" si="1"/>
        <v>6032.2</v>
      </c>
      <c r="O22" s="50">
        <f t="shared" si="1"/>
        <v>2627.39</v>
      </c>
      <c r="P22" s="50">
        <f t="shared" si="1"/>
        <v>3025</v>
      </c>
      <c r="Q22" s="50">
        <f t="shared" si="1"/>
        <v>4413.47</v>
      </c>
      <c r="R22" s="50">
        <f t="shared" si="1"/>
        <v>3965.5</v>
      </c>
      <c r="S22" s="50">
        <f t="shared" si="1"/>
        <v>4483.4</v>
      </c>
      <c r="T22" s="50">
        <f t="shared" si="1"/>
        <v>6531.15</v>
      </c>
      <c r="U22" s="50">
        <f t="shared" si="1"/>
        <v>4467.9</v>
      </c>
      <c r="V22" s="50">
        <f t="shared" si="1"/>
        <v>4141.25</v>
      </c>
      <c r="W22" s="50">
        <f t="shared" si="1"/>
        <v>3714.1000000000004</v>
      </c>
      <c r="X22" s="50">
        <f t="shared" si="1"/>
        <v>2168</v>
      </c>
      <c r="Y22" s="50">
        <f>Y25</f>
        <v>0</v>
      </c>
      <c r="Z22" s="50">
        <f t="shared" si="1"/>
        <v>4196.3</v>
      </c>
      <c r="AA22" s="50">
        <f t="shared" si="1"/>
        <v>0</v>
      </c>
      <c r="AB22" s="50">
        <f>AB25</f>
        <v>2168</v>
      </c>
      <c r="AC22" s="50">
        <f t="shared" si="1"/>
        <v>0</v>
      </c>
      <c r="AD22" s="50">
        <f t="shared" si="1"/>
        <v>4535.68</v>
      </c>
      <c r="AE22" s="50">
        <f t="shared" si="1"/>
        <v>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32.25" customHeight="1">
      <c r="A23" s="28" t="s">
        <v>14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6.25">
      <c r="A24" s="29" t="s">
        <v>30</v>
      </c>
      <c r="B24" s="42"/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28" t="s">
        <v>13</v>
      </c>
      <c r="B25" s="43">
        <f>B19+B12</f>
        <v>48720.15</v>
      </c>
      <c r="C25" s="43">
        <f>C19+C12</f>
        <v>35652.17</v>
      </c>
      <c r="D25" s="43">
        <f aca="true" t="shared" si="2" ref="D25:AE25">D19+D12</f>
        <v>30307.6</v>
      </c>
      <c r="E25" s="43">
        <f t="shared" si="2"/>
        <v>26593.5</v>
      </c>
      <c r="F25" s="43">
        <f t="shared" si="2"/>
        <v>54.6335320274919</v>
      </c>
      <c r="G25" s="43">
        <v>0</v>
      </c>
      <c r="H25" s="43">
        <f t="shared" si="2"/>
        <v>6826.17</v>
      </c>
      <c r="I25" s="43">
        <f t="shared" si="2"/>
        <v>4903.83</v>
      </c>
      <c r="J25" s="43">
        <f t="shared" si="2"/>
        <v>2695.5</v>
      </c>
      <c r="K25" s="43">
        <f t="shared" si="2"/>
        <v>3852.88</v>
      </c>
      <c r="L25" s="43">
        <f t="shared" si="2"/>
        <v>2435.4</v>
      </c>
      <c r="M25" s="43">
        <f t="shared" si="2"/>
        <v>1844.63</v>
      </c>
      <c r="N25" s="43">
        <f t="shared" si="2"/>
        <v>6032.2</v>
      </c>
      <c r="O25" s="43">
        <f t="shared" si="2"/>
        <v>2627.39</v>
      </c>
      <c r="P25" s="43">
        <f t="shared" si="2"/>
        <v>3025</v>
      </c>
      <c r="Q25" s="43">
        <f t="shared" si="2"/>
        <v>4413.47</v>
      </c>
      <c r="R25" s="43">
        <f t="shared" si="2"/>
        <v>3965.5</v>
      </c>
      <c r="S25" s="43">
        <f t="shared" si="2"/>
        <v>4483.4</v>
      </c>
      <c r="T25" s="43">
        <f t="shared" si="2"/>
        <v>6531.15</v>
      </c>
      <c r="U25" s="43">
        <f t="shared" si="2"/>
        <v>4467.9</v>
      </c>
      <c r="V25" s="51">
        <f t="shared" si="2"/>
        <v>4141.25</v>
      </c>
      <c r="W25" s="51">
        <f t="shared" si="2"/>
        <v>3714.1000000000004</v>
      </c>
      <c r="X25" s="43">
        <f t="shared" si="2"/>
        <v>2168</v>
      </c>
      <c r="Y25" s="43">
        <f t="shared" si="2"/>
        <v>0</v>
      </c>
      <c r="Z25" s="43">
        <f t="shared" si="2"/>
        <v>4196.3</v>
      </c>
      <c r="AA25" s="43">
        <f t="shared" si="2"/>
        <v>0</v>
      </c>
      <c r="AB25" s="43">
        <f t="shared" si="2"/>
        <v>2168</v>
      </c>
      <c r="AC25" s="43">
        <f t="shared" si="2"/>
        <v>0</v>
      </c>
      <c r="AD25" s="43">
        <f t="shared" si="2"/>
        <v>4535.68</v>
      </c>
      <c r="AE25" s="43">
        <f t="shared" si="2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52.5">
      <c r="A26" s="29" t="s">
        <v>18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28" t="s">
        <v>15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31" ht="26.25">
      <c r="A28" s="52"/>
      <c r="B28" s="53"/>
      <c r="C28" s="54"/>
      <c r="D28" s="53"/>
      <c r="E28" s="54"/>
      <c r="F28" s="53"/>
      <c r="G28" s="53"/>
      <c r="H28" s="55"/>
      <c r="I28" s="55"/>
      <c r="J28" s="4"/>
      <c r="K28" s="63"/>
      <c r="L28" s="4"/>
      <c r="M28" s="4"/>
      <c r="N28" s="4"/>
      <c r="O28" s="4"/>
      <c r="P28" s="4"/>
      <c r="Q28" s="4"/>
      <c r="R28" s="4"/>
      <c r="S28" s="4"/>
      <c r="T28" s="56"/>
      <c r="U28" s="56"/>
      <c r="V28" s="57"/>
      <c r="W28" s="57"/>
      <c r="X28" s="56"/>
      <c r="Y28" s="56"/>
      <c r="Z28" s="56"/>
      <c r="AA28" s="56"/>
      <c r="AB28" s="56"/>
      <c r="AC28" s="56"/>
      <c r="AD28" s="56"/>
      <c r="AE28" s="56"/>
    </row>
    <row r="29" spans="1:40" ht="27.75">
      <c r="A29" s="77" t="s">
        <v>31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33"/>
      <c r="N29" s="63"/>
      <c r="O29" s="4"/>
      <c r="P29" s="56"/>
      <c r="Q29" s="56"/>
      <c r="R29" s="56"/>
      <c r="S29" s="56"/>
      <c r="T29" s="4"/>
      <c r="U29" s="4"/>
      <c r="V29" s="58"/>
      <c r="W29" s="58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59" t="s">
        <v>20</v>
      </c>
      <c r="B30" s="91" t="s">
        <v>37</v>
      </c>
      <c r="C30" s="78" t="s">
        <v>32</v>
      </c>
      <c r="D30" s="78"/>
      <c r="E30" s="78"/>
      <c r="F30" s="60"/>
      <c r="G30" s="60"/>
      <c r="H30" s="79"/>
      <c r="I30" s="79"/>
      <c r="J30" s="79"/>
      <c r="K30" s="61"/>
      <c r="L30" s="62"/>
      <c r="M30" s="56"/>
      <c r="N30" s="56"/>
      <c r="O30" s="56"/>
      <c r="P30" s="56"/>
      <c r="Q30" s="56"/>
      <c r="R30" s="56"/>
      <c r="S30" s="56"/>
      <c r="T30" s="4"/>
      <c r="U30" s="4"/>
      <c r="V30" s="58"/>
      <c r="W30" s="58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26"/>
      <c r="B31" s="4"/>
      <c r="C31" s="4"/>
      <c r="D31" s="4"/>
      <c r="E31" s="4"/>
      <c r="F31" s="4"/>
      <c r="G31" s="4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4"/>
      <c r="U31" s="4"/>
      <c r="V31" s="58"/>
      <c r="W31" s="58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6.25">
      <c r="A32" s="75" t="s">
        <v>38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8"/>
      <c r="P32" s="3"/>
      <c r="Q32" s="3"/>
      <c r="R32" s="3"/>
      <c r="S32" s="3"/>
      <c r="T32" s="1"/>
      <c r="U32" s="1"/>
      <c r="V32" s="15"/>
      <c r="W32" s="15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8"/>
      <c r="P33" s="3"/>
      <c r="Q33" s="3"/>
      <c r="R33" s="3"/>
      <c r="S33" s="3"/>
      <c r="T33" s="1"/>
      <c r="U33" s="1"/>
      <c r="V33" s="15"/>
      <c r="W33" s="15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>
      <c r="A34" s="8"/>
      <c r="B34" s="8"/>
      <c r="C34" s="8"/>
      <c r="D34" s="8"/>
      <c r="E34" s="8"/>
      <c r="F34" s="8"/>
      <c r="G34" s="21"/>
      <c r="H34" s="21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15"/>
      <c r="W34" s="15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8"/>
    </row>
    <row r="36" ht="15.75">
      <c r="D36" s="2"/>
    </row>
    <row r="37" spans="2:7" ht="18.75">
      <c r="B37" s="8"/>
      <c r="C37" s="8"/>
      <c r="D37" s="8"/>
      <c r="E37" s="8"/>
      <c r="F37" s="8"/>
      <c r="G37" s="8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5"/>
      <c r="W50" s="15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5"/>
      <c r="W51" s="15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5"/>
      <c r="W52" s="15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5"/>
      <c r="W53" s="15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5"/>
      <c r="W54" s="15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5"/>
      <c r="W55" s="15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5"/>
      <c r="W56" s="15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5"/>
      <c r="W57" s="15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5"/>
      <c r="W58" s="15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5"/>
      <c r="W59" s="15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5"/>
      <c r="W60" s="15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5"/>
      <c r="W61" s="15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5"/>
      <c r="W62" s="15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5"/>
      <c r="W63" s="15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5"/>
      <c r="W64" s="15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5"/>
      <c r="W65" s="15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5"/>
      <c r="W66" s="15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5"/>
      <c r="W67" s="15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5"/>
      <c r="W68" s="15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5"/>
      <c r="W69" s="15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5"/>
      <c r="W70" s="15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5"/>
      <c r="W71" s="15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5"/>
      <c r="W72" s="15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5"/>
      <c r="W73" s="15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5"/>
      <c r="W74" s="15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5"/>
      <c r="W75" s="15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5"/>
      <c r="W76" s="15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5"/>
      <c r="W77" s="15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5"/>
      <c r="W78" s="15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5"/>
      <c r="W79" s="15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5"/>
      <c r="W80" s="15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5"/>
      <c r="W81" s="15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5"/>
      <c r="W82" s="15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5"/>
      <c r="W83" s="15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5"/>
      <c r="W84" s="15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5"/>
      <c r="W85" s="15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5"/>
      <c r="W86" s="15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5"/>
      <c r="W87" s="15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5"/>
      <c r="W88" s="15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5"/>
      <c r="W89" s="15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5"/>
      <c r="W90" s="15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5"/>
      <c r="W91" s="15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5"/>
      <c r="W92" s="15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5"/>
      <c r="W93" s="15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5"/>
      <c r="W94" s="15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5"/>
      <c r="W97" s="15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5"/>
      <c r="W98" s="15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5"/>
      <c r="W99" s="15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5"/>
      <c r="W100" s="15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5"/>
      <c r="W101" s="15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5"/>
      <c r="W102" s="15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5"/>
      <c r="W103" s="15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5"/>
      <c r="W104" s="15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5"/>
      <c r="W105" s="15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5"/>
      <c r="W106" s="15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5"/>
      <c r="W107" s="15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5"/>
      <c r="W108" s="15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5"/>
      <c r="W109" s="15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5"/>
      <c r="W110" s="15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5"/>
      <c r="W111" s="15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5"/>
      <c r="W112" s="15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5"/>
      <c r="W113" s="15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5"/>
      <c r="W114" s="15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5"/>
      <c r="W115" s="15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5"/>
      <c r="W116" s="15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5"/>
      <c r="W117" s="15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5"/>
      <c r="W118" s="15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5"/>
      <c r="W119" s="15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5"/>
      <c r="W120" s="15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5"/>
      <c r="W121" s="15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5"/>
      <c r="W122" s="15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5"/>
      <c r="W123" s="15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5"/>
      <c r="W124" s="15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5"/>
      <c r="W125" s="15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5"/>
      <c r="W126" s="15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5"/>
      <c r="W127" s="15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5"/>
      <c r="W128" s="15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5"/>
      <c r="W129" s="15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5"/>
      <c r="W130" s="15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5"/>
      <c r="W131" s="15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5"/>
      <c r="W132" s="15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5"/>
      <c r="W133" s="15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5"/>
      <c r="W134" s="15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5"/>
      <c r="W135" s="15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5"/>
      <c r="W136" s="15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5"/>
      <c r="W137" s="15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5"/>
      <c r="W138" s="15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5"/>
      <c r="W139" s="15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5"/>
      <c r="W140" s="15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5"/>
      <c r="W141" s="15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5"/>
      <c r="W142" s="15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5"/>
      <c r="W143" s="15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5"/>
      <c r="W144" s="15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5"/>
      <c r="W145" s="15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5"/>
      <c r="W146" s="15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5"/>
      <c r="W147" s="15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5"/>
      <c r="W148" s="15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5"/>
      <c r="W149" s="15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5"/>
      <c r="W150" s="15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5"/>
      <c r="W151" s="15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5"/>
      <c r="W152" s="15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5"/>
      <c r="W153" s="15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5"/>
      <c r="W154" s="15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5"/>
      <c r="W155" s="15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5"/>
      <c r="W156" s="15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5"/>
      <c r="W157" s="15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5"/>
      <c r="W158" s="15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5"/>
      <c r="W159" s="15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5"/>
      <c r="W160" s="15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5"/>
      <c r="W161" s="15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5"/>
      <c r="W162" s="15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5"/>
      <c r="W163" s="15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5"/>
      <c r="W164" s="15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5"/>
      <c r="W165" s="15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5"/>
      <c r="W166" s="15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5"/>
      <c r="W167" s="15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5"/>
      <c r="W168" s="15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5"/>
      <c r="W169" s="15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5"/>
      <c r="W170" s="15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5"/>
      <c r="W171" s="15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5"/>
      <c r="W172" s="15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5"/>
      <c r="W173" s="15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5"/>
      <c r="W174" s="15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5"/>
      <c r="W175" s="15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5"/>
      <c r="W176" s="15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5"/>
      <c r="W177" s="15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5"/>
      <c r="W178" s="15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5"/>
      <c r="W179" s="15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5"/>
      <c r="W180" s="15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5"/>
      <c r="W181" s="15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5"/>
      <c r="W182" s="15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5"/>
      <c r="W183" s="15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5"/>
      <c r="W184" s="15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5"/>
      <c r="W185" s="15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5"/>
      <c r="W186" s="15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5"/>
      <c r="W187" s="15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5"/>
      <c r="W188" s="15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5"/>
      <c r="W189" s="15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5"/>
      <c r="W190" s="15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5"/>
      <c r="W191" s="15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5"/>
      <c r="W192" s="15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5"/>
      <c r="W193" s="15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5"/>
      <c r="W194" s="15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5"/>
      <c r="W195" s="15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5"/>
      <c r="W196" s="15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5"/>
      <c r="W197" s="15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5"/>
      <c r="W198" s="15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5"/>
      <c r="W199" s="15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5"/>
      <c r="W200" s="15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5"/>
      <c r="W201" s="15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5"/>
      <c r="W202" s="15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5"/>
      <c r="W203" s="15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5"/>
      <c r="W204" s="15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5"/>
      <c r="W205" s="15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5"/>
      <c r="W206" s="15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5"/>
      <c r="W207" s="15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5"/>
      <c r="W208" s="15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5"/>
      <c r="W209" s="15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5"/>
      <c r="W210" s="15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5"/>
      <c r="W211" s="15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5"/>
      <c r="W212" s="15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5"/>
      <c r="W213" s="15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2"/>
      <c r="E214" s="1"/>
      <c r="F214" s="1"/>
      <c r="G214" s="1"/>
      <c r="T214" s="1"/>
      <c r="U214" s="1"/>
      <c r="V214" s="15"/>
      <c r="W214" s="15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  <mergeCell ref="A32:N32"/>
    <mergeCell ref="A35:L35"/>
    <mergeCell ref="A29:L29"/>
    <mergeCell ref="C30:E30"/>
    <mergeCell ref="H30:J30"/>
    <mergeCell ref="A15:AE15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E5:AE6"/>
    <mergeCell ref="Y5:Y6"/>
    <mergeCell ref="Z5:Z6"/>
    <mergeCell ref="AA5:AA6"/>
    <mergeCell ref="AB5:AB6"/>
    <mergeCell ref="AC5:AC6"/>
    <mergeCell ref="AD5:AD6"/>
  </mergeCells>
  <printOptions horizontalCentered="1"/>
  <pageMargins left="0.31496062992125984" right="0.31496062992125984" top="0.7874015748031497" bottom="0.1968503937007874" header="0.31496062992125984" footer="0.31496062992125984"/>
  <pageSetup fitToHeight="0" fitToWidth="1" horizontalDpi="600" verticalDpi="600" orientation="landscape" paperSize="9" scale="23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2023-04-18T04:09:00Z</cp:lastPrinted>
  <dcterms:created xsi:type="dcterms:W3CDTF">1996-10-08T23:32:33Z</dcterms:created>
  <dcterms:modified xsi:type="dcterms:W3CDTF">2023-10-05T06:57:04Z</dcterms:modified>
  <cp:category/>
  <cp:version/>
  <cp:contentType/>
  <cp:contentStatus/>
</cp:coreProperties>
</file>