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'Лист1'!$A$1:$AF$116</definedName>
  </definedNames>
  <calcPr fullCalcOnLoad="1"/>
</workbook>
</file>

<file path=xl/sharedStrings.xml><?xml version="1.0" encoding="utf-8"?>
<sst xmlns="http://schemas.openxmlformats.org/spreadsheetml/2006/main" count="161" uniqueCount="62">
  <si>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</si>
  <si>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</si>
  <si>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</si>
  <si>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</si>
  <si>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</si>
  <si>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</si>
  <si>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</si>
  <si>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</si>
  <si>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</si>
  <si>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</si>
  <si>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</si>
  <si>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</si>
  <si>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</si>
  <si>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</si>
  <si>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</si>
  <si>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</si>
  <si>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</si>
  <si>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</si>
  <si>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</si>
  <si>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</si>
  <si>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</si>
  <si>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</si>
  <si>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</si>
  <si>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</si>
  <si>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</si>
  <si>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</si>
  <si>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</si>
  <si>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</si>
  <si>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</si>
  <si>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</si>
  <si>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</si>
  <si>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</si>
  <si>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</si>
  <si>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</si>
  <si>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</si>
  <si>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</si>
  <si>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</si>
  <si>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</si>
  <si>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</si>
  <si>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</si>
  <si>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</si>
  <si>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</si>
  <si>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</si>
  <si>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</si>
  <si>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</si>
  <si>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</si>
  <si>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</si>
  <si>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</si>
  <si>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</si>
  <si>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</si>
  <si>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</si>
  <si>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1.5. Организация, содержание и развитие муниципальных курсов гражданской обороны в городе Когалыме (показатель 4)</t>
  </si>
  <si>
    <t>План на 2020 год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</si>
  <si>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2019 год была выплачена согласно отработанного времени.</t>
  </si>
  <si>
    <t>Начальник отдела по делам ГО и ЧС ____________________С.А. Ларионов</t>
  </si>
  <si>
    <t>1.6. Финансовое обеспечение проведения санитарно-противоэпидемических мероприятий, направленных на предотвращение распространения короновирусной инфекции (COVID-2019) на территории города Когалыма</t>
  </si>
  <si>
    <t>План на 01.05.2020</t>
  </si>
  <si>
    <t>Ответственный за составление сетевого графика: Смекалин Дмитрий Александрович 8(34667)9-38-61</t>
  </si>
  <si>
    <t>06.05.2020г.</t>
  </si>
  <si>
    <t>Отчет о ходе реализации муниципальной программы "Безопасность жизнедеятельности населения города Когалыма" на 01.05.2020 года</t>
  </si>
  <si>
    <t>Профинансировано на на 01.05.2020</t>
  </si>
  <si>
    <t>Кассовый расход на 01.05.2020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</si>
</sst>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  <numFmt numFmtId="183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horizontal="justify" wrapText="1"/>
    </xf>
    <xf numFmtId="4" fontId="46" fillId="0" borderId="0" xfId="0" applyNumberFormat="1" applyFont="1" applyFill="1" applyBorder="1" applyAlignment="1" applyProtection="1">
      <alignment horizontal="center" vertical="center" wrapText="1"/>
      <protection/>
    </xf>
    <xf numFmtId="4" fontId="47" fillId="32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4" fontId="46" fillId="0" borderId="0" xfId="0" applyNumberFormat="1" applyFont="1" applyFill="1" applyBorder="1" applyAlignment="1">
      <alignment horizontal="justify" wrapText="1"/>
    </xf>
    <xf numFmtId="0" fontId="48" fillId="0" borderId="0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47" fillId="33" borderId="10" xfId="0" applyFont="1" applyFill="1" applyBorder="1" applyAlignment="1">
      <alignment horizontal="justify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justify" vertical="center" wrapText="1"/>
    </xf>
    <xf numFmtId="4" fontId="49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justify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2" fontId="28" fillId="0" borderId="0" xfId="0" applyNumberFormat="1" applyFont="1" applyBorder="1" applyAlignment="1">
      <alignment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32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justify" vertical="center" wrapText="1"/>
    </xf>
    <xf numFmtId="2" fontId="28" fillId="0" borderId="0" xfId="0" applyNumberFormat="1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justify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35" borderId="10" xfId="51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4" fontId="3" fillId="36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7" borderId="10" xfId="0" applyFont="1" applyFill="1" applyBorder="1" applyAlignment="1" applyProtection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6"/>
  <sheetViews>
    <sheetView tabSelected="1" view="pageBreakPreview" zoomScale="60" zoomScaleNormal="50" zoomScalePageLayoutView="0" workbookViewId="0" topLeftCell="A1">
      <pane xSplit="7" ySplit="4" topLeftCell="H9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8" sqref="G8"/>
    </sheetView>
  </sheetViews>
  <sheetFormatPr defaultColWidth="9.140625" defaultRowHeight="15"/>
  <cols>
    <col min="1" max="1" width="74.57421875" style="0" customWidth="1"/>
    <col min="2" max="2" width="17.71093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10" width="11.57421875" style="0" customWidth="1"/>
    <col min="11" max="11" width="11.57421875" style="0" bestFit="1" customWidth="1"/>
    <col min="12" max="12" width="11.57421875" style="0" customWidth="1"/>
    <col min="13" max="14" width="11.57421875" style="0" bestFit="1" customWidth="1"/>
    <col min="15" max="15" width="11.57421875" style="0" customWidth="1"/>
    <col min="16" max="16" width="11.57421875" style="0" bestFit="1" customWidth="1"/>
    <col min="17" max="17" width="8.421875" style="0" bestFit="1" customWidth="1"/>
    <col min="18" max="18" width="11.57421875" style="0" bestFit="1" customWidth="1"/>
    <col min="19" max="19" width="8.421875" style="4" bestFit="1" customWidth="1"/>
    <col min="20" max="20" width="11.57421875" style="0" bestFit="1" customWidth="1"/>
    <col min="21" max="21" width="8.421875" style="4" bestFit="1" customWidth="1"/>
    <col min="22" max="22" width="11.57421875" style="0" bestFit="1" customWidth="1"/>
    <col min="23" max="23" width="8.421875" style="0" bestFit="1" customWidth="1"/>
    <col min="24" max="24" width="11.57421875" style="0" bestFit="1" customWidth="1"/>
    <col min="25" max="25" width="8.421875" style="0" bestFit="1" customWidth="1"/>
    <col min="26" max="26" width="11.57421875" style="0" bestFit="1" customWidth="1"/>
    <col min="27" max="27" width="8.421875" style="0" bestFit="1" customWidth="1"/>
    <col min="28" max="28" width="11.57421875" style="0" bestFit="1" customWidth="1"/>
    <col min="29" max="29" width="8.421875" style="0" bestFit="1" customWidth="1"/>
    <col min="30" max="30" width="11.57421875" style="0" bestFit="1" customWidth="1"/>
    <col min="31" max="31" width="8.421875" style="0" bestFit="1" customWidth="1"/>
    <col min="32" max="32" width="80.00390625" style="0" customWidth="1"/>
    <col min="33" max="33" width="12.421875" style="0" hidden="1" customWidth="1"/>
    <col min="34" max="34" width="15.28125" style="0" hidden="1" customWidth="1"/>
    <col min="35" max="35" width="12.28125" style="0" hidden="1" customWidth="1"/>
    <col min="36" max="36" width="13.28125" style="0" hidden="1" customWidth="1"/>
    <col min="37" max="37" width="12.57421875" style="0" bestFit="1" customWidth="1"/>
  </cols>
  <sheetData>
    <row r="1" spans="1:32" s="12" customFormat="1" ht="18.75">
      <c r="A1" s="79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</row>
    <row r="2" spans="1:32" s="17" customFormat="1" ht="18.7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17" customFormat="1" ht="27" customHeight="1">
      <c r="A3" s="86" t="s">
        <v>4</v>
      </c>
      <c r="B3" s="83" t="s">
        <v>52</v>
      </c>
      <c r="C3" s="83" t="s">
        <v>56</v>
      </c>
      <c r="D3" s="83" t="s">
        <v>60</v>
      </c>
      <c r="E3" s="83" t="s">
        <v>61</v>
      </c>
      <c r="F3" s="83" t="s">
        <v>5</v>
      </c>
      <c r="G3" s="83"/>
      <c r="H3" s="83" t="s">
        <v>6</v>
      </c>
      <c r="I3" s="83"/>
      <c r="J3" s="83" t="s">
        <v>7</v>
      </c>
      <c r="K3" s="83"/>
      <c r="L3" s="83" t="s">
        <v>8</v>
      </c>
      <c r="M3" s="83"/>
      <c r="N3" s="83" t="s">
        <v>9</v>
      </c>
      <c r="O3" s="83"/>
      <c r="P3" s="83" t="s">
        <v>10</v>
      </c>
      <c r="Q3" s="83"/>
      <c r="R3" s="83" t="s">
        <v>11</v>
      </c>
      <c r="S3" s="83"/>
      <c r="T3" s="83" t="s">
        <v>12</v>
      </c>
      <c r="U3" s="83"/>
      <c r="V3" s="83" t="s">
        <v>13</v>
      </c>
      <c r="W3" s="83"/>
      <c r="X3" s="83" t="s">
        <v>14</v>
      </c>
      <c r="Y3" s="83"/>
      <c r="Z3" s="83" t="s">
        <v>15</v>
      </c>
      <c r="AA3" s="83"/>
      <c r="AB3" s="83" t="s">
        <v>16</v>
      </c>
      <c r="AC3" s="83"/>
      <c r="AD3" s="83" t="s">
        <v>17</v>
      </c>
      <c r="AE3" s="83"/>
      <c r="AF3" s="86" t="s">
        <v>18</v>
      </c>
    </row>
    <row r="4" spans="1:36" s="12" customFormat="1" ht="86.25" customHeight="1">
      <c r="A4" s="86"/>
      <c r="B4" s="83"/>
      <c r="C4" s="83"/>
      <c r="D4" s="83"/>
      <c r="E4" s="83"/>
      <c r="F4" s="13" t="s">
        <v>19</v>
      </c>
      <c r="G4" s="13" t="s">
        <v>20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14" t="s">
        <v>21</v>
      </c>
      <c r="O4" s="14" t="s">
        <v>22</v>
      </c>
      <c r="P4" s="14" t="s">
        <v>21</v>
      </c>
      <c r="Q4" s="14" t="s">
        <v>22</v>
      </c>
      <c r="R4" s="14" t="s">
        <v>21</v>
      </c>
      <c r="S4" s="14" t="s">
        <v>22</v>
      </c>
      <c r="T4" s="14" t="s">
        <v>21</v>
      </c>
      <c r="U4" s="14" t="s">
        <v>22</v>
      </c>
      <c r="V4" s="14" t="s">
        <v>21</v>
      </c>
      <c r="W4" s="14" t="s">
        <v>22</v>
      </c>
      <c r="X4" s="14" t="s">
        <v>21</v>
      </c>
      <c r="Y4" s="14" t="s">
        <v>22</v>
      </c>
      <c r="Z4" s="14" t="s">
        <v>21</v>
      </c>
      <c r="AA4" s="14" t="s">
        <v>22</v>
      </c>
      <c r="AB4" s="14" t="s">
        <v>21</v>
      </c>
      <c r="AC4" s="14" t="s">
        <v>22</v>
      </c>
      <c r="AD4" s="14" t="s">
        <v>21</v>
      </c>
      <c r="AE4" s="14" t="s">
        <v>22</v>
      </c>
      <c r="AF4" s="86"/>
      <c r="AG4" s="15" t="s">
        <v>23</v>
      </c>
      <c r="AH4" s="15" t="s">
        <v>24</v>
      </c>
      <c r="AI4" s="15" t="s">
        <v>27</v>
      </c>
      <c r="AJ4" s="15" t="s">
        <v>25</v>
      </c>
    </row>
    <row r="5" spans="1:36" s="12" customFormat="1" ht="34.5" customHeight="1">
      <c r="A5" s="89" t="s">
        <v>28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16"/>
      <c r="AH5" s="16"/>
      <c r="AI5" s="16"/>
      <c r="AJ5" s="16">
        <f>C5-E5</f>
        <v>0</v>
      </c>
    </row>
    <row r="6" spans="1:36" s="12" customFormat="1" ht="34.5" customHeight="1">
      <c r="A6" s="91" t="s">
        <v>45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16"/>
      <c r="AH6" s="16"/>
      <c r="AI6" s="16"/>
      <c r="AJ6" s="16"/>
    </row>
    <row r="7" spans="1:36" s="12" customFormat="1" ht="34.5" customHeight="1">
      <c r="A7" s="91" t="s">
        <v>46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6"/>
      <c r="AH7" s="16"/>
      <c r="AI7" s="16"/>
      <c r="AJ7" s="16"/>
    </row>
    <row r="8" spans="1:36" s="12" customFormat="1" ht="183" customHeight="1">
      <c r="A8" s="44" t="s">
        <v>29</v>
      </c>
      <c r="B8" s="45"/>
      <c r="C8" s="45"/>
      <c r="D8" s="45"/>
      <c r="E8" s="45"/>
      <c r="F8" s="46"/>
      <c r="G8" s="4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7"/>
      <c r="AG8" s="16"/>
      <c r="AH8" s="16"/>
      <c r="AI8" s="16"/>
      <c r="AJ8" s="16">
        <f>C8-E8</f>
        <v>0</v>
      </c>
    </row>
    <row r="9" spans="1:36" s="12" customFormat="1" ht="18.75">
      <c r="A9" s="48" t="s">
        <v>0</v>
      </c>
      <c r="B9" s="49">
        <f>B12</f>
        <v>260.6</v>
      </c>
      <c r="C9" s="49">
        <f>C12</f>
        <v>0</v>
      </c>
      <c r="D9" s="49">
        <f>D12</f>
        <v>0</v>
      </c>
      <c r="E9" s="49">
        <f>E12</f>
        <v>0</v>
      </c>
      <c r="F9" s="50">
        <f>E9/B9*100</f>
        <v>0</v>
      </c>
      <c r="G9" s="51">
        <v>0</v>
      </c>
      <c r="H9" s="50">
        <v>0</v>
      </c>
      <c r="I9" s="50">
        <v>0</v>
      </c>
      <c r="J9" s="50">
        <v>0</v>
      </c>
      <c r="K9" s="50">
        <f>K12</f>
        <v>0</v>
      </c>
      <c r="L9" s="50">
        <v>0</v>
      </c>
      <c r="M9" s="50">
        <f>M12</f>
        <v>0</v>
      </c>
      <c r="N9" s="50">
        <v>0</v>
      </c>
      <c r="O9" s="50">
        <f>O12</f>
        <v>0</v>
      </c>
      <c r="P9" s="50">
        <v>0</v>
      </c>
      <c r="Q9" s="50">
        <f>Q12</f>
        <v>0</v>
      </c>
      <c r="R9" s="50">
        <v>0</v>
      </c>
      <c r="S9" s="49">
        <f>S12</f>
        <v>0</v>
      </c>
      <c r="T9" s="49">
        <f>T12</f>
        <v>180.3</v>
      </c>
      <c r="U9" s="49">
        <f>U12</f>
        <v>0</v>
      </c>
      <c r="V9" s="49">
        <f>V12</f>
        <v>80.3</v>
      </c>
      <c r="W9" s="49">
        <f>W12</f>
        <v>0</v>
      </c>
      <c r="X9" s="50">
        <v>0</v>
      </c>
      <c r="Y9" s="50">
        <f>Y12</f>
        <v>0</v>
      </c>
      <c r="Z9" s="50">
        <v>0</v>
      </c>
      <c r="AA9" s="50">
        <f>AA12</f>
        <v>0</v>
      </c>
      <c r="AB9" s="50">
        <v>0</v>
      </c>
      <c r="AC9" s="50">
        <f>AC12</f>
        <v>0</v>
      </c>
      <c r="AD9" s="50">
        <v>0</v>
      </c>
      <c r="AE9" s="49">
        <f>AE12</f>
        <v>0</v>
      </c>
      <c r="AF9" s="52"/>
      <c r="AG9" s="16">
        <f>H9+J9+L9+N9+P9+R9+T9+V9+X9+Z9+AB9+AD9</f>
        <v>260.6</v>
      </c>
      <c r="AH9" s="16">
        <f>H9+J9+L9+N9+P9</f>
        <v>0</v>
      </c>
      <c r="AI9" s="16">
        <f aca="true" t="shared" si="0" ref="AI9:AI111">I9+K9+M9+O9+Q9+S9+U9+W9+Y9+AA9+AC9+AE9</f>
        <v>0</v>
      </c>
      <c r="AJ9" s="53">
        <f aca="true" t="shared" si="1" ref="AJ9:AJ83">E9-C9</f>
        <v>0</v>
      </c>
    </row>
    <row r="10" spans="1:36" s="12" customFormat="1" ht="24" customHeight="1">
      <c r="A10" s="54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  <c r="AG10" s="16">
        <f aca="true" t="shared" si="2" ref="AG10:AG107">H10+J10+L10+N10+P10+R10+T10+V10+X10+Z10+AB10+AD10</f>
        <v>0</v>
      </c>
      <c r="AH10" s="16">
        <f aca="true" t="shared" si="3" ref="AH10:AH80">H10+J10+L10+N10+P10</f>
        <v>0</v>
      </c>
      <c r="AI10" s="16">
        <f t="shared" si="0"/>
        <v>0</v>
      </c>
      <c r="AJ10" s="53">
        <f t="shared" si="1"/>
        <v>0</v>
      </c>
    </row>
    <row r="11" spans="1:36" s="59" customFormat="1" ht="18.75">
      <c r="A11" s="58" t="s">
        <v>30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  <c r="AG11" s="53">
        <f t="shared" si="2"/>
        <v>0</v>
      </c>
      <c r="AH11" s="16">
        <f t="shared" si="3"/>
        <v>0</v>
      </c>
      <c r="AI11" s="53">
        <f t="shared" si="0"/>
        <v>0</v>
      </c>
      <c r="AJ11" s="53">
        <f t="shared" si="1"/>
        <v>0</v>
      </c>
    </row>
    <row r="12" spans="1:36" s="12" customFormat="1" ht="18.75">
      <c r="A12" s="60" t="s">
        <v>1</v>
      </c>
      <c r="B12" s="55">
        <f>H12+J12+L12+N12+P12+R12+T12+V12+X12+Z12+AB12+AD12</f>
        <v>260.6</v>
      </c>
      <c r="C12" s="56">
        <v>0</v>
      </c>
      <c r="D12" s="56">
        <f>E12</f>
        <v>0</v>
      </c>
      <c r="E12" s="56">
        <f>I12+K12+M12+O12+Q12+S12+U12+W12+Y12+AA12+AC12+AE12</f>
        <v>0</v>
      </c>
      <c r="F12" s="56">
        <f>E12/B12*100</f>
        <v>0</v>
      </c>
      <c r="G12" s="61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180.3</v>
      </c>
      <c r="U12" s="56">
        <v>0</v>
      </c>
      <c r="V12" s="56">
        <v>80.3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7"/>
      <c r="AG12" s="16">
        <f t="shared" si="2"/>
        <v>260.6</v>
      </c>
      <c r="AH12" s="16">
        <f t="shared" si="3"/>
        <v>0</v>
      </c>
      <c r="AI12" s="16">
        <f t="shared" si="0"/>
        <v>0</v>
      </c>
      <c r="AJ12" s="53">
        <f t="shared" si="1"/>
        <v>0</v>
      </c>
    </row>
    <row r="13" spans="1:36" s="12" customFormat="1" ht="18.75">
      <c r="A13" s="54" t="s">
        <v>31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  <c r="AG13" s="16"/>
      <c r="AH13" s="16">
        <f t="shared" si="3"/>
        <v>0</v>
      </c>
      <c r="AI13" s="16"/>
      <c r="AJ13" s="53">
        <f t="shared" si="1"/>
        <v>0</v>
      </c>
    </row>
    <row r="14" spans="1:36" s="12" customFormat="1" ht="18.75">
      <c r="A14" s="54" t="s">
        <v>3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  <c r="AG14" s="16">
        <f t="shared" si="2"/>
        <v>0</v>
      </c>
      <c r="AH14" s="16">
        <f t="shared" si="3"/>
        <v>0</v>
      </c>
      <c r="AI14" s="16">
        <f t="shared" si="0"/>
        <v>0</v>
      </c>
      <c r="AJ14" s="53">
        <f t="shared" si="1"/>
        <v>0</v>
      </c>
    </row>
    <row r="15" spans="1:36" s="12" customFormat="1" ht="69" customHeight="1">
      <c r="A15" s="44" t="s">
        <v>32</v>
      </c>
      <c r="B15" s="45"/>
      <c r="C15" s="45"/>
      <c r="D15" s="45"/>
      <c r="E15" s="45"/>
      <c r="F15" s="46"/>
      <c r="G15" s="4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4"/>
      <c r="AG15" s="16">
        <f t="shared" si="2"/>
        <v>0</v>
      </c>
      <c r="AH15" s="16">
        <f t="shared" si="3"/>
        <v>0</v>
      </c>
      <c r="AI15" s="16">
        <f t="shared" si="0"/>
        <v>0</v>
      </c>
      <c r="AJ15" s="53">
        <f t="shared" si="1"/>
        <v>0</v>
      </c>
    </row>
    <row r="16" spans="1:36" s="59" customFormat="1" ht="22.5" customHeight="1">
      <c r="A16" s="48" t="s">
        <v>0</v>
      </c>
      <c r="B16" s="55">
        <f>B19</f>
        <v>5317.100000000002</v>
      </c>
      <c r="C16" s="55">
        <f>C19</f>
        <v>1761.8593</v>
      </c>
      <c r="D16" s="55">
        <f>D19</f>
        <v>1618.6603000000002</v>
      </c>
      <c r="E16" s="55">
        <f>E19</f>
        <v>1618.6603000000002</v>
      </c>
      <c r="F16" s="56">
        <f>E16/B16*100</f>
        <v>30.442540106448995</v>
      </c>
      <c r="G16" s="56">
        <f>E16/C16*100</f>
        <v>91.87227947203277</v>
      </c>
      <c r="H16" s="55">
        <f aca="true" t="shared" si="4" ref="H16:AE16">H19</f>
        <v>428.6503</v>
      </c>
      <c r="I16" s="55">
        <f t="shared" si="4"/>
        <v>428.6503</v>
      </c>
      <c r="J16" s="55">
        <f t="shared" si="4"/>
        <v>444.403</v>
      </c>
      <c r="K16" s="55">
        <f t="shared" si="4"/>
        <v>396.67</v>
      </c>
      <c r="L16" s="55">
        <f t="shared" si="4"/>
        <v>444.403</v>
      </c>
      <c r="M16" s="55">
        <f t="shared" si="4"/>
        <v>396.67</v>
      </c>
      <c r="N16" s="55">
        <f t="shared" si="4"/>
        <v>444.403</v>
      </c>
      <c r="O16" s="55">
        <f t="shared" si="4"/>
        <v>396.67</v>
      </c>
      <c r="P16" s="55">
        <f t="shared" si="4"/>
        <v>444.403</v>
      </c>
      <c r="Q16" s="55">
        <f t="shared" si="4"/>
        <v>0</v>
      </c>
      <c r="R16" s="55">
        <f t="shared" si="4"/>
        <v>444.403</v>
      </c>
      <c r="S16" s="55">
        <f t="shared" si="4"/>
        <v>0</v>
      </c>
      <c r="T16" s="55">
        <f t="shared" si="4"/>
        <v>444.403</v>
      </c>
      <c r="U16" s="55">
        <f t="shared" si="4"/>
        <v>0</v>
      </c>
      <c r="V16" s="55">
        <f t="shared" si="4"/>
        <v>444.403</v>
      </c>
      <c r="W16" s="55">
        <f t="shared" si="4"/>
        <v>0</v>
      </c>
      <c r="X16" s="55">
        <f t="shared" si="4"/>
        <v>444.403</v>
      </c>
      <c r="Y16" s="55">
        <f t="shared" si="4"/>
        <v>0</v>
      </c>
      <c r="Z16" s="55">
        <f t="shared" si="4"/>
        <v>444.403</v>
      </c>
      <c r="AA16" s="55">
        <f t="shared" si="4"/>
        <v>0</v>
      </c>
      <c r="AB16" s="55">
        <f t="shared" si="4"/>
        <v>444.403</v>
      </c>
      <c r="AC16" s="55">
        <f t="shared" si="4"/>
        <v>0</v>
      </c>
      <c r="AD16" s="55">
        <f t="shared" si="4"/>
        <v>444.4197</v>
      </c>
      <c r="AE16" s="55">
        <f t="shared" si="4"/>
        <v>0</v>
      </c>
      <c r="AF16" s="62"/>
      <c r="AG16" s="53">
        <f t="shared" si="2"/>
        <v>5317.100000000002</v>
      </c>
      <c r="AH16" s="16">
        <f t="shared" si="3"/>
        <v>2206.2623000000003</v>
      </c>
      <c r="AI16" s="53">
        <f t="shared" si="0"/>
        <v>1618.6603000000002</v>
      </c>
      <c r="AJ16" s="53">
        <f t="shared" si="1"/>
        <v>-143.19899999999984</v>
      </c>
    </row>
    <row r="17" spans="1:36" s="59" customFormat="1" ht="18.75">
      <c r="A17" s="54" t="s">
        <v>2</v>
      </c>
      <c r="B17" s="55"/>
      <c r="C17" s="56"/>
      <c r="D17" s="56"/>
      <c r="E17" s="56"/>
      <c r="F17" s="56"/>
      <c r="G17" s="56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F17" s="62"/>
      <c r="AG17" s="53">
        <f t="shared" si="2"/>
        <v>0</v>
      </c>
      <c r="AH17" s="16">
        <f t="shared" si="3"/>
        <v>0</v>
      </c>
      <c r="AI17" s="53">
        <f t="shared" si="0"/>
        <v>0</v>
      </c>
      <c r="AJ17" s="53">
        <f t="shared" si="1"/>
        <v>0</v>
      </c>
    </row>
    <row r="18" spans="1:36" s="59" customFormat="1" ht="18.75">
      <c r="A18" s="58" t="s">
        <v>30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77"/>
      <c r="AG18" s="53">
        <f t="shared" si="2"/>
        <v>0</v>
      </c>
      <c r="AH18" s="16">
        <f t="shared" si="3"/>
        <v>0</v>
      </c>
      <c r="AI18" s="53">
        <f t="shared" si="0"/>
        <v>0</v>
      </c>
      <c r="AJ18" s="53">
        <f t="shared" si="1"/>
        <v>0</v>
      </c>
    </row>
    <row r="19" spans="1:36" s="59" customFormat="1" ht="45" customHeight="1">
      <c r="A19" s="76" t="s">
        <v>1</v>
      </c>
      <c r="B19" s="66">
        <f>H19+J19+L19+N19+P19+R19+T19+V19+X19+Z19+AB19+AD19</f>
        <v>5317.100000000002</v>
      </c>
      <c r="C19" s="61">
        <f>H19+J19+L19+N19</f>
        <v>1761.8593</v>
      </c>
      <c r="D19" s="61">
        <f>E19</f>
        <v>1618.6603000000002</v>
      </c>
      <c r="E19" s="61">
        <f>I19+K19+M19+O19+Q19+S19+U19+W19+Y19+AA19+AC19+AE19</f>
        <v>1618.6603000000002</v>
      </c>
      <c r="F19" s="61">
        <f>E19/B19*100</f>
        <v>30.442540106448995</v>
      </c>
      <c r="G19" s="61">
        <f>E19/C19*100</f>
        <v>91.87227947203277</v>
      </c>
      <c r="H19" s="61">
        <v>428.6503</v>
      </c>
      <c r="I19" s="61">
        <v>428.6503</v>
      </c>
      <c r="J19" s="61">
        <v>444.403</v>
      </c>
      <c r="K19" s="61">
        <v>396.67</v>
      </c>
      <c r="L19" s="61">
        <v>444.403</v>
      </c>
      <c r="M19" s="61">
        <v>396.67</v>
      </c>
      <c r="N19" s="61">
        <v>444.403</v>
      </c>
      <c r="O19" s="56">
        <v>396.67</v>
      </c>
      <c r="P19" s="56">
        <v>444.403</v>
      </c>
      <c r="Q19" s="56">
        <v>0</v>
      </c>
      <c r="R19" s="56">
        <v>444.403</v>
      </c>
      <c r="S19" s="56">
        <v>0</v>
      </c>
      <c r="T19" s="56">
        <v>444.403</v>
      </c>
      <c r="U19" s="56">
        <v>0</v>
      </c>
      <c r="V19" s="56">
        <v>444.403</v>
      </c>
      <c r="W19" s="56">
        <v>0</v>
      </c>
      <c r="X19" s="56">
        <v>444.403</v>
      </c>
      <c r="Y19" s="56">
        <v>0</v>
      </c>
      <c r="Z19" s="56">
        <v>444.403</v>
      </c>
      <c r="AA19" s="56">
        <v>0</v>
      </c>
      <c r="AB19" s="56">
        <v>444.403</v>
      </c>
      <c r="AC19" s="56">
        <v>0</v>
      </c>
      <c r="AD19" s="56">
        <v>444.4197</v>
      </c>
      <c r="AE19" s="64">
        <v>0</v>
      </c>
      <c r="AF19" s="57"/>
      <c r="AG19" s="53">
        <f t="shared" si="2"/>
        <v>5317.100000000002</v>
      </c>
      <c r="AH19" s="16">
        <f t="shared" si="3"/>
        <v>2206.2623000000003</v>
      </c>
      <c r="AI19" s="53">
        <f t="shared" si="0"/>
        <v>1618.6603000000002</v>
      </c>
      <c r="AJ19" s="53">
        <f t="shared" si="1"/>
        <v>-143.19899999999984</v>
      </c>
    </row>
    <row r="20" spans="1:36" s="59" customFormat="1" ht="18.75">
      <c r="A20" s="54" t="s">
        <v>31</v>
      </c>
      <c r="B20" s="55"/>
      <c r="C20" s="56"/>
      <c r="D20" s="56"/>
      <c r="E20" s="56"/>
      <c r="F20" s="56"/>
      <c r="G20" s="5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64"/>
      <c r="AF20" s="62"/>
      <c r="AG20" s="53"/>
      <c r="AH20" s="16">
        <f t="shared" si="3"/>
        <v>0</v>
      </c>
      <c r="AI20" s="53"/>
      <c r="AJ20" s="53">
        <f t="shared" si="1"/>
        <v>0</v>
      </c>
    </row>
    <row r="21" spans="1:36" s="59" customFormat="1" ht="18.75">
      <c r="A21" s="54" t="s">
        <v>3</v>
      </c>
      <c r="B21" s="55"/>
      <c r="C21" s="56"/>
      <c r="D21" s="56"/>
      <c r="E21" s="56"/>
      <c r="F21" s="56"/>
      <c r="G21" s="50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64"/>
      <c r="AF21" s="62"/>
      <c r="AG21" s="53">
        <f t="shared" si="2"/>
        <v>0</v>
      </c>
      <c r="AH21" s="16">
        <f t="shared" si="3"/>
        <v>0</v>
      </c>
      <c r="AI21" s="53">
        <f t="shared" si="0"/>
        <v>0</v>
      </c>
      <c r="AJ21" s="53">
        <f t="shared" si="1"/>
        <v>0</v>
      </c>
    </row>
    <row r="22" spans="1:36" s="12" customFormat="1" ht="156" customHeight="1">
      <c r="A22" s="44" t="s">
        <v>33</v>
      </c>
      <c r="B22" s="45"/>
      <c r="C22" s="45"/>
      <c r="D22" s="45"/>
      <c r="E22" s="45"/>
      <c r="F22" s="46"/>
      <c r="G22" s="46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65"/>
      <c r="AG22" s="16">
        <f t="shared" si="2"/>
        <v>0</v>
      </c>
      <c r="AH22" s="16">
        <f t="shared" si="3"/>
        <v>0</v>
      </c>
      <c r="AI22" s="16">
        <f t="shared" si="0"/>
        <v>0</v>
      </c>
      <c r="AJ22" s="53">
        <f t="shared" si="1"/>
        <v>0</v>
      </c>
    </row>
    <row r="23" spans="1:36" s="59" customFormat="1" ht="18.75" customHeight="1">
      <c r="A23" s="48" t="s">
        <v>0</v>
      </c>
      <c r="B23" s="55">
        <f>B26</f>
        <v>0</v>
      </c>
      <c r="C23" s="55">
        <f>C26</f>
        <v>0</v>
      </c>
      <c r="D23" s="55">
        <f>D26</f>
        <v>0</v>
      </c>
      <c r="E23" s="55">
        <f>E26</f>
        <v>0</v>
      </c>
      <c r="F23" s="56">
        <v>0</v>
      </c>
      <c r="G23" s="61">
        <v>0</v>
      </c>
      <c r="H23" s="55">
        <f aca="true" t="shared" si="5" ref="H23:AE23">H26</f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55">
        <f t="shared" si="5"/>
        <v>0</v>
      </c>
      <c r="N23" s="55">
        <f t="shared" si="5"/>
        <v>0</v>
      </c>
      <c r="O23" s="55">
        <f t="shared" si="5"/>
        <v>0</v>
      </c>
      <c r="P23" s="55">
        <f t="shared" si="5"/>
        <v>0</v>
      </c>
      <c r="Q23" s="55">
        <f t="shared" si="5"/>
        <v>0</v>
      </c>
      <c r="R23" s="55">
        <f t="shared" si="5"/>
        <v>0</v>
      </c>
      <c r="S23" s="55">
        <f t="shared" si="5"/>
        <v>0</v>
      </c>
      <c r="T23" s="55">
        <f t="shared" si="5"/>
        <v>0</v>
      </c>
      <c r="U23" s="55">
        <f t="shared" si="5"/>
        <v>0</v>
      </c>
      <c r="V23" s="55">
        <f t="shared" si="5"/>
        <v>0</v>
      </c>
      <c r="W23" s="55">
        <f t="shared" si="5"/>
        <v>0</v>
      </c>
      <c r="X23" s="55">
        <f t="shared" si="5"/>
        <v>0</v>
      </c>
      <c r="Y23" s="55">
        <f t="shared" si="5"/>
        <v>0</v>
      </c>
      <c r="Z23" s="55">
        <f t="shared" si="5"/>
        <v>0</v>
      </c>
      <c r="AA23" s="55">
        <f t="shared" si="5"/>
        <v>0</v>
      </c>
      <c r="AB23" s="55">
        <f t="shared" si="5"/>
        <v>0</v>
      </c>
      <c r="AC23" s="55">
        <f t="shared" si="5"/>
        <v>0</v>
      </c>
      <c r="AD23" s="55">
        <f t="shared" si="5"/>
        <v>0</v>
      </c>
      <c r="AE23" s="55">
        <f t="shared" si="5"/>
        <v>0</v>
      </c>
      <c r="AF23" s="84"/>
      <c r="AG23" s="53">
        <f t="shared" si="2"/>
        <v>0</v>
      </c>
      <c r="AH23" s="16">
        <f t="shared" si="3"/>
        <v>0</v>
      </c>
      <c r="AI23" s="53">
        <f t="shared" si="0"/>
        <v>0</v>
      </c>
      <c r="AJ23" s="53">
        <f t="shared" si="1"/>
        <v>0</v>
      </c>
    </row>
    <row r="24" spans="1:36" s="59" customFormat="1" ht="18.75">
      <c r="A24" s="54" t="s">
        <v>2</v>
      </c>
      <c r="B24" s="55"/>
      <c r="C24" s="56"/>
      <c r="D24" s="56"/>
      <c r="E24" s="56"/>
      <c r="F24" s="56"/>
      <c r="G24" s="56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F24" s="84"/>
      <c r="AG24" s="53">
        <f t="shared" si="2"/>
        <v>0</v>
      </c>
      <c r="AH24" s="16">
        <f t="shared" si="3"/>
        <v>0</v>
      </c>
      <c r="AI24" s="53">
        <f t="shared" si="0"/>
        <v>0</v>
      </c>
      <c r="AJ24" s="53">
        <f t="shared" si="1"/>
        <v>0</v>
      </c>
    </row>
    <row r="25" spans="1:36" s="59" customFormat="1" ht="21" customHeight="1">
      <c r="A25" s="58" t="s">
        <v>30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84"/>
      <c r="AG25" s="53">
        <f t="shared" si="2"/>
        <v>0</v>
      </c>
      <c r="AH25" s="16">
        <f t="shared" si="3"/>
        <v>0</v>
      </c>
      <c r="AI25" s="53">
        <f t="shared" si="0"/>
        <v>0</v>
      </c>
      <c r="AJ25" s="53">
        <f t="shared" si="1"/>
        <v>0</v>
      </c>
    </row>
    <row r="26" spans="1:36" s="59" customFormat="1" ht="18.75">
      <c r="A26" s="60" t="s">
        <v>1</v>
      </c>
      <c r="B26" s="66">
        <f>H26+J26+L26+N26+P26+R26+T26+V26+X26+Z26+AB26+AD26</f>
        <v>0</v>
      </c>
      <c r="C26" s="56">
        <f>T26</f>
        <v>0</v>
      </c>
      <c r="D26" s="61">
        <f>E26</f>
        <v>0</v>
      </c>
      <c r="E26" s="61">
        <f>I26+K26+M26+O26+Q26+S26+U26+W26+Y26+AA26+AC26+AE26</f>
        <v>0</v>
      </c>
      <c r="F26" s="56">
        <v>0</v>
      </c>
      <c r="G26" s="61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64">
        <v>0</v>
      </c>
      <c r="AF26" s="84"/>
      <c r="AG26" s="53">
        <f t="shared" si="2"/>
        <v>0</v>
      </c>
      <c r="AH26" s="16">
        <f t="shared" si="3"/>
        <v>0</v>
      </c>
      <c r="AI26" s="53">
        <f t="shared" si="0"/>
        <v>0</v>
      </c>
      <c r="AJ26" s="53">
        <f t="shared" si="1"/>
        <v>0</v>
      </c>
    </row>
    <row r="27" spans="1:36" s="59" customFormat="1" ht="18.75">
      <c r="A27" s="54" t="s">
        <v>31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64"/>
      <c r="AF27" s="84"/>
      <c r="AG27" s="53"/>
      <c r="AH27" s="16">
        <f t="shared" si="3"/>
        <v>0</v>
      </c>
      <c r="AI27" s="53"/>
      <c r="AJ27" s="53">
        <f t="shared" si="1"/>
        <v>0</v>
      </c>
    </row>
    <row r="28" spans="1:36" s="59" customFormat="1" ht="18.75">
      <c r="A28" s="54" t="s">
        <v>3</v>
      </c>
      <c r="B28" s="55"/>
      <c r="C28" s="56"/>
      <c r="D28" s="56"/>
      <c r="E28" s="56"/>
      <c r="F28" s="56"/>
      <c r="G28" s="50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64"/>
      <c r="AF28" s="84"/>
      <c r="AG28" s="53">
        <f t="shared" si="2"/>
        <v>0</v>
      </c>
      <c r="AH28" s="16">
        <f t="shared" si="3"/>
        <v>0</v>
      </c>
      <c r="AI28" s="53">
        <f t="shared" si="0"/>
        <v>0</v>
      </c>
      <c r="AJ28" s="53">
        <f t="shared" si="1"/>
        <v>0</v>
      </c>
    </row>
    <row r="29" spans="1:36" s="12" customFormat="1" ht="138.75" customHeight="1">
      <c r="A29" s="44" t="s">
        <v>34</v>
      </c>
      <c r="B29" s="45"/>
      <c r="C29" s="45"/>
      <c r="D29" s="45"/>
      <c r="E29" s="45"/>
      <c r="F29" s="46"/>
      <c r="G29" s="4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5"/>
      <c r="AG29" s="16">
        <f t="shared" si="2"/>
        <v>0</v>
      </c>
      <c r="AH29" s="16">
        <f t="shared" si="3"/>
        <v>0</v>
      </c>
      <c r="AI29" s="16">
        <f t="shared" si="0"/>
        <v>0</v>
      </c>
      <c r="AJ29" s="53">
        <f t="shared" si="1"/>
        <v>0</v>
      </c>
    </row>
    <row r="30" spans="1:36" s="59" customFormat="1" ht="24" customHeight="1">
      <c r="A30" s="48" t="s">
        <v>0</v>
      </c>
      <c r="B30" s="55">
        <f>B33</f>
        <v>0</v>
      </c>
      <c r="C30" s="56">
        <f>C33</f>
        <v>0</v>
      </c>
      <c r="D30" s="56">
        <f>D33</f>
        <v>0</v>
      </c>
      <c r="E30" s="56">
        <f>E33</f>
        <v>0</v>
      </c>
      <c r="F30" s="56">
        <v>0</v>
      </c>
      <c r="G30" s="61">
        <v>0</v>
      </c>
      <c r="H30" s="56">
        <f aca="true" t="shared" si="6" ref="H30:AE30">H33</f>
        <v>0</v>
      </c>
      <c r="I30" s="56">
        <f t="shared" si="6"/>
        <v>0</v>
      </c>
      <c r="J30" s="56">
        <f t="shared" si="6"/>
        <v>0</v>
      </c>
      <c r="K30" s="56">
        <f t="shared" si="6"/>
        <v>0</v>
      </c>
      <c r="L30" s="56">
        <f t="shared" si="6"/>
        <v>0</v>
      </c>
      <c r="M30" s="56">
        <f t="shared" si="6"/>
        <v>0</v>
      </c>
      <c r="N30" s="56">
        <f t="shared" si="6"/>
        <v>0</v>
      </c>
      <c r="O30" s="56">
        <f t="shared" si="6"/>
        <v>0</v>
      </c>
      <c r="P30" s="56">
        <f t="shared" si="6"/>
        <v>0</v>
      </c>
      <c r="Q30" s="56">
        <f t="shared" si="6"/>
        <v>0</v>
      </c>
      <c r="R30" s="56">
        <f t="shared" si="6"/>
        <v>0</v>
      </c>
      <c r="S30" s="56">
        <f t="shared" si="6"/>
        <v>0</v>
      </c>
      <c r="T30" s="56">
        <f t="shared" si="6"/>
        <v>0</v>
      </c>
      <c r="U30" s="56">
        <f t="shared" si="6"/>
        <v>0</v>
      </c>
      <c r="V30" s="56">
        <f t="shared" si="6"/>
        <v>0</v>
      </c>
      <c r="W30" s="56">
        <f t="shared" si="6"/>
        <v>0</v>
      </c>
      <c r="X30" s="56">
        <f t="shared" si="6"/>
        <v>0</v>
      </c>
      <c r="Y30" s="56">
        <f t="shared" si="6"/>
        <v>0</v>
      </c>
      <c r="Z30" s="56">
        <f t="shared" si="6"/>
        <v>0</v>
      </c>
      <c r="AA30" s="56">
        <f t="shared" si="6"/>
        <v>0</v>
      </c>
      <c r="AB30" s="56">
        <f t="shared" si="6"/>
        <v>0</v>
      </c>
      <c r="AC30" s="56">
        <f t="shared" si="6"/>
        <v>0</v>
      </c>
      <c r="AD30" s="56">
        <f t="shared" si="6"/>
        <v>0</v>
      </c>
      <c r="AE30" s="64">
        <f t="shared" si="6"/>
        <v>0</v>
      </c>
      <c r="AF30" s="87"/>
      <c r="AG30" s="53">
        <f t="shared" si="2"/>
        <v>0</v>
      </c>
      <c r="AH30" s="16">
        <f t="shared" si="3"/>
        <v>0</v>
      </c>
      <c r="AI30" s="53">
        <f t="shared" si="0"/>
        <v>0</v>
      </c>
      <c r="AJ30" s="53">
        <f t="shared" si="1"/>
        <v>0</v>
      </c>
    </row>
    <row r="31" spans="1:36" s="59" customFormat="1" ht="22.5" customHeight="1">
      <c r="A31" s="54" t="s">
        <v>2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64"/>
      <c r="AF31" s="87"/>
      <c r="AG31" s="53">
        <f t="shared" si="2"/>
        <v>0</v>
      </c>
      <c r="AH31" s="16">
        <f t="shared" si="3"/>
        <v>0</v>
      </c>
      <c r="AI31" s="53">
        <f t="shared" si="0"/>
        <v>0</v>
      </c>
      <c r="AJ31" s="53">
        <f t="shared" si="1"/>
        <v>0</v>
      </c>
    </row>
    <row r="32" spans="1:36" s="59" customFormat="1" ht="21" customHeight="1">
      <c r="A32" s="58" t="s">
        <v>30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64"/>
      <c r="AF32" s="87"/>
      <c r="AG32" s="53">
        <f t="shared" si="2"/>
        <v>0</v>
      </c>
      <c r="AH32" s="16">
        <f t="shared" si="3"/>
        <v>0</v>
      </c>
      <c r="AI32" s="53">
        <f t="shared" si="0"/>
        <v>0</v>
      </c>
      <c r="AJ32" s="53">
        <f t="shared" si="1"/>
        <v>0</v>
      </c>
    </row>
    <row r="33" spans="1:36" s="59" customFormat="1" ht="21" customHeight="1">
      <c r="A33" s="60" t="s">
        <v>1</v>
      </c>
      <c r="B33" s="66">
        <f>H33+J33+L33+N33+P33+R33+T33+V33+X33+Z33+AB33+AD33</f>
        <v>0</v>
      </c>
      <c r="C33" s="56">
        <f>AD33</f>
        <v>0</v>
      </c>
      <c r="D33" s="61">
        <f>E33</f>
        <v>0</v>
      </c>
      <c r="E33" s="61">
        <f>I33+K33+M33+O33+Q33+S33+U33+W33+Y33+AA33+AC33+AE33</f>
        <v>0</v>
      </c>
      <c r="F33" s="56">
        <v>0</v>
      </c>
      <c r="G33" s="61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64">
        <v>0</v>
      </c>
      <c r="AF33" s="87"/>
      <c r="AG33" s="53">
        <f t="shared" si="2"/>
        <v>0</v>
      </c>
      <c r="AH33" s="16">
        <f t="shared" si="3"/>
        <v>0</v>
      </c>
      <c r="AI33" s="53">
        <f t="shared" si="0"/>
        <v>0</v>
      </c>
      <c r="AJ33" s="53">
        <f t="shared" si="1"/>
        <v>0</v>
      </c>
    </row>
    <row r="34" spans="1:36" s="59" customFormat="1" ht="21" customHeight="1">
      <c r="A34" s="54" t="s">
        <v>31</v>
      </c>
      <c r="B34" s="55"/>
      <c r="C34" s="56"/>
      <c r="D34" s="56"/>
      <c r="E34" s="56"/>
      <c r="F34" s="56"/>
      <c r="G34" s="50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64"/>
      <c r="AF34" s="87"/>
      <c r="AG34" s="53"/>
      <c r="AH34" s="16">
        <f t="shared" si="3"/>
        <v>0</v>
      </c>
      <c r="AI34" s="53"/>
      <c r="AJ34" s="53">
        <f t="shared" si="1"/>
        <v>0</v>
      </c>
    </row>
    <row r="35" spans="1:36" s="59" customFormat="1" ht="22.5" customHeight="1">
      <c r="A35" s="54" t="s">
        <v>3</v>
      </c>
      <c r="B35" s="55"/>
      <c r="C35" s="56"/>
      <c r="D35" s="56"/>
      <c r="E35" s="56"/>
      <c r="F35" s="56"/>
      <c r="G35" s="50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64"/>
      <c r="AF35" s="87"/>
      <c r="AG35" s="53">
        <f t="shared" si="2"/>
        <v>0</v>
      </c>
      <c r="AH35" s="16">
        <f t="shared" si="3"/>
        <v>0</v>
      </c>
      <c r="AI35" s="53">
        <f t="shared" si="0"/>
        <v>0</v>
      </c>
      <c r="AJ35" s="53">
        <f t="shared" si="1"/>
        <v>0</v>
      </c>
    </row>
    <row r="36" spans="1:36" s="12" customFormat="1" ht="119.25" customHeight="1">
      <c r="A36" s="44" t="s">
        <v>51</v>
      </c>
      <c r="B36" s="45"/>
      <c r="C36" s="45"/>
      <c r="D36" s="45"/>
      <c r="E36" s="45"/>
      <c r="F36" s="46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65"/>
      <c r="AG36" s="53">
        <f t="shared" si="2"/>
        <v>0</v>
      </c>
      <c r="AH36" s="16">
        <f t="shared" si="3"/>
        <v>0</v>
      </c>
      <c r="AI36" s="53">
        <f aca="true" t="shared" si="7" ref="AI36:AI50">I36+K36+M36+O36+Q36+S36+U36+W36+Y36+AA36+AC36+AE36</f>
        <v>0</v>
      </c>
      <c r="AJ36" s="53">
        <f aca="true" t="shared" si="8" ref="AJ36:AJ50">E36-C36</f>
        <v>0</v>
      </c>
    </row>
    <row r="37" spans="1:36" s="59" customFormat="1" ht="22.5" customHeight="1">
      <c r="A37" s="54" t="s">
        <v>0</v>
      </c>
      <c r="B37" s="55">
        <f aca="true" t="shared" si="9" ref="B37:AE37">B40</f>
        <v>0</v>
      </c>
      <c r="C37" s="56">
        <f>C40</f>
        <v>0</v>
      </c>
      <c r="D37" s="56">
        <f t="shared" si="9"/>
        <v>0</v>
      </c>
      <c r="E37" s="56">
        <f t="shared" si="9"/>
        <v>0</v>
      </c>
      <c r="F37" s="56">
        <f t="shared" si="9"/>
        <v>0</v>
      </c>
      <c r="G37" s="56">
        <v>0</v>
      </c>
      <c r="H37" s="56">
        <f t="shared" si="9"/>
        <v>0</v>
      </c>
      <c r="I37" s="56">
        <f t="shared" si="9"/>
        <v>0</v>
      </c>
      <c r="J37" s="56">
        <f t="shared" si="9"/>
        <v>0</v>
      </c>
      <c r="K37" s="56">
        <f t="shared" si="9"/>
        <v>0</v>
      </c>
      <c r="L37" s="56">
        <f t="shared" si="9"/>
        <v>0</v>
      </c>
      <c r="M37" s="56">
        <f t="shared" si="9"/>
        <v>0</v>
      </c>
      <c r="N37" s="56">
        <f t="shared" si="9"/>
        <v>0</v>
      </c>
      <c r="O37" s="56">
        <f t="shared" si="9"/>
        <v>0</v>
      </c>
      <c r="P37" s="56">
        <f t="shared" si="9"/>
        <v>0</v>
      </c>
      <c r="Q37" s="56">
        <f t="shared" si="9"/>
        <v>0</v>
      </c>
      <c r="R37" s="56">
        <f t="shared" si="9"/>
        <v>0</v>
      </c>
      <c r="S37" s="56">
        <f t="shared" si="9"/>
        <v>0</v>
      </c>
      <c r="T37" s="56">
        <f t="shared" si="9"/>
        <v>0</v>
      </c>
      <c r="U37" s="56">
        <f t="shared" si="9"/>
        <v>0</v>
      </c>
      <c r="V37" s="56">
        <f t="shared" si="9"/>
        <v>0</v>
      </c>
      <c r="W37" s="56">
        <f t="shared" si="9"/>
        <v>0</v>
      </c>
      <c r="X37" s="56">
        <f t="shared" si="9"/>
        <v>0</v>
      </c>
      <c r="Y37" s="56">
        <f t="shared" si="9"/>
        <v>0</v>
      </c>
      <c r="Z37" s="56">
        <f t="shared" si="9"/>
        <v>0</v>
      </c>
      <c r="AA37" s="56">
        <f t="shared" si="9"/>
        <v>0</v>
      </c>
      <c r="AB37" s="56">
        <f t="shared" si="9"/>
        <v>0</v>
      </c>
      <c r="AC37" s="56">
        <f t="shared" si="9"/>
        <v>0</v>
      </c>
      <c r="AD37" s="56">
        <f t="shared" si="9"/>
        <v>0</v>
      </c>
      <c r="AE37" s="64">
        <f t="shared" si="9"/>
        <v>0</v>
      </c>
      <c r="AF37" s="78"/>
      <c r="AG37" s="53">
        <f t="shared" si="2"/>
        <v>0</v>
      </c>
      <c r="AH37" s="16">
        <f t="shared" si="3"/>
        <v>0</v>
      </c>
      <c r="AI37" s="53">
        <f t="shared" si="7"/>
        <v>0</v>
      </c>
      <c r="AJ37" s="53">
        <f t="shared" si="8"/>
        <v>0</v>
      </c>
    </row>
    <row r="38" spans="1:36" s="59" customFormat="1" ht="22.5" customHeight="1">
      <c r="A38" s="54" t="s">
        <v>2</v>
      </c>
      <c r="B38" s="55"/>
      <c r="C38" s="56"/>
      <c r="D38" s="56"/>
      <c r="E38" s="56"/>
      <c r="F38" s="56"/>
      <c r="G38" s="50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64"/>
      <c r="AF38" s="78"/>
      <c r="AG38" s="53">
        <f t="shared" si="2"/>
        <v>0</v>
      </c>
      <c r="AH38" s="16">
        <f t="shared" si="3"/>
        <v>0</v>
      </c>
      <c r="AI38" s="53">
        <f t="shared" si="7"/>
        <v>0</v>
      </c>
      <c r="AJ38" s="53">
        <f t="shared" si="8"/>
        <v>0</v>
      </c>
    </row>
    <row r="39" spans="1:36" s="59" customFormat="1" ht="22.5" customHeight="1">
      <c r="A39" s="54" t="s">
        <v>30</v>
      </c>
      <c r="B39" s="55"/>
      <c r="C39" s="56"/>
      <c r="D39" s="56"/>
      <c r="E39" s="56"/>
      <c r="F39" s="56"/>
      <c r="G39" s="50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64"/>
      <c r="AF39" s="78"/>
      <c r="AG39" s="53">
        <f t="shared" si="2"/>
        <v>0</v>
      </c>
      <c r="AH39" s="16">
        <f t="shared" si="3"/>
        <v>0</v>
      </c>
      <c r="AI39" s="53">
        <f t="shared" si="7"/>
        <v>0</v>
      </c>
      <c r="AJ39" s="53">
        <f t="shared" si="8"/>
        <v>0</v>
      </c>
    </row>
    <row r="40" spans="1:36" s="59" customFormat="1" ht="22.5" customHeight="1">
      <c r="A40" s="54" t="s">
        <v>1</v>
      </c>
      <c r="B40" s="55">
        <f>H40+J40+L40+N40+P40+R40+T40+V40+X40+Z40+AB40+AD40</f>
        <v>0</v>
      </c>
      <c r="C40" s="56">
        <f>X40</f>
        <v>0</v>
      </c>
      <c r="D40" s="56">
        <f>E40</f>
        <v>0</v>
      </c>
      <c r="E40" s="56">
        <f>I40+K40+M40+O40+Q40+S40+U40+W40+Y40+AA40+AC40+AE40</f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61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61">
        <v>0</v>
      </c>
      <c r="AE40" s="64">
        <v>0</v>
      </c>
      <c r="AF40" s="78"/>
      <c r="AG40" s="53">
        <f t="shared" si="2"/>
        <v>0</v>
      </c>
      <c r="AH40" s="16">
        <f t="shared" si="3"/>
        <v>0</v>
      </c>
      <c r="AI40" s="53">
        <f t="shared" si="7"/>
        <v>0</v>
      </c>
      <c r="AJ40" s="53">
        <f t="shared" si="8"/>
        <v>0</v>
      </c>
    </row>
    <row r="41" spans="1:36" s="59" customFormat="1" ht="22.5" customHeight="1">
      <c r="A41" s="54" t="s">
        <v>31</v>
      </c>
      <c r="B41" s="55"/>
      <c r="C41" s="56"/>
      <c r="D41" s="56"/>
      <c r="E41" s="56"/>
      <c r="F41" s="56"/>
      <c r="G41" s="50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64"/>
      <c r="AF41" s="78"/>
      <c r="AG41" s="53">
        <f t="shared" si="2"/>
        <v>0</v>
      </c>
      <c r="AH41" s="16">
        <f t="shared" si="3"/>
        <v>0</v>
      </c>
      <c r="AI41" s="53">
        <f t="shared" si="7"/>
        <v>0</v>
      </c>
      <c r="AJ41" s="53">
        <f t="shared" si="8"/>
        <v>0</v>
      </c>
    </row>
    <row r="42" spans="1:36" s="59" customFormat="1" ht="22.5" customHeight="1">
      <c r="A42" s="54" t="s">
        <v>3</v>
      </c>
      <c r="B42" s="55"/>
      <c r="C42" s="56"/>
      <c r="D42" s="56"/>
      <c r="E42" s="56"/>
      <c r="F42" s="56"/>
      <c r="G42" s="50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64"/>
      <c r="AF42" s="78"/>
      <c r="AG42" s="53">
        <f t="shared" si="2"/>
        <v>0</v>
      </c>
      <c r="AH42" s="16">
        <f t="shared" si="3"/>
        <v>0</v>
      </c>
      <c r="AI42" s="53">
        <f t="shared" si="7"/>
        <v>0</v>
      </c>
      <c r="AJ42" s="53">
        <f t="shared" si="8"/>
        <v>0</v>
      </c>
    </row>
    <row r="43" spans="1:36" s="59" customFormat="1" ht="75">
      <c r="A43" s="44" t="s">
        <v>55</v>
      </c>
      <c r="B43" s="45"/>
      <c r="C43" s="45"/>
      <c r="D43" s="45"/>
      <c r="E43" s="45"/>
      <c r="F43" s="46"/>
      <c r="G43" s="46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5"/>
      <c r="AG43" s="53"/>
      <c r="AH43" s="16"/>
      <c r="AI43" s="53"/>
      <c r="AJ43" s="53"/>
    </row>
    <row r="44" spans="1:36" s="59" customFormat="1" ht="22.5" customHeight="1">
      <c r="A44" s="54" t="s">
        <v>0</v>
      </c>
      <c r="B44" s="55">
        <f aca="true" t="shared" si="10" ref="B44:AE44">B47</f>
        <v>7423.4</v>
      </c>
      <c r="C44" s="56">
        <f>C47</f>
        <v>4503.86</v>
      </c>
      <c r="D44" s="56">
        <f t="shared" si="10"/>
        <v>4383.86</v>
      </c>
      <c r="E44" s="56">
        <f t="shared" si="10"/>
        <v>4383.86</v>
      </c>
      <c r="F44" s="56">
        <f>F47</f>
        <v>59.05461109464666</v>
      </c>
      <c r="G44" s="56">
        <f>G47</f>
        <v>97.33561878033508</v>
      </c>
      <c r="H44" s="56">
        <f t="shared" si="10"/>
        <v>0</v>
      </c>
      <c r="I44" s="56">
        <f t="shared" si="10"/>
        <v>0</v>
      </c>
      <c r="J44" s="56">
        <f t="shared" si="10"/>
        <v>0</v>
      </c>
      <c r="K44" s="56">
        <f t="shared" si="10"/>
        <v>0</v>
      </c>
      <c r="L44" s="56">
        <f t="shared" si="10"/>
        <v>0</v>
      </c>
      <c r="M44" s="56">
        <f t="shared" si="10"/>
        <v>0</v>
      </c>
      <c r="N44" s="56">
        <f>N47</f>
        <v>4503.86</v>
      </c>
      <c r="O44" s="56">
        <f t="shared" si="10"/>
        <v>4383.86</v>
      </c>
      <c r="P44" s="56">
        <f t="shared" si="10"/>
        <v>2919.54</v>
      </c>
      <c r="Q44" s="56">
        <f t="shared" si="10"/>
        <v>0</v>
      </c>
      <c r="R44" s="56">
        <f t="shared" si="10"/>
        <v>0</v>
      </c>
      <c r="S44" s="56">
        <f t="shared" si="10"/>
        <v>0</v>
      </c>
      <c r="T44" s="56">
        <f t="shared" si="10"/>
        <v>0</v>
      </c>
      <c r="U44" s="56">
        <f t="shared" si="10"/>
        <v>0</v>
      </c>
      <c r="V44" s="56">
        <f t="shared" si="10"/>
        <v>0</v>
      </c>
      <c r="W44" s="56">
        <f t="shared" si="10"/>
        <v>0</v>
      </c>
      <c r="X44" s="56">
        <f t="shared" si="10"/>
        <v>0</v>
      </c>
      <c r="Y44" s="56">
        <f t="shared" si="10"/>
        <v>0</v>
      </c>
      <c r="Z44" s="56">
        <f t="shared" si="10"/>
        <v>0</v>
      </c>
      <c r="AA44" s="56">
        <f t="shared" si="10"/>
        <v>0</v>
      </c>
      <c r="AB44" s="56">
        <f t="shared" si="10"/>
        <v>0</v>
      </c>
      <c r="AC44" s="56">
        <f t="shared" si="10"/>
        <v>0</v>
      </c>
      <c r="AD44" s="56">
        <f t="shared" si="10"/>
        <v>0</v>
      </c>
      <c r="AE44" s="64">
        <f t="shared" si="10"/>
        <v>0</v>
      </c>
      <c r="AF44" s="78"/>
      <c r="AG44" s="53">
        <f>H44+J44+L44+N44+P44+R44+T44+V44+X44+Z44+AB44+AD44</f>
        <v>7423.4</v>
      </c>
      <c r="AH44" s="16">
        <f>H44+J44+L44+N44+P44</f>
        <v>7423.4</v>
      </c>
      <c r="AI44" s="53">
        <f>I44+K44+M44+O44+Q44+S44+U44+W44+Y44+AA44+AC44+AE44</f>
        <v>4383.86</v>
      </c>
      <c r="AJ44" s="53">
        <f>E44-C44</f>
        <v>-120</v>
      </c>
    </row>
    <row r="45" spans="1:36" s="59" customFormat="1" ht="22.5" customHeight="1">
      <c r="A45" s="54" t="s">
        <v>2</v>
      </c>
      <c r="B45" s="55"/>
      <c r="C45" s="56"/>
      <c r="D45" s="56"/>
      <c r="E45" s="56"/>
      <c r="F45" s="56"/>
      <c r="G45" s="50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64"/>
      <c r="AF45" s="78"/>
      <c r="AG45" s="53"/>
      <c r="AH45" s="16"/>
      <c r="AI45" s="53"/>
      <c r="AJ45" s="53"/>
    </row>
    <row r="46" spans="1:36" s="59" customFormat="1" ht="22.5" customHeight="1">
      <c r="A46" s="58" t="s">
        <v>30</v>
      </c>
      <c r="B46" s="55"/>
      <c r="C46" s="56"/>
      <c r="D46" s="56"/>
      <c r="E46" s="56"/>
      <c r="F46" s="56"/>
      <c r="G46" s="50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64"/>
      <c r="AF46" s="78"/>
      <c r="AG46" s="53"/>
      <c r="AH46" s="16"/>
      <c r="AI46" s="53"/>
      <c r="AJ46" s="53"/>
    </row>
    <row r="47" spans="1:36" s="59" customFormat="1" ht="21" customHeight="1">
      <c r="A47" s="60" t="s">
        <v>1</v>
      </c>
      <c r="B47" s="66">
        <f>H47+J47+L47+N47+P47+R47+T47+V47+X47+Z47+AB47+AD47</f>
        <v>7423.4</v>
      </c>
      <c r="C47" s="56">
        <f>H47+J47+L47+N47</f>
        <v>4503.86</v>
      </c>
      <c r="D47" s="61">
        <f>E47</f>
        <v>4383.86</v>
      </c>
      <c r="E47" s="61">
        <f>I47+K47+M47+O47+Q47+S47+U47+W47+Y47+AA47+AC47+AE47</f>
        <v>4383.86</v>
      </c>
      <c r="F47" s="61">
        <f>E47/B47*100</f>
        <v>59.05461109464666</v>
      </c>
      <c r="G47" s="61">
        <f>E47/C47*100</f>
        <v>97.33561878033508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4503.86</v>
      </c>
      <c r="O47" s="56">
        <v>4383.86</v>
      </c>
      <c r="P47" s="56">
        <v>2919.54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64">
        <v>0</v>
      </c>
      <c r="AF47" s="78"/>
      <c r="AG47" s="53">
        <f>H47+J47+L47+N47+P47+R47+T47+V47+X47+Z47+AB47+AD47</f>
        <v>7423.4</v>
      </c>
      <c r="AH47" s="16">
        <f>H47+J47+L47+N47+P47</f>
        <v>7423.4</v>
      </c>
      <c r="AI47" s="53">
        <f>I47+K47+M47+O47+Q47+S47+U47+W47+Y47+AA47+AC47+AE47</f>
        <v>4383.86</v>
      </c>
      <c r="AJ47" s="53">
        <f>E47-C47</f>
        <v>-120</v>
      </c>
    </row>
    <row r="48" spans="1:36" s="59" customFormat="1" ht="22.5" customHeight="1">
      <c r="A48" s="54" t="s">
        <v>31</v>
      </c>
      <c r="B48" s="55"/>
      <c r="C48" s="56"/>
      <c r="D48" s="56"/>
      <c r="E48" s="56"/>
      <c r="F48" s="56"/>
      <c r="G48" s="50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64"/>
      <c r="AF48" s="78"/>
      <c r="AG48" s="53"/>
      <c r="AH48" s="16"/>
      <c r="AI48" s="53"/>
      <c r="AJ48" s="53"/>
    </row>
    <row r="49" spans="1:36" s="59" customFormat="1" ht="22.5" customHeight="1">
      <c r="A49" s="70" t="s">
        <v>3</v>
      </c>
      <c r="B49" s="55"/>
      <c r="C49" s="56"/>
      <c r="D49" s="56"/>
      <c r="E49" s="56"/>
      <c r="F49" s="56"/>
      <c r="G49" s="50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64"/>
      <c r="AF49" s="78"/>
      <c r="AG49" s="53"/>
      <c r="AH49" s="16"/>
      <c r="AI49" s="53"/>
      <c r="AJ49" s="53"/>
    </row>
    <row r="50" spans="1:36" s="12" customFormat="1" ht="43.5" customHeight="1">
      <c r="A50" s="67" t="s">
        <v>41</v>
      </c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68"/>
      <c r="AF50" s="73"/>
      <c r="AG50" s="53">
        <f t="shared" si="2"/>
        <v>0</v>
      </c>
      <c r="AH50" s="16">
        <f t="shared" si="3"/>
        <v>0</v>
      </c>
      <c r="AI50" s="53">
        <f t="shared" si="7"/>
        <v>0</v>
      </c>
      <c r="AJ50" s="53">
        <f t="shared" si="8"/>
        <v>0</v>
      </c>
    </row>
    <row r="51" spans="1:36" s="59" customFormat="1" ht="22.5" customHeight="1">
      <c r="A51" s="48" t="s">
        <v>0</v>
      </c>
      <c r="B51" s="49">
        <f>B54</f>
        <v>13001.1</v>
      </c>
      <c r="C51" s="50">
        <f>C54</f>
        <v>6265.7193</v>
      </c>
      <c r="D51" s="50">
        <f>D54</f>
        <v>6002.5203</v>
      </c>
      <c r="E51" s="50">
        <f>E54</f>
        <v>6002.5203</v>
      </c>
      <c r="F51" s="50">
        <f>E51/B51*100</f>
        <v>46.16932644160879</v>
      </c>
      <c r="G51" s="50">
        <f>E51/C51*100</f>
        <v>95.79938092662402</v>
      </c>
      <c r="H51" s="50">
        <f aca="true" t="shared" si="11" ref="H51:AE51">H54</f>
        <v>428.6503</v>
      </c>
      <c r="I51" s="50">
        <f>I54</f>
        <v>428.6503</v>
      </c>
      <c r="J51" s="50">
        <f>J54</f>
        <v>444.403</v>
      </c>
      <c r="K51" s="50">
        <f t="shared" si="11"/>
        <v>396.67</v>
      </c>
      <c r="L51" s="50">
        <f t="shared" si="11"/>
        <v>444.403</v>
      </c>
      <c r="M51" s="50">
        <f t="shared" si="11"/>
        <v>396.67</v>
      </c>
      <c r="N51" s="50">
        <f t="shared" si="11"/>
        <v>4948.263</v>
      </c>
      <c r="O51" s="50">
        <f t="shared" si="11"/>
        <v>4780.53</v>
      </c>
      <c r="P51" s="50">
        <f t="shared" si="11"/>
        <v>3363.943</v>
      </c>
      <c r="Q51" s="50">
        <f t="shared" si="11"/>
        <v>0</v>
      </c>
      <c r="R51" s="50">
        <f t="shared" si="11"/>
        <v>444.403</v>
      </c>
      <c r="S51" s="50">
        <f t="shared" si="11"/>
        <v>0</v>
      </c>
      <c r="T51" s="50">
        <f t="shared" si="11"/>
        <v>624.703</v>
      </c>
      <c r="U51" s="50">
        <f t="shared" si="11"/>
        <v>0</v>
      </c>
      <c r="V51" s="50">
        <f t="shared" si="11"/>
        <v>524.703</v>
      </c>
      <c r="W51" s="50">
        <f t="shared" si="11"/>
        <v>0</v>
      </c>
      <c r="X51" s="50">
        <f t="shared" si="11"/>
        <v>444.403</v>
      </c>
      <c r="Y51" s="50">
        <f t="shared" si="11"/>
        <v>0</v>
      </c>
      <c r="Z51" s="50">
        <f t="shared" si="11"/>
        <v>444.403</v>
      </c>
      <c r="AA51" s="50">
        <f t="shared" si="11"/>
        <v>0</v>
      </c>
      <c r="AB51" s="50">
        <f t="shared" si="11"/>
        <v>444.403</v>
      </c>
      <c r="AC51" s="50">
        <f t="shared" si="11"/>
        <v>0</v>
      </c>
      <c r="AD51" s="50">
        <f t="shared" si="11"/>
        <v>444.4197</v>
      </c>
      <c r="AE51" s="69">
        <f t="shared" si="11"/>
        <v>0</v>
      </c>
      <c r="AF51" s="78"/>
      <c r="AG51" s="53">
        <f t="shared" si="2"/>
        <v>13001.1</v>
      </c>
      <c r="AH51" s="16">
        <f>H51+J51+L51+N51+P51</f>
        <v>9629.6623</v>
      </c>
      <c r="AI51" s="53">
        <f t="shared" si="0"/>
        <v>6002.5203</v>
      </c>
      <c r="AJ51" s="53">
        <f t="shared" si="1"/>
        <v>-263.1989999999996</v>
      </c>
    </row>
    <row r="52" spans="1:36" s="59" customFormat="1" ht="22.5" customHeight="1">
      <c r="A52" s="54" t="s">
        <v>2</v>
      </c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64"/>
      <c r="AF52" s="78"/>
      <c r="AG52" s="53">
        <f t="shared" si="2"/>
        <v>0</v>
      </c>
      <c r="AH52" s="16">
        <f t="shared" si="3"/>
        <v>0</v>
      </c>
      <c r="AI52" s="53">
        <f t="shared" si="0"/>
        <v>0</v>
      </c>
      <c r="AJ52" s="53">
        <f t="shared" si="1"/>
        <v>0</v>
      </c>
    </row>
    <row r="53" spans="1:36" s="59" customFormat="1" ht="22.5" customHeight="1">
      <c r="A53" s="58" t="s">
        <v>30</v>
      </c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64"/>
      <c r="AF53" s="78"/>
      <c r="AG53" s="53">
        <f t="shared" si="2"/>
        <v>0</v>
      </c>
      <c r="AH53" s="16">
        <f t="shared" si="3"/>
        <v>0</v>
      </c>
      <c r="AI53" s="53">
        <f t="shared" si="0"/>
        <v>0</v>
      </c>
      <c r="AJ53" s="53">
        <f t="shared" si="1"/>
        <v>0</v>
      </c>
    </row>
    <row r="54" spans="1:36" s="59" customFormat="1" ht="22.5" customHeight="1">
      <c r="A54" s="60" t="s">
        <v>1</v>
      </c>
      <c r="B54" s="55">
        <f>H54+J54+L54+N54+P54+R54+T54+V54+X54+Z54+AB54+AD54</f>
        <v>13001.1</v>
      </c>
      <c r="C54" s="61">
        <f>H54+J54+L54+N54</f>
        <v>6265.7193</v>
      </c>
      <c r="D54" s="61">
        <f>E54</f>
        <v>6002.5203</v>
      </c>
      <c r="E54" s="61">
        <f>I54+K54+M54+O54+Q54+S54+U54+W54+Y54+AA54+AC54+AE54</f>
        <v>6002.5203</v>
      </c>
      <c r="F54" s="56">
        <f>E54/B54*100</f>
        <v>46.16932644160879</v>
      </c>
      <c r="G54" s="56">
        <f>E54/C54*100</f>
        <v>95.79938092662402</v>
      </c>
      <c r="H54" s="56">
        <f>H40+H33+H26+H19+H12+H47</f>
        <v>428.6503</v>
      </c>
      <c r="I54" s="56">
        <f>I40+I33+I26+I19+I12+I47</f>
        <v>428.6503</v>
      </c>
      <c r="J54" s="56">
        <f aca="true" t="shared" si="12" ref="J54:AE54">J40+J33+J26+J19+J12+J47</f>
        <v>444.403</v>
      </c>
      <c r="K54" s="56">
        <f t="shared" si="12"/>
        <v>396.67</v>
      </c>
      <c r="L54" s="56">
        <f t="shared" si="12"/>
        <v>444.403</v>
      </c>
      <c r="M54" s="56">
        <f t="shared" si="12"/>
        <v>396.67</v>
      </c>
      <c r="N54" s="56">
        <f t="shared" si="12"/>
        <v>4948.263</v>
      </c>
      <c r="O54" s="56">
        <f>O40+O33+O26+O19+O12+O47</f>
        <v>4780.53</v>
      </c>
      <c r="P54" s="56">
        <f t="shared" si="12"/>
        <v>3363.943</v>
      </c>
      <c r="Q54" s="56">
        <f t="shared" si="12"/>
        <v>0</v>
      </c>
      <c r="R54" s="56">
        <f t="shared" si="12"/>
        <v>444.403</v>
      </c>
      <c r="S54" s="56">
        <f t="shared" si="12"/>
        <v>0</v>
      </c>
      <c r="T54" s="56">
        <f t="shared" si="12"/>
        <v>624.703</v>
      </c>
      <c r="U54" s="56">
        <f t="shared" si="12"/>
        <v>0</v>
      </c>
      <c r="V54" s="56">
        <f t="shared" si="12"/>
        <v>524.703</v>
      </c>
      <c r="W54" s="56">
        <f t="shared" si="12"/>
        <v>0</v>
      </c>
      <c r="X54" s="56">
        <f t="shared" si="12"/>
        <v>444.403</v>
      </c>
      <c r="Y54" s="56">
        <f t="shared" si="12"/>
        <v>0</v>
      </c>
      <c r="Z54" s="56">
        <f t="shared" si="12"/>
        <v>444.403</v>
      </c>
      <c r="AA54" s="56">
        <f t="shared" si="12"/>
        <v>0</v>
      </c>
      <c r="AB54" s="56">
        <f t="shared" si="12"/>
        <v>444.403</v>
      </c>
      <c r="AC54" s="56">
        <f t="shared" si="12"/>
        <v>0</v>
      </c>
      <c r="AD54" s="56">
        <f t="shared" si="12"/>
        <v>444.4197</v>
      </c>
      <c r="AE54" s="56">
        <f t="shared" si="12"/>
        <v>0</v>
      </c>
      <c r="AF54" s="78"/>
      <c r="AG54" s="53">
        <f t="shared" si="2"/>
        <v>13001.1</v>
      </c>
      <c r="AH54" s="16">
        <f t="shared" si="3"/>
        <v>9629.6623</v>
      </c>
      <c r="AI54" s="53">
        <f t="shared" si="0"/>
        <v>6002.5203</v>
      </c>
      <c r="AJ54" s="53">
        <f>E54-C54</f>
        <v>-263.1989999999996</v>
      </c>
    </row>
    <row r="55" spans="1:36" s="59" customFormat="1" ht="22.5" customHeight="1">
      <c r="A55" s="54" t="s">
        <v>31</v>
      </c>
      <c r="B55" s="55"/>
      <c r="C55" s="61"/>
      <c r="D55" s="56"/>
      <c r="E55" s="56"/>
      <c r="F55" s="56"/>
      <c r="G55" s="50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64"/>
      <c r="AF55" s="78"/>
      <c r="AG55" s="53"/>
      <c r="AH55" s="16">
        <f t="shared" si="3"/>
        <v>0</v>
      </c>
      <c r="AI55" s="53"/>
      <c r="AJ55" s="53">
        <f t="shared" si="1"/>
        <v>0</v>
      </c>
    </row>
    <row r="56" spans="1:36" s="12" customFormat="1" ht="24" customHeight="1">
      <c r="A56" s="70" t="s">
        <v>3</v>
      </c>
      <c r="B56" s="55"/>
      <c r="C56" s="56"/>
      <c r="D56" s="56"/>
      <c r="E56" s="56"/>
      <c r="F56" s="56"/>
      <c r="G56" s="50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64"/>
      <c r="AF56" s="78"/>
      <c r="AG56" s="16">
        <f t="shared" si="2"/>
        <v>0</v>
      </c>
      <c r="AH56" s="16">
        <f t="shared" si="3"/>
        <v>0</v>
      </c>
      <c r="AI56" s="16">
        <f t="shared" si="0"/>
        <v>0</v>
      </c>
      <c r="AJ56" s="53">
        <f t="shared" si="1"/>
        <v>0</v>
      </c>
    </row>
    <row r="57" spans="1:36" s="12" customFormat="1" ht="37.5" customHeight="1">
      <c r="A57" s="90" t="s">
        <v>35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16">
        <f t="shared" si="2"/>
        <v>0</v>
      </c>
      <c r="AH57" s="16">
        <f t="shared" si="3"/>
        <v>0</v>
      </c>
      <c r="AI57" s="16">
        <f t="shared" si="0"/>
        <v>0</v>
      </c>
      <c r="AJ57" s="53">
        <f t="shared" si="1"/>
        <v>0</v>
      </c>
    </row>
    <row r="58" spans="1:36" s="12" customFormat="1" ht="37.5" customHeight="1">
      <c r="A58" s="85" t="s">
        <v>47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16"/>
      <c r="AH58" s="16">
        <f t="shared" si="3"/>
        <v>0</v>
      </c>
      <c r="AI58" s="16"/>
      <c r="AJ58" s="53"/>
    </row>
    <row r="59" spans="1:36" s="12" customFormat="1" ht="37.5" customHeight="1">
      <c r="A59" s="85" t="s">
        <v>48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16"/>
      <c r="AH59" s="16">
        <f t="shared" si="3"/>
        <v>0</v>
      </c>
      <c r="AI59" s="16"/>
      <c r="AJ59" s="53"/>
    </row>
    <row r="60" spans="1:36" s="12" customFormat="1" ht="138.75" customHeight="1">
      <c r="A60" s="44" t="s">
        <v>36</v>
      </c>
      <c r="B60" s="45"/>
      <c r="C60" s="45"/>
      <c r="D60" s="45"/>
      <c r="E60" s="45"/>
      <c r="F60" s="46"/>
      <c r="G60" s="46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71"/>
      <c r="AG60" s="16">
        <f t="shared" si="2"/>
        <v>0</v>
      </c>
      <c r="AH60" s="16">
        <f t="shared" si="3"/>
        <v>0</v>
      </c>
      <c r="AI60" s="16">
        <f t="shared" si="0"/>
        <v>0</v>
      </c>
      <c r="AJ60" s="53">
        <f t="shared" si="1"/>
        <v>0</v>
      </c>
    </row>
    <row r="61" spans="1:36" s="59" customFormat="1" ht="18.75">
      <c r="A61" s="48" t="s">
        <v>0</v>
      </c>
      <c r="B61" s="55">
        <f>B64</f>
        <v>299.00000000000006</v>
      </c>
      <c r="C61" s="55">
        <f>C64</f>
        <v>0</v>
      </c>
      <c r="D61" s="55">
        <f>D64</f>
        <v>0</v>
      </c>
      <c r="E61" s="55">
        <f>E64</f>
        <v>0</v>
      </c>
      <c r="F61" s="61">
        <f>E61/B61*100</f>
        <v>0</v>
      </c>
      <c r="G61" s="61">
        <v>0</v>
      </c>
      <c r="H61" s="55">
        <f aca="true" t="shared" si="13" ref="H61:AE61">H64</f>
        <v>0</v>
      </c>
      <c r="I61" s="55">
        <f t="shared" si="13"/>
        <v>0</v>
      </c>
      <c r="J61" s="55">
        <f t="shared" si="13"/>
        <v>0</v>
      </c>
      <c r="K61" s="55">
        <f t="shared" si="13"/>
        <v>0</v>
      </c>
      <c r="L61" s="55">
        <f t="shared" si="13"/>
        <v>0</v>
      </c>
      <c r="M61" s="55">
        <f t="shared" si="13"/>
        <v>0</v>
      </c>
      <c r="N61" s="55">
        <f t="shared" si="13"/>
        <v>0</v>
      </c>
      <c r="O61" s="55">
        <f t="shared" si="13"/>
        <v>0</v>
      </c>
      <c r="P61" s="55">
        <f t="shared" si="13"/>
        <v>0</v>
      </c>
      <c r="Q61" s="55">
        <f t="shared" si="13"/>
        <v>0</v>
      </c>
      <c r="R61" s="55">
        <f t="shared" si="13"/>
        <v>128.42857</v>
      </c>
      <c r="S61" s="55">
        <f t="shared" si="13"/>
        <v>0</v>
      </c>
      <c r="T61" s="55">
        <f t="shared" si="13"/>
        <v>28.42857</v>
      </c>
      <c r="U61" s="55">
        <f t="shared" si="13"/>
        <v>0</v>
      </c>
      <c r="V61" s="55">
        <f t="shared" si="13"/>
        <v>28.42857</v>
      </c>
      <c r="W61" s="55">
        <f t="shared" si="13"/>
        <v>0</v>
      </c>
      <c r="X61" s="55">
        <f t="shared" si="13"/>
        <v>28.42857</v>
      </c>
      <c r="Y61" s="55">
        <f t="shared" si="13"/>
        <v>0</v>
      </c>
      <c r="Z61" s="55">
        <f t="shared" si="13"/>
        <v>28.42857</v>
      </c>
      <c r="AA61" s="55">
        <f t="shared" si="13"/>
        <v>0</v>
      </c>
      <c r="AB61" s="55">
        <f t="shared" si="13"/>
        <v>28.42857</v>
      </c>
      <c r="AC61" s="55">
        <f t="shared" si="13"/>
        <v>0</v>
      </c>
      <c r="AD61" s="55">
        <f t="shared" si="13"/>
        <v>28.42858</v>
      </c>
      <c r="AE61" s="55">
        <f t="shared" si="13"/>
        <v>0</v>
      </c>
      <c r="AF61" s="62"/>
      <c r="AG61" s="53">
        <f t="shared" si="2"/>
        <v>299.00000000000006</v>
      </c>
      <c r="AH61" s="16">
        <f t="shared" si="3"/>
        <v>0</v>
      </c>
      <c r="AI61" s="53">
        <f t="shared" si="0"/>
        <v>0</v>
      </c>
      <c r="AJ61" s="53">
        <f t="shared" si="1"/>
        <v>0</v>
      </c>
    </row>
    <row r="62" spans="1:36" s="59" customFormat="1" ht="18.75">
      <c r="A62" s="54" t="s">
        <v>2</v>
      </c>
      <c r="B62" s="55"/>
      <c r="C62" s="56"/>
      <c r="D62" s="56"/>
      <c r="E62" s="56"/>
      <c r="F62" s="56"/>
      <c r="G62" s="56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4"/>
      <c r="AF62" s="62"/>
      <c r="AG62" s="53">
        <f t="shared" si="2"/>
        <v>0</v>
      </c>
      <c r="AH62" s="16">
        <f t="shared" si="3"/>
        <v>0</v>
      </c>
      <c r="AI62" s="53">
        <f t="shared" si="0"/>
        <v>0</v>
      </c>
      <c r="AJ62" s="53">
        <f t="shared" si="1"/>
        <v>0</v>
      </c>
    </row>
    <row r="63" spans="1:36" s="59" customFormat="1" ht="18.75">
      <c r="A63" s="58" t="s">
        <v>30</v>
      </c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62"/>
      <c r="AG63" s="53">
        <f t="shared" si="2"/>
        <v>0</v>
      </c>
      <c r="AH63" s="16">
        <f t="shared" si="3"/>
        <v>0</v>
      </c>
      <c r="AI63" s="53">
        <f t="shared" si="0"/>
        <v>0</v>
      </c>
      <c r="AJ63" s="53">
        <f t="shared" si="1"/>
        <v>0</v>
      </c>
    </row>
    <row r="64" spans="1:36" s="12" customFormat="1" ht="18.75">
      <c r="A64" s="60" t="s">
        <v>1</v>
      </c>
      <c r="B64" s="66">
        <f>H64+J64+L64+N64+P64+R64+T64+V64+X64+Z64+AB64+AD64</f>
        <v>299.00000000000006</v>
      </c>
      <c r="C64" s="61">
        <v>0</v>
      </c>
      <c r="D64" s="61">
        <f>E64</f>
        <v>0</v>
      </c>
      <c r="E64" s="61">
        <f>I64+K64+M64+O64+Q64+S64+U64+W64+Y64+AA64+AC64+AE64</f>
        <v>0</v>
      </c>
      <c r="F64" s="56">
        <f>E64/B64*100</f>
        <v>0</v>
      </c>
      <c r="G64" s="61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128.42857</v>
      </c>
      <c r="S64" s="56">
        <v>0</v>
      </c>
      <c r="T64" s="56">
        <v>28.42857</v>
      </c>
      <c r="U64" s="56">
        <v>0</v>
      </c>
      <c r="V64" s="56">
        <v>28.42857</v>
      </c>
      <c r="W64" s="56">
        <v>0</v>
      </c>
      <c r="X64" s="56">
        <v>28.42857</v>
      </c>
      <c r="Y64" s="56">
        <v>0</v>
      </c>
      <c r="Z64" s="56">
        <v>28.42857</v>
      </c>
      <c r="AA64" s="56">
        <v>0</v>
      </c>
      <c r="AB64" s="56">
        <v>28.42857</v>
      </c>
      <c r="AC64" s="56">
        <v>0</v>
      </c>
      <c r="AD64" s="56">
        <v>28.42858</v>
      </c>
      <c r="AE64" s="64">
        <v>0</v>
      </c>
      <c r="AF64" s="62"/>
      <c r="AG64" s="16">
        <f t="shared" si="2"/>
        <v>299.00000000000006</v>
      </c>
      <c r="AH64" s="16">
        <f t="shared" si="3"/>
        <v>0</v>
      </c>
      <c r="AI64" s="16">
        <f t="shared" si="0"/>
        <v>0</v>
      </c>
      <c r="AJ64" s="53">
        <f t="shared" si="1"/>
        <v>0</v>
      </c>
    </row>
    <row r="65" spans="1:36" s="12" customFormat="1" ht="18.75">
      <c r="A65" s="54" t="s">
        <v>31</v>
      </c>
      <c r="B65" s="55"/>
      <c r="C65" s="56"/>
      <c r="D65" s="56"/>
      <c r="E65" s="56"/>
      <c r="F65" s="56"/>
      <c r="G65" s="50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64"/>
      <c r="AF65" s="62"/>
      <c r="AG65" s="16"/>
      <c r="AH65" s="16">
        <f t="shared" si="3"/>
        <v>0</v>
      </c>
      <c r="AI65" s="16"/>
      <c r="AJ65" s="53">
        <f t="shared" si="1"/>
        <v>0</v>
      </c>
    </row>
    <row r="66" spans="1:36" s="12" customFormat="1" ht="18.75">
      <c r="A66" s="70" t="s">
        <v>3</v>
      </c>
      <c r="B66" s="55"/>
      <c r="C66" s="56"/>
      <c r="D66" s="56"/>
      <c r="E66" s="56"/>
      <c r="F66" s="56"/>
      <c r="G66" s="50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64"/>
      <c r="AF66" s="62"/>
      <c r="AG66" s="16">
        <f t="shared" si="2"/>
        <v>0</v>
      </c>
      <c r="AH66" s="16">
        <f t="shared" si="3"/>
        <v>0</v>
      </c>
      <c r="AI66" s="16">
        <f t="shared" si="0"/>
        <v>0</v>
      </c>
      <c r="AJ66" s="53">
        <f t="shared" si="1"/>
        <v>0</v>
      </c>
    </row>
    <row r="67" spans="1:36" s="12" customFormat="1" ht="103.5" customHeight="1">
      <c r="A67" s="65" t="s">
        <v>37</v>
      </c>
      <c r="B67" s="45"/>
      <c r="C67" s="45"/>
      <c r="D67" s="45"/>
      <c r="E67" s="45"/>
      <c r="F67" s="46"/>
      <c r="G67" s="46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4"/>
      <c r="AG67" s="16">
        <f t="shared" si="2"/>
        <v>0</v>
      </c>
      <c r="AH67" s="16">
        <f t="shared" si="3"/>
        <v>0</v>
      </c>
      <c r="AI67" s="16">
        <f t="shared" si="0"/>
        <v>0</v>
      </c>
      <c r="AJ67" s="53">
        <f t="shared" si="1"/>
        <v>0</v>
      </c>
    </row>
    <row r="68" spans="1:36" s="12" customFormat="1" ht="18.75">
      <c r="A68" s="48" t="s">
        <v>0</v>
      </c>
      <c r="B68" s="55">
        <f>B71</f>
        <v>108.7</v>
      </c>
      <c r="C68" s="55">
        <f>C71</f>
        <v>0</v>
      </c>
      <c r="D68" s="55">
        <f>D71</f>
        <v>0</v>
      </c>
      <c r="E68" s="55">
        <f>E71</f>
        <v>0</v>
      </c>
      <c r="F68" s="61">
        <v>0</v>
      </c>
      <c r="G68" s="61">
        <v>0</v>
      </c>
      <c r="H68" s="55">
        <f aca="true" t="shared" si="14" ref="H68:AE68">H71</f>
        <v>0</v>
      </c>
      <c r="I68" s="55">
        <f t="shared" si="14"/>
        <v>0</v>
      </c>
      <c r="J68" s="55">
        <f t="shared" si="14"/>
        <v>0</v>
      </c>
      <c r="K68" s="55">
        <f t="shared" si="14"/>
        <v>0</v>
      </c>
      <c r="L68" s="55">
        <f t="shared" si="14"/>
        <v>0</v>
      </c>
      <c r="M68" s="55">
        <f t="shared" si="14"/>
        <v>0</v>
      </c>
      <c r="N68" s="55">
        <f t="shared" si="14"/>
        <v>0</v>
      </c>
      <c r="O68" s="55">
        <f t="shared" si="14"/>
        <v>0</v>
      </c>
      <c r="P68" s="55">
        <f t="shared" si="14"/>
        <v>0</v>
      </c>
      <c r="Q68" s="55">
        <f t="shared" si="14"/>
        <v>0</v>
      </c>
      <c r="R68" s="55">
        <f t="shared" si="14"/>
        <v>0</v>
      </c>
      <c r="S68" s="55">
        <f t="shared" si="14"/>
        <v>0</v>
      </c>
      <c r="T68" s="55">
        <f t="shared" si="14"/>
        <v>0</v>
      </c>
      <c r="U68" s="55">
        <f t="shared" si="14"/>
        <v>0</v>
      </c>
      <c r="V68" s="55">
        <f t="shared" si="14"/>
        <v>0</v>
      </c>
      <c r="W68" s="55">
        <f t="shared" si="14"/>
        <v>0</v>
      </c>
      <c r="X68" s="55">
        <f t="shared" si="14"/>
        <v>0</v>
      </c>
      <c r="Y68" s="55">
        <f t="shared" si="14"/>
        <v>0</v>
      </c>
      <c r="Z68" s="55">
        <f t="shared" si="14"/>
        <v>0</v>
      </c>
      <c r="AA68" s="55">
        <f t="shared" si="14"/>
        <v>0</v>
      </c>
      <c r="AB68" s="55">
        <f t="shared" si="14"/>
        <v>108.7</v>
      </c>
      <c r="AC68" s="55">
        <f t="shared" si="14"/>
        <v>0</v>
      </c>
      <c r="AD68" s="55">
        <f t="shared" si="14"/>
        <v>0</v>
      </c>
      <c r="AE68" s="55">
        <f t="shared" si="14"/>
        <v>0</v>
      </c>
      <c r="AF68" s="62"/>
      <c r="AG68" s="16">
        <f>H68+J68+L68+N68+P68+R68+T68+V68+X68+Z68+AB68+AD68</f>
        <v>108.7</v>
      </c>
      <c r="AH68" s="16">
        <f t="shared" si="3"/>
        <v>0</v>
      </c>
      <c r="AI68" s="16">
        <f t="shared" si="0"/>
        <v>0</v>
      </c>
      <c r="AJ68" s="53">
        <f t="shared" si="1"/>
        <v>0</v>
      </c>
    </row>
    <row r="69" spans="1:194" s="12" customFormat="1" ht="18.75">
      <c r="A69" s="54" t="s">
        <v>2</v>
      </c>
      <c r="B69" s="55"/>
      <c r="C69" s="56"/>
      <c r="D69" s="56"/>
      <c r="E69" s="56"/>
      <c r="F69" s="56"/>
      <c r="G69" s="50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4"/>
      <c r="AF69" s="62"/>
      <c r="AG69" s="16">
        <f t="shared" si="2"/>
        <v>0</v>
      </c>
      <c r="AH69" s="16">
        <f t="shared" si="3"/>
        <v>0</v>
      </c>
      <c r="AI69" s="16">
        <f t="shared" si="0"/>
        <v>0</v>
      </c>
      <c r="AJ69" s="53">
        <f t="shared" si="1"/>
        <v>0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</row>
    <row r="70" spans="1:194" s="12" customFormat="1" ht="18.75">
      <c r="A70" s="58" t="s">
        <v>30</v>
      </c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61"/>
      <c r="AD70" s="56"/>
      <c r="AE70" s="61"/>
      <c r="AF70" s="62"/>
      <c r="AG70" s="16">
        <f t="shared" si="2"/>
        <v>0</v>
      </c>
      <c r="AH70" s="16">
        <f t="shared" si="3"/>
        <v>0</v>
      </c>
      <c r="AI70" s="16">
        <f t="shared" si="0"/>
        <v>0</v>
      </c>
      <c r="AJ70" s="53">
        <f t="shared" si="1"/>
        <v>0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</row>
    <row r="71" spans="1:194" s="12" customFormat="1" ht="18.75">
      <c r="A71" s="60" t="s">
        <v>1</v>
      </c>
      <c r="B71" s="66">
        <f>H71+J71+L71+N71+P71+R71+T71+V71+X71+Z71+AB71+AD71</f>
        <v>108.7</v>
      </c>
      <c r="C71" s="56">
        <v>0</v>
      </c>
      <c r="D71" s="61">
        <f>E71</f>
        <v>0</v>
      </c>
      <c r="E71" s="61">
        <f>I71+K71+M71+O71+Q71+S71+U71+W71+Y71+AA71+AC71+AE71</f>
        <v>0</v>
      </c>
      <c r="F71" s="56">
        <f>E71/B71*100</f>
        <v>0</v>
      </c>
      <c r="G71" s="61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61">
        <v>108.7</v>
      </c>
      <c r="AC71" s="56">
        <v>0</v>
      </c>
      <c r="AD71" s="56">
        <v>0</v>
      </c>
      <c r="AE71" s="64">
        <v>0</v>
      </c>
      <c r="AF71" s="62"/>
      <c r="AG71" s="16">
        <f t="shared" si="2"/>
        <v>108.7</v>
      </c>
      <c r="AH71" s="16">
        <f t="shared" si="3"/>
        <v>0</v>
      </c>
      <c r="AI71" s="16">
        <f t="shared" si="0"/>
        <v>0</v>
      </c>
      <c r="AJ71" s="53">
        <f t="shared" si="1"/>
        <v>0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</row>
    <row r="72" spans="1:194" s="12" customFormat="1" ht="18.75">
      <c r="A72" s="54" t="s">
        <v>31</v>
      </c>
      <c r="B72" s="55"/>
      <c r="C72" s="56"/>
      <c r="D72" s="56"/>
      <c r="E72" s="56"/>
      <c r="F72" s="56"/>
      <c r="G72" s="50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64"/>
      <c r="AF72" s="62"/>
      <c r="AG72" s="16"/>
      <c r="AH72" s="16">
        <f t="shared" si="3"/>
        <v>0</v>
      </c>
      <c r="AI72" s="16"/>
      <c r="AJ72" s="53">
        <f t="shared" si="1"/>
        <v>0</v>
      </c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</row>
    <row r="73" spans="1:194" s="12" customFormat="1" ht="18.75">
      <c r="A73" s="70" t="s">
        <v>3</v>
      </c>
      <c r="B73" s="55"/>
      <c r="C73" s="56"/>
      <c r="D73" s="56"/>
      <c r="E73" s="56"/>
      <c r="F73" s="56"/>
      <c r="G73" s="50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64"/>
      <c r="AF73" s="62"/>
      <c r="AG73" s="16">
        <f t="shared" si="2"/>
        <v>0</v>
      </c>
      <c r="AH73" s="16">
        <f t="shared" si="3"/>
        <v>0</v>
      </c>
      <c r="AI73" s="16">
        <f t="shared" si="0"/>
        <v>0</v>
      </c>
      <c r="AJ73" s="53">
        <f t="shared" si="1"/>
        <v>0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</row>
    <row r="74" spans="1:194" s="12" customFormat="1" ht="33.75" customHeight="1">
      <c r="A74" s="67" t="s">
        <v>42</v>
      </c>
      <c r="B74" s="45"/>
      <c r="C74" s="46"/>
      <c r="D74" s="46"/>
      <c r="E74" s="46"/>
      <c r="F74" s="46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68"/>
      <c r="AF74" s="75"/>
      <c r="AG74" s="16">
        <f t="shared" si="2"/>
        <v>0</v>
      </c>
      <c r="AH74" s="16">
        <f t="shared" si="3"/>
        <v>0</v>
      </c>
      <c r="AI74" s="16">
        <f t="shared" si="0"/>
        <v>0</v>
      </c>
      <c r="AJ74" s="53">
        <f t="shared" si="1"/>
        <v>0</v>
      </c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</row>
    <row r="75" spans="1:194" s="12" customFormat="1" ht="18.75">
      <c r="A75" s="48" t="s">
        <v>0</v>
      </c>
      <c r="B75" s="49">
        <f>B78</f>
        <v>407.70000000000005</v>
      </c>
      <c r="C75" s="50">
        <f>C78</f>
        <v>0</v>
      </c>
      <c r="D75" s="50">
        <f>D78</f>
        <v>0</v>
      </c>
      <c r="E75" s="50">
        <f>E78</f>
        <v>0</v>
      </c>
      <c r="F75" s="51">
        <v>0</v>
      </c>
      <c r="G75" s="51">
        <v>0</v>
      </c>
      <c r="H75" s="50">
        <f>H78</f>
        <v>0</v>
      </c>
      <c r="I75" s="50">
        <f>I78</f>
        <v>0</v>
      </c>
      <c r="J75" s="50">
        <f>J78</f>
        <v>0</v>
      </c>
      <c r="K75" s="50">
        <f>K78</f>
        <v>0</v>
      </c>
      <c r="L75" s="50">
        <f aca="true" t="shared" si="15" ref="L75:AE75">L78</f>
        <v>0</v>
      </c>
      <c r="M75" s="50">
        <f t="shared" si="15"/>
        <v>0</v>
      </c>
      <c r="N75" s="50">
        <f t="shared" si="15"/>
        <v>0</v>
      </c>
      <c r="O75" s="50">
        <f t="shared" si="15"/>
        <v>0</v>
      </c>
      <c r="P75" s="50">
        <f t="shared" si="15"/>
        <v>0</v>
      </c>
      <c r="Q75" s="50">
        <f t="shared" si="15"/>
        <v>0</v>
      </c>
      <c r="R75" s="50">
        <f t="shared" si="15"/>
        <v>128.42857</v>
      </c>
      <c r="S75" s="50">
        <f t="shared" si="15"/>
        <v>0</v>
      </c>
      <c r="T75" s="50">
        <f t="shared" si="15"/>
        <v>28.42857</v>
      </c>
      <c r="U75" s="50">
        <f t="shared" si="15"/>
        <v>0</v>
      </c>
      <c r="V75" s="50">
        <f t="shared" si="15"/>
        <v>28.42857</v>
      </c>
      <c r="W75" s="50">
        <f t="shared" si="15"/>
        <v>0</v>
      </c>
      <c r="X75" s="50">
        <f t="shared" si="15"/>
        <v>28.42857</v>
      </c>
      <c r="Y75" s="50">
        <f t="shared" si="15"/>
        <v>0</v>
      </c>
      <c r="Z75" s="50">
        <f t="shared" si="15"/>
        <v>28.42857</v>
      </c>
      <c r="AA75" s="50">
        <f t="shared" si="15"/>
        <v>0</v>
      </c>
      <c r="AB75" s="50">
        <f t="shared" si="15"/>
        <v>137.12857</v>
      </c>
      <c r="AC75" s="50">
        <f t="shared" si="15"/>
        <v>0</v>
      </c>
      <c r="AD75" s="50">
        <f t="shared" si="15"/>
        <v>28.42858</v>
      </c>
      <c r="AE75" s="69">
        <f t="shared" si="15"/>
        <v>0</v>
      </c>
      <c r="AF75" s="62"/>
      <c r="AG75" s="16">
        <f t="shared" si="2"/>
        <v>407.70000000000005</v>
      </c>
      <c r="AH75" s="16">
        <f t="shared" si="3"/>
        <v>0</v>
      </c>
      <c r="AI75" s="16">
        <f t="shared" si="0"/>
        <v>0</v>
      </c>
      <c r="AJ75" s="53">
        <f t="shared" si="1"/>
        <v>0</v>
      </c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</row>
    <row r="76" spans="1:194" s="12" customFormat="1" ht="18.75">
      <c r="A76" s="54" t="s">
        <v>2</v>
      </c>
      <c r="B76" s="55"/>
      <c r="C76" s="56"/>
      <c r="D76" s="56"/>
      <c r="E76" s="56"/>
      <c r="F76" s="56"/>
      <c r="G76" s="50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64"/>
      <c r="AF76" s="62"/>
      <c r="AG76" s="16">
        <f t="shared" si="2"/>
        <v>0</v>
      </c>
      <c r="AH76" s="16">
        <f t="shared" si="3"/>
        <v>0</v>
      </c>
      <c r="AI76" s="16">
        <f t="shared" si="0"/>
        <v>0</v>
      </c>
      <c r="AJ76" s="53">
        <f t="shared" si="1"/>
        <v>0</v>
      </c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</row>
    <row r="77" spans="1:194" s="12" customFormat="1" ht="18.75">
      <c r="A77" s="58" t="s">
        <v>30</v>
      </c>
      <c r="B77" s="55"/>
      <c r="C77" s="56"/>
      <c r="D77" s="56"/>
      <c r="E77" s="56"/>
      <c r="F77" s="56"/>
      <c r="G77" s="50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64"/>
      <c r="AF77" s="62"/>
      <c r="AG77" s="16">
        <f t="shared" si="2"/>
        <v>0</v>
      </c>
      <c r="AH77" s="16">
        <f t="shared" si="3"/>
        <v>0</v>
      </c>
      <c r="AI77" s="16">
        <f t="shared" si="0"/>
        <v>0</v>
      </c>
      <c r="AJ77" s="53">
        <f t="shared" si="1"/>
        <v>0</v>
      </c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</row>
    <row r="78" spans="1:194" s="12" customFormat="1" ht="18.75">
      <c r="A78" s="60" t="s">
        <v>1</v>
      </c>
      <c r="B78" s="55">
        <f>B71+B64</f>
        <v>407.70000000000005</v>
      </c>
      <c r="C78" s="56">
        <f>C71+C64</f>
        <v>0</v>
      </c>
      <c r="D78" s="56">
        <f>D71+D64</f>
        <v>0</v>
      </c>
      <c r="E78" s="56">
        <f>E71+E64</f>
        <v>0</v>
      </c>
      <c r="F78" s="56">
        <f>E78/B78*100</f>
        <v>0</v>
      </c>
      <c r="G78" s="61">
        <v>0</v>
      </c>
      <c r="H78" s="56">
        <f aca="true" t="shared" si="16" ref="H78:AE78">H71+H64</f>
        <v>0</v>
      </c>
      <c r="I78" s="56">
        <f t="shared" si="16"/>
        <v>0</v>
      </c>
      <c r="J78" s="56">
        <f t="shared" si="16"/>
        <v>0</v>
      </c>
      <c r="K78" s="56">
        <f t="shared" si="16"/>
        <v>0</v>
      </c>
      <c r="L78" s="56">
        <f t="shared" si="16"/>
        <v>0</v>
      </c>
      <c r="M78" s="56">
        <f t="shared" si="16"/>
        <v>0</v>
      </c>
      <c r="N78" s="56">
        <f t="shared" si="16"/>
        <v>0</v>
      </c>
      <c r="O78" s="56">
        <f t="shared" si="16"/>
        <v>0</v>
      </c>
      <c r="P78" s="56">
        <f t="shared" si="16"/>
        <v>0</v>
      </c>
      <c r="Q78" s="56">
        <f t="shared" si="16"/>
        <v>0</v>
      </c>
      <c r="R78" s="56">
        <f t="shared" si="16"/>
        <v>128.42857</v>
      </c>
      <c r="S78" s="56">
        <f t="shared" si="16"/>
        <v>0</v>
      </c>
      <c r="T78" s="56">
        <f t="shared" si="16"/>
        <v>28.42857</v>
      </c>
      <c r="U78" s="56">
        <f t="shared" si="16"/>
        <v>0</v>
      </c>
      <c r="V78" s="56">
        <f t="shared" si="16"/>
        <v>28.42857</v>
      </c>
      <c r="W78" s="56">
        <f t="shared" si="16"/>
        <v>0</v>
      </c>
      <c r="X78" s="56">
        <f t="shared" si="16"/>
        <v>28.42857</v>
      </c>
      <c r="Y78" s="56">
        <f t="shared" si="16"/>
        <v>0</v>
      </c>
      <c r="Z78" s="56">
        <f t="shared" si="16"/>
        <v>28.42857</v>
      </c>
      <c r="AA78" s="56">
        <f t="shared" si="16"/>
        <v>0</v>
      </c>
      <c r="AB78" s="56">
        <f t="shared" si="16"/>
        <v>137.12857</v>
      </c>
      <c r="AC78" s="56">
        <f t="shared" si="16"/>
        <v>0</v>
      </c>
      <c r="AD78" s="56">
        <f t="shared" si="16"/>
        <v>28.42858</v>
      </c>
      <c r="AE78" s="64">
        <f t="shared" si="16"/>
        <v>0</v>
      </c>
      <c r="AF78" s="62"/>
      <c r="AG78" s="16">
        <f t="shared" si="2"/>
        <v>407.70000000000005</v>
      </c>
      <c r="AH78" s="16">
        <f t="shared" si="3"/>
        <v>0</v>
      </c>
      <c r="AI78" s="16">
        <f t="shared" si="0"/>
        <v>0</v>
      </c>
      <c r="AJ78" s="53">
        <f t="shared" si="1"/>
        <v>0</v>
      </c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</row>
    <row r="79" spans="1:194" s="12" customFormat="1" ht="18.75">
      <c r="A79" s="54" t="s">
        <v>31</v>
      </c>
      <c r="B79" s="55"/>
      <c r="C79" s="56"/>
      <c r="D79" s="56"/>
      <c r="E79" s="56"/>
      <c r="F79" s="56"/>
      <c r="G79" s="50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64"/>
      <c r="AF79" s="62"/>
      <c r="AG79" s="16">
        <f t="shared" si="2"/>
        <v>0</v>
      </c>
      <c r="AH79" s="16">
        <f t="shared" si="3"/>
        <v>0</v>
      </c>
      <c r="AI79" s="16">
        <f t="shared" si="0"/>
        <v>0</v>
      </c>
      <c r="AJ79" s="53">
        <f t="shared" si="1"/>
        <v>0</v>
      </c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</row>
    <row r="80" spans="1:194" s="12" customFormat="1" ht="18.75">
      <c r="A80" s="70" t="s">
        <v>3</v>
      </c>
      <c r="B80" s="55"/>
      <c r="C80" s="56"/>
      <c r="D80" s="56"/>
      <c r="E80" s="56"/>
      <c r="F80" s="56"/>
      <c r="G80" s="50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64"/>
      <c r="AF80" s="62"/>
      <c r="AG80" s="16">
        <f t="shared" si="2"/>
        <v>0</v>
      </c>
      <c r="AH80" s="16">
        <f t="shared" si="3"/>
        <v>0</v>
      </c>
      <c r="AI80" s="16">
        <f t="shared" si="0"/>
        <v>0</v>
      </c>
      <c r="AJ80" s="53">
        <f t="shared" si="1"/>
        <v>0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</row>
    <row r="81" spans="1:254" s="12" customFormat="1" ht="43.5" customHeight="1">
      <c r="A81" s="90" t="s">
        <v>38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16">
        <f t="shared" si="2"/>
        <v>0</v>
      </c>
      <c r="AH81" s="16">
        <f aca="true" t="shared" si="17" ref="AH81:AH111">H81+J81+L81+N81+P81</f>
        <v>0</v>
      </c>
      <c r="AI81" s="16">
        <f t="shared" si="0"/>
        <v>0</v>
      </c>
      <c r="AJ81" s="53">
        <f t="shared" si="1"/>
        <v>0</v>
      </c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</row>
    <row r="82" spans="1:254" s="12" customFormat="1" ht="43.5" customHeight="1">
      <c r="A82" s="85" t="s">
        <v>49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16">
        <f>H82+J82+L82+N82+P82+R82+T82+V82+X82+Z82+AB82+AD82</f>
        <v>0</v>
      </c>
      <c r="AH82" s="16">
        <f t="shared" si="17"/>
        <v>0</v>
      </c>
      <c r="AI82" s="16">
        <f>I82+K82+M82+O82+Q82+S82+U82+W82+Y82+AA82+AC82+AE82</f>
        <v>0</v>
      </c>
      <c r="AJ82" s="53">
        <f>E82-C82</f>
        <v>0</v>
      </c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</row>
    <row r="83" spans="1:36" s="12" customFormat="1" ht="82.5" customHeight="1">
      <c r="A83" s="44" t="s">
        <v>39</v>
      </c>
      <c r="B83" s="45"/>
      <c r="C83" s="45"/>
      <c r="D83" s="45"/>
      <c r="E83" s="45"/>
      <c r="F83" s="46"/>
      <c r="G83" s="46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7" t="s">
        <v>53</v>
      </c>
      <c r="AG83" s="16">
        <f t="shared" si="2"/>
        <v>0</v>
      </c>
      <c r="AH83" s="16">
        <f t="shared" si="17"/>
        <v>0</v>
      </c>
      <c r="AI83" s="16">
        <f t="shared" si="0"/>
        <v>0</v>
      </c>
      <c r="AJ83" s="53">
        <f t="shared" si="1"/>
        <v>0</v>
      </c>
    </row>
    <row r="84" spans="1:36" s="59" customFormat="1" ht="20.25" customHeight="1">
      <c r="A84" s="48" t="s">
        <v>0</v>
      </c>
      <c r="B84" s="55">
        <f>B87</f>
        <v>7328.9</v>
      </c>
      <c r="C84" s="55">
        <f>C87</f>
        <v>2661.8219999999997</v>
      </c>
      <c r="D84" s="55">
        <f>D87</f>
        <v>2130.4983700000003</v>
      </c>
      <c r="E84" s="55">
        <f>E87</f>
        <v>2130.4983700000003</v>
      </c>
      <c r="F84" s="56">
        <f>E84/B84*100</f>
        <v>29.069824530284222</v>
      </c>
      <c r="G84" s="56">
        <f>E84/C84*100</f>
        <v>80.03909990976108</v>
      </c>
      <c r="H84" s="55">
        <f aca="true" t="shared" si="18" ref="H84:AE84">H87</f>
        <v>774.525</v>
      </c>
      <c r="I84" s="55">
        <f t="shared" si="18"/>
        <v>648.37836</v>
      </c>
      <c r="J84" s="55">
        <f t="shared" si="18"/>
        <v>895.01</v>
      </c>
      <c r="K84" s="55">
        <f t="shared" si="18"/>
        <v>562.62001</v>
      </c>
      <c r="L84" s="55">
        <f t="shared" si="18"/>
        <v>465.044</v>
      </c>
      <c r="M84" s="55">
        <f t="shared" si="18"/>
        <v>325.1</v>
      </c>
      <c r="N84" s="55">
        <f t="shared" si="18"/>
        <v>527.243</v>
      </c>
      <c r="O84" s="55">
        <f t="shared" si="18"/>
        <v>594.4</v>
      </c>
      <c r="P84" s="55">
        <f t="shared" si="18"/>
        <v>670.071</v>
      </c>
      <c r="Q84" s="55">
        <f t="shared" si="18"/>
        <v>0</v>
      </c>
      <c r="R84" s="55">
        <f t="shared" si="18"/>
        <v>678.995</v>
      </c>
      <c r="S84" s="55">
        <f t="shared" si="18"/>
        <v>0</v>
      </c>
      <c r="T84" s="55">
        <f t="shared" si="18"/>
        <v>892.182</v>
      </c>
      <c r="U84" s="55">
        <f t="shared" si="18"/>
        <v>0</v>
      </c>
      <c r="V84" s="55">
        <f t="shared" si="18"/>
        <v>455.674</v>
      </c>
      <c r="W84" s="55">
        <f t="shared" si="18"/>
        <v>0</v>
      </c>
      <c r="X84" s="55">
        <f t="shared" si="18"/>
        <v>444.322</v>
      </c>
      <c r="Y84" s="55">
        <f t="shared" si="18"/>
        <v>0</v>
      </c>
      <c r="Z84" s="55">
        <f t="shared" si="18"/>
        <v>552.141</v>
      </c>
      <c r="AA84" s="55">
        <f t="shared" si="18"/>
        <v>0</v>
      </c>
      <c r="AB84" s="55">
        <f t="shared" si="18"/>
        <v>372.455</v>
      </c>
      <c r="AC84" s="55">
        <f t="shared" si="18"/>
        <v>0</v>
      </c>
      <c r="AD84" s="55">
        <f t="shared" si="18"/>
        <v>601.238</v>
      </c>
      <c r="AE84" s="55">
        <f t="shared" si="18"/>
        <v>0</v>
      </c>
      <c r="AF84" s="62"/>
      <c r="AG84" s="16">
        <f t="shared" si="2"/>
        <v>7328.9</v>
      </c>
      <c r="AH84" s="16">
        <f t="shared" si="17"/>
        <v>3331.8929999999996</v>
      </c>
      <c r="AI84" s="53">
        <f t="shared" si="0"/>
        <v>2130.4983700000003</v>
      </c>
      <c r="AJ84" s="53">
        <f>E84-C84</f>
        <v>-531.3236299999994</v>
      </c>
    </row>
    <row r="85" spans="1:36" s="59" customFormat="1" ht="20.25" customHeight="1">
      <c r="A85" s="54" t="s">
        <v>2</v>
      </c>
      <c r="B85" s="55"/>
      <c r="C85" s="55"/>
      <c r="D85" s="55"/>
      <c r="E85" s="55"/>
      <c r="F85" s="56"/>
      <c r="G85" s="56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62"/>
      <c r="AG85" s="16">
        <f t="shared" si="2"/>
        <v>0</v>
      </c>
      <c r="AH85" s="16">
        <f t="shared" si="17"/>
        <v>0</v>
      </c>
      <c r="AI85" s="53">
        <f t="shared" si="0"/>
        <v>0</v>
      </c>
      <c r="AJ85" s="53">
        <f aca="true" t="shared" si="19" ref="AJ85:AJ107">E85-C85</f>
        <v>0</v>
      </c>
    </row>
    <row r="86" spans="1:36" s="59" customFormat="1" ht="20.25" customHeight="1">
      <c r="A86" s="58" t="s">
        <v>30</v>
      </c>
      <c r="B86" s="55"/>
      <c r="C86" s="55"/>
      <c r="D86" s="55"/>
      <c r="E86" s="55"/>
      <c r="F86" s="56"/>
      <c r="G86" s="56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62"/>
      <c r="AG86" s="16">
        <f t="shared" si="2"/>
        <v>0</v>
      </c>
      <c r="AH86" s="16">
        <f t="shared" si="17"/>
        <v>0</v>
      </c>
      <c r="AI86" s="53">
        <f t="shared" si="0"/>
        <v>0</v>
      </c>
      <c r="AJ86" s="53">
        <f t="shared" si="19"/>
        <v>0</v>
      </c>
    </row>
    <row r="87" spans="1:36" s="59" customFormat="1" ht="20.25" customHeight="1">
      <c r="A87" s="76" t="s">
        <v>1</v>
      </c>
      <c r="B87" s="66">
        <f>H87+J87+L87+N87+P87+R87+T87+V87+X87+Z87+AB87+AD87</f>
        <v>7328.9</v>
      </c>
      <c r="C87" s="66">
        <f>H87+J87+L87+N87</f>
        <v>2661.8219999999997</v>
      </c>
      <c r="D87" s="66">
        <f>E87</f>
        <v>2130.4983700000003</v>
      </c>
      <c r="E87" s="66">
        <f>I87+K87+M87+O87+Q87+S87+U87+W87+Y87+AA87+AC87+AE87</f>
        <v>2130.4983700000003</v>
      </c>
      <c r="F87" s="61">
        <f>E87/B87*100</f>
        <v>29.069824530284222</v>
      </c>
      <c r="G87" s="61">
        <f>E87/C87*100</f>
        <v>80.03909990976108</v>
      </c>
      <c r="H87" s="66">
        <v>774.525</v>
      </c>
      <c r="I87" s="66">
        <v>648.37836</v>
      </c>
      <c r="J87" s="66">
        <v>895.01</v>
      </c>
      <c r="K87" s="66">
        <v>562.62001</v>
      </c>
      <c r="L87" s="66">
        <v>465.044</v>
      </c>
      <c r="M87" s="55">
        <v>325.1</v>
      </c>
      <c r="N87" s="55">
        <v>527.243</v>
      </c>
      <c r="O87" s="55">
        <v>594.4</v>
      </c>
      <c r="P87" s="55">
        <v>670.071</v>
      </c>
      <c r="Q87" s="55">
        <v>0</v>
      </c>
      <c r="R87" s="55">
        <v>678.995</v>
      </c>
      <c r="S87" s="55">
        <v>0</v>
      </c>
      <c r="T87" s="55">
        <v>892.182</v>
      </c>
      <c r="U87" s="55">
        <v>0</v>
      </c>
      <c r="V87" s="55">
        <v>455.674</v>
      </c>
      <c r="W87" s="55">
        <v>0</v>
      </c>
      <c r="X87" s="55">
        <v>444.322</v>
      </c>
      <c r="Y87" s="55">
        <v>0</v>
      </c>
      <c r="Z87" s="55">
        <v>552.141</v>
      </c>
      <c r="AA87" s="55">
        <v>0</v>
      </c>
      <c r="AB87" s="55">
        <v>372.455</v>
      </c>
      <c r="AC87" s="55">
        <v>0</v>
      </c>
      <c r="AD87" s="55">
        <v>601.238</v>
      </c>
      <c r="AE87" s="55">
        <v>0</v>
      </c>
      <c r="AF87" s="62"/>
      <c r="AG87" s="16">
        <f t="shared" si="2"/>
        <v>7328.9</v>
      </c>
      <c r="AH87" s="16">
        <f t="shared" si="17"/>
        <v>3331.8929999999996</v>
      </c>
      <c r="AI87" s="53">
        <f t="shared" si="0"/>
        <v>2130.4983700000003</v>
      </c>
      <c r="AJ87" s="53">
        <f t="shared" si="19"/>
        <v>-531.3236299999994</v>
      </c>
    </row>
    <row r="88" spans="1:36" s="59" customFormat="1" ht="20.25" customHeight="1">
      <c r="A88" s="54" t="s">
        <v>31</v>
      </c>
      <c r="B88" s="55"/>
      <c r="C88" s="55"/>
      <c r="D88" s="55"/>
      <c r="E88" s="55"/>
      <c r="F88" s="56"/>
      <c r="G88" s="56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62"/>
      <c r="AG88" s="16">
        <f t="shared" si="2"/>
        <v>0</v>
      </c>
      <c r="AH88" s="16">
        <f t="shared" si="17"/>
        <v>0</v>
      </c>
      <c r="AI88" s="53">
        <f t="shared" si="0"/>
        <v>0</v>
      </c>
      <c r="AJ88" s="53">
        <f t="shared" si="19"/>
        <v>0</v>
      </c>
    </row>
    <row r="89" spans="1:36" s="59" customFormat="1" ht="18.75">
      <c r="A89" s="70" t="s">
        <v>3</v>
      </c>
      <c r="B89" s="55"/>
      <c r="C89" s="56"/>
      <c r="D89" s="56"/>
      <c r="E89" s="56"/>
      <c r="F89" s="56"/>
      <c r="G89" s="56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4"/>
      <c r="AF89" s="62"/>
      <c r="AG89" s="16">
        <f t="shared" si="2"/>
        <v>0</v>
      </c>
      <c r="AH89" s="16">
        <f t="shared" si="17"/>
        <v>0</v>
      </c>
      <c r="AI89" s="53">
        <f t="shared" si="0"/>
        <v>0</v>
      </c>
      <c r="AJ89" s="53">
        <f t="shared" si="19"/>
        <v>0</v>
      </c>
    </row>
    <row r="90" spans="1:36" s="59" customFormat="1" ht="83.25" customHeight="1">
      <c r="A90" s="65" t="s">
        <v>50</v>
      </c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73"/>
      <c r="AG90" s="16">
        <f t="shared" si="2"/>
        <v>0</v>
      </c>
      <c r="AH90" s="16">
        <f t="shared" si="17"/>
        <v>0</v>
      </c>
      <c r="AI90" s="53">
        <f t="shared" si="0"/>
        <v>0</v>
      </c>
      <c r="AJ90" s="53">
        <f t="shared" si="19"/>
        <v>0</v>
      </c>
    </row>
    <row r="91" spans="1:36" s="59" customFormat="1" ht="21.75" customHeight="1">
      <c r="A91" s="48" t="s">
        <v>0</v>
      </c>
      <c r="B91" s="55">
        <f>B94</f>
        <v>28469.704420000002</v>
      </c>
      <c r="C91" s="56">
        <f>C94</f>
        <v>10298.684420000001</v>
      </c>
      <c r="D91" s="56">
        <f>D94</f>
        <v>8569.52507</v>
      </c>
      <c r="E91" s="56">
        <f>E94</f>
        <v>8569.52507</v>
      </c>
      <c r="F91" s="56">
        <f>E91/B91*100</f>
        <v>30.100505939850564</v>
      </c>
      <c r="G91" s="56">
        <f>E91/C91*100</f>
        <v>83.2099006098101</v>
      </c>
      <c r="H91" s="56">
        <f aca="true" t="shared" si="20" ref="H91:AE91">H94</f>
        <v>2606.77</v>
      </c>
      <c r="I91" s="56">
        <f t="shared" si="20"/>
        <v>1691.79523</v>
      </c>
      <c r="J91" s="56">
        <f t="shared" si="20"/>
        <v>2523.32115</v>
      </c>
      <c r="K91" s="56">
        <f t="shared" si="20"/>
        <v>2545.49984</v>
      </c>
      <c r="L91" s="56">
        <f t="shared" si="20"/>
        <v>2287.30327</v>
      </c>
      <c r="M91" s="56">
        <f t="shared" si="20"/>
        <v>1886.97</v>
      </c>
      <c r="N91" s="56">
        <f t="shared" si="20"/>
        <v>2881.29</v>
      </c>
      <c r="O91" s="56">
        <f t="shared" si="20"/>
        <v>2445.26</v>
      </c>
      <c r="P91" s="56">
        <f t="shared" si="20"/>
        <v>2263.09</v>
      </c>
      <c r="Q91" s="56">
        <f t="shared" si="20"/>
        <v>0</v>
      </c>
      <c r="R91" s="56">
        <f t="shared" si="20"/>
        <v>2819.8</v>
      </c>
      <c r="S91" s="56">
        <f t="shared" si="20"/>
        <v>0</v>
      </c>
      <c r="T91" s="56">
        <f t="shared" si="20"/>
        <v>2674.44</v>
      </c>
      <c r="U91" s="56">
        <f t="shared" si="20"/>
        <v>0</v>
      </c>
      <c r="V91" s="56">
        <f t="shared" si="20"/>
        <v>2083.93</v>
      </c>
      <c r="W91" s="56">
        <f t="shared" si="20"/>
        <v>0</v>
      </c>
      <c r="X91" s="56">
        <f t="shared" si="20"/>
        <v>2000.66</v>
      </c>
      <c r="Y91" s="56">
        <f t="shared" si="20"/>
        <v>0</v>
      </c>
      <c r="Z91" s="56">
        <f t="shared" si="20"/>
        <v>2362.44</v>
      </c>
      <c r="AA91" s="56">
        <f t="shared" si="20"/>
        <v>0</v>
      </c>
      <c r="AB91" s="56">
        <f t="shared" si="20"/>
        <v>2146.83</v>
      </c>
      <c r="AC91" s="56">
        <f t="shared" si="20"/>
        <v>0</v>
      </c>
      <c r="AD91" s="56">
        <f t="shared" si="20"/>
        <v>1819.83</v>
      </c>
      <c r="AE91" s="56">
        <f t="shared" si="20"/>
        <v>0</v>
      </c>
      <c r="AF91" s="62"/>
      <c r="AG91" s="53">
        <f t="shared" si="2"/>
        <v>28469.704420000002</v>
      </c>
      <c r="AH91" s="16">
        <f t="shared" si="17"/>
        <v>12561.774420000002</v>
      </c>
      <c r="AI91" s="53">
        <f t="shared" si="0"/>
        <v>8569.52507</v>
      </c>
      <c r="AJ91" s="53">
        <f t="shared" si="19"/>
        <v>-1729.1593500000017</v>
      </c>
    </row>
    <row r="92" spans="1:36" s="59" customFormat="1" ht="20.25" customHeight="1">
      <c r="A92" s="54" t="s">
        <v>2</v>
      </c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62"/>
      <c r="AG92" s="53">
        <f t="shared" si="2"/>
        <v>0</v>
      </c>
      <c r="AH92" s="16">
        <f t="shared" si="17"/>
        <v>0</v>
      </c>
      <c r="AI92" s="53">
        <f t="shared" si="0"/>
        <v>0</v>
      </c>
      <c r="AJ92" s="53">
        <f t="shared" si="19"/>
        <v>0</v>
      </c>
    </row>
    <row r="93" spans="1:36" s="59" customFormat="1" ht="18.75" customHeight="1">
      <c r="A93" s="58" t="s">
        <v>30</v>
      </c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62"/>
      <c r="AG93" s="53">
        <f t="shared" si="2"/>
        <v>0</v>
      </c>
      <c r="AH93" s="16">
        <f t="shared" si="17"/>
        <v>0</v>
      </c>
      <c r="AI93" s="53">
        <f t="shared" si="0"/>
        <v>0</v>
      </c>
      <c r="AJ93" s="53">
        <f t="shared" si="19"/>
        <v>0</v>
      </c>
    </row>
    <row r="94" spans="1:36" s="59" customFormat="1" ht="23.25" customHeight="1">
      <c r="A94" s="76" t="s">
        <v>1</v>
      </c>
      <c r="B94" s="66">
        <f>H94+J94+L94+N94+P94+R94+T94+V94+X94+Z94+AB94+AD94</f>
        <v>28469.704420000002</v>
      </c>
      <c r="C94" s="61">
        <f>H94+J94+L94+N94</f>
        <v>10298.684420000001</v>
      </c>
      <c r="D94" s="61">
        <f>E94</f>
        <v>8569.52507</v>
      </c>
      <c r="E94" s="61">
        <f>I94+K94+M94+O94+Q94+S94+U94+W94+Y94+AA94+AC94+AE94</f>
        <v>8569.52507</v>
      </c>
      <c r="F94" s="61">
        <f>E94/B94*100</f>
        <v>30.100505939850564</v>
      </c>
      <c r="G94" s="61">
        <f>E94/C94*100</f>
        <v>83.2099006098101</v>
      </c>
      <c r="H94" s="61">
        <v>2606.77</v>
      </c>
      <c r="I94" s="61">
        <v>1691.79523</v>
      </c>
      <c r="J94" s="61">
        <v>2523.32115</v>
      </c>
      <c r="K94" s="61">
        <v>2545.49984</v>
      </c>
      <c r="L94" s="61">
        <v>2287.30327</v>
      </c>
      <c r="M94" s="61">
        <v>1886.97</v>
      </c>
      <c r="N94" s="61">
        <v>2881.29</v>
      </c>
      <c r="O94" s="56">
        <v>2445.26</v>
      </c>
      <c r="P94" s="61">
        <v>2263.09</v>
      </c>
      <c r="Q94" s="61">
        <v>0</v>
      </c>
      <c r="R94" s="61">
        <v>2819.8</v>
      </c>
      <c r="S94" s="61">
        <v>0</v>
      </c>
      <c r="T94" s="56">
        <v>2674.44</v>
      </c>
      <c r="U94" s="61">
        <v>0</v>
      </c>
      <c r="V94" s="61">
        <v>2083.93</v>
      </c>
      <c r="W94" s="61">
        <v>0</v>
      </c>
      <c r="X94" s="61">
        <v>2000.66</v>
      </c>
      <c r="Y94" s="61">
        <v>0</v>
      </c>
      <c r="Z94" s="61">
        <v>2362.44</v>
      </c>
      <c r="AA94" s="61">
        <v>0</v>
      </c>
      <c r="AB94" s="61">
        <v>2146.83</v>
      </c>
      <c r="AC94" s="61">
        <v>0</v>
      </c>
      <c r="AD94" s="61">
        <v>1819.83</v>
      </c>
      <c r="AE94" s="56">
        <v>0</v>
      </c>
      <c r="AF94" s="62"/>
      <c r="AG94" s="53">
        <f t="shared" si="2"/>
        <v>28469.704420000002</v>
      </c>
      <c r="AH94" s="16">
        <f t="shared" si="17"/>
        <v>12561.774420000002</v>
      </c>
      <c r="AI94" s="53">
        <f t="shared" si="0"/>
        <v>8569.52507</v>
      </c>
      <c r="AJ94" s="53">
        <f t="shared" si="19"/>
        <v>-1729.1593500000017</v>
      </c>
    </row>
    <row r="95" spans="1:36" s="59" customFormat="1" ht="21" customHeight="1">
      <c r="A95" s="54" t="s">
        <v>31</v>
      </c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56"/>
      <c r="AF95" s="62"/>
      <c r="AG95" s="53">
        <f t="shared" si="2"/>
        <v>0</v>
      </c>
      <c r="AH95" s="16">
        <f t="shared" si="17"/>
        <v>0</v>
      </c>
      <c r="AI95" s="53">
        <f t="shared" si="0"/>
        <v>0</v>
      </c>
      <c r="AJ95" s="53">
        <f t="shared" si="19"/>
        <v>0</v>
      </c>
    </row>
    <row r="96" spans="1:36" s="59" customFormat="1" ht="23.25" customHeight="1">
      <c r="A96" s="70" t="s">
        <v>3</v>
      </c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62"/>
      <c r="AG96" s="53">
        <f t="shared" si="2"/>
        <v>0</v>
      </c>
      <c r="AH96" s="16">
        <f t="shared" si="17"/>
        <v>0</v>
      </c>
      <c r="AI96" s="53">
        <f t="shared" si="0"/>
        <v>0</v>
      </c>
      <c r="AJ96" s="53">
        <f t="shared" si="19"/>
        <v>0</v>
      </c>
    </row>
    <row r="97" spans="1:36" s="59" customFormat="1" ht="24.75" customHeight="1">
      <c r="A97" s="74" t="s">
        <v>43</v>
      </c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75"/>
      <c r="AG97" s="53">
        <f t="shared" si="2"/>
        <v>0</v>
      </c>
      <c r="AH97" s="16">
        <f t="shared" si="17"/>
        <v>0</v>
      </c>
      <c r="AI97" s="53">
        <f t="shared" si="0"/>
        <v>0</v>
      </c>
      <c r="AJ97" s="53">
        <f t="shared" si="19"/>
        <v>0</v>
      </c>
    </row>
    <row r="98" spans="1:36" s="59" customFormat="1" ht="26.25" customHeight="1">
      <c r="A98" s="48" t="s">
        <v>0</v>
      </c>
      <c r="B98" s="49">
        <f>B101</f>
        <v>35798.60442</v>
      </c>
      <c r="C98" s="50">
        <f>C101</f>
        <v>12960.506420000002</v>
      </c>
      <c r="D98" s="50">
        <f>D101</f>
        <v>10700.02344</v>
      </c>
      <c r="E98" s="50">
        <f>E101</f>
        <v>10700.02344</v>
      </c>
      <c r="F98" s="50">
        <f>E98/B98*100</f>
        <v>29.889498804098913</v>
      </c>
      <c r="G98" s="50">
        <f>E98/C98*100</f>
        <v>82.55868322774998</v>
      </c>
      <c r="H98" s="50">
        <f aca="true" t="shared" si="21" ref="H98:AD98">H101</f>
        <v>3381.295</v>
      </c>
      <c r="I98" s="50">
        <f t="shared" si="21"/>
        <v>2340.17359</v>
      </c>
      <c r="J98" s="50">
        <f t="shared" si="21"/>
        <v>3418.33115</v>
      </c>
      <c r="K98" s="50">
        <f t="shared" si="21"/>
        <v>3108.11985</v>
      </c>
      <c r="L98" s="50">
        <f t="shared" si="21"/>
        <v>2752.3472699999998</v>
      </c>
      <c r="M98" s="50">
        <f t="shared" si="21"/>
        <v>2212.07</v>
      </c>
      <c r="N98" s="50">
        <f t="shared" si="21"/>
        <v>3408.533</v>
      </c>
      <c r="O98" s="50">
        <f t="shared" si="21"/>
        <v>3039.6600000000003</v>
      </c>
      <c r="P98" s="50">
        <f t="shared" si="21"/>
        <v>2933.161</v>
      </c>
      <c r="Q98" s="50">
        <f t="shared" si="21"/>
        <v>0</v>
      </c>
      <c r="R98" s="50">
        <f t="shared" si="21"/>
        <v>3498.795</v>
      </c>
      <c r="S98" s="50">
        <f t="shared" si="21"/>
        <v>0</v>
      </c>
      <c r="T98" s="50">
        <f t="shared" si="21"/>
        <v>3566.6220000000003</v>
      </c>
      <c r="U98" s="50">
        <f t="shared" si="21"/>
        <v>0</v>
      </c>
      <c r="V98" s="50">
        <f t="shared" si="21"/>
        <v>2539.604</v>
      </c>
      <c r="W98" s="50">
        <f t="shared" si="21"/>
        <v>0</v>
      </c>
      <c r="X98" s="50">
        <f t="shared" si="21"/>
        <v>2444.982</v>
      </c>
      <c r="Y98" s="50">
        <f t="shared" si="21"/>
        <v>0</v>
      </c>
      <c r="Z98" s="50">
        <f t="shared" si="21"/>
        <v>2914.581</v>
      </c>
      <c r="AA98" s="50">
        <f t="shared" si="21"/>
        <v>0</v>
      </c>
      <c r="AB98" s="50">
        <f t="shared" si="21"/>
        <v>2519.285</v>
      </c>
      <c r="AC98" s="50">
        <f t="shared" si="21"/>
        <v>0</v>
      </c>
      <c r="AD98" s="50">
        <f t="shared" si="21"/>
        <v>2421.068</v>
      </c>
      <c r="AE98" s="56">
        <f>AE101</f>
        <v>0</v>
      </c>
      <c r="AF98" s="62"/>
      <c r="AG98" s="53">
        <f t="shared" si="2"/>
        <v>35798.60442</v>
      </c>
      <c r="AH98" s="16">
        <f t="shared" si="17"/>
        <v>15893.66742</v>
      </c>
      <c r="AI98" s="53">
        <f t="shared" si="0"/>
        <v>10700.023439999999</v>
      </c>
      <c r="AJ98" s="53">
        <f t="shared" si="19"/>
        <v>-2260.4829800000007</v>
      </c>
    </row>
    <row r="99" spans="1:36" s="59" customFormat="1" ht="26.25" customHeight="1">
      <c r="A99" s="54" t="s">
        <v>2</v>
      </c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62"/>
      <c r="AG99" s="53">
        <f t="shared" si="2"/>
        <v>0</v>
      </c>
      <c r="AH99" s="16">
        <f t="shared" si="17"/>
        <v>0</v>
      </c>
      <c r="AI99" s="53">
        <f t="shared" si="0"/>
        <v>0</v>
      </c>
      <c r="AJ99" s="53">
        <f t="shared" si="19"/>
        <v>0</v>
      </c>
    </row>
    <row r="100" spans="1:36" s="59" customFormat="1" ht="19.5" customHeight="1">
      <c r="A100" s="58" t="s">
        <v>30</v>
      </c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62"/>
      <c r="AG100" s="53">
        <f t="shared" si="2"/>
        <v>0</v>
      </c>
      <c r="AH100" s="16">
        <f t="shared" si="17"/>
        <v>0</v>
      </c>
      <c r="AI100" s="53">
        <f t="shared" si="0"/>
        <v>0</v>
      </c>
      <c r="AJ100" s="53">
        <f t="shared" si="19"/>
        <v>0</v>
      </c>
    </row>
    <row r="101" spans="1:36" s="12" customFormat="1" ht="18.75">
      <c r="A101" s="60" t="s">
        <v>1</v>
      </c>
      <c r="B101" s="55">
        <f>B94+B87</f>
        <v>35798.60442</v>
      </c>
      <c r="C101" s="56">
        <f>C94+C87</f>
        <v>12960.506420000002</v>
      </c>
      <c r="D101" s="56">
        <f>D94+D87</f>
        <v>10700.02344</v>
      </c>
      <c r="E101" s="56">
        <f>E94+E87</f>
        <v>10700.02344</v>
      </c>
      <c r="F101" s="56">
        <f>E101/B101*100</f>
        <v>29.889498804098913</v>
      </c>
      <c r="G101" s="50">
        <f>E101/C101*100</f>
        <v>82.55868322774998</v>
      </c>
      <c r="H101" s="56">
        <f>H94+H87</f>
        <v>3381.295</v>
      </c>
      <c r="I101" s="56">
        <f>I94+I87</f>
        <v>2340.17359</v>
      </c>
      <c r="J101" s="56">
        <f>J94+J87</f>
        <v>3418.33115</v>
      </c>
      <c r="K101" s="56">
        <f aca="true" t="shared" si="22" ref="K101:AD101">K94+K87</f>
        <v>3108.11985</v>
      </c>
      <c r="L101" s="56">
        <f t="shared" si="22"/>
        <v>2752.3472699999998</v>
      </c>
      <c r="M101" s="56">
        <f t="shared" si="22"/>
        <v>2212.07</v>
      </c>
      <c r="N101" s="56">
        <f t="shared" si="22"/>
        <v>3408.533</v>
      </c>
      <c r="O101" s="56">
        <f t="shared" si="22"/>
        <v>3039.6600000000003</v>
      </c>
      <c r="P101" s="56">
        <f t="shared" si="22"/>
        <v>2933.161</v>
      </c>
      <c r="Q101" s="56">
        <f t="shared" si="22"/>
        <v>0</v>
      </c>
      <c r="R101" s="56">
        <f t="shared" si="22"/>
        <v>3498.795</v>
      </c>
      <c r="S101" s="56">
        <f t="shared" si="22"/>
        <v>0</v>
      </c>
      <c r="T101" s="56">
        <f t="shared" si="22"/>
        <v>3566.6220000000003</v>
      </c>
      <c r="U101" s="56">
        <f t="shared" si="22"/>
        <v>0</v>
      </c>
      <c r="V101" s="56">
        <f t="shared" si="22"/>
        <v>2539.604</v>
      </c>
      <c r="W101" s="56">
        <f t="shared" si="22"/>
        <v>0</v>
      </c>
      <c r="X101" s="56">
        <f t="shared" si="22"/>
        <v>2444.982</v>
      </c>
      <c r="Y101" s="56">
        <f t="shared" si="22"/>
        <v>0</v>
      </c>
      <c r="Z101" s="56">
        <f t="shared" si="22"/>
        <v>2914.581</v>
      </c>
      <c r="AA101" s="56">
        <f>AA94+AA87</f>
        <v>0</v>
      </c>
      <c r="AB101" s="56">
        <f t="shared" si="22"/>
        <v>2519.285</v>
      </c>
      <c r="AC101" s="56">
        <f t="shared" si="22"/>
        <v>0</v>
      </c>
      <c r="AD101" s="56">
        <f t="shared" si="22"/>
        <v>2421.068</v>
      </c>
      <c r="AE101" s="64">
        <f>AE94+AE87</f>
        <v>0</v>
      </c>
      <c r="AF101" s="62"/>
      <c r="AG101" s="53">
        <f t="shared" si="2"/>
        <v>35798.60442</v>
      </c>
      <c r="AH101" s="16">
        <f t="shared" si="17"/>
        <v>15893.66742</v>
      </c>
      <c r="AI101" s="53">
        <f t="shared" si="0"/>
        <v>10700.023439999999</v>
      </c>
      <c r="AJ101" s="53">
        <f t="shared" si="19"/>
        <v>-2260.4829800000007</v>
      </c>
    </row>
    <row r="102" spans="1:36" s="12" customFormat="1" ht="18.75">
      <c r="A102" s="54" t="s">
        <v>31</v>
      </c>
      <c r="B102" s="55"/>
      <c r="C102" s="56"/>
      <c r="D102" s="56"/>
      <c r="E102" s="56"/>
      <c r="F102" s="56"/>
      <c r="G102" s="50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64"/>
      <c r="AF102" s="62"/>
      <c r="AG102" s="53">
        <f t="shared" si="2"/>
        <v>0</v>
      </c>
      <c r="AH102" s="16">
        <f t="shared" si="17"/>
        <v>0</v>
      </c>
      <c r="AI102" s="53">
        <f t="shared" si="0"/>
        <v>0</v>
      </c>
      <c r="AJ102" s="53">
        <f t="shared" si="19"/>
        <v>0</v>
      </c>
    </row>
    <row r="103" spans="1:36" s="12" customFormat="1" ht="18.75">
      <c r="A103" s="70" t="s">
        <v>3</v>
      </c>
      <c r="B103" s="55"/>
      <c r="C103" s="56"/>
      <c r="D103" s="56"/>
      <c r="E103" s="56"/>
      <c r="F103" s="56"/>
      <c r="G103" s="50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64"/>
      <c r="AF103" s="62"/>
      <c r="AG103" s="16">
        <f t="shared" si="2"/>
        <v>0</v>
      </c>
      <c r="AH103" s="16">
        <f t="shared" si="17"/>
        <v>0</v>
      </c>
      <c r="AI103" s="53">
        <f t="shared" si="0"/>
        <v>0</v>
      </c>
      <c r="AJ103" s="53">
        <f t="shared" si="19"/>
        <v>0</v>
      </c>
    </row>
    <row r="104" spans="1:37" s="5" customFormat="1" ht="18.75">
      <c r="A104" s="20" t="s">
        <v>40</v>
      </c>
      <c r="B104" s="21">
        <f>B107</f>
        <v>49207.40442</v>
      </c>
      <c r="C104" s="21">
        <f>C107</f>
        <v>10869.42972</v>
      </c>
      <c r="D104" s="21">
        <f>D107</f>
        <v>16702.54374</v>
      </c>
      <c r="E104" s="21">
        <f>E107</f>
        <v>16702.54374</v>
      </c>
      <c r="F104" s="22">
        <f>E104/B104*100</f>
        <v>33.94315131405584</v>
      </c>
      <c r="G104" s="22">
        <f>E104/C104*100</f>
        <v>153.66531796297406</v>
      </c>
      <c r="H104" s="21">
        <f aca="true" t="shared" si="23" ref="H104:AD104">H107</f>
        <v>3809.9453000000003</v>
      </c>
      <c r="I104" s="21">
        <f t="shared" si="23"/>
        <v>2768.8238899999997</v>
      </c>
      <c r="J104" s="21">
        <f>J107</f>
        <v>3862.73415</v>
      </c>
      <c r="K104" s="21">
        <f t="shared" si="23"/>
        <v>3504.78985</v>
      </c>
      <c r="L104" s="21">
        <f t="shared" si="23"/>
        <v>3196.7502699999995</v>
      </c>
      <c r="M104" s="21">
        <f t="shared" si="23"/>
        <v>2608.7400000000002</v>
      </c>
      <c r="N104" s="21">
        <f t="shared" si="23"/>
        <v>8356.796</v>
      </c>
      <c r="O104" s="21">
        <f t="shared" si="23"/>
        <v>7820.1900000000005</v>
      </c>
      <c r="P104" s="21">
        <f t="shared" si="23"/>
        <v>6297.104</v>
      </c>
      <c r="Q104" s="21">
        <f t="shared" si="23"/>
        <v>0</v>
      </c>
      <c r="R104" s="21">
        <f t="shared" si="23"/>
        <v>4071.6265700000004</v>
      </c>
      <c r="S104" s="21">
        <f t="shared" si="23"/>
        <v>0</v>
      </c>
      <c r="T104" s="21">
        <f t="shared" si="23"/>
        <v>4219.753570000001</v>
      </c>
      <c r="U104" s="21">
        <f t="shared" si="23"/>
        <v>0</v>
      </c>
      <c r="V104" s="21">
        <f t="shared" si="23"/>
        <v>3092.73557</v>
      </c>
      <c r="W104" s="21">
        <f t="shared" si="23"/>
        <v>0</v>
      </c>
      <c r="X104" s="21">
        <f t="shared" si="23"/>
        <v>2917.8135700000003</v>
      </c>
      <c r="Y104" s="21">
        <f t="shared" si="23"/>
        <v>0</v>
      </c>
      <c r="Z104" s="21">
        <f t="shared" si="23"/>
        <v>3387.4125700000004</v>
      </c>
      <c r="AA104" s="21">
        <f t="shared" si="23"/>
        <v>0</v>
      </c>
      <c r="AB104" s="21">
        <f t="shared" si="23"/>
        <v>3100.81657</v>
      </c>
      <c r="AC104" s="21">
        <f t="shared" si="23"/>
        <v>0</v>
      </c>
      <c r="AD104" s="21">
        <f t="shared" si="23"/>
        <v>2893.91628</v>
      </c>
      <c r="AE104" s="21">
        <f>AE107</f>
        <v>0</v>
      </c>
      <c r="AF104" s="23"/>
      <c r="AG104" s="18">
        <f>H104+J104+L104+N104+P104+R104+T104+V104+X104+Z104+AB104+AD104</f>
        <v>49207.40442</v>
      </c>
      <c r="AH104" s="18">
        <f t="shared" si="17"/>
        <v>25523.32972</v>
      </c>
      <c r="AI104" s="19">
        <f t="shared" si="0"/>
        <v>16702.54374</v>
      </c>
      <c r="AJ104" s="19">
        <f t="shared" si="19"/>
        <v>5833.114020000001</v>
      </c>
      <c r="AK104" s="24">
        <f>I104+K104+M104+O104+Q104+S104+U104+W104</f>
        <v>16702.54374</v>
      </c>
    </row>
    <row r="105" spans="1:37" s="5" customFormat="1" ht="18.75">
      <c r="A105" s="25" t="s">
        <v>2</v>
      </c>
      <c r="B105" s="26"/>
      <c r="C105" s="26"/>
      <c r="D105" s="26"/>
      <c r="E105" s="26"/>
      <c r="F105" s="27"/>
      <c r="G105" s="27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3"/>
      <c r="AG105" s="18">
        <f t="shared" si="2"/>
        <v>0</v>
      </c>
      <c r="AH105" s="18">
        <f t="shared" si="17"/>
        <v>0</v>
      </c>
      <c r="AI105" s="19">
        <f t="shared" si="0"/>
        <v>0</v>
      </c>
      <c r="AJ105" s="19">
        <f t="shared" si="19"/>
        <v>0</v>
      </c>
      <c r="AK105" s="24">
        <f>I105+K105+M105+O105+Q105+S105+U105+W105</f>
        <v>0</v>
      </c>
    </row>
    <row r="106" spans="1:37" s="5" customFormat="1" ht="18.75">
      <c r="A106" s="25" t="s">
        <v>30</v>
      </c>
      <c r="B106" s="26"/>
      <c r="C106" s="26"/>
      <c r="D106" s="26"/>
      <c r="E106" s="26"/>
      <c r="F106" s="27"/>
      <c r="G106" s="27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3"/>
      <c r="AG106" s="18">
        <f t="shared" si="2"/>
        <v>0</v>
      </c>
      <c r="AH106" s="18">
        <f t="shared" si="17"/>
        <v>0</v>
      </c>
      <c r="AI106" s="19">
        <f t="shared" si="0"/>
        <v>0</v>
      </c>
      <c r="AJ106" s="19">
        <f t="shared" si="19"/>
        <v>0</v>
      </c>
      <c r="AK106" s="24">
        <f>I106+K106+M106+O106+Q106+S106+U106+W106</f>
        <v>0</v>
      </c>
    </row>
    <row r="107" spans="1:37" s="5" customFormat="1" ht="18.75">
      <c r="A107" s="25" t="s">
        <v>1</v>
      </c>
      <c r="B107" s="26">
        <f>H107+J107+L107+N107+P107+R107+T107+V107+X107+Z107+AB107+AD107</f>
        <v>49207.40442</v>
      </c>
      <c r="C107" s="26">
        <f>H107+J107+L107</f>
        <v>10869.42972</v>
      </c>
      <c r="D107" s="26">
        <f>E107</f>
        <v>16702.54374</v>
      </c>
      <c r="E107" s="26">
        <f>I107+K107+M107+O107+Q107+S107+U107+W107+Y107+AA107+AC107+AE107</f>
        <v>16702.54374</v>
      </c>
      <c r="F107" s="27">
        <f>E107/B107*100</f>
        <v>33.94315131405584</v>
      </c>
      <c r="G107" s="27">
        <f>E107/C107*100</f>
        <v>153.66531796297406</v>
      </c>
      <c r="H107" s="26">
        <f aca="true" t="shared" si="24" ref="H107:AD107">H98+H75+H51</f>
        <v>3809.9453000000003</v>
      </c>
      <c r="I107" s="26">
        <f t="shared" si="24"/>
        <v>2768.8238899999997</v>
      </c>
      <c r="J107" s="26">
        <f>J98+J75+J51</f>
        <v>3862.73415</v>
      </c>
      <c r="K107" s="26">
        <f t="shared" si="24"/>
        <v>3504.78985</v>
      </c>
      <c r="L107" s="26">
        <f t="shared" si="24"/>
        <v>3196.7502699999995</v>
      </c>
      <c r="M107" s="26">
        <f t="shared" si="24"/>
        <v>2608.7400000000002</v>
      </c>
      <c r="N107" s="26">
        <f t="shared" si="24"/>
        <v>8356.796</v>
      </c>
      <c r="O107" s="26">
        <f t="shared" si="24"/>
        <v>7820.1900000000005</v>
      </c>
      <c r="P107" s="26">
        <f t="shared" si="24"/>
        <v>6297.104</v>
      </c>
      <c r="Q107" s="26">
        <f t="shared" si="24"/>
        <v>0</v>
      </c>
      <c r="R107" s="26">
        <f t="shared" si="24"/>
        <v>4071.6265700000004</v>
      </c>
      <c r="S107" s="26">
        <f t="shared" si="24"/>
        <v>0</v>
      </c>
      <c r="T107" s="26">
        <f t="shared" si="24"/>
        <v>4219.753570000001</v>
      </c>
      <c r="U107" s="26">
        <f t="shared" si="24"/>
        <v>0</v>
      </c>
      <c r="V107" s="26">
        <f t="shared" si="24"/>
        <v>3092.73557</v>
      </c>
      <c r="W107" s="26">
        <f t="shared" si="24"/>
        <v>0</v>
      </c>
      <c r="X107" s="26">
        <f t="shared" si="24"/>
        <v>2917.8135700000003</v>
      </c>
      <c r="Y107" s="26">
        <f t="shared" si="24"/>
        <v>0</v>
      </c>
      <c r="Z107" s="26">
        <f t="shared" si="24"/>
        <v>3387.4125700000004</v>
      </c>
      <c r="AA107" s="26">
        <f t="shared" si="24"/>
        <v>0</v>
      </c>
      <c r="AB107" s="26">
        <f t="shared" si="24"/>
        <v>3100.81657</v>
      </c>
      <c r="AC107" s="26">
        <f t="shared" si="24"/>
        <v>0</v>
      </c>
      <c r="AD107" s="26">
        <f t="shared" si="24"/>
        <v>2893.91628</v>
      </c>
      <c r="AE107" s="26">
        <f>AE98+AE75+AE51</f>
        <v>0</v>
      </c>
      <c r="AF107" s="23"/>
      <c r="AG107" s="18">
        <f t="shared" si="2"/>
        <v>49207.40442</v>
      </c>
      <c r="AH107" s="18">
        <f t="shared" si="17"/>
        <v>25523.32972</v>
      </c>
      <c r="AI107" s="19">
        <f t="shared" si="0"/>
        <v>16702.54374</v>
      </c>
      <c r="AJ107" s="19">
        <f t="shared" si="19"/>
        <v>5833.114020000001</v>
      </c>
      <c r="AK107" s="24">
        <f>I107+K107+M107+O107+Q107+S107+U107+W107</f>
        <v>16702.54374</v>
      </c>
    </row>
    <row r="108" spans="1:37" s="5" customFormat="1" ht="18.75">
      <c r="A108" s="25" t="s">
        <v>31</v>
      </c>
      <c r="B108" s="26"/>
      <c r="C108" s="26"/>
      <c r="D108" s="26"/>
      <c r="E108" s="26"/>
      <c r="F108" s="27"/>
      <c r="G108" s="27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3"/>
      <c r="AG108" s="18"/>
      <c r="AH108" s="18">
        <f t="shared" si="17"/>
        <v>0</v>
      </c>
      <c r="AI108" s="19">
        <f t="shared" si="0"/>
        <v>0</v>
      </c>
      <c r="AJ108" s="18"/>
      <c r="AK108" s="24"/>
    </row>
    <row r="109" spans="1:37" s="5" customFormat="1" ht="18.75">
      <c r="A109" s="25" t="s">
        <v>3</v>
      </c>
      <c r="B109" s="26"/>
      <c r="C109" s="26"/>
      <c r="D109" s="26"/>
      <c r="E109" s="26"/>
      <c r="F109" s="27"/>
      <c r="G109" s="27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3"/>
      <c r="AG109" s="18"/>
      <c r="AH109" s="18">
        <f t="shared" si="17"/>
        <v>0</v>
      </c>
      <c r="AI109" s="18"/>
      <c r="AJ109" s="18"/>
      <c r="AK109" s="24"/>
    </row>
    <row r="110" spans="1:36" s="35" customFormat="1" ht="21">
      <c r="A110" s="29"/>
      <c r="B110" s="30"/>
      <c r="C110" s="31"/>
      <c r="D110" s="31"/>
      <c r="E110" s="31"/>
      <c r="F110" s="31"/>
      <c r="G110" s="31"/>
      <c r="H110" s="31"/>
      <c r="I110" s="31"/>
      <c r="J110" s="31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3"/>
      <c r="AF110" s="34"/>
      <c r="AG110" s="35">
        <f>H110+J110+L110+N110+P110+R110+T110+V110+X110+Z110+AB110+AD110</f>
        <v>0</v>
      </c>
      <c r="AH110" s="16">
        <f t="shared" si="17"/>
        <v>0</v>
      </c>
      <c r="AI110" s="16">
        <f t="shared" si="0"/>
        <v>0</v>
      </c>
      <c r="AJ110" s="35" t="s">
        <v>26</v>
      </c>
    </row>
    <row r="111" spans="1:35" s="41" customFormat="1" ht="18.75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40"/>
      <c r="AF111" s="3"/>
      <c r="AH111" s="16">
        <f t="shared" si="17"/>
        <v>0</v>
      </c>
      <c r="AI111" s="16">
        <f t="shared" si="0"/>
        <v>0</v>
      </c>
    </row>
    <row r="112" spans="1:32" s="12" customFormat="1" ht="18.75">
      <c r="A112" s="88" t="s">
        <v>54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0"/>
      <c r="AF112" s="3"/>
    </row>
    <row r="113" spans="1:32" s="12" customFormat="1" ht="18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0"/>
      <c r="AF113" s="3"/>
    </row>
    <row r="114" spans="1:32" s="12" customFormat="1" ht="18.75">
      <c r="A114" s="88" t="s">
        <v>57</v>
      </c>
      <c r="B114" s="88"/>
      <c r="C114" s="88"/>
      <c r="D114" s="88"/>
      <c r="E114" s="42"/>
      <c r="F114" s="42"/>
      <c r="G114" s="42"/>
      <c r="H114" s="42"/>
      <c r="I114" s="42"/>
      <c r="J114" s="42"/>
      <c r="K114" s="42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0"/>
      <c r="AF114" s="3"/>
    </row>
    <row r="115" spans="1:32" s="12" customFormat="1" ht="18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0"/>
      <c r="AF115" s="3"/>
    </row>
    <row r="116" spans="1:32" s="12" customFormat="1" ht="18.75">
      <c r="A116" s="42" t="s">
        <v>58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0"/>
      <c r="AF116" s="3"/>
    </row>
    <row r="117" spans="1:32" s="5" customFormat="1" ht="18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9"/>
    </row>
    <row r="118" spans="1:32" s="5" customFormat="1" ht="0.75" customHeight="1">
      <c r="A118" s="6"/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8"/>
      <c r="AF118" s="9"/>
    </row>
    <row r="119" spans="1:33" s="5" customFormat="1" ht="18.75">
      <c r="A119" s="6"/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2" s="5" customFormat="1" ht="18.75">
      <c r="A120" s="11"/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8"/>
      <c r="AF120" s="9"/>
    </row>
    <row r="121" spans="1:32" s="5" customFormat="1" ht="18.75">
      <c r="A121" s="6"/>
      <c r="B121" s="10"/>
      <c r="C121" s="10"/>
      <c r="D121" s="10"/>
      <c r="E121" s="10"/>
      <c r="F121" s="7"/>
      <c r="G121" s="7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9"/>
    </row>
    <row r="122" spans="1:32" s="5" customFormat="1" ht="18.75">
      <c r="A122" s="6"/>
      <c r="B122" s="10"/>
      <c r="C122" s="10"/>
      <c r="D122" s="10"/>
      <c r="E122" s="10"/>
      <c r="F122" s="7"/>
      <c r="G122" s="7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9"/>
    </row>
    <row r="123" spans="1:32" s="5" customFormat="1" ht="18.75">
      <c r="A123" s="6"/>
      <c r="B123" s="10"/>
      <c r="C123" s="10"/>
      <c r="D123" s="10"/>
      <c r="E123" s="10"/>
      <c r="F123" s="7"/>
      <c r="G123" s="7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9"/>
    </row>
    <row r="124" spans="1:32" s="5" customFormat="1" ht="18.75">
      <c r="A124" s="11"/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8"/>
      <c r="AF124" s="9"/>
    </row>
    <row r="125" spans="1:32" ht="18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3"/>
    </row>
    <row r="126" spans="1:31" ht="18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sheetProtection selectLockedCells="1" selectUnlockedCells="1"/>
  <mergeCells count="33">
    <mergeCell ref="T3:U3"/>
    <mergeCell ref="AF3:AF4"/>
    <mergeCell ref="X3:Y3"/>
    <mergeCell ref="A114:D114"/>
    <mergeCell ref="A5:AF5"/>
    <mergeCell ref="A57:AF57"/>
    <mergeCell ref="A81:AF81"/>
    <mergeCell ref="A112:K112"/>
    <mergeCell ref="Z3:AA3"/>
    <mergeCell ref="A6:AF6"/>
    <mergeCell ref="H3:I3"/>
    <mergeCell ref="D3:D4"/>
    <mergeCell ref="A7:AF7"/>
    <mergeCell ref="E3:E4"/>
    <mergeCell ref="A58:AF58"/>
    <mergeCell ref="A59:AF59"/>
    <mergeCell ref="A82:AF82"/>
    <mergeCell ref="V3:W3"/>
    <mergeCell ref="J3:K3"/>
    <mergeCell ref="A3:A4"/>
    <mergeCell ref="AF30:AF35"/>
    <mergeCell ref="AB3:AC3"/>
    <mergeCell ref="AD3:AE3"/>
    <mergeCell ref="A1:AF1"/>
    <mergeCell ref="A2:AF2"/>
    <mergeCell ref="N3:O3"/>
    <mergeCell ref="R3:S3"/>
    <mergeCell ref="AF23:AF28"/>
    <mergeCell ref="L3:M3"/>
    <mergeCell ref="P3:Q3"/>
    <mergeCell ref="F3:G3"/>
    <mergeCell ref="B3:B4"/>
    <mergeCell ref="C3:C4"/>
  </mergeCells>
  <printOptions horizontalCentered="1" verticalCentered="1"/>
  <pageMargins left="0" right="0" top="0.1968503937007874" bottom="0.1968503937007874" header="0" footer="0"/>
  <pageSetup fitToHeight="0" horizontalDpi="600" verticalDpi="600" orientation="landscape" paperSize="9" scale="28" r:id="rId1"/>
  <rowBreaks count="1" manualBreakCount="1">
    <brk id="56" max="31" man="1"/>
  </rowBreaks>
  <colBreaks count="1" manualBreakCount="1">
    <brk id="32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Калугин Андрей Александрович</cp:lastModifiedBy>
  <cp:lastPrinted>2020-05-06T12:03:30Z</cp:lastPrinted>
  <dcterms:created xsi:type="dcterms:W3CDTF">2014-04-01T10:42:26Z</dcterms:created>
  <dcterms:modified xsi:type="dcterms:W3CDTF">2020-05-25T09:48:51Z</dcterms:modified>
  <cp:category/>
  <cp:version/>
  <cp:contentType/>
  <cp:contentStatus/>
</cp:coreProperties>
</file>